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a\"/>
    </mc:Choice>
  </mc:AlternateContent>
  <bookViews>
    <workbookView xWindow="-12" yWindow="372" windowWidth="13332" windowHeight="7176" tabRatio="944"/>
  </bookViews>
  <sheets>
    <sheet name="INDEX" sheetId="1" r:id="rId1"/>
    <sheet name="NYS PROP-1 DESC" sheetId="209" r:id="rId2"/>
    <sheet name="NYS PROP-1" sheetId="210" r:id="rId3"/>
    <sheet name="GOVL" sheetId="89" r:id="rId4"/>
    <sheet name="CMPT" sheetId="187" r:id="rId5"/>
    <sheet name="AG" sheetId="184" r:id="rId6"/>
    <sheet name="US" sheetId="199" r:id="rId7"/>
    <sheet name="SU" sheetId="49" r:id="rId8"/>
    <sheet name="CD-16" sheetId="7" r:id="rId9"/>
    <sheet name="CD-17" sheetId="5" r:id="rId10"/>
    <sheet name="SD-34" sheetId="73" r:id="rId11"/>
    <sheet name="SD-35" sheetId="74" r:id="rId12"/>
    <sheet name="SD-36" sheetId="75" r:id="rId13"/>
    <sheet name="SD-37" sheetId="76" r:id="rId14"/>
    <sheet name="SD-40" sheetId="78" r:id="rId15"/>
    <sheet name="AD-88" sheetId="79" r:id="rId16"/>
    <sheet name="AD-89" sheetId="80" r:id="rId17"/>
    <sheet name="AD-90" sheetId="81" r:id="rId18"/>
    <sheet name="AD-91" sheetId="82" r:id="rId19"/>
    <sheet name="AD-92" sheetId="83" r:id="rId20"/>
    <sheet name="AD-93" sheetId="86" r:id="rId21"/>
    <sheet name="AD-94" sheetId="87" r:id="rId22"/>
    <sheet name="AD-95" sheetId="88" r:id="rId23"/>
    <sheet name="COCTJD" sheetId="205" r:id="rId24"/>
    <sheet name="CN-01U" sheetId="201" r:id="rId25"/>
    <sheet name="CN-02U" sheetId="55" r:id="rId26"/>
    <sheet name="TJ-02C" sheetId="175" r:id="rId27"/>
    <sheet name="TR-02C" sheetId="58" r:id="rId28"/>
    <sheet name="PP-03V-PROP-DESC" sheetId="211" r:id="rId29"/>
    <sheet name="PP-03V-PROP" sheetId="212" r:id="rId30"/>
    <sheet name="PP-04H-PROP-DESC" sheetId="213" r:id="rId31"/>
    <sheet name="PP-04H-PROP" sheetId="214" r:id="rId32"/>
    <sheet name="TJ-04" sheetId="198" r:id="rId33"/>
    <sheet name="TJ-04A" sheetId="176" r:id="rId34"/>
    <sheet name="TR-04A" sheetId="23" r:id="rId35"/>
    <sheet name="TR-04D" sheetId="24" r:id="rId36"/>
    <sheet name="TR-04I" sheetId="183" r:id="rId37"/>
    <sheet name="TR-04T" sheetId="197" r:id="rId38"/>
    <sheet name="PP-07-PROP-DESC" sheetId="215" r:id="rId39"/>
    <sheet name="PP-07-PROP" sheetId="216" r:id="rId40"/>
    <sheet name="PP-07A-PROP-DESC" sheetId="217" r:id="rId41"/>
    <sheet name="PP-07A-PROP" sheetId="218" r:id="rId42"/>
    <sheet name="PP-07B-PROP-DESC" sheetId="219" r:id="rId43"/>
    <sheet name="PP-07B-PROP" sheetId="220" r:id="rId44"/>
    <sheet name="MY-07L" sheetId="203" r:id="rId45"/>
    <sheet name="TR-07L" sheetId="25" r:id="rId46"/>
    <sheet name="TR-07V" sheetId="202" r:id="rId47"/>
    <sheet name="TC-07U" sheetId="200" r:id="rId48"/>
    <sheet name="TJ-07V" sheetId="26" r:id="rId49"/>
    <sheet name="PP-08-PROP-DESC" sheetId="221" r:id="rId50"/>
    <sheet name="PP-08-PROP" sheetId="222" r:id="rId51"/>
    <sheet name="PP-08A-PROP-DESC" sheetId="223" r:id="rId52"/>
    <sheet name="PP-08A-PROP" sheetId="224" r:id="rId53"/>
    <sheet name="TR-08V" sheetId="27" r:id="rId54"/>
    <sheet name="LB-08" sheetId="28" r:id="rId55"/>
    <sheet name="TJ-09" sheetId="189" r:id="rId56"/>
    <sheet name="CN-10U" sheetId="195" r:id="rId57"/>
    <sheet name="MY-13V" sheetId="116" r:id="rId58"/>
    <sheet name="CN-13U" sheetId="196" r:id="rId59"/>
    <sheet name="TR-13V" sheetId="35" r:id="rId60"/>
    <sheet name="TR-14V" sheetId="204" r:id="rId61"/>
    <sheet name="PP-22-PROP-DESC" sheetId="40" r:id="rId62"/>
    <sheet name="PP-22-PROP" sheetId="41" r:id="rId63"/>
    <sheet name="CN-22U" sheetId="120" r:id="rId64"/>
    <sheet name="CN-23U" sheetId="207" r:id="rId65"/>
    <sheet name="CJ-25" sheetId="206" r:id="rId66"/>
    <sheet name="KEY" sheetId="47" r:id="rId67"/>
  </sheets>
  <definedNames>
    <definedName name="KEY">KEY!$A$1:$C$951</definedName>
    <definedName name="_xlnm.Print_Area" localSheetId="15">'AD-88'!$A$1:$J$158</definedName>
    <definedName name="_xlnm.Print_Area" localSheetId="16">'AD-89'!$A$1:$H$158</definedName>
    <definedName name="_xlnm.Print_Area" localSheetId="17">'AD-90'!$A$1:$J$192</definedName>
    <definedName name="_xlnm.Print_Area" localSheetId="18">'AD-91'!$A$1:$H$118</definedName>
    <definedName name="_xlnm.Print_Area" localSheetId="19">'AD-92'!$A$1:$J$143</definedName>
    <definedName name="_xlnm.Print_Area" localSheetId="20">'AD-93'!$A$1:$J$141</definedName>
    <definedName name="_xlnm.Print_Area" localSheetId="21">'AD-94'!$A$1:$I$57</definedName>
    <definedName name="_xlnm.Print_Area" localSheetId="22">'AD-95'!$A$1:$J$118</definedName>
    <definedName name="_xlnm.Print_Area" localSheetId="5">AG!$A$1:$J$1001</definedName>
    <definedName name="_xlnm.Print_Area" localSheetId="8">'CD-16'!$A$1:$I$716</definedName>
    <definedName name="_xlnm.Print_Area" localSheetId="9">'CD-17'!$A$1:$J$297</definedName>
    <definedName name="_xlnm.Print_Area" localSheetId="65">'CJ-25'!$A$1:$H$261</definedName>
    <definedName name="_xlnm.Print_Area" localSheetId="4">CMPT!$A$1:$J$1001</definedName>
    <definedName name="_xlnm.Print_Area" localSheetId="24">'CN-01U'!$A$1:$H$21</definedName>
    <definedName name="_xlnm.Print_Area" localSheetId="25">'CN-02U'!$A$1:$I$40</definedName>
    <definedName name="_xlnm.Print_Area" localSheetId="56">'CN-10U'!$A$1:$H$19</definedName>
    <definedName name="_xlnm.Print_Area" localSheetId="58">'CN-13U'!$A$1:$G$33</definedName>
    <definedName name="_xlnm.Print_Area" localSheetId="63">'CN-22U'!$A$1:$H$25</definedName>
    <definedName name="_xlnm.Print_Area" localSheetId="64">'CN-23U'!$A$1:$H$17</definedName>
    <definedName name="_xlnm.Print_Area" localSheetId="23">COCTJD!$A$1:$G$1001</definedName>
    <definedName name="_xlnm.Print_Area" localSheetId="3">GOVL!$A$1:$K$1001</definedName>
    <definedName name="_xlnm.Print_Area" localSheetId="0">INDEX!$A$1:$B$67</definedName>
    <definedName name="_xlnm.Print_Area" localSheetId="54">'LB-08'!$A$1:$AF$10</definedName>
    <definedName name="_xlnm.Print_Area" localSheetId="44">'MY-07L'!$A$1:$G$9</definedName>
    <definedName name="_xlnm.Print_Area" localSheetId="57">'MY-13V'!$A$1:$G$20</definedName>
    <definedName name="_xlnm.Print_Area" localSheetId="2">'NYS PROP-1'!$A$1:$G$1000</definedName>
    <definedName name="_xlnm.Print_Area" localSheetId="1">'NYS PROP-1 DESC'!$A$1:$A$3</definedName>
    <definedName name="_xlnm.Print_Area" localSheetId="29">'PP-03V-PROP'!$A$1:$G$9</definedName>
    <definedName name="_xlnm.Print_Area" localSheetId="28">'PP-03V-PROP-DESC'!$A$1:$A$3</definedName>
    <definedName name="_xlnm.Print_Area" localSheetId="31">'PP-04H-PROP'!$A$1:$G$10</definedName>
    <definedName name="_xlnm.Print_Area" localSheetId="30">'PP-04H-PROP-DESC'!$A$1:$A$3</definedName>
    <definedName name="_xlnm.Print_Area" localSheetId="41">'PP-07A-PROP'!$A$1:$G$17</definedName>
    <definedName name="_xlnm.Print_Area" localSheetId="40">'PP-07A-PROP-DESC'!$A$1:$A$3</definedName>
    <definedName name="_xlnm.Print_Area" localSheetId="43">'PP-07B-PROP'!$A$1:$G$17</definedName>
    <definedName name="_xlnm.Print_Area" localSheetId="42">'PP-07B-PROP-DESC'!$A$1:$A$3</definedName>
    <definedName name="_xlnm.Print_Area" localSheetId="39">'PP-07-PROP'!$A$1:$G$17</definedName>
    <definedName name="_xlnm.Print_Area" localSheetId="38">'PP-07-PROP-DESC'!$A$1:$A$3</definedName>
    <definedName name="_xlnm.Print_Area" localSheetId="52">'PP-08A-PROP'!$A$1:$G$9</definedName>
    <definedName name="_xlnm.Print_Area" localSheetId="51">'PP-08A-PROP-DESC'!$A$1:$A$3</definedName>
    <definedName name="_xlnm.Print_Area" localSheetId="50">'PP-08-PROP'!$A$1:$G$9</definedName>
    <definedName name="_xlnm.Print_Area" localSheetId="49">'PP-08-PROP-DESC'!$A$1:$A$3</definedName>
    <definedName name="_xlnm.Print_Area" localSheetId="62">'PP-22-PROP'!$A$1:$G$24</definedName>
    <definedName name="_xlnm.Print_Area" localSheetId="61">'PP-22-PROP-DESC'!$A$1:$A$3</definedName>
    <definedName name="_xlnm.Print_Area" localSheetId="10">'SD-34'!$A$1:$I$60</definedName>
    <definedName name="_xlnm.Print_Area" localSheetId="11">'SD-35'!$A$1:$I$353</definedName>
    <definedName name="_xlnm.Print_Area" localSheetId="12">'SD-36'!$A$1:$G$83</definedName>
    <definedName name="_xlnm.Print_Area" localSheetId="13">'SD-37'!$A$1:$I$322</definedName>
    <definedName name="_xlnm.Print_Area" localSheetId="14">'SD-40'!$A$1:$I$232</definedName>
    <definedName name="_xlnm.Print_Area" localSheetId="7">SU!$A$1:$AA$1001</definedName>
    <definedName name="_xlnm.Print_Area" localSheetId="47">'TC-07U'!$A$1:$G$31</definedName>
    <definedName name="_xlnm.Print_Area" localSheetId="26">'TJ-02C'!$A$1:$G$11</definedName>
    <definedName name="_xlnm.Print_Area" localSheetId="32">'TJ-04'!$A$1:$G$84</definedName>
    <definedName name="_xlnm.Print_Area" localSheetId="33">'TJ-04A'!$A$1:$G$7</definedName>
    <definedName name="_xlnm.Print_Area" localSheetId="48">'TJ-07V'!$A$1:$H$18</definedName>
    <definedName name="_xlnm.Print_Area" localSheetId="55">'TJ-09'!$A$1:$H$45</definedName>
    <definedName name="_xlnm.Print_Area" localSheetId="27">'TR-02C'!$A$1:$J$11</definedName>
    <definedName name="_xlnm.Print_Area" localSheetId="34">'TR-04A'!$A$1:$H$7</definedName>
    <definedName name="_xlnm.Print_Area" localSheetId="35">'TR-04D'!$A$1:$I$12</definedName>
    <definedName name="_xlnm.Print_Area" localSheetId="36">'TR-04I'!$A$1:$H$9</definedName>
    <definedName name="_xlnm.Print_Area" localSheetId="37">'TR-04T'!$A$1:$I$13</definedName>
    <definedName name="_xlnm.Print_Area" localSheetId="45">'TR-07L'!$A$1:$H$9</definedName>
    <definedName name="_xlnm.Print_Area" localSheetId="46">'TR-07V'!$A$1:$O$18</definedName>
    <definedName name="_xlnm.Print_Area" localSheetId="53">'TR-08V'!$A$1:$H$10</definedName>
    <definedName name="_xlnm.Print_Area" localSheetId="59">'TR-13V'!$A$1:$H$20</definedName>
    <definedName name="_xlnm.Print_Area" localSheetId="60">'TR-14V'!$A$1:$I$8</definedName>
    <definedName name="_xlnm.Print_Area" localSheetId="6">US!$A$1:$K$1001</definedName>
    <definedName name="_xlnm.Print_Titles" localSheetId="15">'AD-88'!$1:$2</definedName>
    <definedName name="_xlnm.Print_Titles" localSheetId="16">'AD-89'!$1:$2</definedName>
    <definedName name="_xlnm.Print_Titles" localSheetId="17">'AD-90'!$1:$2</definedName>
    <definedName name="_xlnm.Print_Titles" localSheetId="18">'AD-91'!$1:$2</definedName>
    <definedName name="_xlnm.Print_Titles" localSheetId="19">'AD-92'!$1:$2</definedName>
    <definedName name="_xlnm.Print_Titles" localSheetId="20">'AD-93'!$1:$2</definedName>
    <definedName name="_xlnm.Print_Titles" localSheetId="21">'AD-94'!$1:$2</definedName>
    <definedName name="_xlnm.Print_Titles" localSheetId="22">'AD-95'!$1:$2</definedName>
    <definedName name="_xlnm.Print_Titles" localSheetId="5">AG!$1:$2</definedName>
    <definedName name="_xlnm.Print_Titles" localSheetId="8">'CD-16'!$1:$2</definedName>
    <definedName name="_xlnm.Print_Titles" localSheetId="9">'CD-17'!$1:$2</definedName>
    <definedName name="_xlnm.Print_Titles" localSheetId="65">'CJ-25'!$1:$2</definedName>
    <definedName name="_xlnm.Print_Titles" localSheetId="4">CMPT!$1:$2</definedName>
    <definedName name="_xlnm.Print_Titles" localSheetId="24">'CN-01U'!$1:$2</definedName>
    <definedName name="_xlnm.Print_Titles" localSheetId="25">'CN-02U'!$1:$2</definedName>
    <definedName name="_xlnm.Print_Titles" localSheetId="56">'CN-10U'!$1:$2</definedName>
    <definedName name="_xlnm.Print_Titles" localSheetId="58">'CN-13U'!$1:$2</definedName>
    <definedName name="_xlnm.Print_Titles" localSheetId="63">'CN-22U'!$1:$2</definedName>
    <definedName name="_xlnm.Print_Titles" localSheetId="64">'CN-23U'!$1:$2</definedName>
    <definedName name="_xlnm.Print_Titles" localSheetId="23">COCTJD!$1:$2</definedName>
    <definedName name="_xlnm.Print_Titles" localSheetId="3">GOVL!$1:$2</definedName>
    <definedName name="_xlnm.Print_Titles" localSheetId="0">INDEX!$1:$1</definedName>
    <definedName name="_xlnm.Print_Titles" localSheetId="54">'LB-08'!$1:$2</definedName>
    <definedName name="_xlnm.Print_Titles" localSheetId="44">'MY-07L'!$1:$2</definedName>
    <definedName name="_xlnm.Print_Titles" localSheetId="57">'MY-13V'!$1:$2</definedName>
    <definedName name="_xlnm.Print_Titles" localSheetId="2">'NYS PROP-1'!$1:$1</definedName>
    <definedName name="_xlnm.Print_Titles" localSheetId="29">'PP-03V-PROP'!$1:$1</definedName>
    <definedName name="_xlnm.Print_Titles" localSheetId="31">'PP-04H-PROP'!$1:$1</definedName>
    <definedName name="_xlnm.Print_Titles" localSheetId="41">'PP-07A-PROP'!$1:$1</definedName>
    <definedName name="_xlnm.Print_Titles" localSheetId="43">'PP-07B-PROP'!$1:$1</definedName>
    <definedName name="_xlnm.Print_Titles" localSheetId="39">'PP-07-PROP'!$1:$1</definedName>
    <definedName name="_xlnm.Print_Titles" localSheetId="52">'PP-08A-PROP'!$1:$1</definedName>
    <definedName name="_xlnm.Print_Titles" localSheetId="50">'PP-08-PROP'!$1:$1</definedName>
    <definedName name="_xlnm.Print_Titles" localSheetId="62">'PP-22-PROP'!$1:$1</definedName>
    <definedName name="_xlnm.Print_Titles" localSheetId="10">'SD-34'!$1:$2</definedName>
    <definedName name="_xlnm.Print_Titles" localSheetId="11">'SD-35'!$1:$2</definedName>
    <definedName name="_xlnm.Print_Titles" localSheetId="12">'SD-36'!$1:$2</definedName>
    <definedName name="_xlnm.Print_Titles" localSheetId="13">'SD-37'!$1:$2</definedName>
    <definedName name="_xlnm.Print_Titles" localSheetId="14">'SD-40'!$1:$2</definedName>
    <definedName name="_xlnm.Print_Titles" localSheetId="7">SU!$1:$2</definedName>
    <definedName name="_xlnm.Print_Titles" localSheetId="47">'TC-07U'!$1:$2</definedName>
    <definedName name="_xlnm.Print_Titles" localSheetId="26">'TJ-02C'!$1:$2</definedName>
    <definedName name="_xlnm.Print_Titles" localSheetId="32">'TJ-04'!$1:$2</definedName>
    <definedName name="_xlnm.Print_Titles" localSheetId="33">'TJ-04A'!$1:$2</definedName>
    <definedName name="_xlnm.Print_Titles" localSheetId="55">'TJ-09'!$1:$2</definedName>
    <definedName name="_xlnm.Print_Titles" localSheetId="27">'TR-02C'!$1:$2</definedName>
    <definedName name="_xlnm.Print_Titles" localSheetId="34">'TR-04A'!$1:$2</definedName>
    <definedName name="_xlnm.Print_Titles" localSheetId="35">'TR-04D'!$1:$2</definedName>
    <definedName name="_xlnm.Print_Titles" localSheetId="36">'TR-04I'!$1:$2</definedName>
    <definedName name="_xlnm.Print_Titles" localSheetId="37">'TR-04T'!$1:$2</definedName>
    <definedName name="_xlnm.Print_Titles" localSheetId="45">'TR-07L'!$1:$2</definedName>
    <definedName name="_xlnm.Print_Titles" localSheetId="46">'TR-07V'!$1:$2</definedName>
    <definedName name="_xlnm.Print_Titles" localSheetId="53">'TR-08V'!$1:$2</definedName>
    <definedName name="_xlnm.Print_Titles" localSheetId="59">'TR-13V'!$1:$2</definedName>
    <definedName name="_xlnm.Print_Titles" localSheetId="60">'TR-14V'!$1:$2</definedName>
    <definedName name="_xlnm.Print_Titles" localSheetId="6">US!$1:$2</definedName>
    <definedName name="Z_21F6F7E7_9A75_4345_9750_5E0B3659CEC9_.wvu.PrintTitles" localSheetId="15" hidden="1">'AD-88'!$1:$2</definedName>
    <definedName name="Z_21F6F7E7_9A75_4345_9750_5E0B3659CEC9_.wvu.PrintTitles" localSheetId="16" hidden="1">'AD-89'!$1:$2</definedName>
    <definedName name="Z_21F6F7E7_9A75_4345_9750_5E0B3659CEC9_.wvu.PrintTitles" localSheetId="17" hidden="1">'AD-90'!$1:$2</definedName>
    <definedName name="Z_21F6F7E7_9A75_4345_9750_5E0B3659CEC9_.wvu.PrintTitles" localSheetId="18" hidden="1">'AD-91'!$1:$2</definedName>
    <definedName name="Z_21F6F7E7_9A75_4345_9750_5E0B3659CEC9_.wvu.PrintTitles" localSheetId="19" hidden="1">'AD-92'!$1:$2</definedName>
    <definedName name="Z_21F6F7E7_9A75_4345_9750_5E0B3659CEC9_.wvu.PrintTitles" localSheetId="20" hidden="1">'AD-93'!$1:$2</definedName>
    <definedName name="Z_21F6F7E7_9A75_4345_9750_5E0B3659CEC9_.wvu.PrintTitles" localSheetId="21" hidden="1">'AD-94'!$1:$2</definedName>
    <definedName name="Z_21F6F7E7_9A75_4345_9750_5E0B3659CEC9_.wvu.PrintTitles" localSheetId="22" hidden="1">'AD-95'!$1:$2</definedName>
    <definedName name="Z_21F6F7E7_9A75_4345_9750_5E0B3659CEC9_.wvu.PrintTitles" localSheetId="5" hidden="1">AG!$1:$2</definedName>
    <definedName name="Z_21F6F7E7_9A75_4345_9750_5E0B3659CEC9_.wvu.PrintTitles" localSheetId="8" hidden="1">'CD-16'!$1:$2</definedName>
    <definedName name="Z_21F6F7E7_9A75_4345_9750_5E0B3659CEC9_.wvu.PrintTitles" localSheetId="9" hidden="1">'CD-17'!$1:$2</definedName>
    <definedName name="Z_21F6F7E7_9A75_4345_9750_5E0B3659CEC9_.wvu.PrintTitles" localSheetId="65" hidden="1">'CJ-25'!$1:$2</definedName>
    <definedName name="Z_21F6F7E7_9A75_4345_9750_5E0B3659CEC9_.wvu.PrintTitles" localSheetId="4" hidden="1">CMPT!$1:$2</definedName>
    <definedName name="Z_21F6F7E7_9A75_4345_9750_5E0B3659CEC9_.wvu.PrintTitles" localSheetId="24" hidden="1">'CN-01U'!$1:$2</definedName>
    <definedName name="Z_21F6F7E7_9A75_4345_9750_5E0B3659CEC9_.wvu.PrintTitles" localSheetId="25" hidden="1">'CN-02U'!$1:$2</definedName>
    <definedName name="Z_21F6F7E7_9A75_4345_9750_5E0B3659CEC9_.wvu.PrintTitles" localSheetId="56" hidden="1">'CN-10U'!$1:$2</definedName>
    <definedName name="Z_21F6F7E7_9A75_4345_9750_5E0B3659CEC9_.wvu.PrintTitles" localSheetId="58" hidden="1">'CN-13U'!$1:$2</definedName>
    <definedName name="Z_21F6F7E7_9A75_4345_9750_5E0B3659CEC9_.wvu.PrintTitles" localSheetId="63" hidden="1">'CN-22U'!$1:$2</definedName>
    <definedName name="Z_21F6F7E7_9A75_4345_9750_5E0B3659CEC9_.wvu.PrintTitles" localSheetId="64" hidden="1">'CN-23U'!$1:$2</definedName>
    <definedName name="Z_21F6F7E7_9A75_4345_9750_5E0B3659CEC9_.wvu.PrintTitles" localSheetId="23" hidden="1">COCTJD!$1:$2</definedName>
    <definedName name="Z_21F6F7E7_9A75_4345_9750_5E0B3659CEC9_.wvu.PrintTitles" localSheetId="3" hidden="1">GOVL!$1:$2</definedName>
    <definedName name="Z_21F6F7E7_9A75_4345_9750_5E0B3659CEC9_.wvu.PrintTitles" localSheetId="54" hidden="1">'LB-08'!$1:$2</definedName>
    <definedName name="Z_21F6F7E7_9A75_4345_9750_5E0B3659CEC9_.wvu.PrintTitles" localSheetId="44" hidden="1">'MY-07L'!$1:$2</definedName>
    <definedName name="Z_21F6F7E7_9A75_4345_9750_5E0B3659CEC9_.wvu.PrintTitles" localSheetId="57" hidden="1">'MY-13V'!$1:$2</definedName>
    <definedName name="Z_21F6F7E7_9A75_4345_9750_5E0B3659CEC9_.wvu.PrintTitles" localSheetId="2" hidden="1">'NYS PROP-1'!$1:$1</definedName>
    <definedName name="Z_21F6F7E7_9A75_4345_9750_5E0B3659CEC9_.wvu.PrintTitles" localSheetId="1" hidden="1">'NYS PROP-1 DESC'!$1:$2</definedName>
    <definedName name="Z_21F6F7E7_9A75_4345_9750_5E0B3659CEC9_.wvu.PrintTitles" localSheetId="29" hidden="1">'PP-03V-PROP'!$1:$1</definedName>
    <definedName name="Z_21F6F7E7_9A75_4345_9750_5E0B3659CEC9_.wvu.PrintTitles" localSheetId="28" hidden="1">'PP-03V-PROP-DESC'!$1:$2</definedName>
    <definedName name="Z_21F6F7E7_9A75_4345_9750_5E0B3659CEC9_.wvu.PrintTitles" localSheetId="31" hidden="1">'PP-04H-PROP'!$1:$1</definedName>
    <definedName name="Z_21F6F7E7_9A75_4345_9750_5E0B3659CEC9_.wvu.PrintTitles" localSheetId="30" hidden="1">'PP-04H-PROP-DESC'!$1:$2</definedName>
    <definedName name="Z_21F6F7E7_9A75_4345_9750_5E0B3659CEC9_.wvu.PrintTitles" localSheetId="41" hidden="1">'PP-07A-PROP'!$1:$1</definedName>
    <definedName name="Z_21F6F7E7_9A75_4345_9750_5E0B3659CEC9_.wvu.PrintTitles" localSheetId="40" hidden="1">'PP-07A-PROP-DESC'!$1:$2</definedName>
    <definedName name="Z_21F6F7E7_9A75_4345_9750_5E0B3659CEC9_.wvu.PrintTitles" localSheetId="43" hidden="1">'PP-07B-PROP'!$1:$1</definedName>
    <definedName name="Z_21F6F7E7_9A75_4345_9750_5E0B3659CEC9_.wvu.PrintTitles" localSheetId="42" hidden="1">'PP-07B-PROP-DESC'!$1:$2</definedName>
    <definedName name="Z_21F6F7E7_9A75_4345_9750_5E0B3659CEC9_.wvu.PrintTitles" localSheetId="39" hidden="1">'PP-07-PROP'!$1:$1</definedName>
    <definedName name="Z_21F6F7E7_9A75_4345_9750_5E0B3659CEC9_.wvu.PrintTitles" localSheetId="38" hidden="1">'PP-07-PROP-DESC'!$1:$2</definedName>
    <definedName name="Z_21F6F7E7_9A75_4345_9750_5E0B3659CEC9_.wvu.PrintTitles" localSheetId="52" hidden="1">'PP-08A-PROP'!$1:$1</definedName>
    <definedName name="Z_21F6F7E7_9A75_4345_9750_5E0B3659CEC9_.wvu.PrintTitles" localSheetId="51" hidden="1">'PP-08A-PROP-DESC'!$1:$2</definedName>
    <definedName name="Z_21F6F7E7_9A75_4345_9750_5E0B3659CEC9_.wvu.PrintTitles" localSheetId="50" hidden="1">'PP-08-PROP'!$1:$1</definedName>
    <definedName name="Z_21F6F7E7_9A75_4345_9750_5E0B3659CEC9_.wvu.PrintTitles" localSheetId="49" hidden="1">'PP-08-PROP-DESC'!$1:$2</definedName>
    <definedName name="Z_21F6F7E7_9A75_4345_9750_5E0B3659CEC9_.wvu.PrintTitles" localSheetId="62" hidden="1">'PP-22-PROP'!$1:$1</definedName>
    <definedName name="Z_21F6F7E7_9A75_4345_9750_5E0B3659CEC9_.wvu.PrintTitles" localSheetId="61" hidden="1">'PP-22-PROP-DESC'!$1:$2</definedName>
    <definedName name="Z_21F6F7E7_9A75_4345_9750_5E0B3659CEC9_.wvu.PrintTitles" localSheetId="10" hidden="1">'SD-34'!$1:$2</definedName>
    <definedName name="Z_21F6F7E7_9A75_4345_9750_5E0B3659CEC9_.wvu.PrintTitles" localSheetId="11" hidden="1">'SD-35'!$1:$2</definedName>
    <definedName name="Z_21F6F7E7_9A75_4345_9750_5E0B3659CEC9_.wvu.PrintTitles" localSheetId="12" hidden="1">'SD-36'!$1:$2</definedName>
    <definedName name="Z_21F6F7E7_9A75_4345_9750_5E0B3659CEC9_.wvu.PrintTitles" localSheetId="13" hidden="1">'SD-37'!$1:$2</definedName>
    <definedName name="Z_21F6F7E7_9A75_4345_9750_5E0B3659CEC9_.wvu.PrintTitles" localSheetId="14" hidden="1">'SD-40'!$1:$2</definedName>
    <definedName name="Z_21F6F7E7_9A75_4345_9750_5E0B3659CEC9_.wvu.PrintTitles" localSheetId="7" hidden="1">SU!$1:$2</definedName>
    <definedName name="Z_21F6F7E7_9A75_4345_9750_5E0B3659CEC9_.wvu.PrintTitles" localSheetId="47" hidden="1">'TC-07U'!$1:$2</definedName>
    <definedName name="Z_21F6F7E7_9A75_4345_9750_5E0B3659CEC9_.wvu.PrintTitles" localSheetId="26" hidden="1">'TJ-02C'!$1:$2</definedName>
    <definedName name="Z_21F6F7E7_9A75_4345_9750_5E0B3659CEC9_.wvu.PrintTitles" localSheetId="32" hidden="1">'TJ-04'!$1:$2</definedName>
    <definedName name="Z_21F6F7E7_9A75_4345_9750_5E0B3659CEC9_.wvu.PrintTitles" localSheetId="33" hidden="1">'TJ-04A'!$1:$2</definedName>
    <definedName name="Z_21F6F7E7_9A75_4345_9750_5E0B3659CEC9_.wvu.PrintTitles" localSheetId="48" hidden="1">'TJ-07V'!$1:$2</definedName>
    <definedName name="Z_21F6F7E7_9A75_4345_9750_5E0B3659CEC9_.wvu.PrintTitles" localSheetId="55" hidden="1">'TJ-09'!$1:$2</definedName>
    <definedName name="Z_21F6F7E7_9A75_4345_9750_5E0B3659CEC9_.wvu.PrintTitles" localSheetId="27" hidden="1">'TR-02C'!$1:$2</definedName>
    <definedName name="Z_21F6F7E7_9A75_4345_9750_5E0B3659CEC9_.wvu.PrintTitles" localSheetId="34" hidden="1">'TR-04A'!$1:$2</definedName>
    <definedName name="Z_21F6F7E7_9A75_4345_9750_5E0B3659CEC9_.wvu.PrintTitles" localSheetId="35" hidden="1">'TR-04D'!$1:$2</definedName>
    <definedName name="Z_21F6F7E7_9A75_4345_9750_5E0B3659CEC9_.wvu.PrintTitles" localSheetId="36" hidden="1">'TR-04I'!$1:$2</definedName>
    <definedName name="Z_21F6F7E7_9A75_4345_9750_5E0B3659CEC9_.wvu.PrintTitles" localSheetId="37" hidden="1">'TR-04T'!$1:$2</definedName>
    <definedName name="Z_21F6F7E7_9A75_4345_9750_5E0B3659CEC9_.wvu.PrintTitles" localSheetId="45" hidden="1">'TR-07L'!$1:$2</definedName>
    <definedName name="Z_21F6F7E7_9A75_4345_9750_5E0B3659CEC9_.wvu.PrintTitles" localSheetId="46" hidden="1">'TR-07V'!$1:$2</definedName>
    <definedName name="Z_21F6F7E7_9A75_4345_9750_5E0B3659CEC9_.wvu.PrintTitles" localSheetId="53" hidden="1">'TR-08V'!$1:$2</definedName>
    <definedName name="Z_21F6F7E7_9A75_4345_9750_5E0B3659CEC9_.wvu.PrintTitles" localSheetId="59" hidden="1">'TR-13V'!$1:$2</definedName>
    <definedName name="Z_21F6F7E7_9A75_4345_9750_5E0B3659CEC9_.wvu.PrintTitles" localSheetId="60" hidden="1">'TR-14V'!$1:$2</definedName>
    <definedName name="Z_21F6F7E7_9A75_4345_9750_5E0B3659CEC9_.wvu.PrintTitles" localSheetId="6" hidden="1">US!$1:$2</definedName>
    <definedName name="Z_4E2DE85C_C13E_4014_8E0F_42F2EAA57FE2_.wvu.PrintTitles" localSheetId="5" hidden="1">AG!$1:$2</definedName>
    <definedName name="Z_4E2DE85C_C13E_4014_8E0F_42F2EAA57FE2_.wvu.PrintTitles" localSheetId="4" hidden="1">CMPT!$1:$2</definedName>
    <definedName name="Z_4E2DE85C_C13E_4014_8E0F_42F2EAA57FE2_.wvu.PrintTitles" localSheetId="23" hidden="1">COCTJD!$1:$2</definedName>
    <definedName name="Z_4E2DE85C_C13E_4014_8E0F_42F2EAA57FE2_.wvu.PrintTitles" localSheetId="3" hidden="1">GOVL!$1:$2</definedName>
    <definedName name="Z_4E2DE85C_C13E_4014_8E0F_42F2EAA57FE2_.wvu.PrintTitles" localSheetId="7" hidden="1">SU!$1:$2</definedName>
    <definedName name="Z_4E2DE85C_C13E_4014_8E0F_42F2EAA57FE2_.wvu.PrintTitles" localSheetId="6" hidden="1">US!$1:$2</definedName>
    <definedName name="Z_953A518F_01B4_4B4A_96C2_DE2B3F25C938_.wvu.PrintTitles" localSheetId="15" hidden="1">'AD-88'!$1:$2</definedName>
    <definedName name="Z_953A518F_01B4_4B4A_96C2_DE2B3F25C938_.wvu.PrintTitles" localSheetId="16" hidden="1">'AD-89'!$1:$2</definedName>
    <definedName name="Z_953A518F_01B4_4B4A_96C2_DE2B3F25C938_.wvu.PrintTitles" localSheetId="17" hidden="1">'AD-90'!$1:$2</definedName>
    <definedName name="Z_953A518F_01B4_4B4A_96C2_DE2B3F25C938_.wvu.PrintTitles" localSheetId="18" hidden="1">'AD-91'!$1:$2</definedName>
    <definedName name="Z_953A518F_01B4_4B4A_96C2_DE2B3F25C938_.wvu.PrintTitles" localSheetId="19" hidden="1">'AD-92'!$1:$2</definedName>
    <definedName name="Z_953A518F_01B4_4B4A_96C2_DE2B3F25C938_.wvu.PrintTitles" localSheetId="20" hidden="1">'AD-93'!$1:$2</definedName>
    <definedName name="Z_953A518F_01B4_4B4A_96C2_DE2B3F25C938_.wvu.PrintTitles" localSheetId="21" hidden="1">'AD-94'!$1:$2</definedName>
    <definedName name="Z_953A518F_01B4_4B4A_96C2_DE2B3F25C938_.wvu.PrintTitles" localSheetId="22" hidden="1">'AD-95'!$1:$2</definedName>
    <definedName name="Z_953A518F_01B4_4B4A_96C2_DE2B3F25C938_.wvu.PrintTitles" localSheetId="5" hidden="1">AG!$1:$2</definedName>
    <definedName name="Z_953A518F_01B4_4B4A_96C2_DE2B3F25C938_.wvu.PrintTitles" localSheetId="8" hidden="1">'CD-16'!$1:$2</definedName>
    <definedName name="Z_953A518F_01B4_4B4A_96C2_DE2B3F25C938_.wvu.PrintTitles" localSheetId="9" hidden="1">'CD-17'!$1:$2</definedName>
    <definedName name="Z_953A518F_01B4_4B4A_96C2_DE2B3F25C938_.wvu.PrintTitles" localSheetId="65" hidden="1">'CJ-25'!$1:$2</definedName>
    <definedName name="Z_953A518F_01B4_4B4A_96C2_DE2B3F25C938_.wvu.PrintTitles" localSheetId="4" hidden="1">CMPT!$1:$2</definedName>
    <definedName name="Z_953A518F_01B4_4B4A_96C2_DE2B3F25C938_.wvu.PrintTitles" localSheetId="24" hidden="1">'CN-01U'!$1:$2</definedName>
    <definedName name="Z_953A518F_01B4_4B4A_96C2_DE2B3F25C938_.wvu.PrintTitles" localSheetId="25" hidden="1">'CN-02U'!$1:$2</definedName>
    <definedName name="Z_953A518F_01B4_4B4A_96C2_DE2B3F25C938_.wvu.PrintTitles" localSheetId="56" hidden="1">'CN-10U'!$1:$2</definedName>
    <definedName name="Z_953A518F_01B4_4B4A_96C2_DE2B3F25C938_.wvu.PrintTitles" localSheetId="58" hidden="1">'CN-13U'!$1:$2</definedName>
    <definedName name="Z_953A518F_01B4_4B4A_96C2_DE2B3F25C938_.wvu.PrintTitles" localSheetId="63" hidden="1">'CN-22U'!$1:$2</definedName>
    <definedName name="Z_953A518F_01B4_4B4A_96C2_DE2B3F25C938_.wvu.PrintTitles" localSheetId="64" hidden="1">'CN-23U'!$1:$2</definedName>
    <definedName name="Z_953A518F_01B4_4B4A_96C2_DE2B3F25C938_.wvu.PrintTitles" localSheetId="23" hidden="1">COCTJD!$1:$2</definedName>
    <definedName name="Z_953A518F_01B4_4B4A_96C2_DE2B3F25C938_.wvu.PrintTitles" localSheetId="3" hidden="1">GOVL!$1:$2</definedName>
    <definedName name="Z_953A518F_01B4_4B4A_96C2_DE2B3F25C938_.wvu.PrintTitles" localSheetId="54" hidden="1">'LB-08'!$1:$2</definedName>
    <definedName name="Z_953A518F_01B4_4B4A_96C2_DE2B3F25C938_.wvu.PrintTitles" localSheetId="44" hidden="1">'MY-07L'!$1:$2</definedName>
    <definedName name="Z_953A518F_01B4_4B4A_96C2_DE2B3F25C938_.wvu.PrintTitles" localSheetId="57" hidden="1">'MY-13V'!$1:$2</definedName>
    <definedName name="Z_953A518F_01B4_4B4A_96C2_DE2B3F25C938_.wvu.PrintTitles" localSheetId="2" hidden="1">'NYS PROP-1'!$1:$1</definedName>
    <definedName name="Z_953A518F_01B4_4B4A_96C2_DE2B3F25C938_.wvu.PrintTitles" localSheetId="1" hidden="1">'NYS PROP-1 DESC'!$1:$2</definedName>
    <definedName name="Z_953A518F_01B4_4B4A_96C2_DE2B3F25C938_.wvu.PrintTitles" localSheetId="29" hidden="1">'PP-03V-PROP'!$1:$1</definedName>
    <definedName name="Z_953A518F_01B4_4B4A_96C2_DE2B3F25C938_.wvu.PrintTitles" localSheetId="28" hidden="1">'PP-03V-PROP-DESC'!$1:$2</definedName>
    <definedName name="Z_953A518F_01B4_4B4A_96C2_DE2B3F25C938_.wvu.PrintTitles" localSheetId="31" hidden="1">'PP-04H-PROP'!$1:$1</definedName>
    <definedName name="Z_953A518F_01B4_4B4A_96C2_DE2B3F25C938_.wvu.PrintTitles" localSheetId="30" hidden="1">'PP-04H-PROP-DESC'!$1:$2</definedName>
    <definedName name="Z_953A518F_01B4_4B4A_96C2_DE2B3F25C938_.wvu.PrintTitles" localSheetId="41" hidden="1">'PP-07A-PROP'!$1:$1</definedName>
    <definedName name="Z_953A518F_01B4_4B4A_96C2_DE2B3F25C938_.wvu.PrintTitles" localSheetId="40" hidden="1">'PP-07A-PROP-DESC'!$1:$2</definedName>
    <definedName name="Z_953A518F_01B4_4B4A_96C2_DE2B3F25C938_.wvu.PrintTitles" localSheetId="43" hidden="1">'PP-07B-PROP'!$1:$1</definedName>
    <definedName name="Z_953A518F_01B4_4B4A_96C2_DE2B3F25C938_.wvu.PrintTitles" localSheetId="42" hidden="1">'PP-07B-PROP-DESC'!$1:$2</definedName>
    <definedName name="Z_953A518F_01B4_4B4A_96C2_DE2B3F25C938_.wvu.PrintTitles" localSheetId="39" hidden="1">'PP-07-PROP'!$1:$1</definedName>
    <definedName name="Z_953A518F_01B4_4B4A_96C2_DE2B3F25C938_.wvu.PrintTitles" localSheetId="38" hidden="1">'PP-07-PROP-DESC'!$1:$2</definedName>
    <definedName name="Z_953A518F_01B4_4B4A_96C2_DE2B3F25C938_.wvu.PrintTitles" localSheetId="52" hidden="1">'PP-08A-PROP'!$1:$1</definedName>
    <definedName name="Z_953A518F_01B4_4B4A_96C2_DE2B3F25C938_.wvu.PrintTitles" localSheetId="51" hidden="1">'PP-08A-PROP-DESC'!$1:$2</definedName>
    <definedName name="Z_953A518F_01B4_4B4A_96C2_DE2B3F25C938_.wvu.PrintTitles" localSheetId="50" hidden="1">'PP-08-PROP'!$1:$1</definedName>
    <definedName name="Z_953A518F_01B4_4B4A_96C2_DE2B3F25C938_.wvu.PrintTitles" localSheetId="49" hidden="1">'PP-08-PROP-DESC'!$1:$2</definedName>
    <definedName name="Z_953A518F_01B4_4B4A_96C2_DE2B3F25C938_.wvu.PrintTitles" localSheetId="62" hidden="1">'PP-22-PROP'!$1:$1</definedName>
    <definedName name="Z_953A518F_01B4_4B4A_96C2_DE2B3F25C938_.wvu.PrintTitles" localSheetId="61" hidden="1">'PP-22-PROP-DESC'!$1:$2</definedName>
    <definedName name="Z_953A518F_01B4_4B4A_96C2_DE2B3F25C938_.wvu.PrintTitles" localSheetId="10" hidden="1">'SD-34'!$1:$2</definedName>
    <definedName name="Z_953A518F_01B4_4B4A_96C2_DE2B3F25C938_.wvu.PrintTitles" localSheetId="11" hidden="1">'SD-35'!$1:$2</definedName>
    <definedName name="Z_953A518F_01B4_4B4A_96C2_DE2B3F25C938_.wvu.PrintTitles" localSheetId="12" hidden="1">'SD-36'!$1:$2</definedName>
    <definedName name="Z_953A518F_01B4_4B4A_96C2_DE2B3F25C938_.wvu.PrintTitles" localSheetId="13" hidden="1">'SD-37'!$1:$2</definedName>
    <definedName name="Z_953A518F_01B4_4B4A_96C2_DE2B3F25C938_.wvu.PrintTitles" localSheetId="14" hidden="1">'SD-40'!$1:$2</definedName>
    <definedName name="Z_953A518F_01B4_4B4A_96C2_DE2B3F25C938_.wvu.PrintTitles" localSheetId="7" hidden="1">SU!$1:$2</definedName>
    <definedName name="Z_953A518F_01B4_4B4A_96C2_DE2B3F25C938_.wvu.PrintTitles" localSheetId="47" hidden="1">'TC-07U'!$1:$2</definedName>
    <definedName name="Z_953A518F_01B4_4B4A_96C2_DE2B3F25C938_.wvu.PrintTitles" localSheetId="26" hidden="1">'TJ-02C'!$1:$2</definedName>
    <definedName name="Z_953A518F_01B4_4B4A_96C2_DE2B3F25C938_.wvu.PrintTitles" localSheetId="32" hidden="1">'TJ-04'!$1:$2</definedName>
    <definedName name="Z_953A518F_01B4_4B4A_96C2_DE2B3F25C938_.wvu.PrintTitles" localSheetId="33" hidden="1">'TJ-04A'!$1:$2</definedName>
    <definedName name="Z_953A518F_01B4_4B4A_96C2_DE2B3F25C938_.wvu.PrintTitles" localSheetId="48" hidden="1">'TJ-07V'!$1:$2</definedName>
    <definedName name="Z_953A518F_01B4_4B4A_96C2_DE2B3F25C938_.wvu.PrintTitles" localSheetId="55" hidden="1">'TJ-09'!$1:$2</definedName>
    <definedName name="Z_953A518F_01B4_4B4A_96C2_DE2B3F25C938_.wvu.PrintTitles" localSheetId="27" hidden="1">'TR-02C'!$1:$2</definedName>
    <definedName name="Z_953A518F_01B4_4B4A_96C2_DE2B3F25C938_.wvu.PrintTitles" localSheetId="34" hidden="1">'TR-04A'!$1:$2</definedName>
    <definedName name="Z_953A518F_01B4_4B4A_96C2_DE2B3F25C938_.wvu.PrintTitles" localSheetId="35" hidden="1">'TR-04D'!$1:$2</definedName>
    <definedName name="Z_953A518F_01B4_4B4A_96C2_DE2B3F25C938_.wvu.PrintTitles" localSheetId="36" hidden="1">'TR-04I'!$1:$2</definedName>
    <definedName name="Z_953A518F_01B4_4B4A_96C2_DE2B3F25C938_.wvu.PrintTitles" localSheetId="37" hidden="1">'TR-04T'!$1:$2</definedName>
    <definedName name="Z_953A518F_01B4_4B4A_96C2_DE2B3F25C938_.wvu.PrintTitles" localSheetId="45" hidden="1">'TR-07L'!$1:$2</definedName>
    <definedName name="Z_953A518F_01B4_4B4A_96C2_DE2B3F25C938_.wvu.PrintTitles" localSheetId="46" hidden="1">'TR-07V'!$1:$2</definedName>
    <definedName name="Z_953A518F_01B4_4B4A_96C2_DE2B3F25C938_.wvu.PrintTitles" localSheetId="53" hidden="1">'TR-08V'!$1:$2</definedName>
    <definedName name="Z_953A518F_01B4_4B4A_96C2_DE2B3F25C938_.wvu.PrintTitles" localSheetId="59" hidden="1">'TR-13V'!$1:$2</definedName>
    <definedName name="Z_953A518F_01B4_4B4A_96C2_DE2B3F25C938_.wvu.PrintTitles" localSheetId="60" hidden="1">'TR-14V'!$1:$2</definedName>
    <definedName name="Z_953A518F_01B4_4B4A_96C2_DE2B3F25C938_.wvu.PrintTitles" localSheetId="6" hidden="1">US!$1:$2</definedName>
    <definedName name="Z_ECF63988_E563_49ED_820F_97C798C1C961_.wvu.PrintTitles" localSheetId="15" hidden="1">'AD-88'!$1:$2</definedName>
    <definedName name="Z_ECF63988_E563_49ED_820F_97C798C1C961_.wvu.PrintTitles" localSheetId="16" hidden="1">'AD-89'!$1:$2</definedName>
    <definedName name="Z_ECF63988_E563_49ED_820F_97C798C1C961_.wvu.PrintTitles" localSheetId="17" hidden="1">'AD-90'!$1:$2</definedName>
    <definedName name="Z_ECF63988_E563_49ED_820F_97C798C1C961_.wvu.PrintTitles" localSheetId="18" hidden="1">'AD-91'!$1:$2</definedName>
    <definedName name="Z_ECF63988_E563_49ED_820F_97C798C1C961_.wvu.PrintTitles" localSheetId="19" hidden="1">'AD-92'!$1:$2</definedName>
    <definedName name="Z_ECF63988_E563_49ED_820F_97C798C1C961_.wvu.PrintTitles" localSheetId="20" hidden="1">'AD-93'!$1:$2</definedName>
    <definedName name="Z_ECF63988_E563_49ED_820F_97C798C1C961_.wvu.PrintTitles" localSheetId="21" hidden="1">'AD-94'!$1:$2</definedName>
    <definedName name="Z_ECF63988_E563_49ED_820F_97C798C1C961_.wvu.PrintTitles" localSheetId="22" hidden="1">'AD-95'!$1:$2</definedName>
    <definedName name="Z_ECF63988_E563_49ED_820F_97C798C1C961_.wvu.PrintTitles" localSheetId="5" hidden="1">AG!$1:$2</definedName>
    <definedName name="Z_ECF63988_E563_49ED_820F_97C798C1C961_.wvu.PrintTitles" localSheetId="8" hidden="1">'CD-16'!$1:$2</definedName>
    <definedName name="Z_ECF63988_E563_49ED_820F_97C798C1C961_.wvu.PrintTitles" localSheetId="9" hidden="1">'CD-17'!$1:$2</definedName>
    <definedName name="Z_ECF63988_E563_49ED_820F_97C798C1C961_.wvu.PrintTitles" localSheetId="65" hidden="1">'CJ-25'!$1:$2</definedName>
    <definedName name="Z_ECF63988_E563_49ED_820F_97C798C1C961_.wvu.PrintTitles" localSheetId="4" hidden="1">CMPT!$1:$2</definedName>
    <definedName name="Z_ECF63988_E563_49ED_820F_97C798C1C961_.wvu.PrintTitles" localSheetId="24" hidden="1">'CN-01U'!$1:$2</definedName>
    <definedName name="Z_ECF63988_E563_49ED_820F_97C798C1C961_.wvu.PrintTitles" localSheetId="25" hidden="1">'CN-02U'!$1:$2</definedName>
    <definedName name="Z_ECF63988_E563_49ED_820F_97C798C1C961_.wvu.PrintTitles" localSheetId="56" hidden="1">'CN-10U'!$1:$2</definedName>
    <definedName name="Z_ECF63988_E563_49ED_820F_97C798C1C961_.wvu.PrintTitles" localSheetId="58" hidden="1">'CN-13U'!$1:$2</definedName>
    <definedName name="Z_ECF63988_E563_49ED_820F_97C798C1C961_.wvu.PrintTitles" localSheetId="63" hidden="1">'CN-22U'!$1:$2</definedName>
    <definedName name="Z_ECF63988_E563_49ED_820F_97C798C1C961_.wvu.PrintTitles" localSheetId="64" hidden="1">'CN-23U'!$1:$2</definedName>
    <definedName name="Z_ECF63988_E563_49ED_820F_97C798C1C961_.wvu.PrintTitles" localSheetId="23" hidden="1">COCTJD!$1:$2</definedName>
    <definedName name="Z_ECF63988_E563_49ED_820F_97C798C1C961_.wvu.PrintTitles" localSheetId="3" hidden="1">GOVL!$1:$2</definedName>
    <definedName name="Z_ECF63988_E563_49ED_820F_97C798C1C961_.wvu.PrintTitles" localSheetId="54" hidden="1">'LB-08'!$1:$2</definedName>
    <definedName name="Z_ECF63988_E563_49ED_820F_97C798C1C961_.wvu.PrintTitles" localSheetId="44" hidden="1">'MY-07L'!$1:$2</definedName>
    <definedName name="Z_ECF63988_E563_49ED_820F_97C798C1C961_.wvu.PrintTitles" localSheetId="57" hidden="1">'MY-13V'!$1:$2</definedName>
    <definedName name="Z_ECF63988_E563_49ED_820F_97C798C1C961_.wvu.PrintTitles" localSheetId="2" hidden="1">'NYS PROP-1'!$1:$1</definedName>
    <definedName name="Z_ECF63988_E563_49ED_820F_97C798C1C961_.wvu.PrintTitles" localSheetId="1" hidden="1">'NYS PROP-1 DESC'!$1:$2</definedName>
    <definedName name="Z_ECF63988_E563_49ED_820F_97C798C1C961_.wvu.PrintTitles" localSheetId="29" hidden="1">'PP-03V-PROP'!$1:$1</definedName>
    <definedName name="Z_ECF63988_E563_49ED_820F_97C798C1C961_.wvu.PrintTitles" localSheetId="28" hidden="1">'PP-03V-PROP-DESC'!$1:$2</definedName>
    <definedName name="Z_ECF63988_E563_49ED_820F_97C798C1C961_.wvu.PrintTitles" localSheetId="31" hidden="1">'PP-04H-PROP'!$1:$1</definedName>
    <definedName name="Z_ECF63988_E563_49ED_820F_97C798C1C961_.wvu.PrintTitles" localSheetId="30" hidden="1">'PP-04H-PROP-DESC'!$1:$2</definedName>
    <definedName name="Z_ECF63988_E563_49ED_820F_97C798C1C961_.wvu.PrintTitles" localSheetId="41" hidden="1">'PP-07A-PROP'!$1:$1</definedName>
    <definedName name="Z_ECF63988_E563_49ED_820F_97C798C1C961_.wvu.PrintTitles" localSheetId="40" hidden="1">'PP-07A-PROP-DESC'!$1:$2</definedName>
    <definedName name="Z_ECF63988_E563_49ED_820F_97C798C1C961_.wvu.PrintTitles" localSheetId="43" hidden="1">'PP-07B-PROP'!$1:$1</definedName>
    <definedName name="Z_ECF63988_E563_49ED_820F_97C798C1C961_.wvu.PrintTitles" localSheetId="42" hidden="1">'PP-07B-PROP-DESC'!$1:$2</definedName>
    <definedName name="Z_ECF63988_E563_49ED_820F_97C798C1C961_.wvu.PrintTitles" localSheetId="39" hidden="1">'PP-07-PROP'!$1:$1</definedName>
    <definedName name="Z_ECF63988_E563_49ED_820F_97C798C1C961_.wvu.PrintTitles" localSheetId="38" hidden="1">'PP-07-PROP-DESC'!$1:$2</definedName>
    <definedName name="Z_ECF63988_E563_49ED_820F_97C798C1C961_.wvu.PrintTitles" localSheetId="52" hidden="1">'PP-08A-PROP'!$1:$1</definedName>
    <definedName name="Z_ECF63988_E563_49ED_820F_97C798C1C961_.wvu.PrintTitles" localSheetId="51" hidden="1">'PP-08A-PROP-DESC'!$1:$2</definedName>
    <definedName name="Z_ECF63988_E563_49ED_820F_97C798C1C961_.wvu.PrintTitles" localSheetId="50" hidden="1">'PP-08-PROP'!$1:$1</definedName>
    <definedName name="Z_ECF63988_E563_49ED_820F_97C798C1C961_.wvu.PrintTitles" localSheetId="49" hidden="1">'PP-08-PROP-DESC'!$1:$2</definedName>
    <definedName name="Z_ECF63988_E563_49ED_820F_97C798C1C961_.wvu.PrintTitles" localSheetId="62" hidden="1">'PP-22-PROP'!$1:$1</definedName>
    <definedName name="Z_ECF63988_E563_49ED_820F_97C798C1C961_.wvu.PrintTitles" localSheetId="61" hidden="1">'PP-22-PROP-DESC'!$1:$2</definedName>
    <definedName name="Z_ECF63988_E563_49ED_820F_97C798C1C961_.wvu.PrintTitles" localSheetId="10" hidden="1">'SD-34'!$1:$2</definedName>
    <definedName name="Z_ECF63988_E563_49ED_820F_97C798C1C961_.wvu.PrintTitles" localSheetId="11" hidden="1">'SD-35'!$1:$2</definedName>
    <definedName name="Z_ECF63988_E563_49ED_820F_97C798C1C961_.wvu.PrintTitles" localSheetId="12" hidden="1">'SD-36'!$1:$2</definedName>
    <definedName name="Z_ECF63988_E563_49ED_820F_97C798C1C961_.wvu.PrintTitles" localSheetId="13" hidden="1">'SD-37'!$1:$2</definedName>
    <definedName name="Z_ECF63988_E563_49ED_820F_97C798C1C961_.wvu.PrintTitles" localSheetId="14" hidden="1">'SD-40'!$1:$2</definedName>
    <definedName name="Z_ECF63988_E563_49ED_820F_97C798C1C961_.wvu.PrintTitles" localSheetId="7" hidden="1">SU!$1:$2</definedName>
    <definedName name="Z_ECF63988_E563_49ED_820F_97C798C1C961_.wvu.PrintTitles" localSheetId="47" hidden="1">'TC-07U'!$1:$2</definedName>
    <definedName name="Z_ECF63988_E563_49ED_820F_97C798C1C961_.wvu.PrintTitles" localSheetId="26" hidden="1">'TJ-02C'!$1:$2</definedName>
    <definedName name="Z_ECF63988_E563_49ED_820F_97C798C1C961_.wvu.PrintTitles" localSheetId="32" hidden="1">'TJ-04'!$1:$2</definedName>
    <definedName name="Z_ECF63988_E563_49ED_820F_97C798C1C961_.wvu.PrintTitles" localSheetId="33" hidden="1">'TJ-04A'!$1:$2</definedName>
    <definedName name="Z_ECF63988_E563_49ED_820F_97C798C1C961_.wvu.PrintTitles" localSheetId="48" hidden="1">'TJ-07V'!$1:$2</definedName>
    <definedName name="Z_ECF63988_E563_49ED_820F_97C798C1C961_.wvu.PrintTitles" localSheetId="55" hidden="1">'TJ-09'!$1:$2</definedName>
    <definedName name="Z_ECF63988_E563_49ED_820F_97C798C1C961_.wvu.PrintTitles" localSheetId="27" hidden="1">'TR-02C'!$1:$2</definedName>
    <definedName name="Z_ECF63988_E563_49ED_820F_97C798C1C961_.wvu.PrintTitles" localSheetId="34" hidden="1">'TR-04A'!$1:$2</definedName>
    <definedName name="Z_ECF63988_E563_49ED_820F_97C798C1C961_.wvu.PrintTitles" localSheetId="35" hidden="1">'TR-04D'!$1:$2</definedName>
    <definedName name="Z_ECF63988_E563_49ED_820F_97C798C1C961_.wvu.PrintTitles" localSheetId="36" hidden="1">'TR-04I'!$1:$2</definedName>
    <definedName name="Z_ECF63988_E563_49ED_820F_97C798C1C961_.wvu.PrintTitles" localSheetId="37" hidden="1">'TR-04T'!$1:$2</definedName>
    <definedName name="Z_ECF63988_E563_49ED_820F_97C798C1C961_.wvu.PrintTitles" localSheetId="45" hidden="1">'TR-07L'!$1:$2</definedName>
    <definedName name="Z_ECF63988_E563_49ED_820F_97C798C1C961_.wvu.PrintTitles" localSheetId="46" hidden="1">'TR-07V'!$1:$2</definedName>
    <definedName name="Z_ECF63988_E563_49ED_820F_97C798C1C961_.wvu.PrintTitles" localSheetId="53" hidden="1">'TR-08V'!$1:$2</definedName>
    <definedName name="Z_ECF63988_E563_49ED_820F_97C798C1C961_.wvu.PrintTitles" localSheetId="59" hidden="1">'TR-13V'!$1:$2</definedName>
    <definedName name="Z_ECF63988_E563_49ED_820F_97C798C1C961_.wvu.PrintTitles" localSheetId="60" hidden="1">'TR-14V'!$1:$2</definedName>
    <definedName name="Z_ECF63988_E563_49ED_820F_97C798C1C961_.wvu.PrintTitles" localSheetId="6" hidden="1">US!$1:$2</definedName>
  </definedNames>
  <calcPr calcId="162913" iterateDelta="252"/>
  <customWorkbookViews>
    <customWorkbookView name="taj1 - Personal View" guid="{21F6F7E7-9A75-4345-9750-5E0B3659CEC9}" mergeInterval="0" personalView="1" maximized="1" windowWidth="1071" windowHeight="852" tabRatio="934" activeSheetId="1"/>
    <customWorkbookView name="lah2 - Personal View" guid="{953A518F-01B4-4B4A-96C2-DE2B3F25C938}" mergeInterval="0" personalView="1" maximized="1" windowWidth="1276" windowHeight="851" tabRatio="934" activeSheetId="47"/>
    <customWorkbookView name="ddd3 - Personal View" guid="{ECF63988-E563-49ED-820F-97C798C1C961}" mergeInterval="0" personalView="1" maximized="1" windowWidth="1152" windowHeight="810" tabRatio="934" activeSheetId="47"/>
    <customWorkbookView name="palm - Personal View" guid="{4E2DE85C-C13E-4014-8E0F-42F2EAA57FE2}" mergeInterval="0" personalView="1" xWindow="8" yWindow="64" windowWidth="1231" windowHeight="648" tabRatio="934" activeSheetId="42"/>
  </customWorkbookViews>
</workbook>
</file>

<file path=xl/calcChain.xml><?xml version="1.0" encoding="utf-8"?>
<calcChain xmlns="http://schemas.openxmlformats.org/spreadsheetml/2006/main">
  <c r="D258" i="206" l="1"/>
  <c r="D261" i="206" s="1"/>
  <c r="E258" i="206"/>
  <c r="C258" i="206"/>
  <c r="D238" i="206"/>
  <c r="E238" i="206"/>
  <c r="C238" i="206"/>
  <c r="D217" i="206"/>
  <c r="E217" i="206"/>
  <c r="C217" i="206"/>
  <c r="D196" i="206"/>
  <c r="E196" i="206"/>
  <c r="C196" i="206"/>
  <c r="D179" i="206"/>
  <c r="E179" i="206"/>
  <c r="C179" i="206"/>
  <c r="D159" i="206"/>
  <c r="E159" i="206"/>
  <c r="C159" i="206"/>
  <c r="D133" i="206"/>
  <c r="E133" i="206"/>
  <c r="C133" i="206"/>
  <c r="D110" i="206"/>
  <c r="E110" i="206"/>
  <c r="C110" i="206"/>
  <c r="D86" i="206"/>
  <c r="E86" i="206"/>
  <c r="C86" i="206"/>
  <c r="D67" i="206"/>
  <c r="E67" i="206"/>
  <c r="C67" i="206"/>
  <c r="D41" i="206"/>
  <c r="E41" i="206"/>
  <c r="C41" i="206"/>
  <c r="D18" i="206"/>
  <c r="E18" i="206"/>
  <c r="C18" i="206"/>
  <c r="F115" i="88"/>
  <c r="F118" i="88" s="1"/>
  <c r="G115" i="88"/>
  <c r="G118" i="88" s="1"/>
  <c r="C115" i="88"/>
  <c r="C118" i="88" s="1"/>
  <c r="F112" i="88"/>
  <c r="G112" i="88"/>
  <c r="C112" i="88"/>
  <c r="D109" i="88"/>
  <c r="D115" i="88" s="1"/>
  <c r="E109" i="88"/>
  <c r="E115" i="88" s="1"/>
  <c r="F109" i="88"/>
  <c r="G109" i="88"/>
  <c r="C109" i="88"/>
  <c r="D86" i="88"/>
  <c r="E86" i="88"/>
  <c r="F86" i="88"/>
  <c r="G86" i="88"/>
  <c r="C86" i="88"/>
  <c r="D71" i="88"/>
  <c r="E71" i="88"/>
  <c r="E112" i="88" s="1"/>
  <c r="F71" i="88"/>
  <c r="G71" i="88"/>
  <c r="C71" i="88"/>
  <c r="D40" i="88"/>
  <c r="D112" i="88" s="1"/>
  <c r="E40" i="88"/>
  <c r="F40" i="88"/>
  <c r="G40" i="88"/>
  <c r="C40" i="88"/>
  <c r="D57" i="87"/>
  <c r="E57" i="87"/>
  <c r="D54" i="87"/>
  <c r="E54" i="87"/>
  <c r="F54" i="87"/>
  <c r="F57" i="87" s="1"/>
  <c r="C54" i="87"/>
  <c r="C57" i="87" s="1"/>
  <c r="D51" i="87"/>
  <c r="E51" i="87"/>
  <c r="F51" i="87"/>
  <c r="C51" i="87"/>
  <c r="D21" i="87"/>
  <c r="E21" i="87"/>
  <c r="F21" i="87"/>
  <c r="C21" i="87"/>
  <c r="D138" i="86"/>
  <c r="D141" i="86" s="1"/>
  <c r="E138" i="86"/>
  <c r="E141" i="86" s="1"/>
  <c r="F138" i="86"/>
  <c r="F141" i="86" s="1"/>
  <c r="G138" i="86"/>
  <c r="G141" i="86" s="1"/>
  <c r="C138" i="86"/>
  <c r="C141" i="86" s="1"/>
  <c r="D135" i="86"/>
  <c r="E135" i="86"/>
  <c r="F135" i="86"/>
  <c r="G135" i="86"/>
  <c r="C135" i="86"/>
  <c r="D132" i="86"/>
  <c r="E132" i="86"/>
  <c r="F132" i="86"/>
  <c r="G132" i="86"/>
  <c r="C132" i="86"/>
  <c r="D106" i="86"/>
  <c r="E106" i="86"/>
  <c r="F106" i="86"/>
  <c r="G106" i="86"/>
  <c r="C106" i="86"/>
  <c r="D101" i="86"/>
  <c r="E101" i="86"/>
  <c r="F101" i="86"/>
  <c r="G101" i="86"/>
  <c r="C101" i="86"/>
  <c r="D92" i="86"/>
  <c r="E92" i="86"/>
  <c r="F92" i="86"/>
  <c r="G92" i="86"/>
  <c r="C92" i="86"/>
  <c r="D80" i="86"/>
  <c r="E80" i="86"/>
  <c r="F80" i="86"/>
  <c r="G80" i="86"/>
  <c r="C80" i="86"/>
  <c r="D63" i="86"/>
  <c r="E63" i="86"/>
  <c r="F63" i="86"/>
  <c r="G63" i="86"/>
  <c r="C63" i="86"/>
  <c r="D55" i="86"/>
  <c r="E55" i="86"/>
  <c r="F55" i="86"/>
  <c r="G55" i="86"/>
  <c r="C55" i="86"/>
  <c r="D42" i="86"/>
  <c r="E42" i="86"/>
  <c r="F42" i="86"/>
  <c r="G42" i="86"/>
  <c r="C42" i="86"/>
  <c r="D21" i="86"/>
  <c r="E21" i="86"/>
  <c r="F21" i="86"/>
  <c r="G21" i="86"/>
  <c r="C21" i="86"/>
  <c r="D137" i="83"/>
  <c r="E137" i="83"/>
  <c r="F137" i="83"/>
  <c r="G137" i="83"/>
  <c r="C137" i="83"/>
  <c r="D140" i="83"/>
  <c r="D143" i="83" s="1"/>
  <c r="E140" i="83"/>
  <c r="E143" i="83" s="1"/>
  <c r="F140" i="83"/>
  <c r="F143" i="83" s="1"/>
  <c r="G140" i="83"/>
  <c r="G143" i="83" s="1"/>
  <c r="C140" i="83"/>
  <c r="C143" i="83" s="1"/>
  <c r="D134" i="83"/>
  <c r="E134" i="83"/>
  <c r="F134" i="83"/>
  <c r="G134" i="83"/>
  <c r="C134" i="83"/>
  <c r="D131" i="83"/>
  <c r="E131" i="83"/>
  <c r="F131" i="83"/>
  <c r="G131" i="83"/>
  <c r="C131" i="83"/>
  <c r="D128" i="83"/>
  <c r="E128" i="83"/>
  <c r="F128" i="83"/>
  <c r="G128" i="83"/>
  <c r="C128" i="83"/>
  <c r="D121" i="83"/>
  <c r="E121" i="83"/>
  <c r="F121" i="83"/>
  <c r="G121" i="83"/>
  <c r="C121" i="83"/>
  <c r="D78" i="83"/>
  <c r="E78" i="83"/>
  <c r="F78" i="83"/>
  <c r="G78" i="83"/>
  <c r="C78" i="83"/>
  <c r="D115" i="82"/>
  <c r="D118" i="82" s="1"/>
  <c r="E115" i="82"/>
  <c r="E112" i="82"/>
  <c r="E118" i="82" s="1"/>
  <c r="C112" i="82"/>
  <c r="D109" i="82"/>
  <c r="E109" i="82"/>
  <c r="C109" i="82"/>
  <c r="D94" i="82"/>
  <c r="E94" i="82"/>
  <c r="C94" i="82"/>
  <c r="C115" i="82" s="1"/>
  <c r="C118" i="82" s="1"/>
  <c r="D63" i="82"/>
  <c r="E63" i="82"/>
  <c r="C63" i="82"/>
  <c r="D31" i="82"/>
  <c r="D112" i="82" s="1"/>
  <c r="E31" i="82"/>
  <c r="C31" i="82"/>
  <c r="D186" i="81"/>
  <c r="D189" i="81" s="1"/>
  <c r="D192" i="81" s="1"/>
  <c r="E186" i="81"/>
  <c r="E189" i="81" s="1"/>
  <c r="E192" i="81" s="1"/>
  <c r="C186" i="81"/>
  <c r="C189" i="81" s="1"/>
  <c r="C192" i="81" s="1"/>
  <c r="D183" i="81"/>
  <c r="E183" i="81"/>
  <c r="F183" i="81"/>
  <c r="F186" i="81" s="1"/>
  <c r="F189" i="81" s="1"/>
  <c r="F192" i="81" s="1"/>
  <c r="G183" i="81"/>
  <c r="C183" i="81"/>
  <c r="D164" i="81"/>
  <c r="E164" i="81"/>
  <c r="F164" i="81"/>
  <c r="G164" i="81"/>
  <c r="C164" i="81"/>
  <c r="D143" i="81"/>
  <c r="E143" i="81"/>
  <c r="F143" i="81"/>
  <c r="G143" i="81"/>
  <c r="C143" i="81"/>
  <c r="D124" i="81"/>
  <c r="E124" i="81"/>
  <c r="F124" i="81"/>
  <c r="G124" i="81"/>
  <c r="C124" i="81"/>
  <c r="D120" i="81"/>
  <c r="E120" i="81"/>
  <c r="F120" i="81"/>
  <c r="G120" i="81"/>
  <c r="C120" i="81"/>
  <c r="D108" i="81"/>
  <c r="E108" i="81"/>
  <c r="F108" i="81"/>
  <c r="G108" i="81"/>
  <c r="C108" i="81"/>
  <c r="D82" i="81"/>
  <c r="E82" i="81"/>
  <c r="F82" i="81"/>
  <c r="G82" i="81"/>
  <c r="C82" i="81"/>
  <c r="D61" i="81"/>
  <c r="E61" i="81"/>
  <c r="F61" i="81"/>
  <c r="G61" i="81"/>
  <c r="C61" i="81"/>
  <c r="D37" i="81"/>
  <c r="E37" i="81"/>
  <c r="F37" i="81"/>
  <c r="G37" i="81"/>
  <c r="C37" i="81"/>
  <c r="D33" i="81"/>
  <c r="E33" i="81"/>
  <c r="F33" i="81"/>
  <c r="G33" i="81"/>
  <c r="C33" i="81"/>
  <c r="D24" i="81"/>
  <c r="E24" i="81"/>
  <c r="F24" i="81"/>
  <c r="G24" i="81"/>
  <c r="C24" i="81"/>
  <c r="D7" i="81"/>
  <c r="E7" i="81"/>
  <c r="F7" i="81"/>
  <c r="G7" i="81"/>
  <c r="C7" i="81"/>
  <c r="D149" i="80"/>
  <c r="E149" i="80"/>
  <c r="C149" i="80"/>
  <c r="D147" i="80"/>
  <c r="E147" i="80"/>
  <c r="C147" i="80"/>
  <c r="D133" i="80"/>
  <c r="E133" i="80"/>
  <c r="C133" i="80"/>
  <c r="D124" i="80"/>
  <c r="E124" i="80"/>
  <c r="C124" i="80"/>
  <c r="D108" i="80"/>
  <c r="D152" i="80" s="1"/>
  <c r="E108" i="80"/>
  <c r="C108" i="80"/>
  <c r="D96" i="80"/>
  <c r="E96" i="80"/>
  <c r="C96" i="80"/>
  <c r="D89" i="80"/>
  <c r="E89" i="80"/>
  <c r="C89" i="80"/>
  <c r="D77" i="80"/>
  <c r="E77" i="80"/>
  <c r="C77" i="80"/>
  <c r="F155" i="79"/>
  <c r="F158" i="79" s="1"/>
  <c r="G155" i="79"/>
  <c r="G158" i="79" s="1"/>
  <c r="C155" i="79"/>
  <c r="C158" i="79" s="1"/>
  <c r="F152" i="79"/>
  <c r="G152" i="79"/>
  <c r="C152" i="79"/>
  <c r="D149" i="79"/>
  <c r="E149" i="79"/>
  <c r="E155" i="79" s="1"/>
  <c r="E158" i="79" s="1"/>
  <c r="F149" i="79"/>
  <c r="G149" i="79"/>
  <c r="C149" i="79"/>
  <c r="D126" i="79"/>
  <c r="D155" i="79" s="1"/>
  <c r="E126" i="79"/>
  <c r="F126" i="79"/>
  <c r="G126" i="79"/>
  <c r="C126" i="79"/>
  <c r="D79" i="79"/>
  <c r="E79" i="79"/>
  <c r="E152" i="79" s="1"/>
  <c r="F79" i="79"/>
  <c r="G79" i="79"/>
  <c r="C79" i="79"/>
  <c r="D59" i="79"/>
  <c r="E59" i="79"/>
  <c r="F59" i="79"/>
  <c r="G59" i="79"/>
  <c r="C59" i="79"/>
  <c r="D48" i="79"/>
  <c r="D152" i="79" s="1"/>
  <c r="E48" i="79"/>
  <c r="F48" i="79"/>
  <c r="G48" i="79"/>
  <c r="C48" i="79"/>
  <c r="D229" i="78"/>
  <c r="E229" i="78"/>
  <c r="F229" i="78"/>
  <c r="C229" i="78"/>
  <c r="D223" i="78"/>
  <c r="E223" i="78"/>
  <c r="F223" i="78"/>
  <c r="C223" i="78"/>
  <c r="D200" i="78"/>
  <c r="E200" i="78"/>
  <c r="F200" i="78"/>
  <c r="C200" i="78"/>
  <c r="D156" i="78"/>
  <c r="E156" i="78"/>
  <c r="F156" i="78"/>
  <c r="C156" i="78"/>
  <c r="D137" i="78"/>
  <c r="E137" i="78"/>
  <c r="F137" i="78"/>
  <c r="C137" i="78"/>
  <c r="D106" i="78"/>
  <c r="E106" i="78"/>
  <c r="F106" i="78"/>
  <c r="C106" i="78"/>
  <c r="D97" i="78"/>
  <c r="E97" i="78"/>
  <c r="F97" i="78"/>
  <c r="C97" i="78"/>
  <c r="D80" i="78"/>
  <c r="E80" i="78"/>
  <c r="E226" i="78" s="1"/>
  <c r="E232" i="78" s="1"/>
  <c r="F80" i="78"/>
  <c r="C80" i="78"/>
  <c r="D72" i="78"/>
  <c r="E72" i="78"/>
  <c r="F72" i="78"/>
  <c r="C72" i="78"/>
  <c r="D59" i="78"/>
  <c r="E59" i="78"/>
  <c r="F59" i="78"/>
  <c r="C59" i="78"/>
  <c r="D21" i="78"/>
  <c r="E21" i="78"/>
  <c r="F21" i="78"/>
  <c r="C21" i="78"/>
  <c r="D313" i="76"/>
  <c r="E313" i="76"/>
  <c r="D310" i="76"/>
  <c r="E310" i="76"/>
  <c r="F310" i="76"/>
  <c r="C310" i="76"/>
  <c r="D303" i="76"/>
  <c r="E303" i="76"/>
  <c r="F303" i="76"/>
  <c r="C303" i="76"/>
  <c r="D285" i="76"/>
  <c r="E285" i="76"/>
  <c r="F285" i="76"/>
  <c r="C285" i="76"/>
  <c r="D283" i="76"/>
  <c r="E283" i="76"/>
  <c r="F283" i="76"/>
  <c r="C283" i="76"/>
  <c r="D265" i="76"/>
  <c r="E265" i="76"/>
  <c r="F265" i="76"/>
  <c r="C265" i="76"/>
  <c r="C313" i="76" s="1"/>
  <c r="D263" i="76"/>
  <c r="E263" i="76"/>
  <c r="F263" i="76"/>
  <c r="C263" i="76"/>
  <c r="C319" i="76" s="1"/>
  <c r="D215" i="76"/>
  <c r="D319" i="76" s="1"/>
  <c r="D322" i="76" s="1"/>
  <c r="E215" i="76"/>
  <c r="F215" i="76"/>
  <c r="C215" i="76"/>
  <c r="D200" i="76"/>
  <c r="E200" i="76"/>
  <c r="E319" i="76" s="1"/>
  <c r="F200" i="76"/>
  <c r="C200" i="76"/>
  <c r="D161" i="76"/>
  <c r="E161" i="76"/>
  <c r="E316" i="76" s="1"/>
  <c r="F161" i="76"/>
  <c r="C161" i="76"/>
  <c r="D141" i="76"/>
  <c r="E141" i="76"/>
  <c r="F141" i="76"/>
  <c r="F316" i="76" s="1"/>
  <c r="C141" i="76"/>
  <c r="D109" i="76"/>
  <c r="E109" i="76"/>
  <c r="F109" i="76"/>
  <c r="C109" i="76"/>
  <c r="D104" i="76"/>
  <c r="E104" i="76"/>
  <c r="F104" i="76"/>
  <c r="C104" i="76"/>
  <c r="D92" i="76"/>
  <c r="E92" i="76"/>
  <c r="F92" i="76"/>
  <c r="C92" i="76"/>
  <c r="D63" i="76"/>
  <c r="E63" i="76"/>
  <c r="F63" i="76"/>
  <c r="C63" i="76"/>
  <c r="D42" i="76"/>
  <c r="D316" i="76" s="1"/>
  <c r="E42" i="76"/>
  <c r="F42" i="76"/>
  <c r="C42" i="76"/>
  <c r="D347" i="74"/>
  <c r="D341" i="74"/>
  <c r="E341" i="74"/>
  <c r="F341" i="74"/>
  <c r="C341" i="74"/>
  <c r="D327" i="74"/>
  <c r="E327" i="74"/>
  <c r="F327" i="74"/>
  <c r="C327" i="74"/>
  <c r="D323" i="74"/>
  <c r="E323" i="74"/>
  <c r="F323" i="74"/>
  <c r="C323" i="74"/>
  <c r="D303" i="74"/>
  <c r="E303" i="74"/>
  <c r="F303" i="74"/>
  <c r="C303" i="74"/>
  <c r="D286" i="74"/>
  <c r="E286" i="74"/>
  <c r="F286" i="74"/>
  <c r="C286" i="74"/>
  <c r="D266" i="74"/>
  <c r="E266" i="74"/>
  <c r="F266" i="74"/>
  <c r="C266" i="74"/>
  <c r="D240" i="74"/>
  <c r="E240" i="74"/>
  <c r="F240" i="74"/>
  <c r="C240" i="74"/>
  <c r="D217" i="74"/>
  <c r="E217" i="74"/>
  <c r="F217" i="74"/>
  <c r="C217" i="74"/>
  <c r="D210" i="74"/>
  <c r="E210" i="74"/>
  <c r="F210" i="74"/>
  <c r="C210" i="74"/>
  <c r="D191" i="74"/>
  <c r="E191" i="74"/>
  <c r="F191" i="74"/>
  <c r="F350" i="74" s="1"/>
  <c r="F353" i="74" s="1"/>
  <c r="C191" i="74"/>
  <c r="D165" i="74"/>
  <c r="E165" i="74"/>
  <c r="F165" i="74"/>
  <c r="C165" i="74"/>
  <c r="D143" i="74"/>
  <c r="D344" i="74" s="1"/>
  <c r="D350" i="74"/>
  <c r="D353" i="74" s="1"/>
  <c r="E143" i="74"/>
  <c r="F143" i="74"/>
  <c r="C143" i="74"/>
  <c r="D127" i="74"/>
  <c r="E127" i="74"/>
  <c r="E347" i="74" s="1"/>
  <c r="F127" i="74"/>
  <c r="F347" i="74" s="1"/>
  <c r="C127" i="74"/>
  <c r="D84" i="74"/>
  <c r="E84" i="74"/>
  <c r="F84" i="74"/>
  <c r="C84" i="74"/>
  <c r="C347" i="74" s="1"/>
  <c r="D57" i="73"/>
  <c r="D54" i="73"/>
  <c r="E54" i="73"/>
  <c r="D52" i="73"/>
  <c r="E52" i="73"/>
  <c r="E57" i="73" s="1"/>
  <c r="F52" i="73"/>
  <c r="F57" i="73" s="1"/>
  <c r="F60" i="73" s="1"/>
  <c r="C52" i="73"/>
  <c r="C57" i="73" s="1"/>
  <c r="D13" i="73"/>
  <c r="E13" i="73"/>
  <c r="F13" i="73"/>
  <c r="F54" i="73" s="1"/>
  <c r="C13" i="73"/>
  <c r="C54" i="73" s="1"/>
  <c r="C60" i="73" s="1"/>
  <c r="D288" i="5"/>
  <c r="D294" i="5" s="1"/>
  <c r="D297" i="5" s="1"/>
  <c r="E288" i="5"/>
  <c r="E294" i="5" s="1"/>
  <c r="E297" i="5" s="1"/>
  <c r="F288" i="5"/>
  <c r="F294" i="5" s="1"/>
  <c r="G288" i="5"/>
  <c r="G294" i="5" s="1"/>
  <c r="C288" i="5"/>
  <c r="C294" i="5" s="1"/>
  <c r="D265" i="5"/>
  <c r="E265" i="5"/>
  <c r="F265" i="5"/>
  <c r="G265" i="5"/>
  <c r="C265" i="5"/>
  <c r="D221" i="5"/>
  <c r="E221" i="5"/>
  <c r="F221" i="5"/>
  <c r="G221" i="5"/>
  <c r="C221" i="5"/>
  <c r="D202" i="5"/>
  <c r="E202" i="5"/>
  <c r="F202" i="5"/>
  <c r="G202" i="5"/>
  <c r="C202" i="5"/>
  <c r="D197" i="5"/>
  <c r="E197" i="5"/>
  <c r="F197" i="5"/>
  <c r="G197" i="5"/>
  <c r="C197" i="5"/>
  <c r="D166" i="5"/>
  <c r="E166" i="5"/>
  <c r="F166" i="5"/>
  <c r="G166" i="5"/>
  <c r="C166" i="5"/>
  <c r="D157" i="5"/>
  <c r="E157" i="5"/>
  <c r="F157" i="5"/>
  <c r="G157" i="5"/>
  <c r="C157" i="5"/>
  <c r="D145" i="5"/>
  <c r="E145" i="5"/>
  <c r="F145" i="5"/>
  <c r="G145" i="5"/>
  <c r="C145" i="5"/>
  <c r="D128" i="5"/>
  <c r="E128" i="5"/>
  <c r="F128" i="5"/>
  <c r="G128" i="5"/>
  <c r="C128" i="5"/>
  <c r="D85" i="5"/>
  <c r="E85" i="5"/>
  <c r="F85" i="5"/>
  <c r="G85" i="5"/>
  <c r="C85" i="5"/>
  <c r="D77" i="5"/>
  <c r="E77" i="5"/>
  <c r="F77" i="5"/>
  <c r="G77" i="5"/>
  <c r="C77" i="5"/>
  <c r="D64" i="5"/>
  <c r="E64" i="5"/>
  <c r="F64" i="5"/>
  <c r="G64" i="5"/>
  <c r="C64" i="5"/>
  <c r="D59" i="5"/>
  <c r="E59" i="5"/>
  <c r="F59" i="5"/>
  <c r="G59" i="5"/>
  <c r="C59" i="5"/>
  <c r="D21" i="5"/>
  <c r="D291" i="5" s="1"/>
  <c r="E21" i="5"/>
  <c r="E291" i="5" s="1"/>
  <c r="F21" i="5"/>
  <c r="F291" i="5" s="1"/>
  <c r="G21" i="5"/>
  <c r="G291" i="5" s="1"/>
  <c r="C21" i="5"/>
  <c r="C291" i="5" s="1"/>
  <c r="D704" i="7"/>
  <c r="E704" i="7"/>
  <c r="F704" i="7"/>
  <c r="C704" i="7"/>
  <c r="D684" i="7"/>
  <c r="E684" i="7"/>
  <c r="F684" i="7"/>
  <c r="C684" i="7"/>
  <c r="D663" i="7"/>
  <c r="E663" i="7"/>
  <c r="F663" i="7"/>
  <c r="C663" i="7"/>
  <c r="D642" i="7"/>
  <c r="E642" i="7"/>
  <c r="F642" i="7"/>
  <c r="C642" i="7"/>
  <c r="D625" i="7"/>
  <c r="E625" i="7"/>
  <c r="F625" i="7"/>
  <c r="C625" i="7"/>
  <c r="D605" i="7"/>
  <c r="E605" i="7"/>
  <c r="F605" i="7"/>
  <c r="C605" i="7"/>
  <c r="D579" i="7"/>
  <c r="E579" i="7"/>
  <c r="F579" i="7"/>
  <c r="C579" i="7"/>
  <c r="D556" i="7"/>
  <c r="E556" i="7"/>
  <c r="F556" i="7"/>
  <c r="C556" i="7"/>
  <c r="D532" i="7"/>
  <c r="E532" i="7"/>
  <c r="F532" i="7"/>
  <c r="C532" i="7"/>
  <c r="D513" i="7"/>
  <c r="E513" i="7"/>
  <c r="F513" i="7"/>
  <c r="C513" i="7"/>
  <c r="D487" i="7"/>
  <c r="E487" i="7"/>
  <c r="F487" i="7"/>
  <c r="C487" i="7"/>
  <c r="D464" i="7"/>
  <c r="E464" i="7"/>
  <c r="F464" i="7"/>
  <c r="C464" i="7"/>
  <c r="D448" i="7"/>
  <c r="E448" i="7"/>
  <c r="F448" i="7"/>
  <c r="C448" i="7"/>
  <c r="D400" i="7"/>
  <c r="E400" i="7"/>
  <c r="F400" i="7"/>
  <c r="C400" i="7"/>
  <c r="D385" i="7"/>
  <c r="E385" i="7"/>
  <c r="F385" i="7"/>
  <c r="C385" i="7"/>
  <c r="D308" i="7"/>
  <c r="E308" i="7"/>
  <c r="F308" i="7"/>
  <c r="C308" i="7"/>
  <c r="D233" i="7"/>
  <c r="E233" i="7"/>
  <c r="F233" i="7"/>
  <c r="C233" i="7"/>
  <c r="D213" i="7"/>
  <c r="E213" i="7"/>
  <c r="F213" i="7"/>
  <c r="C213" i="7"/>
  <c r="D181" i="7"/>
  <c r="E181" i="7"/>
  <c r="F181" i="7"/>
  <c r="C181" i="7"/>
  <c r="D170" i="7"/>
  <c r="E170" i="7"/>
  <c r="F170" i="7"/>
  <c r="C170" i="7"/>
  <c r="D141" i="7"/>
  <c r="E141" i="7"/>
  <c r="F141" i="7"/>
  <c r="C141" i="7"/>
  <c r="D120" i="7"/>
  <c r="E120" i="7"/>
  <c r="F120" i="7"/>
  <c r="C120" i="7"/>
  <c r="D42" i="7"/>
  <c r="E42" i="7"/>
  <c r="F42" i="7"/>
  <c r="C42" i="7"/>
  <c r="C710" i="7" s="1"/>
  <c r="D991" i="210"/>
  <c r="D988" i="210"/>
  <c r="C988" i="210"/>
  <c r="D968" i="210"/>
  <c r="C968" i="210"/>
  <c r="D947" i="210"/>
  <c r="C947" i="210"/>
  <c r="D926" i="210"/>
  <c r="C926" i="210"/>
  <c r="D909" i="210"/>
  <c r="C909" i="210"/>
  <c r="D889" i="210"/>
  <c r="C889" i="210"/>
  <c r="D863" i="210"/>
  <c r="C863" i="210"/>
  <c r="D840" i="210"/>
  <c r="C840" i="210"/>
  <c r="D816" i="210"/>
  <c r="C816" i="210"/>
  <c r="D797" i="210"/>
  <c r="C797" i="210"/>
  <c r="D771" i="210"/>
  <c r="C771" i="210"/>
  <c r="D748" i="210"/>
  <c r="C748" i="210"/>
  <c r="C991" i="210" s="1"/>
  <c r="D732" i="210"/>
  <c r="C732" i="210"/>
  <c r="D684" i="210"/>
  <c r="C684" i="210"/>
  <c r="D669" i="210"/>
  <c r="C669" i="210"/>
  <c r="D646" i="210"/>
  <c r="C646" i="210"/>
  <c r="D569" i="210"/>
  <c r="D997" i="210" s="1"/>
  <c r="C569" i="210"/>
  <c r="C997" i="210" s="1"/>
  <c r="D494" i="210"/>
  <c r="C494" i="210"/>
  <c r="D450" i="210"/>
  <c r="C450" i="210"/>
  <c r="D431" i="210"/>
  <c r="C431" i="210"/>
  <c r="D411" i="210"/>
  <c r="C411" i="210"/>
  <c r="D379" i="210"/>
  <c r="C379" i="210"/>
  <c r="D374" i="210"/>
  <c r="C374" i="210"/>
  <c r="D363" i="210"/>
  <c r="C363" i="210"/>
  <c r="D332" i="210"/>
  <c r="C332" i="210"/>
  <c r="D323" i="210"/>
  <c r="C323" i="210"/>
  <c r="D311" i="210"/>
  <c r="C311" i="210"/>
  <c r="D294" i="210"/>
  <c r="C294" i="210"/>
  <c r="D251" i="210"/>
  <c r="C251" i="210"/>
  <c r="D243" i="210"/>
  <c r="C243" i="210"/>
  <c r="D214" i="210"/>
  <c r="C214" i="210"/>
  <c r="D201" i="210"/>
  <c r="C201" i="210"/>
  <c r="D180" i="210"/>
  <c r="C180" i="210"/>
  <c r="D98" i="210"/>
  <c r="C98" i="210"/>
  <c r="D58" i="210"/>
  <c r="C58" i="210"/>
  <c r="D20" i="210"/>
  <c r="C20" i="210"/>
  <c r="P992" i="49"/>
  <c r="D989" i="89"/>
  <c r="E989" i="89"/>
  <c r="F989" i="89"/>
  <c r="G989" i="89"/>
  <c r="H989" i="89"/>
  <c r="D989" i="187"/>
  <c r="E989" i="187"/>
  <c r="F989" i="187"/>
  <c r="G989" i="187"/>
  <c r="D989" i="184"/>
  <c r="E989" i="184"/>
  <c r="F989" i="184"/>
  <c r="G989" i="184"/>
  <c r="D989" i="199"/>
  <c r="E989" i="199"/>
  <c r="F989" i="199"/>
  <c r="G989" i="199"/>
  <c r="H989" i="199"/>
  <c r="D989" i="205"/>
  <c r="D989" i="49"/>
  <c r="E989" i="49"/>
  <c r="F989" i="49"/>
  <c r="G989" i="49"/>
  <c r="H989" i="49"/>
  <c r="I989" i="49"/>
  <c r="J989" i="49"/>
  <c r="K989" i="49"/>
  <c r="L989" i="49"/>
  <c r="M989" i="49"/>
  <c r="N989" i="49"/>
  <c r="O989" i="49"/>
  <c r="P989" i="49"/>
  <c r="Q989" i="49"/>
  <c r="R989" i="49"/>
  <c r="S989" i="49"/>
  <c r="T989" i="49"/>
  <c r="U989" i="49"/>
  <c r="V989" i="49"/>
  <c r="W989" i="49"/>
  <c r="X989" i="49"/>
  <c r="C989" i="89"/>
  <c r="C989" i="187"/>
  <c r="C989" i="184"/>
  <c r="C989" i="199"/>
  <c r="C989" i="205"/>
  <c r="C989" i="49"/>
  <c r="D969" i="89"/>
  <c r="E969" i="89"/>
  <c r="F969" i="89"/>
  <c r="G969" i="89"/>
  <c r="H969" i="89"/>
  <c r="D969" i="187"/>
  <c r="E969" i="187"/>
  <c r="F969" i="187"/>
  <c r="G969" i="187"/>
  <c r="D969" i="184"/>
  <c r="E969" i="184"/>
  <c r="F969" i="184"/>
  <c r="G969" i="184"/>
  <c r="D969" i="199"/>
  <c r="E969" i="199"/>
  <c r="F969" i="199"/>
  <c r="G969" i="199"/>
  <c r="H969" i="199"/>
  <c r="D969" i="205"/>
  <c r="D969" i="49"/>
  <c r="E969" i="49"/>
  <c r="F969" i="49"/>
  <c r="G969" i="49"/>
  <c r="H969" i="49"/>
  <c r="I969" i="49"/>
  <c r="J969" i="49"/>
  <c r="K969" i="49"/>
  <c r="L969" i="49"/>
  <c r="M969" i="49"/>
  <c r="N969" i="49"/>
  <c r="O969" i="49"/>
  <c r="P969" i="49"/>
  <c r="Q969" i="49"/>
  <c r="R969" i="49"/>
  <c r="S969" i="49"/>
  <c r="T969" i="49"/>
  <c r="U969" i="49"/>
  <c r="V969" i="49"/>
  <c r="W969" i="49"/>
  <c r="X969" i="49"/>
  <c r="C969" i="89"/>
  <c r="C969" i="187"/>
  <c r="C969" i="184"/>
  <c r="C969" i="199"/>
  <c r="C969" i="205"/>
  <c r="C969" i="49"/>
  <c r="D948" i="89"/>
  <c r="E948" i="89"/>
  <c r="F948" i="89"/>
  <c r="G948" i="89"/>
  <c r="H948" i="89"/>
  <c r="D948" i="187"/>
  <c r="E948" i="187"/>
  <c r="F948" i="187"/>
  <c r="G948" i="187"/>
  <c r="D948" i="184"/>
  <c r="D992" i="184" s="1"/>
  <c r="E948" i="184"/>
  <c r="F948" i="184"/>
  <c r="G948" i="184"/>
  <c r="D948" i="199"/>
  <c r="E948" i="199"/>
  <c r="F948" i="199"/>
  <c r="G948" i="199"/>
  <c r="H948" i="199"/>
  <c r="D948" i="205"/>
  <c r="D948" i="49"/>
  <c r="E948" i="49"/>
  <c r="F948" i="49"/>
  <c r="G948" i="49"/>
  <c r="H948" i="49"/>
  <c r="I948" i="49"/>
  <c r="J948" i="49"/>
  <c r="K948" i="49"/>
  <c r="L948" i="49"/>
  <c r="M948" i="49"/>
  <c r="N948" i="49"/>
  <c r="O948" i="49"/>
  <c r="P948" i="49"/>
  <c r="Q948" i="49"/>
  <c r="R948" i="49"/>
  <c r="S948" i="49"/>
  <c r="T948" i="49"/>
  <c r="U948" i="49"/>
  <c r="V948" i="49"/>
  <c r="W948" i="49"/>
  <c r="X948" i="49"/>
  <c r="C948" i="89"/>
  <c r="C948" i="187"/>
  <c r="C948" i="184"/>
  <c r="C948" i="199"/>
  <c r="C948" i="205"/>
  <c r="C948" i="49"/>
  <c r="D927" i="89"/>
  <c r="E927" i="89"/>
  <c r="F927" i="89"/>
  <c r="G927" i="89"/>
  <c r="H927" i="89"/>
  <c r="D927" i="187"/>
  <c r="E927" i="187"/>
  <c r="F927" i="187"/>
  <c r="G927" i="187"/>
  <c r="D927" i="184"/>
  <c r="E927" i="184"/>
  <c r="F927" i="184"/>
  <c r="G927" i="184"/>
  <c r="D927" i="199"/>
  <c r="E927" i="199"/>
  <c r="F927" i="199"/>
  <c r="G927" i="199"/>
  <c r="H927" i="199"/>
  <c r="D927" i="205"/>
  <c r="D927" i="49"/>
  <c r="E927" i="49"/>
  <c r="F927" i="49"/>
  <c r="G927" i="49"/>
  <c r="H927" i="49"/>
  <c r="I927" i="49"/>
  <c r="J927" i="49"/>
  <c r="K927" i="49"/>
  <c r="L927" i="49"/>
  <c r="M927" i="49"/>
  <c r="N927" i="49"/>
  <c r="O927" i="49"/>
  <c r="P927" i="49"/>
  <c r="Q927" i="49"/>
  <c r="R927" i="49"/>
  <c r="S927" i="49"/>
  <c r="T927" i="49"/>
  <c r="U927" i="49"/>
  <c r="V927" i="49"/>
  <c r="W927" i="49"/>
  <c r="X927" i="49"/>
  <c r="C927" i="89"/>
  <c r="C927" i="187"/>
  <c r="C927" i="184"/>
  <c r="C927" i="199"/>
  <c r="C927" i="205"/>
  <c r="C927" i="49"/>
  <c r="D910" i="89"/>
  <c r="E910" i="89"/>
  <c r="F910" i="89"/>
  <c r="G910" i="89"/>
  <c r="H910" i="89"/>
  <c r="D910" i="187"/>
  <c r="E910" i="187"/>
  <c r="F910" i="187"/>
  <c r="G910" i="187"/>
  <c r="D910" i="184"/>
  <c r="E910" i="184"/>
  <c r="F910" i="184"/>
  <c r="G910" i="184"/>
  <c r="D910" i="199"/>
  <c r="E910" i="199"/>
  <c r="F910" i="199"/>
  <c r="G910" i="199"/>
  <c r="H910" i="199"/>
  <c r="D910" i="205"/>
  <c r="D910" i="49"/>
  <c r="E910" i="49"/>
  <c r="F910" i="49"/>
  <c r="G910" i="49"/>
  <c r="H910" i="49"/>
  <c r="I910" i="49"/>
  <c r="J910" i="49"/>
  <c r="K910" i="49"/>
  <c r="L910" i="49"/>
  <c r="M910" i="49"/>
  <c r="N910" i="49"/>
  <c r="O910" i="49"/>
  <c r="P910" i="49"/>
  <c r="Q910" i="49"/>
  <c r="R910" i="49"/>
  <c r="S910" i="49"/>
  <c r="T910" i="49"/>
  <c r="U910" i="49"/>
  <c r="V910" i="49"/>
  <c r="W910" i="49"/>
  <c r="X910" i="49"/>
  <c r="C910" i="89"/>
  <c r="C910" i="187"/>
  <c r="C910" i="184"/>
  <c r="C910" i="199"/>
  <c r="C910" i="205"/>
  <c r="C910" i="49"/>
  <c r="D890" i="89"/>
  <c r="E890" i="89"/>
  <c r="F890" i="89"/>
  <c r="G890" i="89"/>
  <c r="H890" i="89"/>
  <c r="D890" i="187"/>
  <c r="E890" i="187"/>
  <c r="F890" i="187"/>
  <c r="G890" i="187"/>
  <c r="D890" i="184"/>
  <c r="E890" i="184"/>
  <c r="F890" i="184"/>
  <c r="G890" i="184"/>
  <c r="D890" i="199"/>
  <c r="E890" i="199"/>
  <c r="F890" i="199"/>
  <c r="G890" i="199"/>
  <c r="H890" i="199"/>
  <c r="D890" i="205"/>
  <c r="D890" i="49"/>
  <c r="E890" i="49"/>
  <c r="F890" i="49"/>
  <c r="G890" i="49"/>
  <c r="H890" i="49"/>
  <c r="I890" i="49"/>
  <c r="J890" i="49"/>
  <c r="K890" i="49"/>
  <c r="L890" i="49"/>
  <c r="M890" i="49"/>
  <c r="N890" i="49"/>
  <c r="O890" i="49"/>
  <c r="P890" i="49"/>
  <c r="Q890" i="49"/>
  <c r="R890" i="49"/>
  <c r="S890" i="49"/>
  <c r="T890" i="49"/>
  <c r="U890" i="49"/>
  <c r="V890" i="49"/>
  <c r="W890" i="49"/>
  <c r="X890" i="49"/>
  <c r="C890" i="89"/>
  <c r="C890" i="187"/>
  <c r="C890" i="184"/>
  <c r="C890" i="199"/>
  <c r="C890" i="205"/>
  <c r="C890" i="49"/>
  <c r="D864" i="89"/>
  <c r="E864" i="89"/>
  <c r="F864" i="89"/>
  <c r="G864" i="89"/>
  <c r="H864" i="89"/>
  <c r="D864" i="187"/>
  <c r="E864" i="187"/>
  <c r="F864" i="187"/>
  <c r="G864" i="187"/>
  <c r="D864" i="184"/>
  <c r="E864" i="184"/>
  <c r="F864" i="184"/>
  <c r="G864" i="184"/>
  <c r="D864" i="199"/>
  <c r="E864" i="199"/>
  <c r="F864" i="199"/>
  <c r="G864" i="199"/>
  <c r="H864" i="199"/>
  <c r="D864" i="205"/>
  <c r="D864" i="49"/>
  <c r="E864" i="49"/>
  <c r="F864" i="49"/>
  <c r="G864" i="49"/>
  <c r="H864" i="49"/>
  <c r="I864" i="49"/>
  <c r="J864" i="49"/>
  <c r="K864" i="49"/>
  <c r="L864" i="49"/>
  <c r="M864" i="49"/>
  <c r="N864" i="49"/>
  <c r="O864" i="49"/>
  <c r="P864" i="49"/>
  <c r="Q864" i="49"/>
  <c r="R864" i="49"/>
  <c r="S864" i="49"/>
  <c r="T864" i="49"/>
  <c r="U864" i="49"/>
  <c r="V864" i="49"/>
  <c r="W864" i="49"/>
  <c r="X864" i="49"/>
  <c r="C864" i="89"/>
  <c r="C864" i="187"/>
  <c r="C864" i="184"/>
  <c r="C864" i="199"/>
  <c r="C864" i="205"/>
  <c r="C864" i="49"/>
  <c r="D841" i="89"/>
  <c r="E841" i="89"/>
  <c r="F841" i="89"/>
  <c r="G841" i="89"/>
  <c r="H841" i="89"/>
  <c r="D841" i="187"/>
  <c r="E841" i="187"/>
  <c r="F841" i="187"/>
  <c r="G841" i="187"/>
  <c r="D841" i="184"/>
  <c r="E841" i="184"/>
  <c r="F841" i="184"/>
  <c r="G841" i="184"/>
  <c r="D841" i="199"/>
  <c r="E841" i="199"/>
  <c r="F841" i="199"/>
  <c r="G841" i="199"/>
  <c r="G992" i="199" s="1"/>
  <c r="H841" i="199"/>
  <c r="D841" i="205"/>
  <c r="D841" i="49"/>
  <c r="E841" i="49"/>
  <c r="F841" i="49"/>
  <c r="G841" i="49"/>
  <c r="H841" i="49"/>
  <c r="I841" i="49"/>
  <c r="J841" i="49"/>
  <c r="K841" i="49"/>
  <c r="L841" i="49"/>
  <c r="M841" i="49"/>
  <c r="N841" i="49"/>
  <c r="O841" i="49"/>
  <c r="P841" i="49"/>
  <c r="Q841" i="49"/>
  <c r="R841" i="49"/>
  <c r="S841" i="49"/>
  <c r="T841" i="49"/>
  <c r="U841" i="49"/>
  <c r="V841" i="49"/>
  <c r="W841" i="49"/>
  <c r="X841" i="49"/>
  <c r="C841" i="89"/>
  <c r="C841" i="187"/>
  <c r="C841" i="184"/>
  <c r="C841" i="199"/>
  <c r="C841" i="205"/>
  <c r="C841" i="49"/>
  <c r="D817" i="89"/>
  <c r="E817" i="89"/>
  <c r="F817" i="89"/>
  <c r="G817" i="89"/>
  <c r="H817" i="89"/>
  <c r="D817" i="187"/>
  <c r="E817" i="187"/>
  <c r="F817" i="187"/>
  <c r="G817" i="187"/>
  <c r="D817" i="184"/>
  <c r="E817" i="184"/>
  <c r="F817" i="184"/>
  <c r="G817" i="184"/>
  <c r="D817" i="199"/>
  <c r="E817" i="199"/>
  <c r="F817" i="199"/>
  <c r="G817" i="199"/>
  <c r="H817" i="199"/>
  <c r="D817" i="205"/>
  <c r="D817" i="49"/>
  <c r="E817" i="49"/>
  <c r="F817" i="49"/>
  <c r="G817" i="49"/>
  <c r="H817" i="49"/>
  <c r="H992" i="49" s="1"/>
  <c r="I817" i="49"/>
  <c r="J817" i="49"/>
  <c r="K817" i="49"/>
  <c r="L817" i="49"/>
  <c r="M817" i="49"/>
  <c r="N817" i="49"/>
  <c r="O817" i="49"/>
  <c r="P817" i="49"/>
  <c r="Q817" i="49"/>
  <c r="R817" i="49"/>
  <c r="S817" i="49"/>
  <c r="T817" i="49"/>
  <c r="U817" i="49"/>
  <c r="V817" i="49"/>
  <c r="W817" i="49"/>
  <c r="X817" i="49"/>
  <c r="X992" i="49" s="1"/>
  <c r="C817" i="89"/>
  <c r="C817" i="187"/>
  <c r="C817" i="184"/>
  <c r="C817" i="199"/>
  <c r="C817" i="205"/>
  <c r="C817" i="49"/>
  <c r="D798" i="89"/>
  <c r="E798" i="89"/>
  <c r="F798" i="89"/>
  <c r="G798" i="89"/>
  <c r="H798" i="89"/>
  <c r="D798" i="187"/>
  <c r="E798" i="187"/>
  <c r="F798" i="187"/>
  <c r="G798" i="187"/>
  <c r="D798" i="184"/>
  <c r="E798" i="184"/>
  <c r="F798" i="184"/>
  <c r="G798" i="184"/>
  <c r="D798" i="199"/>
  <c r="E798" i="199"/>
  <c r="F798" i="199"/>
  <c r="G798" i="199"/>
  <c r="H798" i="199"/>
  <c r="D798" i="205"/>
  <c r="D798" i="49"/>
  <c r="E798" i="49"/>
  <c r="F798" i="49"/>
  <c r="G798" i="49"/>
  <c r="H798" i="49"/>
  <c r="I798" i="49"/>
  <c r="J798" i="49"/>
  <c r="K798" i="49"/>
  <c r="L798" i="49"/>
  <c r="M798" i="49"/>
  <c r="N798" i="49"/>
  <c r="O798" i="49"/>
  <c r="P798" i="49"/>
  <c r="Q798" i="49"/>
  <c r="R798" i="49"/>
  <c r="S798" i="49"/>
  <c r="T798" i="49"/>
  <c r="U798" i="49"/>
  <c r="V798" i="49"/>
  <c r="W798" i="49"/>
  <c r="X798" i="49"/>
  <c r="C798" i="89"/>
  <c r="C798" i="187"/>
  <c r="C798" i="184"/>
  <c r="C798" i="199"/>
  <c r="C798" i="205"/>
  <c r="C798" i="49"/>
  <c r="D772" i="89"/>
  <c r="E772" i="89"/>
  <c r="F772" i="89"/>
  <c r="G772" i="89"/>
  <c r="H772" i="89"/>
  <c r="D772" i="187"/>
  <c r="E772" i="187"/>
  <c r="F772" i="187"/>
  <c r="G772" i="187"/>
  <c r="D772" i="184"/>
  <c r="E772" i="184"/>
  <c r="F772" i="184"/>
  <c r="G772" i="184"/>
  <c r="D772" i="199"/>
  <c r="E772" i="199"/>
  <c r="F772" i="199"/>
  <c r="G772" i="199"/>
  <c r="H772" i="199"/>
  <c r="D772" i="205"/>
  <c r="D772" i="49"/>
  <c r="E772" i="49"/>
  <c r="F772" i="49"/>
  <c r="G772" i="49"/>
  <c r="H772" i="49"/>
  <c r="I772" i="49"/>
  <c r="J772" i="49"/>
  <c r="K772" i="49"/>
  <c r="L772" i="49"/>
  <c r="M772" i="49"/>
  <c r="N772" i="49"/>
  <c r="O772" i="49"/>
  <c r="P772" i="49"/>
  <c r="Q772" i="49"/>
  <c r="R772" i="49"/>
  <c r="S772" i="49"/>
  <c r="T772" i="49"/>
  <c r="U772" i="49"/>
  <c r="V772" i="49"/>
  <c r="W772" i="49"/>
  <c r="X772" i="49"/>
  <c r="C772" i="89"/>
  <c r="C772" i="187"/>
  <c r="C772" i="184"/>
  <c r="C772" i="199"/>
  <c r="C772" i="205"/>
  <c r="C772" i="49"/>
  <c r="D749" i="89"/>
  <c r="D992" i="89" s="1"/>
  <c r="E749" i="89"/>
  <c r="F749" i="89"/>
  <c r="F992" i="89" s="1"/>
  <c r="G749" i="89"/>
  <c r="H749" i="89"/>
  <c r="H992" i="89" s="1"/>
  <c r="D749" i="187"/>
  <c r="E749" i="187"/>
  <c r="F749" i="187"/>
  <c r="G749" i="187"/>
  <c r="D749" i="184"/>
  <c r="E749" i="184"/>
  <c r="E992" i="184" s="1"/>
  <c r="F749" i="184"/>
  <c r="G749" i="184"/>
  <c r="G992" i="184" s="1"/>
  <c r="D749" i="199"/>
  <c r="D992" i="199" s="1"/>
  <c r="E749" i="199"/>
  <c r="E992" i="199" s="1"/>
  <c r="F749" i="199"/>
  <c r="G749" i="199"/>
  <c r="H749" i="199"/>
  <c r="D749" i="205"/>
  <c r="D992" i="205" s="1"/>
  <c r="D749" i="49"/>
  <c r="D992" i="49" s="1"/>
  <c r="E749" i="49"/>
  <c r="F749" i="49"/>
  <c r="F992" i="49" s="1"/>
  <c r="G749" i="49"/>
  <c r="G992" i="49" s="1"/>
  <c r="H749" i="49"/>
  <c r="I749" i="49"/>
  <c r="J749" i="49"/>
  <c r="K749" i="49"/>
  <c r="K992" i="49" s="1"/>
  <c r="L749" i="49"/>
  <c r="L992" i="49" s="1"/>
  <c r="M749" i="49"/>
  <c r="N749" i="49"/>
  <c r="N992" i="49" s="1"/>
  <c r="O749" i="49"/>
  <c r="O992" i="49" s="1"/>
  <c r="P749" i="49"/>
  <c r="Q749" i="49"/>
  <c r="R749" i="49"/>
  <c r="S749" i="49"/>
  <c r="S992" i="49" s="1"/>
  <c r="T749" i="49"/>
  <c r="T992" i="49" s="1"/>
  <c r="U749" i="49"/>
  <c r="V749" i="49"/>
  <c r="V992" i="49" s="1"/>
  <c r="W749" i="49"/>
  <c r="W992" i="49" s="1"/>
  <c r="X749" i="49"/>
  <c r="C749" i="89"/>
  <c r="C749" i="187"/>
  <c r="C749" i="184"/>
  <c r="C992" i="184" s="1"/>
  <c r="C749" i="199"/>
  <c r="C992" i="199" s="1"/>
  <c r="C749" i="205"/>
  <c r="C749" i="49"/>
  <c r="C992" i="49" s="1"/>
  <c r="D733" i="89"/>
  <c r="E733" i="89"/>
  <c r="F733" i="89"/>
  <c r="G733" i="89"/>
  <c r="H733" i="89"/>
  <c r="D733" i="187"/>
  <c r="E733" i="187"/>
  <c r="F733" i="187"/>
  <c r="G733" i="187"/>
  <c r="D733" i="184"/>
  <c r="E733" i="184"/>
  <c r="F733" i="184"/>
  <c r="G733" i="184"/>
  <c r="D733" i="199"/>
  <c r="E733" i="199"/>
  <c r="F733" i="199"/>
  <c r="G733" i="199"/>
  <c r="H733" i="199"/>
  <c r="D733" i="205"/>
  <c r="D733" i="49"/>
  <c r="E733" i="49"/>
  <c r="F733" i="49"/>
  <c r="G733" i="49"/>
  <c r="H733" i="49"/>
  <c r="I733" i="49"/>
  <c r="J733" i="49"/>
  <c r="K733" i="49"/>
  <c r="L733" i="49"/>
  <c r="M733" i="49"/>
  <c r="N733" i="49"/>
  <c r="O733" i="49"/>
  <c r="P733" i="49"/>
  <c r="Q733" i="49"/>
  <c r="R733" i="49"/>
  <c r="S733" i="49"/>
  <c r="T733" i="49"/>
  <c r="U733" i="49"/>
  <c r="V733" i="49"/>
  <c r="W733" i="49"/>
  <c r="X733" i="49"/>
  <c r="C733" i="89"/>
  <c r="C733" i="187"/>
  <c r="C733" i="184"/>
  <c r="C733" i="199"/>
  <c r="C733" i="205"/>
  <c r="C733" i="49"/>
  <c r="D685" i="89"/>
  <c r="E685" i="89"/>
  <c r="F685" i="89"/>
  <c r="G685" i="89"/>
  <c r="H685" i="89"/>
  <c r="D685" i="187"/>
  <c r="E685" i="187"/>
  <c r="F685" i="187"/>
  <c r="G685" i="187"/>
  <c r="D685" i="184"/>
  <c r="E685" i="184"/>
  <c r="F685" i="184"/>
  <c r="G685" i="184"/>
  <c r="D685" i="199"/>
  <c r="E685" i="199"/>
  <c r="F685" i="199"/>
  <c r="G685" i="199"/>
  <c r="H685" i="199"/>
  <c r="D685" i="205"/>
  <c r="D685" i="49"/>
  <c r="E685" i="49"/>
  <c r="F685" i="49"/>
  <c r="G685" i="49"/>
  <c r="H685" i="49"/>
  <c r="I685" i="49"/>
  <c r="J685" i="49"/>
  <c r="K685" i="49"/>
  <c r="L685" i="49"/>
  <c r="M685" i="49"/>
  <c r="N685" i="49"/>
  <c r="O685" i="49"/>
  <c r="P685" i="49"/>
  <c r="Q685" i="49"/>
  <c r="R685" i="49"/>
  <c r="S685" i="49"/>
  <c r="T685" i="49"/>
  <c r="U685" i="49"/>
  <c r="V685" i="49"/>
  <c r="W685" i="49"/>
  <c r="X685" i="49"/>
  <c r="C685" i="89"/>
  <c r="C685" i="187"/>
  <c r="C685" i="184"/>
  <c r="C685" i="199"/>
  <c r="C685" i="205"/>
  <c r="C685" i="49"/>
  <c r="D670" i="89"/>
  <c r="E670" i="89"/>
  <c r="F670" i="89"/>
  <c r="G670" i="89"/>
  <c r="H670" i="89"/>
  <c r="D670" i="187"/>
  <c r="E670" i="187"/>
  <c r="F670" i="187"/>
  <c r="G670" i="187"/>
  <c r="D670" i="184"/>
  <c r="E670" i="184"/>
  <c r="F670" i="184"/>
  <c r="G670" i="184"/>
  <c r="D670" i="199"/>
  <c r="E670" i="199"/>
  <c r="F670" i="199"/>
  <c r="G670" i="199"/>
  <c r="H670" i="199"/>
  <c r="D670" i="205"/>
  <c r="D670" i="49"/>
  <c r="E670" i="49"/>
  <c r="F670" i="49"/>
  <c r="G670" i="49"/>
  <c r="H670" i="49"/>
  <c r="I670" i="49"/>
  <c r="J670" i="49"/>
  <c r="K670" i="49"/>
  <c r="L670" i="49"/>
  <c r="M670" i="49"/>
  <c r="N670" i="49"/>
  <c r="O670" i="49"/>
  <c r="P670" i="49"/>
  <c r="Q670" i="49"/>
  <c r="R670" i="49"/>
  <c r="S670" i="49"/>
  <c r="T670" i="49"/>
  <c r="U670" i="49"/>
  <c r="V670" i="49"/>
  <c r="W670" i="49"/>
  <c r="X670" i="49"/>
  <c r="C670" i="89"/>
  <c r="C670" i="187"/>
  <c r="C670" i="184"/>
  <c r="C670" i="199"/>
  <c r="C670" i="205"/>
  <c r="C670" i="49"/>
  <c r="D647" i="89"/>
  <c r="E647" i="89"/>
  <c r="F647" i="89"/>
  <c r="G647" i="89"/>
  <c r="H647" i="89"/>
  <c r="D647" i="187"/>
  <c r="D998" i="187" s="1"/>
  <c r="E647" i="187"/>
  <c r="F647" i="187"/>
  <c r="G647" i="187"/>
  <c r="D647" i="184"/>
  <c r="E647" i="184"/>
  <c r="F647" i="184"/>
  <c r="G647" i="184"/>
  <c r="D647" i="199"/>
  <c r="E647" i="199"/>
  <c r="F647" i="199"/>
  <c r="G647" i="199"/>
  <c r="H647" i="199"/>
  <c r="D647" i="205"/>
  <c r="D647" i="49"/>
  <c r="E647" i="49"/>
  <c r="F647" i="49"/>
  <c r="G647" i="49"/>
  <c r="H647" i="49"/>
  <c r="I647" i="49"/>
  <c r="J647" i="49"/>
  <c r="K647" i="49"/>
  <c r="L647" i="49"/>
  <c r="M647" i="49"/>
  <c r="N647" i="49"/>
  <c r="O647" i="49"/>
  <c r="P647" i="49"/>
  <c r="Q647" i="49"/>
  <c r="R647" i="49"/>
  <c r="S647" i="49"/>
  <c r="T647" i="49"/>
  <c r="U647" i="49"/>
  <c r="V647" i="49"/>
  <c r="W647" i="49"/>
  <c r="X647" i="49"/>
  <c r="C647" i="89"/>
  <c r="C647" i="187"/>
  <c r="C647" i="184"/>
  <c r="C647" i="199"/>
  <c r="C647" i="205"/>
  <c r="C647" i="49"/>
  <c r="D570" i="89"/>
  <c r="E570" i="89"/>
  <c r="F570" i="89"/>
  <c r="G570" i="89"/>
  <c r="H570" i="89"/>
  <c r="D570" i="187"/>
  <c r="E570" i="187"/>
  <c r="F570" i="187"/>
  <c r="G570" i="187"/>
  <c r="G998" i="187"/>
  <c r="D570" i="184"/>
  <c r="E570" i="184"/>
  <c r="F570" i="184"/>
  <c r="G570" i="184"/>
  <c r="D570" i="199"/>
  <c r="D998" i="199"/>
  <c r="E570" i="199"/>
  <c r="F570" i="199"/>
  <c r="G570" i="199"/>
  <c r="H570" i="199"/>
  <c r="D570" i="205"/>
  <c r="D570" i="49"/>
  <c r="D998" i="49" s="1"/>
  <c r="D1001" i="49" s="1"/>
  <c r="E570" i="49"/>
  <c r="F570" i="49"/>
  <c r="G570" i="49"/>
  <c r="H570" i="49"/>
  <c r="H998" i="49" s="1"/>
  <c r="I570" i="49"/>
  <c r="I998" i="49" s="1"/>
  <c r="J570" i="49"/>
  <c r="J998" i="49" s="1"/>
  <c r="K570" i="49"/>
  <c r="K998" i="49" s="1"/>
  <c r="K1001" i="49" s="1"/>
  <c r="L570" i="49"/>
  <c r="L998" i="49" s="1"/>
  <c r="L1001" i="49" s="1"/>
  <c r="M570" i="49"/>
  <c r="N570" i="49"/>
  <c r="O570" i="49"/>
  <c r="P570" i="49"/>
  <c r="P998" i="49" s="1"/>
  <c r="Q570" i="49"/>
  <c r="Q998" i="49" s="1"/>
  <c r="R570" i="49"/>
  <c r="R998" i="49" s="1"/>
  <c r="S570" i="49"/>
  <c r="S998" i="49" s="1"/>
  <c r="S1001" i="49" s="1"/>
  <c r="T570" i="49"/>
  <c r="T998" i="49" s="1"/>
  <c r="T1001" i="49" s="1"/>
  <c r="U570" i="49"/>
  <c r="V570" i="49"/>
  <c r="W570" i="49"/>
  <c r="X570" i="49"/>
  <c r="X998" i="49" s="1"/>
  <c r="C570" i="89"/>
  <c r="C998" i="89" s="1"/>
  <c r="C570" i="187"/>
  <c r="C570" i="184"/>
  <c r="C570" i="199"/>
  <c r="C998" i="199" s="1"/>
  <c r="C570" i="205"/>
  <c r="C570" i="49"/>
  <c r="D495" i="89"/>
  <c r="E495" i="89"/>
  <c r="F495" i="89"/>
  <c r="G495" i="89"/>
  <c r="H495" i="89"/>
  <c r="D495" i="187"/>
  <c r="E495" i="187"/>
  <c r="F495" i="187"/>
  <c r="G495" i="187"/>
  <c r="D495" i="184"/>
  <c r="E495" i="184"/>
  <c r="F495" i="184"/>
  <c r="G495" i="184"/>
  <c r="D495" i="199"/>
  <c r="E495" i="199"/>
  <c r="F495" i="199"/>
  <c r="G495" i="199"/>
  <c r="H495" i="199"/>
  <c r="D495" i="205"/>
  <c r="D495" i="49"/>
  <c r="E495" i="49"/>
  <c r="F495" i="49"/>
  <c r="G495" i="49"/>
  <c r="H495" i="49"/>
  <c r="I495" i="49"/>
  <c r="J495" i="49"/>
  <c r="K495" i="49"/>
  <c r="L495" i="49"/>
  <c r="M495" i="49"/>
  <c r="N495" i="49"/>
  <c r="O495" i="49"/>
  <c r="P495" i="49"/>
  <c r="Q495" i="49"/>
  <c r="R495" i="49"/>
  <c r="S495" i="49"/>
  <c r="T495" i="49"/>
  <c r="U495" i="49"/>
  <c r="V495" i="49"/>
  <c r="W495" i="49"/>
  <c r="X495" i="49"/>
  <c r="C495" i="89"/>
  <c r="C495" i="187"/>
  <c r="C495" i="184"/>
  <c r="C495" i="199"/>
  <c r="C495" i="205"/>
  <c r="C495" i="49"/>
  <c r="D451" i="89"/>
  <c r="E451" i="89"/>
  <c r="F451" i="89"/>
  <c r="G451" i="89"/>
  <c r="H451" i="89"/>
  <c r="D451" i="187"/>
  <c r="E451" i="187"/>
  <c r="F451" i="187"/>
  <c r="G451" i="187"/>
  <c r="D451" i="184"/>
  <c r="E451" i="184"/>
  <c r="F451" i="184"/>
  <c r="G451" i="184"/>
  <c r="D451" i="199"/>
  <c r="E451" i="199"/>
  <c r="F451" i="199"/>
  <c r="G451" i="199"/>
  <c r="H451" i="199"/>
  <c r="D451" i="205"/>
  <c r="D451" i="49"/>
  <c r="E451" i="49"/>
  <c r="F451" i="49"/>
  <c r="G451" i="49"/>
  <c r="H451" i="49"/>
  <c r="I451" i="49"/>
  <c r="J451" i="49"/>
  <c r="K451" i="49"/>
  <c r="L451" i="49"/>
  <c r="M451" i="49"/>
  <c r="N451" i="49"/>
  <c r="O451" i="49"/>
  <c r="P451" i="49"/>
  <c r="Q451" i="49"/>
  <c r="R451" i="49"/>
  <c r="S451" i="49"/>
  <c r="T451" i="49"/>
  <c r="U451" i="49"/>
  <c r="V451" i="49"/>
  <c r="W451" i="49"/>
  <c r="X451" i="49"/>
  <c r="C451" i="89"/>
  <c r="C451" i="187"/>
  <c r="C451" i="184"/>
  <c r="C451" i="199"/>
  <c r="C451" i="205"/>
  <c r="C451" i="49"/>
  <c r="D432" i="89"/>
  <c r="E432" i="89"/>
  <c r="F432" i="89"/>
  <c r="G432" i="89"/>
  <c r="H432" i="89"/>
  <c r="D432" i="187"/>
  <c r="E432" i="187"/>
  <c r="F432" i="187"/>
  <c r="G432" i="187"/>
  <c r="D432" i="184"/>
  <c r="E432" i="184"/>
  <c r="F432" i="184"/>
  <c r="G432" i="184"/>
  <c r="D432" i="199"/>
  <c r="E432" i="199"/>
  <c r="F432" i="199"/>
  <c r="G432" i="199"/>
  <c r="H432" i="199"/>
  <c r="D432" i="205"/>
  <c r="D432" i="49"/>
  <c r="E432" i="49"/>
  <c r="F432" i="49"/>
  <c r="G432" i="49"/>
  <c r="H432" i="49"/>
  <c r="I432" i="49"/>
  <c r="J432" i="49"/>
  <c r="K432" i="49"/>
  <c r="L432" i="49"/>
  <c r="M432" i="49"/>
  <c r="N432" i="49"/>
  <c r="O432" i="49"/>
  <c r="P432" i="49"/>
  <c r="Q432" i="49"/>
  <c r="R432" i="49"/>
  <c r="S432" i="49"/>
  <c r="T432" i="49"/>
  <c r="U432" i="49"/>
  <c r="V432" i="49"/>
  <c r="W432" i="49"/>
  <c r="X432" i="49"/>
  <c r="C432" i="89"/>
  <c r="C432" i="187"/>
  <c r="C432" i="184"/>
  <c r="C432" i="199"/>
  <c r="C432" i="205"/>
  <c r="C432" i="49"/>
  <c r="D412" i="89"/>
  <c r="E412" i="89"/>
  <c r="F412" i="89"/>
  <c r="G412" i="89"/>
  <c r="H412" i="89"/>
  <c r="D412" i="187"/>
  <c r="E412" i="187"/>
  <c r="F412" i="187"/>
  <c r="G412" i="187"/>
  <c r="D412" i="184"/>
  <c r="E412" i="184"/>
  <c r="F412" i="184"/>
  <c r="G412" i="184"/>
  <c r="D412" i="199"/>
  <c r="E412" i="199"/>
  <c r="F412" i="199"/>
  <c r="G412" i="199"/>
  <c r="H412" i="199"/>
  <c r="D412" i="205"/>
  <c r="D412" i="49"/>
  <c r="E412" i="49"/>
  <c r="F412" i="49"/>
  <c r="G412" i="49"/>
  <c r="H412" i="49"/>
  <c r="I412" i="49"/>
  <c r="J412" i="49"/>
  <c r="K412" i="49"/>
  <c r="L412" i="49"/>
  <c r="M412" i="49"/>
  <c r="N412" i="49"/>
  <c r="O412" i="49"/>
  <c r="P412" i="49"/>
  <c r="Q412" i="49"/>
  <c r="R412" i="49"/>
  <c r="S412" i="49"/>
  <c r="T412" i="49"/>
  <c r="U412" i="49"/>
  <c r="V412" i="49"/>
  <c r="W412" i="49"/>
  <c r="X412" i="49"/>
  <c r="C412" i="89"/>
  <c r="C412" i="187"/>
  <c r="C412" i="184"/>
  <c r="C412" i="199"/>
  <c r="C412" i="205"/>
  <c r="C412" i="49"/>
  <c r="D380" i="89"/>
  <c r="E380" i="89"/>
  <c r="F380" i="89"/>
  <c r="G380" i="89"/>
  <c r="H380" i="89"/>
  <c r="D380" i="187"/>
  <c r="E380" i="187"/>
  <c r="F380" i="187"/>
  <c r="G380" i="187"/>
  <c r="D380" i="184"/>
  <c r="E380" i="184"/>
  <c r="F380" i="184"/>
  <c r="G380" i="184"/>
  <c r="D380" i="199"/>
  <c r="E380" i="199"/>
  <c r="F380" i="199"/>
  <c r="G380" i="199"/>
  <c r="H380" i="199"/>
  <c r="D380" i="205"/>
  <c r="D380" i="49"/>
  <c r="E380" i="49"/>
  <c r="F380" i="49"/>
  <c r="G380" i="49"/>
  <c r="H380" i="49"/>
  <c r="I380" i="49"/>
  <c r="J380" i="49"/>
  <c r="K380" i="49"/>
  <c r="L380" i="49"/>
  <c r="M380" i="49"/>
  <c r="N380" i="49"/>
  <c r="O380" i="49"/>
  <c r="P380" i="49"/>
  <c r="Q380" i="49"/>
  <c r="R380" i="49"/>
  <c r="S380" i="49"/>
  <c r="T380" i="49"/>
  <c r="U380" i="49"/>
  <c r="V380" i="49"/>
  <c r="W380" i="49"/>
  <c r="X380" i="49"/>
  <c r="C380" i="89"/>
  <c r="C380" i="187"/>
  <c r="C380" i="184"/>
  <c r="C380" i="199"/>
  <c r="C380" i="205"/>
  <c r="C380" i="49"/>
  <c r="D375" i="89"/>
  <c r="E375" i="89"/>
  <c r="F375" i="89"/>
  <c r="G375" i="89"/>
  <c r="H375" i="89"/>
  <c r="D375" i="187"/>
  <c r="E375" i="187"/>
  <c r="F375" i="187"/>
  <c r="G375" i="187"/>
  <c r="D375" i="184"/>
  <c r="E375" i="184"/>
  <c r="F375" i="184"/>
  <c r="G375" i="184"/>
  <c r="D375" i="199"/>
  <c r="E375" i="199"/>
  <c r="F375" i="199"/>
  <c r="G375" i="199"/>
  <c r="H375" i="199"/>
  <c r="D375" i="205"/>
  <c r="D375" i="49"/>
  <c r="E375" i="49"/>
  <c r="F375" i="49"/>
  <c r="G375" i="49"/>
  <c r="H375" i="49"/>
  <c r="I375" i="49"/>
  <c r="J375" i="49"/>
  <c r="K375" i="49"/>
  <c r="L375" i="49"/>
  <c r="M375" i="49"/>
  <c r="N375" i="49"/>
  <c r="O375" i="49"/>
  <c r="P375" i="49"/>
  <c r="Q375" i="49"/>
  <c r="R375" i="49"/>
  <c r="S375" i="49"/>
  <c r="T375" i="49"/>
  <c r="U375" i="49"/>
  <c r="V375" i="49"/>
  <c r="W375" i="49"/>
  <c r="X375" i="49"/>
  <c r="C375" i="89"/>
  <c r="C375" i="187"/>
  <c r="C375" i="184"/>
  <c r="C375" i="199"/>
  <c r="C375" i="205"/>
  <c r="C375" i="49"/>
  <c r="D364" i="89"/>
  <c r="E364" i="89"/>
  <c r="F364" i="89"/>
  <c r="G364" i="89"/>
  <c r="H364" i="89"/>
  <c r="D364" i="187"/>
  <c r="E364" i="187"/>
  <c r="F364" i="187"/>
  <c r="G364" i="187"/>
  <c r="D364" i="184"/>
  <c r="E364" i="184"/>
  <c r="F364" i="184"/>
  <c r="G364" i="184"/>
  <c r="D364" i="199"/>
  <c r="E364" i="199"/>
  <c r="F364" i="199"/>
  <c r="G364" i="199"/>
  <c r="H364" i="199"/>
  <c r="D364" i="205"/>
  <c r="D364" i="49"/>
  <c r="E364" i="49"/>
  <c r="F364" i="49"/>
  <c r="G364" i="49"/>
  <c r="H364" i="49"/>
  <c r="I364" i="49"/>
  <c r="J364" i="49"/>
  <c r="K364" i="49"/>
  <c r="L364" i="49"/>
  <c r="M364" i="49"/>
  <c r="N364" i="49"/>
  <c r="O364" i="49"/>
  <c r="P364" i="49"/>
  <c r="Q364" i="49"/>
  <c r="R364" i="49"/>
  <c r="S364" i="49"/>
  <c r="T364" i="49"/>
  <c r="U364" i="49"/>
  <c r="V364" i="49"/>
  <c r="W364" i="49"/>
  <c r="X364" i="49"/>
  <c r="C364" i="89"/>
  <c r="C364" i="187"/>
  <c r="C364" i="184"/>
  <c r="C364" i="199"/>
  <c r="C364" i="205"/>
  <c r="C364" i="49"/>
  <c r="D333" i="89"/>
  <c r="E333" i="89"/>
  <c r="F333" i="89"/>
  <c r="G333" i="89"/>
  <c r="H333" i="89"/>
  <c r="D333" i="187"/>
  <c r="E333" i="187"/>
  <c r="F333" i="187"/>
  <c r="G333" i="187"/>
  <c r="D333" i="184"/>
  <c r="E333" i="184"/>
  <c r="F333" i="184"/>
  <c r="G333" i="184"/>
  <c r="D333" i="199"/>
  <c r="E333" i="199"/>
  <c r="F333" i="199"/>
  <c r="G333" i="199"/>
  <c r="H333" i="199"/>
  <c r="D333" i="205"/>
  <c r="D333" i="49"/>
  <c r="E333" i="49"/>
  <c r="F333" i="49"/>
  <c r="G333" i="49"/>
  <c r="H333" i="49"/>
  <c r="I333" i="49"/>
  <c r="J333" i="49"/>
  <c r="K333" i="49"/>
  <c r="L333" i="49"/>
  <c r="M333" i="49"/>
  <c r="N333" i="49"/>
  <c r="O333" i="49"/>
  <c r="P333" i="49"/>
  <c r="Q333" i="49"/>
  <c r="R333" i="49"/>
  <c r="S333" i="49"/>
  <c r="T333" i="49"/>
  <c r="U333" i="49"/>
  <c r="V333" i="49"/>
  <c r="W333" i="49"/>
  <c r="X333" i="49"/>
  <c r="C333" i="89"/>
  <c r="C333" i="187"/>
  <c r="C333" i="184"/>
  <c r="C333" i="199"/>
  <c r="C333" i="205"/>
  <c r="C333" i="49"/>
  <c r="D324" i="89"/>
  <c r="E324" i="89"/>
  <c r="F324" i="89"/>
  <c r="G324" i="89"/>
  <c r="H324" i="89"/>
  <c r="D324" i="187"/>
  <c r="E324" i="187"/>
  <c r="F324" i="187"/>
  <c r="G324" i="187"/>
  <c r="D324" i="184"/>
  <c r="E324" i="184"/>
  <c r="F324" i="184"/>
  <c r="G324" i="184"/>
  <c r="D324" i="199"/>
  <c r="E324" i="199"/>
  <c r="F324" i="199"/>
  <c r="G324" i="199"/>
  <c r="H324" i="199"/>
  <c r="D324" i="205"/>
  <c r="D324" i="49"/>
  <c r="E324" i="49"/>
  <c r="F324" i="49"/>
  <c r="G324" i="49"/>
  <c r="H324" i="49"/>
  <c r="I324" i="49"/>
  <c r="J324" i="49"/>
  <c r="K324" i="49"/>
  <c r="L324" i="49"/>
  <c r="M324" i="49"/>
  <c r="N324" i="49"/>
  <c r="O324" i="49"/>
  <c r="P324" i="49"/>
  <c r="Q324" i="49"/>
  <c r="R324" i="49"/>
  <c r="S324" i="49"/>
  <c r="T324" i="49"/>
  <c r="U324" i="49"/>
  <c r="V324" i="49"/>
  <c r="W324" i="49"/>
  <c r="X324" i="49"/>
  <c r="C324" i="89"/>
  <c r="C324" i="187"/>
  <c r="C324" i="184"/>
  <c r="C324" i="199"/>
  <c r="C324" i="205"/>
  <c r="C324" i="49"/>
  <c r="D312" i="89"/>
  <c r="E312" i="89"/>
  <c r="F312" i="89"/>
  <c r="G312" i="89"/>
  <c r="H312" i="89"/>
  <c r="D312" i="187"/>
  <c r="E312" i="187"/>
  <c r="F312" i="187"/>
  <c r="G312" i="187"/>
  <c r="D312" i="184"/>
  <c r="E312" i="184"/>
  <c r="F312" i="184"/>
  <c r="G312" i="184"/>
  <c r="D312" i="199"/>
  <c r="E312" i="199"/>
  <c r="F312" i="199"/>
  <c r="G312" i="199"/>
  <c r="H312" i="199"/>
  <c r="D312" i="205"/>
  <c r="D312" i="49"/>
  <c r="E312" i="49"/>
  <c r="F312" i="49"/>
  <c r="G312" i="49"/>
  <c r="H312" i="49"/>
  <c r="I312" i="49"/>
  <c r="J312" i="49"/>
  <c r="K312" i="49"/>
  <c r="L312" i="49"/>
  <c r="M312" i="49"/>
  <c r="N312" i="49"/>
  <c r="O312" i="49"/>
  <c r="P312" i="49"/>
  <c r="Q312" i="49"/>
  <c r="R312" i="49"/>
  <c r="S312" i="49"/>
  <c r="T312" i="49"/>
  <c r="U312" i="49"/>
  <c r="V312" i="49"/>
  <c r="W312" i="49"/>
  <c r="X312" i="49"/>
  <c r="C312" i="89"/>
  <c r="C312" i="187"/>
  <c r="C312" i="184"/>
  <c r="C312" i="199"/>
  <c r="C312" i="205"/>
  <c r="C312" i="49"/>
  <c r="D295" i="89"/>
  <c r="E295" i="89"/>
  <c r="F295" i="89"/>
  <c r="G295" i="89"/>
  <c r="H295" i="89"/>
  <c r="D295" i="187"/>
  <c r="E295" i="187"/>
  <c r="F295" i="187"/>
  <c r="G295" i="187"/>
  <c r="D295" i="184"/>
  <c r="E295" i="184"/>
  <c r="F295" i="184"/>
  <c r="G295" i="184"/>
  <c r="D295" i="199"/>
  <c r="E295" i="199"/>
  <c r="F295" i="199"/>
  <c r="G295" i="199"/>
  <c r="H295" i="199"/>
  <c r="D295" i="205"/>
  <c r="D295" i="49"/>
  <c r="E295" i="49"/>
  <c r="F295" i="49"/>
  <c r="G295" i="49"/>
  <c r="H295" i="49"/>
  <c r="I295" i="49"/>
  <c r="J295" i="49"/>
  <c r="K295" i="49"/>
  <c r="L295" i="49"/>
  <c r="M295" i="49"/>
  <c r="N295" i="49"/>
  <c r="O295" i="49"/>
  <c r="P295" i="49"/>
  <c r="Q295" i="49"/>
  <c r="R295" i="49"/>
  <c r="S295" i="49"/>
  <c r="T295" i="49"/>
  <c r="U295" i="49"/>
  <c r="V295" i="49"/>
  <c r="W295" i="49"/>
  <c r="X295" i="49"/>
  <c r="C295" i="89"/>
  <c r="C295" i="187"/>
  <c r="C295" i="184"/>
  <c r="C295" i="199"/>
  <c r="C295" i="205"/>
  <c r="C295" i="49"/>
  <c r="D252" i="89"/>
  <c r="E252" i="89"/>
  <c r="F252" i="89"/>
  <c r="G252" i="89"/>
  <c r="H252" i="89"/>
  <c r="D252" i="187"/>
  <c r="E252" i="187"/>
  <c r="F252" i="187"/>
  <c r="G252" i="187"/>
  <c r="D252" i="184"/>
  <c r="E252" i="184"/>
  <c r="F252" i="184"/>
  <c r="G252" i="184"/>
  <c r="D252" i="199"/>
  <c r="E252" i="199"/>
  <c r="F252" i="199"/>
  <c r="G252" i="199"/>
  <c r="H252" i="199"/>
  <c r="D252" i="205"/>
  <c r="D252" i="49"/>
  <c r="E252" i="49"/>
  <c r="F252" i="49"/>
  <c r="G252" i="49"/>
  <c r="H252" i="49"/>
  <c r="I252" i="49"/>
  <c r="J252" i="49"/>
  <c r="K252" i="49"/>
  <c r="L252" i="49"/>
  <c r="M252" i="49"/>
  <c r="N252" i="49"/>
  <c r="O252" i="49"/>
  <c r="P252" i="49"/>
  <c r="Q252" i="49"/>
  <c r="R252" i="49"/>
  <c r="S252" i="49"/>
  <c r="T252" i="49"/>
  <c r="U252" i="49"/>
  <c r="V252" i="49"/>
  <c r="W252" i="49"/>
  <c r="X252" i="49"/>
  <c r="C252" i="89"/>
  <c r="C252" i="187"/>
  <c r="C252" i="184"/>
  <c r="C252" i="199"/>
  <c r="C252" i="205"/>
  <c r="C252" i="49"/>
  <c r="D244" i="89"/>
  <c r="E244" i="89"/>
  <c r="F244" i="89"/>
  <c r="G244" i="89"/>
  <c r="H244" i="89"/>
  <c r="D244" i="187"/>
  <c r="E244" i="187"/>
  <c r="F244" i="187"/>
  <c r="G244" i="187"/>
  <c r="D244" i="184"/>
  <c r="E244" i="184"/>
  <c r="F244" i="184"/>
  <c r="G244" i="184"/>
  <c r="D244" i="199"/>
  <c r="E244" i="199"/>
  <c r="F244" i="199"/>
  <c r="G244" i="199"/>
  <c r="H244" i="199"/>
  <c r="D244" i="205"/>
  <c r="D244" i="49"/>
  <c r="E244" i="49"/>
  <c r="F244" i="49"/>
  <c r="G244" i="49"/>
  <c r="H244" i="49"/>
  <c r="I244" i="49"/>
  <c r="J244" i="49"/>
  <c r="K244" i="49"/>
  <c r="L244" i="49"/>
  <c r="M244" i="49"/>
  <c r="N244" i="49"/>
  <c r="O244" i="49"/>
  <c r="P244" i="49"/>
  <c r="Q244" i="49"/>
  <c r="R244" i="49"/>
  <c r="S244" i="49"/>
  <c r="T244" i="49"/>
  <c r="U244" i="49"/>
  <c r="V244" i="49"/>
  <c r="W244" i="49"/>
  <c r="X244" i="49"/>
  <c r="C244" i="89"/>
  <c r="C244" i="187"/>
  <c r="C244" i="184"/>
  <c r="C244" i="199"/>
  <c r="C244" i="205"/>
  <c r="C244" i="49"/>
  <c r="D215" i="89"/>
  <c r="E215" i="89"/>
  <c r="F215" i="89"/>
  <c r="G215" i="89"/>
  <c r="H215" i="89"/>
  <c r="D215" i="187"/>
  <c r="E215" i="187"/>
  <c r="F215" i="187"/>
  <c r="G215" i="187"/>
  <c r="D215" i="184"/>
  <c r="E215" i="184"/>
  <c r="F215" i="184"/>
  <c r="G215" i="184"/>
  <c r="D215" i="199"/>
  <c r="E215" i="199"/>
  <c r="F215" i="199"/>
  <c r="G215" i="199"/>
  <c r="H215" i="199"/>
  <c r="D215" i="205"/>
  <c r="D215" i="49"/>
  <c r="E215" i="49"/>
  <c r="F215" i="49"/>
  <c r="G215" i="49"/>
  <c r="H215" i="49"/>
  <c r="I215" i="49"/>
  <c r="I995" i="49" s="1"/>
  <c r="J215" i="49"/>
  <c r="K215" i="49"/>
  <c r="L215" i="49"/>
  <c r="M215" i="49"/>
  <c r="N215" i="49"/>
  <c r="O215" i="49"/>
  <c r="P215" i="49"/>
  <c r="Q215" i="49"/>
  <c r="Q995" i="49" s="1"/>
  <c r="R215" i="49"/>
  <c r="S215" i="49"/>
  <c r="T215" i="49"/>
  <c r="U215" i="49"/>
  <c r="V215" i="49"/>
  <c r="W215" i="49"/>
  <c r="X215" i="49"/>
  <c r="C215" i="89"/>
  <c r="C215" i="187"/>
  <c r="C215" i="184"/>
  <c r="C215" i="199"/>
  <c r="C215" i="205"/>
  <c r="C215" i="49"/>
  <c r="D202" i="89"/>
  <c r="E202" i="89"/>
  <c r="F202" i="89"/>
  <c r="G202" i="89"/>
  <c r="H202" i="89"/>
  <c r="D202" i="187"/>
  <c r="E202" i="187"/>
  <c r="F202" i="187"/>
  <c r="F995" i="187" s="1"/>
  <c r="G202" i="187"/>
  <c r="D202" i="184"/>
  <c r="E202" i="184"/>
  <c r="F202" i="184"/>
  <c r="G202" i="184"/>
  <c r="D202" i="199"/>
  <c r="E202" i="199"/>
  <c r="F202" i="199"/>
  <c r="G202" i="199"/>
  <c r="H202" i="199"/>
  <c r="D202" i="205"/>
  <c r="D202" i="49"/>
  <c r="E202" i="49"/>
  <c r="F202" i="49"/>
  <c r="G202" i="49"/>
  <c r="H202" i="49"/>
  <c r="I202" i="49"/>
  <c r="J202" i="49"/>
  <c r="K202" i="49"/>
  <c r="L202" i="49"/>
  <c r="M202" i="49"/>
  <c r="N202" i="49"/>
  <c r="O202" i="49"/>
  <c r="P202" i="49"/>
  <c r="Q202" i="49"/>
  <c r="R202" i="49"/>
  <c r="S202" i="49"/>
  <c r="T202" i="49"/>
  <c r="U202" i="49"/>
  <c r="V202" i="49"/>
  <c r="W202" i="49"/>
  <c r="X202" i="49"/>
  <c r="C202" i="89"/>
  <c r="C202" i="187"/>
  <c r="C202" i="184"/>
  <c r="C202" i="199"/>
  <c r="C202" i="205"/>
  <c r="C202" i="49"/>
  <c r="D181" i="89"/>
  <c r="E181" i="89"/>
  <c r="F181" i="89"/>
  <c r="G181" i="89"/>
  <c r="H181" i="89"/>
  <c r="D181" i="187"/>
  <c r="E181" i="187"/>
  <c r="F181" i="187"/>
  <c r="G181" i="187"/>
  <c r="D181" i="184"/>
  <c r="E181" i="184"/>
  <c r="F181" i="184"/>
  <c r="G181" i="184"/>
  <c r="D181" i="199"/>
  <c r="E181" i="199"/>
  <c r="F181" i="199"/>
  <c r="G181" i="199"/>
  <c r="H181" i="199"/>
  <c r="D181" i="205"/>
  <c r="D181" i="49"/>
  <c r="E181" i="49"/>
  <c r="F181" i="49"/>
  <c r="G181" i="49"/>
  <c r="H181" i="49"/>
  <c r="I181" i="49"/>
  <c r="J181" i="49"/>
  <c r="K181" i="49"/>
  <c r="L181" i="49"/>
  <c r="M181" i="49"/>
  <c r="N181" i="49"/>
  <c r="O181" i="49"/>
  <c r="P181" i="49"/>
  <c r="Q181" i="49"/>
  <c r="R181" i="49"/>
  <c r="S181" i="49"/>
  <c r="T181" i="49"/>
  <c r="U181" i="49"/>
  <c r="V181" i="49"/>
  <c r="W181" i="49"/>
  <c r="X181" i="49"/>
  <c r="C181" i="89"/>
  <c r="C181" i="187"/>
  <c r="C181" i="184"/>
  <c r="C181" i="199"/>
  <c r="C181" i="205"/>
  <c r="C181" i="49"/>
  <c r="D99" i="89"/>
  <c r="E99" i="89"/>
  <c r="F99" i="89"/>
  <c r="G99" i="89"/>
  <c r="H99" i="89"/>
  <c r="D99" i="187"/>
  <c r="E99" i="187"/>
  <c r="F99" i="187"/>
  <c r="G99" i="187"/>
  <c r="D99" i="184"/>
  <c r="E99" i="184"/>
  <c r="F99" i="184"/>
  <c r="G99" i="184"/>
  <c r="G995" i="184"/>
  <c r="D99" i="199"/>
  <c r="E99" i="199"/>
  <c r="F99" i="199"/>
  <c r="G99" i="199"/>
  <c r="H99" i="199"/>
  <c r="D99" i="205"/>
  <c r="D99" i="49"/>
  <c r="E99" i="49"/>
  <c r="F99" i="49"/>
  <c r="G99" i="49"/>
  <c r="H99" i="49"/>
  <c r="I99" i="49"/>
  <c r="J99" i="49"/>
  <c r="K99" i="49"/>
  <c r="L99" i="49"/>
  <c r="M99" i="49"/>
  <c r="N99" i="49"/>
  <c r="O99" i="49"/>
  <c r="P99" i="49"/>
  <c r="Q99" i="49"/>
  <c r="R99" i="49"/>
  <c r="S99" i="49"/>
  <c r="T99" i="49"/>
  <c r="U99" i="49"/>
  <c r="V99" i="49"/>
  <c r="W99" i="49"/>
  <c r="X99" i="49"/>
  <c r="C99" i="89"/>
  <c r="C99" i="187"/>
  <c r="C99" i="184"/>
  <c r="C99" i="199"/>
  <c r="C99" i="205"/>
  <c r="C99" i="49"/>
  <c r="D59" i="89"/>
  <c r="E59" i="89"/>
  <c r="F59" i="89"/>
  <c r="G59" i="89"/>
  <c r="H59" i="89"/>
  <c r="D59" i="187"/>
  <c r="E59" i="187"/>
  <c r="F59" i="187"/>
  <c r="G59" i="187"/>
  <c r="D59" i="184"/>
  <c r="E59" i="184"/>
  <c r="F59" i="184"/>
  <c r="G59" i="184"/>
  <c r="D59" i="199"/>
  <c r="E59" i="199"/>
  <c r="F59" i="199"/>
  <c r="G59" i="199"/>
  <c r="H59" i="199"/>
  <c r="D59" i="205"/>
  <c r="D59" i="49"/>
  <c r="E59" i="49"/>
  <c r="F59" i="49"/>
  <c r="G59" i="49"/>
  <c r="H59" i="49"/>
  <c r="I59" i="49"/>
  <c r="J59" i="49"/>
  <c r="K59" i="49"/>
  <c r="L59" i="49"/>
  <c r="M59" i="49"/>
  <c r="N59" i="49"/>
  <c r="O59" i="49"/>
  <c r="P59" i="49"/>
  <c r="Q59" i="49"/>
  <c r="R59" i="49"/>
  <c r="S59" i="49"/>
  <c r="T59" i="49"/>
  <c r="U59" i="49"/>
  <c r="V59" i="49"/>
  <c r="W59" i="49"/>
  <c r="X59" i="49"/>
  <c r="C59" i="89"/>
  <c r="C59" i="187"/>
  <c r="C59" i="184"/>
  <c r="C59" i="199"/>
  <c r="C59" i="205"/>
  <c r="C59" i="49"/>
  <c r="D21" i="89"/>
  <c r="D995" i="89" s="1"/>
  <c r="E21" i="89"/>
  <c r="E995" i="89" s="1"/>
  <c r="F21" i="89"/>
  <c r="G21" i="89"/>
  <c r="H21" i="89"/>
  <c r="D21" i="187"/>
  <c r="E21" i="187"/>
  <c r="F21" i="187"/>
  <c r="G21" i="187"/>
  <c r="D21" i="184"/>
  <c r="D995" i="184" s="1"/>
  <c r="E21" i="184"/>
  <c r="E995" i="184" s="1"/>
  <c r="F21" i="184"/>
  <c r="G21" i="184"/>
  <c r="D21" i="199"/>
  <c r="E21" i="199"/>
  <c r="F21" i="199"/>
  <c r="G21" i="199"/>
  <c r="H21" i="199"/>
  <c r="D21" i="205"/>
  <c r="D995" i="205" s="1"/>
  <c r="D21" i="49"/>
  <c r="D995" i="49" s="1"/>
  <c r="E21" i="49"/>
  <c r="F21" i="49"/>
  <c r="G21" i="49"/>
  <c r="H21" i="49"/>
  <c r="H995" i="49" s="1"/>
  <c r="I21" i="49"/>
  <c r="J21" i="49"/>
  <c r="K21" i="49"/>
  <c r="K995" i="49" s="1"/>
  <c r="L21" i="49"/>
  <c r="L995" i="49" s="1"/>
  <c r="M21" i="49"/>
  <c r="N21" i="49"/>
  <c r="O21" i="49"/>
  <c r="P21" i="49"/>
  <c r="P995" i="49" s="1"/>
  <c r="Q21" i="49"/>
  <c r="R21" i="49"/>
  <c r="S21" i="49"/>
  <c r="S995" i="49" s="1"/>
  <c r="T21" i="49"/>
  <c r="T995" i="49" s="1"/>
  <c r="U21" i="49"/>
  <c r="V21" i="49"/>
  <c r="W21" i="49"/>
  <c r="X21" i="49"/>
  <c r="X995" i="49" s="1"/>
  <c r="C21" i="89"/>
  <c r="C995" i="89" s="1"/>
  <c r="C21" i="187"/>
  <c r="C21" i="184"/>
  <c r="C995" i="184" s="1"/>
  <c r="C21" i="199"/>
  <c r="C21" i="205"/>
  <c r="C21" i="49"/>
  <c r="C995" i="49" s="1"/>
  <c r="D25" i="120"/>
  <c r="F3" i="120"/>
  <c r="F4" i="120"/>
  <c r="F5" i="120"/>
  <c r="F6" i="120"/>
  <c r="F7" i="120"/>
  <c r="F8" i="120"/>
  <c r="F9" i="120"/>
  <c r="F10" i="120"/>
  <c r="F11" i="120"/>
  <c r="F12" i="120"/>
  <c r="F13" i="120"/>
  <c r="F14" i="120"/>
  <c r="F15" i="120"/>
  <c r="F16" i="120"/>
  <c r="F17" i="120"/>
  <c r="F18" i="120"/>
  <c r="F19" i="120"/>
  <c r="F20" i="120"/>
  <c r="F21" i="120"/>
  <c r="F22" i="120"/>
  <c r="F23" i="120"/>
  <c r="F24" i="120"/>
  <c r="D10" i="28"/>
  <c r="E10" i="28"/>
  <c r="F10" i="28"/>
  <c r="G10" i="28"/>
  <c r="H10" i="28"/>
  <c r="I10" i="28"/>
  <c r="J10" i="28"/>
  <c r="K10" i="28"/>
  <c r="L10" i="28"/>
  <c r="M10" i="28"/>
  <c r="N10" i="28"/>
  <c r="O10" i="28"/>
  <c r="P10" i="28"/>
  <c r="Q10" i="28"/>
  <c r="R10" i="28"/>
  <c r="S10" i="28"/>
  <c r="T10" i="28"/>
  <c r="U10" i="28"/>
  <c r="V10" i="28"/>
  <c r="W10" i="28"/>
  <c r="X10" i="28"/>
  <c r="Y10" i="28"/>
  <c r="Z10" i="28"/>
  <c r="AA10" i="28"/>
  <c r="AB10" i="28"/>
  <c r="AC10" i="28"/>
  <c r="M3" i="202"/>
  <c r="O3" i="202"/>
  <c r="M4" i="202"/>
  <c r="O4" i="202"/>
  <c r="N4" i="202" s="1"/>
  <c r="M5" i="202"/>
  <c r="O5" i="202"/>
  <c r="N5" i="202"/>
  <c r="M6" i="202"/>
  <c r="O6" i="202"/>
  <c r="M7" i="202"/>
  <c r="O7" i="202"/>
  <c r="N7" i="202" s="1"/>
  <c r="M8" i="202"/>
  <c r="O8" i="202"/>
  <c r="N8" i="202"/>
  <c r="M9" i="202"/>
  <c r="O9" i="202"/>
  <c r="M10" i="202"/>
  <c r="O10" i="202"/>
  <c r="N10" i="202" s="1"/>
  <c r="M11" i="202"/>
  <c r="O11" i="202"/>
  <c r="N11" i="202"/>
  <c r="M12" i="202"/>
  <c r="O12" i="202"/>
  <c r="N12" i="202" s="1"/>
  <c r="M13" i="202"/>
  <c r="O13" i="202"/>
  <c r="N13" i="202" s="1"/>
  <c r="M14" i="202"/>
  <c r="O14" i="202"/>
  <c r="N14" i="202" s="1"/>
  <c r="M15" i="202"/>
  <c r="N15" i="202" s="1"/>
  <c r="O15" i="202"/>
  <c r="M16" i="202"/>
  <c r="O16" i="202"/>
  <c r="N16" i="202"/>
  <c r="M17" i="202"/>
  <c r="N17" i="202" s="1"/>
  <c r="O17" i="202"/>
  <c r="E3" i="175"/>
  <c r="G3" i="175"/>
  <c r="F3" i="175" s="1"/>
  <c r="E4" i="175"/>
  <c r="G4" i="175"/>
  <c r="E5" i="175"/>
  <c r="G5" i="175"/>
  <c r="E6" i="175"/>
  <c r="G6" i="175"/>
  <c r="E7" i="175"/>
  <c r="G7" i="175"/>
  <c r="F7" i="175"/>
  <c r="E8" i="175"/>
  <c r="G8" i="175"/>
  <c r="F8" i="175" s="1"/>
  <c r="E9" i="175"/>
  <c r="G9" i="175"/>
  <c r="F9" i="175" s="1"/>
  <c r="E10" i="175"/>
  <c r="G10" i="175"/>
  <c r="F10" i="175" s="1"/>
  <c r="D21" i="201"/>
  <c r="F3" i="201"/>
  <c r="F4" i="201"/>
  <c r="F5" i="201"/>
  <c r="F6" i="201"/>
  <c r="F7" i="201"/>
  <c r="F8" i="201"/>
  <c r="F9" i="201"/>
  <c r="F10" i="201"/>
  <c r="F11" i="201"/>
  <c r="F12" i="201"/>
  <c r="F13" i="201"/>
  <c r="F14" i="201"/>
  <c r="F15" i="201"/>
  <c r="F16" i="201"/>
  <c r="F17" i="201"/>
  <c r="F18" i="201"/>
  <c r="F19" i="201"/>
  <c r="F20" i="201"/>
  <c r="I3" i="89"/>
  <c r="I4" i="89"/>
  <c r="I5" i="89"/>
  <c r="I6" i="89"/>
  <c r="I7" i="89"/>
  <c r="I8" i="89"/>
  <c r="I9" i="89"/>
  <c r="I10" i="89"/>
  <c r="I11" i="89"/>
  <c r="I12" i="89"/>
  <c r="I13" i="89"/>
  <c r="I14" i="89"/>
  <c r="I15" i="89"/>
  <c r="I16" i="89"/>
  <c r="I17" i="89"/>
  <c r="I18" i="89"/>
  <c r="I19" i="89"/>
  <c r="I20" i="89"/>
  <c r="I22" i="89"/>
  <c r="I23" i="89"/>
  <c r="I24" i="89"/>
  <c r="I25" i="89"/>
  <c r="I26" i="89"/>
  <c r="I27" i="89"/>
  <c r="I28" i="89"/>
  <c r="I29" i="89"/>
  <c r="I30" i="89"/>
  <c r="I59" i="89" s="1"/>
  <c r="I31" i="89"/>
  <c r="I32" i="89"/>
  <c r="I33" i="89"/>
  <c r="I34" i="89"/>
  <c r="I35" i="89"/>
  <c r="I36" i="89"/>
  <c r="I37" i="89"/>
  <c r="I38" i="89"/>
  <c r="I39" i="89"/>
  <c r="I40" i="89"/>
  <c r="I41" i="89"/>
  <c r="I42" i="89"/>
  <c r="I43" i="89"/>
  <c r="I44" i="89"/>
  <c r="I45" i="89"/>
  <c r="I46" i="89"/>
  <c r="I47" i="89"/>
  <c r="I48" i="89"/>
  <c r="I49" i="89"/>
  <c r="I50" i="89"/>
  <c r="I51" i="89"/>
  <c r="I52" i="89"/>
  <c r="I53" i="89"/>
  <c r="I54" i="89"/>
  <c r="I55" i="89"/>
  <c r="I56" i="89"/>
  <c r="I57" i="89"/>
  <c r="I58" i="89"/>
  <c r="I60" i="89"/>
  <c r="I61" i="89"/>
  <c r="I62" i="89"/>
  <c r="I63" i="89"/>
  <c r="I64" i="89"/>
  <c r="I65" i="89"/>
  <c r="I66" i="89"/>
  <c r="I67" i="89"/>
  <c r="I68" i="89"/>
  <c r="I69" i="89"/>
  <c r="I70" i="89"/>
  <c r="I71" i="89"/>
  <c r="I72" i="89"/>
  <c r="I73" i="89"/>
  <c r="I74" i="89"/>
  <c r="I75" i="89"/>
  <c r="I76" i="89"/>
  <c r="I77" i="89"/>
  <c r="I78" i="89"/>
  <c r="I79" i="89"/>
  <c r="I80" i="89"/>
  <c r="I81" i="89"/>
  <c r="I82" i="89"/>
  <c r="I83" i="89"/>
  <c r="I84" i="89"/>
  <c r="I85" i="89"/>
  <c r="I86" i="89"/>
  <c r="I87" i="89"/>
  <c r="I88" i="89"/>
  <c r="I89" i="89"/>
  <c r="I90" i="89"/>
  <c r="I91" i="89"/>
  <c r="I92" i="89"/>
  <c r="I93" i="89"/>
  <c r="I94" i="89"/>
  <c r="I95" i="89"/>
  <c r="I96" i="89"/>
  <c r="I97" i="89"/>
  <c r="I98" i="89"/>
  <c r="I100" i="89"/>
  <c r="I101" i="89"/>
  <c r="I102" i="89"/>
  <c r="I103" i="89"/>
  <c r="I104" i="89"/>
  <c r="I105" i="89"/>
  <c r="I106" i="89"/>
  <c r="I107" i="89"/>
  <c r="I108" i="89"/>
  <c r="I109" i="89"/>
  <c r="I110" i="89"/>
  <c r="I111" i="89"/>
  <c r="I112" i="89"/>
  <c r="I113" i="89"/>
  <c r="I114" i="89"/>
  <c r="I115" i="89"/>
  <c r="I116" i="89"/>
  <c r="I117" i="89"/>
  <c r="I118" i="89"/>
  <c r="I119" i="89"/>
  <c r="I120" i="89"/>
  <c r="I121" i="89"/>
  <c r="I122" i="89"/>
  <c r="I123" i="89"/>
  <c r="I124" i="89"/>
  <c r="I125" i="89"/>
  <c r="I126" i="89"/>
  <c r="I127" i="89"/>
  <c r="I128" i="89"/>
  <c r="I129" i="89"/>
  <c r="I130" i="89"/>
  <c r="I131" i="89"/>
  <c r="I132" i="89"/>
  <c r="I133" i="89"/>
  <c r="I134" i="89"/>
  <c r="I135" i="89"/>
  <c r="I136" i="89"/>
  <c r="I137" i="89"/>
  <c r="I138" i="89"/>
  <c r="I139" i="89"/>
  <c r="I140" i="89"/>
  <c r="I141" i="89"/>
  <c r="I142" i="89"/>
  <c r="I143" i="89"/>
  <c r="I144" i="89"/>
  <c r="I145" i="89"/>
  <c r="I146" i="89"/>
  <c r="I147" i="89"/>
  <c r="I148" i="89"/>
  <c r="I149" i="89"/>
  <c r="I150" i="89"/>
  <c r="I151" i="89"/>
  <c r="I152" i="89"/>
  <c r="I153" i="89"/>
  <c r="I154" i="89"/>
  <c r="I155" i="89"/>
  <c r="I156" i="89"/>
  <c r="I157" i="89"/>
  <c r="I158" i="89"/>
  <c r="I159" i="89"/>
  <c r="I160" i="89"/>
  <c r="I161" i="89"/>
  <c r="I162" i="89"/>
  <c r="I163" i="89"/>
  <c r="I164" i="89"/>
  <c r="I165" i="89"/>
  <c r="I166" i="89"/>
  <c r="I167" i="89"/>
  <c r="I168" i="89"/>
  <c r="I169" i="89"/>
  <c r="I170" i="89"/>
  <c r="I171" i="89"/>
  <c r="I172" i="89"/>
  <c r="I173" i="89"/>
  <c r="I174" i="89"/>
  <c r="I175" i="89"/>
  <c r="I176" i="89"/>
  <c r="I177" i="89"/>
  <c r="I178" i="89"/>
  <c r="I179" i="89"/>
  <c r="I180" i="89"/>
  <c r="I182" i="89"/>
  <c r="I183" i="89"/>
  <c r="I184" i="89"/>
  <c r="I185" i="89"/>
  <c r="I186" i="89"/>
  <c r="I187" i="89"/>
  <c r="I188" i="89"/>
  <c r="I189" i="89"/>
  <c r="I190" i="89"/>
  <c r="I191" i="89"/>
  <c r="I192" i="89"/>
  <c r="I193" i="89"/>
  <c r="I194" i="89"/>
  <c r="I195" i="89"/>
  <c r="I196" i="89"/>
  <c r="I197" i="89"/>
  <c r="I198" i="89"/>
  <c r="I199" i="89"/>
  <c r="I200" i="89"/>
  <c r="I201" i="89"/>
  <c r="I203" i="89"/>
  <c r="I204" i="89"/>
  <c r="I205" i="89"/>
  <c r="I206" i="89"/>
  <c r="I207" i="89"/>
  <c r="I208" i="89"/>
  <c r="I209" i="89"/>
  <c r="I210" i="89"/>
  <c r="I211" i="89"/>
  <c r="I212" i="89"/>
  <c r="I213" i="89"/>
  <c r="I214" i="89"/>
  <c r="I216" i="89"/>
  <c r="I217" i="89"/>
  <c r="I218" i="89"/>
  <c r="I219" i="89"/>
  <c r="I220" i="89"/>
  <c r="I221" i="89"/>
  <c r="I222" i="89"/>
  <c r="I223" i="89"/>
  <c r="I224" i="89"/>
  <c r="I225" i="89"/>
  <c r="I226" i="89"/>
  <c r="I227" i="89"/>
  <c r="I228" i="89"/>
  <c r="I229" i="89"/>
  <c r="I230" i="89"/>
  <c r="I231" i="89"/>
  <c r="I232" i="89"/>
  <c r="I233" i="89"/>
  <c r="I234" i="89"/>
  <c r="I235" i="89"/>
  <c r="I236" i="89"/>
  <c r="I237" i="89"/>
  <c r="I238" i="89"/>
  <c r="I239" i="89"/>
  <c r="I240" i="89"/>
  <c r="I241" i="89"/>
  <c r="I242" i="89"/>
  <c r="I243" i="89"/>
  <c r="I245" i="89"/>
  <c r="I246" i="89"/>
  <c r="I247" i="89"/>
  <c r="I248" i="89"/>
  <c r="I249" i="89"/>
  <c r="I250" i="89"/>
  <c r="I251" i="89"/>
  <c r="I253" i="89"/>
  <c r="I254" i="89"/>
  <c r="I255" i="89"/>
  <c r="I256" i="89"/>
  <c r="I257" i="89"/>
  <c r="I258" i="89"/>
  <c r="I259" i="89"/>
  <c r="I260" i="89"/>
  <c r="I261" i="89"/>
  <c r="I262" i="89"/>
  <c r="I263" i="89"/>
  <c r="I264" i="89"/>
  <c r="I265" i="89"/>
  <c r="I266" i="89"/>
  <c r="I267" i="89"/>
  <c r="I268" i="89"/>
  <c r="I269" i="89"/>
  <c r="I270" i="89"/>
  <c r="I271" i="89"/>
  <c r="I272" i="89"/>
  <c r="I273" i="89"/>
  <c r="I274" i="89"/>
  <c r="I275" i="89"/>
  <c r="I276" i="89"/>
  <c r="I277" i="89"/>
  <c r="I278" i="89"/>
  <c r="I279" i="89"/>
  <c r="I280" i="89"/>
  <c r="I281" i="89"/>
  <c r="I282" i="89"/>
  <c r="I283" i="89"/>
  <c r="I284" i="89"/>
  <c r="I285" i="89"/>
  <c r="I286" i="89"/>
  <c r="I287" i="89"/>
  <c r="I288" i="89"/>
  <c r="I289" i="89"/>
  <c r="I290" i="89"/>
  <c r="I291" i="89"/>
  <c r="I292" i="89"/>
  <c r="I293" i="89"/>
  <c r="I294" i="89"/>
  <c r="I296" i="89"/>
  <c r="I297" i="89"/>
  <c r="I298" i="89"/>
  <c r="I299" i="89"/>
  <c r="I300" i="89"/>
  <c r="I301" i="89"/>
  <c r="I302" i="89"/>
  <c r="I303" i="89"/>
  <c r="I304" i="89"/>
  <c r="I305" i="89"/>
  <c r="I306" i="89"/>
  <c r="I307" i="89"/>
  <c r="I308" i="89"/>
  <c r="I309" i="89"/>
  <c r="I310" i="89"/>
  <c r="I311" i="89"/>
  <c r="I313" i="89"/>
  <c r="I314" i="89"/>
  <c r="I315" i="89"/>
  <c r="I316" i="89"/>
  <c r="I317" i="89"/>
  <c r="I318" i="89"/>
  <c r="I319" i="89"/>
  <c r="I320" i="89"/>
  <c r="I321" i="89"/>
  <c r="I322" i="89"/>
  <c r="I323" i="89"/>
  <c r="I325" i="89"/>
  <c r="I326" i="89"/>
  <c r="I327" i="89"/>
  <c r="I328" i="89"/>
  <c r="I329" i="89"/>
  <c r="I330" i="89"/>
  <c r="I331" i="89"/>
  <c r="I332" i="89"/>
  <c r="I334" i="89"/>
  <c r="I335" i="89"/>
  <c r="I336" i="89"/>
  <c r="I337" i="89"/>
  <c r="I338" i="89"/>
  <c r="I339" i="89"/>
  <c r="I340" i="89"/>
  <c r="I341" i="89"/>
  <c r="I342" i="89"/>
  <c r="I343" i="89"/>
  <c r="I344" i="89"/>
  <c r="I345" i="89"/>
  <c r="I346" i="89"/>
  <c r="I347" i="89"/>
  <c r="I348" i="89"/>
  <c r="I349" i="89"/>
  <c r="I350" i="89"/>
  <c r="I351" i="89"/>
  <c r="I352" i="89"/>
  <c r="I353" i="89"/>
  <c r="I354" i="89"/>
  <c r="I355" i="89"/>
  <c r="I356" i="89"/>
  <c r="I357" i="89"/>
  <c r="I358" i="89"/>
  <c r="I359" i="89"/>
  <c r="I360" i="89"/>
  <c r="I361" i="89"/>
  <c r="I362" i="89"/>
  <c r="I363" i="89"/>
  <c r="I365" i="89"/>
  <c r="I366" i="89"/>
  <c r="I367" i="89"/>
  <c r="I368" i="89"/>
  <c r="I369" i="89"/>
  <c r="I370" i="89"/>
  <c r="I371" i="89"/>
  <c r="I372" i="89"/>
  <c r="I373" i="89"/>
  <c r="I374" i="89"/>
  <c r="I376" i="89"/>
  <c r="I380" i="89"/>
  <c r="I377" i="89"/>
  <c r="I378" i="89"/>
  <c r="I379" i="89"/>
  <c r="I381" i="89"/>
  <c r="I382" i="89"/>
  <c r="I383" i="89"/>
  <c r="I384" i="89"/>
  <c r="I385" i="89"/>
  <c r="I386" i="89"/>
  <c r="I387" i="89"/>
  <c r="I388" i="89"/>
  <c r="I389" i="89"/>
  <c r="I390" i="89"/>
  <c r="I391" i="89"/>
  <c r="I392" i="89"/>
  <c r="I393" i="89"/>
  <c r="I394" i="89"/>
  <c r="I395" i="89"/>
  <c r="I396" i="89"/>
  <c r="I397" i="89"/>
  <c r="I398" i="89"/>
  <c r="I399" i="89"/>
  <c r="I400" i="89"/>
  <c r="I401" i="89"/>
  <c r="I402" i="89"/>
  <c r="I403" i="89"/>
  <c r="I404" i="89"/>
  <c r="I405" i="89"/>
  <c r="I406" i="89"/>
  <c r="I407" i="89"/>
  <c r="I408" i="89"/>
  <c r="I409" i="89"/>
  <c r="I410" i="89"/>
  <c r="I411" i="89"/>
  <c r="I413" i="89"/>
  <c r="I414" i="89"/>
  <c r="I415" i="89"/>
  <c r="I416" i="89"/>
  <c r="I417" i="89"/>
  <c r="I418" i="89"/>
  <c r="I419" i="89"/>
  <c r="I420" i="89"/>
  <c r="I421" i="89"/>
  <c r="I422" i="89"/>
  <c r="I423" i="89"/>
  <c r="I424" i="89"/>
  <c r="I425" i="89"/>
  <c r="I426" i="89"/>
  <c r="I427" i="89"/>
  <c r="I428" i="89"/>
  <c r="I429" i="89"/>
  <c r="I430" i="89"/>
  <c r="I431" i="89"/>
  <c r="I433" i="89"/>
  <c r="I434" i="89"/>
  <c r="I435" i="89"/>
  <c r="I436" i="89"/>
  <c r="I437" i="89"/>
  <c r="I438" i="89"/>
  <c r="I439" i="89"/>
  <c r="I440" i="89"/>
  <c r="I441" i="89"/>
  <c r="I442" i="89"/>
  <c r="I443" i="89"/>
  <c r="I444" i="89"/>
  <c r="I445" i="89"/>
  <c r="I446" i="89"/>
  <c r="I447" i="89"/>
  <c r="I448" i="89"/>
  <c r="I449" i="89"/>
  <c r="I450" i="89"/>
  <c r="I452" i="89"/>
  <c r="I453" i="89"/>
  <c r="I454" i="89"/>
  <c r="I455" i="89"/>
  <c r="I456" i="89"/>
  <c r="I457" i="89"/>
  <c r="I458" i="89"/>
  <c r="I459" i="89"/>
  <c r="I460" i="89"/>
  <c r="I461" i="89"/>
  <c r="I462" i="89"/>
  <c r="I463" i="89"/>
  <c r="I464" i="89"/>
  <c r="I465" i="89"/>
  <c r="I466" i="89"/>
  <c r="I467" i="89"/>
  <c r="I468" i="89"/>
  <c r="I469" i="89"/>
  <c r="I470" i="89"/>
  <c r="I471" i="89"/>
  <c r="I472" i="89"/>
  <c r="I473" i="89"/>
  <c r="I474" i="89"/>
  <c r="I475" i="89"/>
  <c r="I476" i="89"/>
  <c r="I477" i="89"/>
  <c r="I478" i="89"/>
  <c r="I479" i="89"/>
  <c r="I480" i="89"/>
  <c r="I481" i="89"/>
  <c r="I482" i="89"/>
  <c r="I483" i="89"/>
  <c r="I484" i="89"/>
  <c r="I485" i="89"/>
  <c r="I486" i="89"/>
  <c r="I487" i="89"/>
  <c r="I488" i="89"/>
  <c r="I489" i="89"/>
  <c r="I490" i="89"/>
  <c r="I491" i="89"/>
  <c r="I492" i="89"/>
  <c r="I493" i="89"/>
  <c r="I494" i="89"/>
  <c r="I496" i="89"/>
  <c r="I497" i="89"/>
  <c r="I498" i="89"/>
  <c r="I499" i="89"/>
  <c r="I500" i="89"/>
  <c r="I501" i="89"/>
  <c r="I502" i="89"/>
  <c r="I503" i="89"/>
  <c r="I504" i="89"/>
  <c r="I505" i="89"/>
  <c r="I506" i="89"/>
  <c r="I507" i="89"/>
  <c r="I508" i="89"/>
  <c r="I509" i="89"/>
  <c r="I510" i="89"/>
  <c r="I511" i="89"/>
  <c r="I512" i="89"/>
  <c r="I513" i="89"/>
  <c r="I514" i="89"/>
  <c r="I515" i="89"/>
  <c r="I516" i="89"/>
  <c r="I517" i="89"/>
  <c r="I518" i="89"/>
  <c r="I519" i="89"/>
  <c r="I520" i="89"/>
  <c r="I521" i="89"/>
  <c r="I522" i="89"/>
  <c r="I523" i="89"/>
  <c r="I524" i="89"/>
  <c r="I525" i="89"/>
  <c r="I526" i="89"/>
  <c r="I527" i="89"/>
  <c r="I528" i="89"/>
  <c r="I529" i="89"/>
  <c r="I530" i="89"/>
  <c r="I531" i="89"/>
  <c r="I532" i="89"/>
  <c r="I533" i="89"/>
  <c r="I534" i="89"/>
  <c r="I535" i="89"/>
  <c r="I536" i="89"/>
  <c r="I537" i="89"/>
  <c r="I538" i="89"/>
  <c r="I539" i="89"/>
  <c r="I540" i="89"/>
  <c r="I541" i="89"/>
  <c r="I542" i="89"/>
  <c r="I543" i="89"/>
  <c r="I544" i="89"/>
  <c r="I545" i="89"/>
  <c r="I546" i="89"/>
  <c r="I547" i="89"/>
  <c r="I548" i="89"/>
  <c r="I549" i="89"/>
  <c r="I550" i="89"/>
  <c r="I551" i="89"/>
  <c r="I552" i="89"/>
  <c r="I553" i="89"/>
  <c r="I554" i="89"/>
  <c r="I555" i="89"/>
  <c r="I556" i="89"/>
  <c r="I557" i="89"/>
  <c r="I558" i="89"/>
  <c r="I559" i="89"/>
  <c r="I560" i="89"/>
  <c r="I561" i="89"/>
  <c r="I562" i="89"/>
  <c r="I563" i="89"/>
  <c r="I564" i="89"/>
  <c r="I565" i="89"/>
  <c r="I566" i="89"/>
  <c r="I567" i="89"/>
  <c r="I568" i="89"/>
  <c r="I569" i="89"/>
  <c r="I571" i="89"/>
  <c r="I572" i="89"/>
  <c r="I573" i="89"/>
  <c r="I574" i="89"/>
  <c r="I575" i="89"/>
  <c r="I576" i="89"/>
  <c r="I577" i="89"/>
  <c r="I578" i="89"/>
  <c r="I579" i="89"/>
  <c r="I580" i="89"/>
  <c r="I581" i="89"/>
  <c r="I582" i="89"/>
  <c r="I583" i="89"/>
  <c r="I584" i="89"/>
  <c r="I585" i="89"/>
  <c r="I586" i="89"/>
  <c r="I587" i="89"/>
  <c r="I588" i="89"/>
  <c r="I589" i="89"/>
  <c r="I590" i="89"/>
  <c r="I591" i="89"/>
  <c r="I592" i="89"/>
  <c r="I593" i="89"/>
  <c r="I594" i="89"/>
  <c r="I595" i="89"/>
  <c r="I596" i="89"/>
  <c r="I597" i="89"/>
  <c r="I598" i="89"/>
  <c r="I599" i="89"/>
  <c r="I600" i="89"/>
  <c r="I601" i="89"/>
  <c r="I602" i="89"/>
  <c r="I603" i="89"/>
  <c r="I604" i="89"/>
  <c r="I605" i="89"/>
  <c r="I606" i="89"/>
  <c r="I607" i="89"/>
  <c r="I608" i="89"/>
  <c r="I609" i="89"/>
  <c r="I610" i="89"/>
  <c r="I611" i="89"/>
  <c r="I612" i="89"/>
  <c r="I613" i="89"/>
  <c r="I614" i="89"/>
  <c r="I615" i="89"/>
  <c r="I616" i="89"/>
  <c r="I617" i="89"/>
  <c r="I618" i="89"/>
  <c r="I619" i="89"/>
  <c r="I620" i="89"/>
  <c r="I621" i="89"/>
  <c r="I622" i="89"/>
  <c r="I623" i="89"/>
  <c r="I624" i="89"/>
  <c r="I625" i="89"/>
  <c r="I626" i="89"/>
  <c r="I627" i="89"/>
  <c r="I628" i="89"/>
  <c r="I629" i="89"/>
  <c r="I630" i="89"/>
  <c r="I631" i="89"/>
  <c r="I632" i="89"/>
  <c r="I633" i="89"/>
  <c r="I634" i="89"/>
  <c r="I635" i="89"/>
  <c r="I636" i="89"/>
  <c r="I637" i="89"/>
  <c r="I638" i="89"/>
  <c r="I639" i="89"/>
  <c r="I640" i="89"/>
  <c r="I641" i="89"/>
  <c r="I642" i="89"/>
  <c r="I643" i="89"/>
  <c r="I644" i="89"/>
  <c r="I645" i="89"/>
  <c r="I646" i="89"/>
  <c r="I648" i="89"/>
  <c r="I649" i="89"/>
  <c r="I650" i="89"/>
  <c r="I651" i="89"/>
  <c r="I652" i="89"/>
  <c r="I653" i="89"/>
  <c r="I654" i="89"/>
  <c r="I655" i="89"/>
  <c r="I656" i="89"/>
  <c r="I657" i="89"/>
  <c r="I658" i="89"/>
  <c r="I659" i="89"/>
  <c r="I660" i="89"/>
  <c r="I661" i="89"/>
  <c r="I662" i="89"/>
  <c r="I663" i="89"/>
  <c r="I664" i="89"/>
  <c r="I665" i="89"/>
  <c r="I666" i="89"/>
  <c r="I667" i="89"/>
  <c r="I668" i="89"/>
  <c r="I669" i="89"/>
  <c r="I671" i="89"/>
  <c r="I672" i="89"/>
  <c r="I673" i="89"/>
  <c r="I674" i="89"/>
  <c r="I675" i="89"/>
  <c r="I676" i="89"/>
  <c r="I677" i="89"/>
  <c r="I678" i="89"/>
  <c r="I679" i="89"/>
  <c r="I680" i="89"/>
  <c r="I681" i="89"/>
  <c r="I682" i="89"/>
  <c r="I683" i="89"/>
  <c r="I684" i="89"/>
  <c r="I686" i="89"/>
  <c r="I687" i="89"/>
  <c r="I688" i="89"/>
  <c r="I689" i="89"/>
  <c r="I690" i="89"/>
  <c r="I691" i="89"/>
  <c r="I692" i="89"/>
  <c r="I693" i="89"/>
  <c r="I694" i="89"/>
  <c r="I695" i="89"/>
  <c r="I696" i="89"/>
  <c r="I697" i="89"/>
  <c r="I698" i="89"/>
  <c r="I699" i="89"/>
  <c r="I700" i="89"/>
  <c r="I701" i="89"/>
  <c r="I702" i="89"/>
  <c r="I703" i="89"/>
  <c r="I704" i="89"/>
  <c r="I705" i="89"/>
  <c r="I706" i="89"/>
  <c r="I707" i="89"/>
  <c r="I708" i="89"/>
  <c r="I709" i="89"/>
  <c r="I710" i="89"/>
  <c r="I711" i="89"/>
  <c r="I712" i="89"/>
  <c r="I713" i="89"/>
  <c r="I714" i="89"/>
  <c r="I715" i="89"/>
  <c r="I716" i="89"/>
  <c r="I717" i="89"/>
  <c r="I718" i="89"/>
  <c r="I719" i="89"/>
  <c r="I720" i="89"/>
  <c r="I721" i="89"/>
  <c r="I722" i="89"/>
  <c r="I723" i="89"/>
  <c r="I724" i="89"/>
  <c r="I725" i="89"/>
  <c r="I726" i="89"/>
  <c r="I727" i="89"/>
  <c r="I728" i="89"/>
  <c r="I729" i="89"/>
  <c r="I730" i="89"/>
  <c r="I731" i="89"/>
  <c r="I732" i="89"/>
  <c r="I734" i="89"/>
  <c r="I735" i="89"/>
  <c r="I736" i="89"/>
  <c r="I737" i="89"/>
  <c r="I738" i="89"/>
  <c r="I739" i="89"/>
  <c r="I740" i="89"/>
  <c r="I741" i="89"/>
  <c r="I742" i="89"/>
  <c r="I743" i="89"/>
  <c r="I744" i="89"/>
  <c r="I745" i="89"/>
  <c r="I746" i="89"/>
  <c r="I747" i="89"/>
  <c r="I748" i="89"/>
  <c r="I750" i="89"/>
  <c r="I751" i="89"/>
  <c r="I752" i="89"/>
  <c r="I753" i="89"/>
  <c r="I754" i="89"/>
  <c r="I755" i="89"/>
  <c r="I756" i="89"/>
  <c r="I757" i="89"/>
  <c r="I758" i="89"/>
  <c r="I759" i="89"/>
  <c r="I760" i="89"/>
  <c r="I761" i="89"/>
  <c r="I762" i="89"/>
  <c r="I763" i="89"/>
  <c r="I764" i="89"/>
  <c r="I765" i="89"/>
  <c r="I766" i="89"/>
  <c r="I767" i="89"/>
  <c r="I768" i="89"/>
  <c r="I769" i="89"/>
  <c r="I770" i="89"/>
  <c r="I771" i="89"/>
  <c r="I773" i="89"/>
  <c r="I774" i="89"/>
  <c r="I775" i="89"/>
  <c r="I776" i="89"/>
  <c r="I777" i="89"/>
  <c r="I778" i="89"/>
  <c r="I779" i="89"/>
  <c r="I780" i="89"/>
  <c r="I781" i="89"/>
  <c r="I782" i="89"/>
  <c r="I783" i="89"/>
  <c r="I784" i="89"/>
  <c r="I785" i="89"/>
  <c r="I786" i="89"/>
  <c r="I787" i="89"/>
  <c r="I788" i="89"/>
  <c r="I789" i="89"/>
  <c r="I790" i="89"/>
  <c r="I791" i="89"/>
  <c r="I792" i="89"/>
  <c r="I793" i="89"/>
  <c r="I794" i="89"/>
  <c r="I795" i="89"/>
  <c r="I796" i="89"/>
  <c r="I797" i="89"/>
  <c r="I799" i="89"/>
  <c r="I800" i="89"/>
  <c r="I801" i="89"/>
  <c r="I802" i="89"/>
  <c r="I803" i="89"/>
  <c r="I804" i="89"/>
  <c r="I805" i="89"/>
  <c r="I806" i="89"/>
  <c r="I807" i="89"/>
  <c r="I808" i="89"/>
  <c r="I809" i="89"/>
  <c r="I810" i="89"/>
  <c r="I811" i="89"/>
  <c r="I812" i="89"/>
  <c r="I813" i="89"/>
  <c r="I814" i="89"/>
  <c r="I815" i="89"/>
  <c r="I816" i="89"/>
  <c r="I818" i="89"/>
  <c r="I819" i="89"/>
  <c r="I820" i="89"/>
  <c r="I821" i="89"/>
  <c r="I822" i="89"/>
  <c r="I823" i="89"/>
  <c r="I824" i="89"/>
  <c r="I825" i="89"/>
  <c r="I826" i="89"/>
  <c r="I827" i="89"/>
  <c r="I828" i="89"/>
  <c r="I829" i="89"/>
  <c r="I830" i="89"/>
  <c r="I831" i="89"/>
  <c r="I832" i="89"/>
  <c r="I833" i="89"/>
  <c r="I834" i="89"/>
  <c r="I835" i="89"/>
  <c r="I836" i="89"/>
  <c r="I837" i="89"/>
  <c r="I838" i="89"/>
  <c r="I839" i="89"/>
  <c r="I840" i="89"/>
  <c r="I842" i="89"/>
  <c r="I843" i="89"/>
  <c r="I844" i="89"/>
  <c r="I845" i="89"/>
  <c r="I846" i="89"/>
  <c r="I847" i="89"/>
  <c r="I848" i="89"/>
  <c r="I849" i="89"/>
  <c r="I850" i="89"/>
  <c r="I851" i="89"/>
  <c r="I852" i="89"/>
  <c r="I853" i="89"/>
  <c r="I854" i="89"/>
  <c r="I855" i="89"/>
  <c r="I856" i="89"/>
  <c r="I857" i="89"/>
  <c r="I858" i="89"/>
  <c r="I859" i="89"/>
  <c r="I860" i="89"/>
  <c r="I861" i="89"/>
  <c r="I862" i="89"/>
  <c r="I863" i="89"/>
  <c r="I865" i="89"/>
  <c r="I866" i="89"/>
  <c r="I867" i="89"/>
  <c r="I868" i="89"/>
  <c r="I869" i="89"/>
  <c r="I870" i="89"/>
  <c r="I871" i="89"/>
  <c r="I872" i="89"/>
  <c r="I873" i="89"/>
  <c r="I874" i="89"/>
  <c r="I875" i="89"/>
  <c r="I876" i="89"/>
  <c r="I877" i="89"/>
  <c r="I878" i="89"/>
  <c r="I879" i="89"/>
  <c r="I880" i="89"/>
  <c r="I881" i="89"/>
  <c r="I882" i="89"/>
  <c r="I883" i="89"/>
  <c r="I884" i="89"/>
  <c r="I885" i="89"/>
  <c r="I886" i="89"/>
  <c r="I887" i="89"/>
  <c r="I888" i="89"/>
  <c r="I889" i="89"/>
  <c r="I891" i="89"/>
  <c r="I892" i="89"/>
  <c r="I893" i="89"/>
  <c r="I894" i="89"/>
  <c r="I895" i="89"/>
  <c r="I896" i="89"/>
  <c r="I897" i="89"/>
  <c r="I898" i="89"/>
  <c r="I899" i="89"/>
  <c r="I900" i="89"/>
  <c r="I901" i="89"/>
  <c r="I902" i="89"/>
  <c r="I903" i="89"/>
  <c r="I904" i="89"/>
  <c r="I905" i="89"/>
  <c r="I906" i="89"/>
  <c r="I907" i="89"/>
  <c r="I908" i="89"/>
  <c r="I909" i="89"/>
  <c r="I911" i="89"/>
  <c r="I912" i="89"/>
  <c r="I913" i="89"/>
  <c r="I914" i="89"/>
  <c r="I915" i="89"/>
  <c r="I916" i="89"/>
  <c r="I917" i="89"/>
  <c r="I918" i="89"/>
  <c r="I919" i="89"/>
  <c r="I920" i="89"/>
  <c r="I921" i="89"/>
  <c r="I922" i="89"/>
  <c r="I923" i="89"/>
  <c r="I924" i="89"/>
  <c r="I925" i="89"/>
  <c r="I926" i="89"/>
  <c r="I928" i="89"/>
  <c r="I929" i="89"/>
  <c r="I930" i="89"/>
  <c r="I931" i="89"/>
  <c r="I932" i="89"/>
  <c r="I933" i="89"/>
  <c r="I934" i="89"/>
  <c r="I935" i="89"/>
  <c r="I936" i="89"/>
  <c r="I937" i="89"/>
  <c r="I938" i="89"/>
  <c r="I939" i="89"/>
  <c r="I940" i="89"/>
  <c r="I941" i="89"/>
  <c r="I942" i="89"/>
  <c r="I943" i="89"/>
  <c r="I944" i="89"/>
  <c r="I945" i="89"/>
  <c r="I946" i="89"/>
  <c r="I947" i="89"/>
  <c r="I949" i="89"/>
  <c r="I950" i="89"/>
  <c r="I951" i="89"/>
  <c r="I952" i="89"/>
  <c r="I953" i="89"/>
  <c r="I954" i="89"/>
  <c r="I955" i="89"/>
  <c r="I956" i="89"/>
  <c r="I957" i="89"/>
  <c r="I958" i="89"/>
  <c r="I959" i="89"/>
  <c r="I960" i="89"/>
  <c r="I961" i="89"/>
  <c r="I962" i="89"/>
  <c r="I963" i="89"/>
  <c r="I964" i="89"/>
  <c r="I965" i="89"/>
  <c r="I966" i="89"/>
  <c r="I967" i="89"/>
  <c r="I968" i="89"/>
  <c r="I970" i="89"/>
  <c r="I971" i="89"/>
  <c r="I972" i="89"/>
  <c r="I973" i="89"/>
  <c r="I974" i="89"/>
  <c r="I975" i="89"/>
  <c r="I976" i="89"/>
  <c r="I977" i="89"/>
  <c r="I978" i="89"/>
  <c r="I979" i="89"/>
  <c r="I980" i="89"/>
  <c r="I981" i="89"/>
  <c r="I982" i="89"/>
  <c r="I983" i="89"/>
  <c r="I984" i="89"/>
  <c r="I985" i="89"/>
  <c r="I986" i="89"/>
  <c r="I987" i="89"/>
  <c r="I988" i="89"/>
  <c r="F24" i="206"/>
  <c r="H24" i="206"/>
  <c r="F25" i="206"/>
  <c r="H25" i="206"/>
  <c r="F26" i="206"/>
  <c r="H26" i="206"/>
  <c r="F27" i="206"/>
  <c r="H27" i="206"/>
  <c r="F28" i="206"/>
  <c r="H28" i="206"/>
  <c r="G28" i="206" s="1"/>
  <c r="F29" i="206"/>
  <c r="H29" i="206"/>
  <c r="F30" i="206"/>
  <c r="H30" i="206"/>
  <c r="F31" i="206"/>
  <c r="H31" i="206"/>
  <c r="F32" i="206"/>
  <c r="H32" i="206"/>
  <c r="G32" i="206"/>
  <c r="F33" i="206"/>
  <c r="H33" i="206"/>
  <c r="F34" i="206"/>
  <c r="H34" i="206"/>
  <c r="F35" i="206"/>
  <c r="H35" i="206"/>
  <c r="F36" i="206"/>
  <c r="H36" i="206"/>
  <c r="G36" i="206" s="1"/>
  <c r="F37" i="206"/>
  <c r="H37" i="206"/>
  <c r="F38" i="206"/>
  <c r="H38" i="206"/>
  <c r="F39" i="206"/>
  <c r="H39" i="206"/>
  <c r="F40" i="206"/>
  <c r="G40" i="206" s="1"/>
  <c r="H40" i="206"/>
  <c r="F42" i="206"/>
  <c r="H42" i="206"/>
  <c r="F43" i="206"/>
  <c r="H43" i="206"/>
  <c r="F44" i="206"/>
  <c r="H44" i="206"/>
  <c r="F45" i="206"/>
  <c r="H45" i="206"/>
  <c r="G45" i="206" s="1"/>
  <c r="F46" i="206"/>
  <c r="H46" i="206"/>
  <c r="F47" i="206"/>
  <c r="H47" i="206"/>
  <c r="F48" i="206"/>
  <c r="H48" i="206"/>
  <c r="F49" i="206"/>
  <c r="H49" i="206"/>
  <c r="G49" i="206"/>
  <c r="F50" i="206"/>
  <c r="H50" i="206"/>
  <c r="F51" i="206"/>
  <c r="H51" i="206"/>
  <c r="F52" i="206"/>
  <c r="H52" i="206"/>
  <c r="F53" i="206"/>
  <c r="H53" i="206"/>
  <c r="G53" i="206" s="1"/>
  <c r="F54" i="206"/>
  <c r="H54" i="206"/>
  <c r="F55" i="206"/>
  <c r="H55" i="206"/>
  <c r="F56" i="206"/>
  <c r="H56" i="206"/>
  <c r="F57" i="206"/>
  <c r="H57" i="206"/>
  <c r="G57" i="206" s="1"/>
  <c r="F58" i="206"/>
  <c r="H58" i="206"/>
  <c r="F59" i="206"/>
  <c r="H59" i="206"/>
  <c r="F60" i="206"/>
  <c r="H60" i="206"/>
  <c r="F61" i="206"/>
  <c r="H61" i="206"/>
  <c r="G61" i="206" s="1"/>
  <c r="F62" i="206"/>
  <c r="H62" i="206"/>
  <c r="F63" i="206"/>
  <c r="H63" i="206"/>
  <c r="F64" i="206"/>
  <c r="H64" i="206"/>
  <c r="F65" i="206"/>
  <c r="H65" i="206"/>
  <c r="G65" i="206"/>
  <c r="F66" i="206"/>
  <c r="H66" i="206"/>
  <c r="F68" i="206"/>
  <c r="H68" i="206"/>
  <c r="H86" i="206" s="1"/>
  <c r="F69" i="206"/>
  <c r="H69" i="206"/>
  <c r="F70" i="206"/>
  <c r="H70" i="206"/>
  <c r="G70" i="206" s="1"/>
  <c r="F71" i="206"/>
  <c r="H71" i="206"/>
  <c r="F72" i="206"/>
  <c r="H72" i="206"/>
  <c r="F73" i="206"/>
  <c r="H73" i="206"/>
  <c r="G73" i="206"/>
  <c r="F74" i="206"/>
  <c r="H74" i="206"/>
  <c r="G74" i="206" s="1"/>
  <c r="F75" i="206"/>
  <c r="H75" i="206"/>
  <c r="F76" i="206"/>
  <c r="H76" i="206"/>
  <c r="F77" i="206"/>
  <c r="G77" i="206" s="1"/>
  <c r="H77" i="206"/>
  <c r="F78" i="206"/>
  <c r="H78" i="206"/>
  <c r="F79" i="206"/>
  <c r="H79" i="206"/>
  <c r="F80" i="206"/>
  <c r="H80" i="206"/>
  <c r="F81" i="206"/>
  <c r="H81" i="206"/>
  <c r="F82" i="206"/>
  <c r="H82" i="206"/>
  <c r="F83" i="206"/>
  <c r="H83" i="206"/>
  <c r="F84" i="206"/>
  <c r="H84" i="206"/>
  <c r="F85" i="206"/>
  <c r="H85" i="206"/>
  <c r="F87" i="206"/>
  <c r="H87" i="206"/>
  <c r="F88" i="206"/>
  <c r="H88" i="206"/>
  <c r="F89" i="206"/>
  <c r="H89" i="206"/>
  <c r="F90" i="206"/>
  <c r="H90" i="206"/>
  <c r="F91" i="206"/>
  <c r="H91" i="206"/>
  <c r="G91" i="206" s="1"/>
  <c r="F92" i="206"/>
  <c r="H92" i="206"/>
  <c r="F93" i="206"/>
  <c r="H93" i="206"/>
  <c r="F94" i="206"/>
  <c r="H94" i="206"/>
  <c r="F95" i="206"/>
  <c r="G95" i="206" s="1"/>
  <c r="H95" i="206"/>
  <c r="F96" i="206"/>
  <c r="H96" i="206"/>
  <c r="F97" i="206"/>
  <c r="H97" i="206"/>
  <c r="F98" i="206"/>
  <c r="H98" i="206"/>
  <c r="F99" i="206"/>
  <c r="H99" i="206"/>
  <c r="F100" i="206"/>
  <c r="H100" i="206"/>
  <c r="F101" i="206"/>
  <c r="H101" i="206"/>
  <c r="F102" i="206"/>
  <c r="H102" i="206"/>
  <c r="F103" i="206"/>
  <c r="H103" i="206"/>
  <c r="G103" i="206" s="1"/>
  <c r="F104" i="206"/>
  <c r="H104" i="206"/>
  <c r="F105" i="206"/>
  <c r="H105" i="206"/>
  <c r="F106" i="206"/>
  <c r="H106" i="206"/>
  <c r="F107" i="206"/>
  <c r="H107" i="206"/>
  <c r="F108" i="206"/>
  <c r="H108" i="206"/>
  <c r="F109" i="206"/>
  <c r="H109" i="206"/>
  <c r="G109" i="206"/>
  <c r="F111" i="206"/>
  <c r="H111" i="206"/>
  <c r="F112" i="206"/>
  <c r="H112" i="206"/>
  <c r="F113" i="206"/>
  <c r="H113" i="206"/>
  <c r="F114" i="206"/>
  <c r="H114" i="206"/>
  <c r="F115" i="206"/>
  <c r="H115" i="206"/>
  <c r="F116" i="206"/>
  <c r="H116" i="206"/>
  <c r="G116" i="206" s="1"/>
  <c r="F117" i="206"/>
  <c r="H117" i="206"/>
  <c r="F118" i="206"/>
  <c r="H118" i="206"/>
  <c r="F119" i="206"/>
  <c r="H119" i="206"/>
  <c r="F120" i="206"/>
  <c r="H120" i="206"/>
  <c r="F121" i="206"/>
  <c r="H121" i="206"/>
  <c r="F122" i="206"/>
  <c r="H122" i="206"/>
  <c r="F123" i="206"/>
  <c r="H123" i="206"/>
  <c r="F124" i="206"/>
  <c r="H124" i="206"/>
  <c r="F125" i="206"/>
  <c r="H125" i="206"/>
  <c r="F126" i="206"/>
  <c r="H126" i="206"/>
  <c r="F127" i="206"/>
  <c r="H127" i="206"/>
  <c r="F128" i="206"/>
  <c r="H128" i="206"/>
  <c r="F129" i="206"/>
  <c r="H129" i="206"/>
  <c r="F130" i="206"/>
  <c r="H130" i="206"/>
  <c r="F131" i="206"/>
  <c r="H131" i="206"/>
  <c r="F132" i="206"/>
  <c r="H132" i="206"/>
  <c r="F134" i="206"/>
  <c r="H134" i="206"/>
  <c r="F135" i="206"/>
  <c r="H135" i="206"/>
  <c r="F136" i="206"/>
  <c r="H136" i="206"/>
  <c r="F137" i="206"/>
  <c r="H137" i="206"/>
  <c r="F138" i="206"/>
  <c r="H138" i="206"/>
  <c r="F139" i="206"/>
  <c r="H139" i="206"/>
  <c r="F140" i="206"/>
  <c r="H140" i="206"/>
  <c r="F141" i="206"/>
  <c r="H141" i="206"/>
  <c r="F142" i="206"/>
  <c r="H142" i="206"/>
  <c r="F143" i="206"/>
  <c r="H143" i="206"/>
  <c r="F144" i="206"/>
  <c r="H144" i="206"/>
  <c r="F145" i="206"/>
  <c r="H145" i="206"/>
  <c r="F146" i="206"/>
  <c r="H146" i="206"/>
  <c r="F147" i="206"/>
  <c r="H147" i="206"/>
  <c r="F148" i="206"/>
  <c r="H148" i="206"/>
  <c r="F149" i="206"/>
  <c r="H149" i="206"/>
  <c r="F150" i="206"/>
  <c r="H150" i="206"/>
  <c r="F151" i="206"/>
  <c r="H151" i="206"/>
  <c r="F152" i="206"/>
  <c r="H152" i="206"/>
  <c r="F153" i="206"/>
  <c r="H153" i="206"/>
  <c r="F154" i="206"/>
  <c r="H154" i="206"/>
  <c r="F155" i="206"/>
  <c r="H155" i="206"/>
  <c r="F156" i="206"/>
  <c r="H156" i="206"/>
  <c r="F157" i="206"/>
  <c r="H157" i="206"/>
  <c r="F158" i="206"/>
  <c r="H158" i="206"/>
  <c r="F160" i="206"/>
  <c r="H160" i="206"/>
  <c r="F161" i="206"/>
  <c r="H161" i="206"/>
  <c r="F162" i="206"/>
  <c r="H162" i="206"/>
  <c r="G162" i="206"/>
  <c r="F163" i="206"/>
  <c r="H163" i="206"/>
  <c r="F164" i="206"/>
  <c r="H164" i="206"/>
  <c r="F165" i="206"/>
  <c r="H165" i="206"/>
  <c r="F166" i="206"/>
  <c r="H166" i="206"/>
  <c r="F167" i="206"/>
  <c r="H167" i="206"/>
  <c r="F168" i="206"/>
  <c r="H168" i="206"/>
  <c r="F169" i="206"/>
  <c r="H169" i="206"/>
  <c r="F170" i="206"/>
  <c r="H170" i="206"/>
  <c r="F171" i="206"/>
  <c r="H171" i="206"/>
  <c r="F172" i="206"/>
  <c r="H172" i="206"/>
  <c r="F173" i="206"/>
  <c r="H173" i="206"/>
  <c r="F174" i="206"/>
  <c r="H174" i="206"/>
  <c r="F175" i="206"/>
  <c r="H175" i="206"/>
  <c r="F176" i="206"/>
  <c r="H176" i="206"/>
  <c r="F177" i="206"/>
  <c r="H177" i="206"/>
  <c r="G177" i="206" s="1"/>
  <c r="F178" i="206"/>
  <c r="H178" i="206"/>
  <c r="G178" i="206" s="1"/>
  <c r="F180" i="206"/>
  <c r="H180" i="206"/>
  <c r="F181" i="206"/>
  <c r="H181" i="206"/>
  <c r="G181" i="206" s="1"/>
  <c r="F182" i="206"/>
  <c r="H182" i="206"/>
  <c r="F183" i="206"/>
  <c r="H183" i="206"/>
  <c r="F184" i="206"/>
  <c r="H184" i="206"/>
  <c r="F185" i="206"/>
  <c r="G185" i="206" s="1"/>
  <c r="H185" i="206"/>
  <c r="F186" i="206"/>
  <c r="H186" i="206"/>
  <c r="F187" i="206"/>
  <c r="H187" i="206"/>
  <c r="F188" i="206"/>
  <c r="H188" i="206"/>
  <c r="F189" i="206"/>
  <c r="H189" i="206"/>
  <c r="F190" i="206"/>
  <c r="H190" i="206"/>
  <c r="F191" i="206"/>
  <c r="H191" i="206"/>
  <c r="F192" i="206"/>
  <c r="H192" i="206"/>
  <c r="F193" i="206"/>
  <c r="H193" i="206"/>
  <c r="F194" i="206"/>
  <c r="H194" i="206"/>
  <c r="F195" i="206"/>
  <c r="H195" i="206"/>
  <c r="F197" i="206"/>
  <c r="H197" i="206"/>
  <c r="F198" i="206"/>
  <c r="H198" i="206"/>
  <c r="F199" i="206"/>
  <c r="H199" i="206"/>
  <c r="F200" i="206"/>
  <c r="H200" i="206"/>
  <c r="F201" i="206"/>
  <c r="H201" i="206"/>
  <c r="F202" i="206"/>
  <c r="H202" i="206"/>
  <c r="F203" i="206"/>
  <c r="H203" i="206"/>
  <c r="F204" i="206"/>
  <c r="H204" i="206"/>
  <c r="F205" i="206"/>
  <c r="H205" i="206"/>
  <c r="F206" i="206"/>
  <c r="H206" i="206"/>
  <c r="F207" i="206"/>
  <c r="H207" i="206"/>
  <c r="F208" i="206"/>
  <c r="H208" i="206"/>
  <c r="F209" i="206"/>
  <c r="H209" i="206"/>
  <c r="F210" i="206"/>
  <c r="H210" i="206"/>
  <c r="F211" i="206"/>
  <c r="H211" i="206"/>
  <c r="F212" i="206"/>
  <c r="H212" i="206"/>
  <c r="F213" i="206"/>
  <c r="H213" i="206"/>
  <c r="F214" i="206"/>
  <c r="H214" i="206"/>
  <c r="F215" i="206"/>
  <c r="H215" i="206"/>
  <c r="F216" i="206"/>
  <c r="H216" i="206"/>
  <c r="F218" i="206"/>
  <c r="H218" i="206"/>
  <c r="F219" i="206"/>
  <c r="H219" i="206"/>
  <c r="F220" i="206"/>
  <c r="H220" i="206"/>
  <c r="F221" i="206"/>
  <c r="H221" i="206"/>
  <c r="F222" i="206"/>
  <c r="H222" i="206"/>
  <c r="F223" i="206"/>
  <c r="H223" i="206"/>
  <c r="F224" i="206"/>
  <c r="H224" i="206"/>
  <c r="F225" i="206"/>
  <c r="H225" i="206"/>
  <c r="G225" i="206" s="1"/>
  <c r="F226" i="206"/>
  <c r="H226" i="206"/>
  <c r="G226" i="206" s="1"/>
  <c r="F227" i="206"/>
  <c r="G227" i="206"/>
  <c r="H227" i="206"/>
  <c r="F228" i="206"/>
  <c r="H228" i="206"/>
  <c r="F229" i="206"/>
  <c r="H229" i="206"/>
  <c r="G229" i="206"/>
  <c r="F230" i="206"/>
  <c r="G230" i="206"/>
  <c r="H230" i="206"/>
  <c r="F231" i="206"/>
  <c r="G231" i="206" s="1"/>
  <c r="H231" i="206"/>
  <c r="F232" i="206"/>
  <c r="H232" i="206"/>
  <c r="G232" i="206" s="1"/>
  <c r="F233" i="206"/>
  <c r="H233" i="206"/>
  <c r="G233" i="206" s="1"/>
  <c r="F234" i="206"/>
  <c r="H234" i="206"/>
  <c r="G234" i="206" s="1"/>
  <c r="F235" i="206"/>
  <c r="H235" i="206"/>
  <c r="G235" i="206" s="1"/>
  <c r="F236" i="206"/>
  <c r="H236" i="206"/>
  <c r="F237" i="206"/>
  <c r="H237" i="206"/>
  <c r="G237" i="206" s="1"/>
  <c r="F239" i="206"/>
  <c r="G239" i="206"/>
  <c r="H239" i="206"/>
  <c r="F240" i="206"/>
  <c r="H240" i="206"/>
  <c r="G240" i="206" s="1"/>
  <c r="F241" i="206"/>
  <c r="H241" i="206"/>
  <c r="F242" i="206"/>
  <c r="H242" i="206"/>
  <c r="G242" i="206" s="1"/>
  <c r="F243" i="206"/>
  <c r="H243" i="206"/>
  <c r="G243" i="206" s="1"/>
  <c r="F244" i="206"/>
  <c r="G244" i="206" s="1"/>
  <c r="H244" i="206"/>
  <c r="F245" i="206"/>
  <c r="H245" i="206"/>
  <c r="F246" i="206"/>
  <c r="H246" i="206"/>
  <c r="G246" i="206" s="1"/>
  <c r="F247" i="206"/>
  <c r="G247" i="206" s="1"/>
  <c r="H247" i="206"/>
  <c r="F248" i="206"/>
  <c r="H248" i="206"/>
  <c r="F249" i="206"/>
  <c r="H249" i="206"/>
  <c r="F250" i="206"/>
  <c r="G250" i="206" s="1"/>
  <c r="H250" i="206"/>
  <c r="F251" i="206"/>
  <c r="H251" i="206"/>
  <c r="G251" i="206" s="1"/>
  <c r="F252" i="206"/>
  <c r="G252" i="206" s="1"/>
  <c r="H252" i="206"/>
  <c r="F253" i="206"/>
  <c r="H253" i="206"/>
  <c r="F254" i="206"/>
  <c r="H254" i="206"/>
  <c r="F255" i="206"/>
  <c r="H255" i="206"/>
  <c r="F256" i="206"/>
  <c r="H256" i="206"/>
  <c r="G256" i="206"/>
  <c r="F257" i="206"/>
  <c r="H257" i="206"/>
  <c r="A25" i="206"/>
  <c r="A26" i="206"/>
  <c r="A27" i="206"/>
  <c r="A28" i="206"/>
  <c r="A29" i="206"/>
  <c r="A30" i="206"/>
  <c r="A31" i="206"/>
  <c r="A32" i="206"/>
  <c r="A33" i="206"/>
  <c r="A34" i="206"/>
  <c r="A35" i="206"/>
  <c r="A36" i="206"/>
  <c r="A37" i="206"/>
  <c r="A38" i="206"/>
  <c r="A39" i="206"/>
  <c r="A40"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8" i="206"/>
  <c r="A69" i="206"/>
  <c r="A70" i="206"/>
  <c r="A71" i="206"/>
  <c r="A72" i="206"/>
  <c r="A73" i="206"/>
  <c r="A74" i="206"/>
  <c r="A75" i="206"/>
  <c r="A76" i="206"/>
  <c r="A77" i="206"/>
  <c r="A78" i="206"/>
  <c r="A79" i="206"/>
  <c r="A80" i="206"/>
  <c r="A81" i="206"/>
  <c r="A82" i="206"/>
  <c r="A83" i="206"/>
  <c r="A84" i="206"/>
  <c r="A85"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4" i="206"/>
  <c r="A135" i="206"/>
  <c r="A136" i="206"/>
  <c r="A137" i="206"/>
  <c r="A138" i="206"/>
  <c r="A139" i="206"/>
  <c r="A140" i="206"/>
  <c r="A141" i="206"/>
  <c r="A142" i="206"/>
  <c r="A143" i="206"/>
  <c r="A144" i="206"/>
  <c r="A145" i="206"/>
  <c r="A146" i="206"/>
  <c r="A147" i="206"/>
  <c r="A148" i="206"/>
  <c r="A149" i="206"/>
  <c r="A150" i="206"/>
  <c r="A151" i="206"/>
  <c r="A152" i="206"/>
  <c r="A153" i="206"/>
  <c r="A154" i="206"/>
  <c r="A155" i="206"/>
  <c r="A156" i="206"/>
  <c r="A157" i="206"/>
  <c r="A158" i="206"/>
  <c r="A160" i="206"/>
  <c r="A161" i="206"/>
  <c r="A162" i="206"/>
  <c r="A163" i="206"/>
  <c r="A164" i="206"/>
  <c r="A165" i="206"/>
  <c r="A166" i="206"/>
  <c r="A167" i="206"/>
  <c r="A168" i="206"/>
  <c r="A169" i="206"/>
  <c r="A170" i="206"/>
  <c r="A171" i="206"/>
  <c r="A172" i="206"/>
  <c r="A173" i="206"/>
  <c r="A174" i="206"/>
  <c r="A175" i="206"/>
  <c r="A176" i="206"/>
  <c r="A177" i="206"/>
  <c r="A178" i="206"/>
  <c r="A180" i="206"/>
  <c r="A181" i="206"/>
  <c r="A182" i="206"/>
  <c r="A183" i="206"/>
  <c r="A184" i="206"/>
  <c r="A185" i="206"/>
  <c r="A186" i="206"/>
  <c r="A187" i="206"/>
  <c r="A188" i="206"/>
  <c r="A189" i="206"/>
  <c r="A190" i="206"/>
  <c r="A191" i="206"/>
  <c r="A192" i="206"/>
  <c r="A193" i="206"/>
  <c r="A194" i="206"/>
  <c r="A195" i="206"/>
  <c r="A197" i="206"/>
  <c r="A198" i="206"/>
  <c r="A199" i="206"/>
  <c r="A200" i="206"/>
  <c r="A201" i="206"/>
  <c r="A202" i="206"/>
  <c r="A203" i="206"/>
  <c r="A204" i="206"/>
  <c r="A205" i="206"/>
  <c r="A206" i="206"/>
  <c r="A207" i="206"/>
  <c r="A208" i="206"/>
  <c r="A209" i="206"/>
  <c r="A210" i="206"/>
  <c r="A211" i="206"/>
  <c r="A212" i="206"/>
  <c r="A213" i="206"/>
  <c r="A214" i="206"/>
  <c r="A215" i="206"/>
  <c r="A216" i="206"/>
  <c r="A218" i="206"/>
  <c r="A219" i="206"/>
  <c r="A220" i="206"/>
  <c r="A221" i="206"/>
  <c r="A222" i="206"/>
  <c r="A223" i="206"/>
  <c r="A224" i="206"/>
  <c r="A225" i="206"/>
  <c r="A226" i="206"/>
  <c r="A227" i="206"/>
  <c r="A228" i="206"/>
  <c r="A229" i="206"/>
  <c r="A230" i="206"/>
  <c r="A231" i="206"/>
  <c r="A232" i="206"/>
  <c r="A233" i="206"/>
  <c r="A234" i="206"/>
  <c r="A235" i="206"/>
  <c r="A236" i="206"/>
  <c r="A237" i="206"/>
  <c r="A239" i="206"/>
  <c r="A240" i="206"/>
  <c r="A241" i="206"/>
  <c r="A242" i="206"/>
  <c r="A243" i="206"/>
  <c r="A244" i="206"/>
  <c r="A245" i="206"/>
  <c r="A246" i="206"/>
  <c r="A247" i="206"/>
  <c r="A248" i="206"/>
  <c r="A249" i="206"/>
  <c r="A250" i="206"/>
  <c r="A251" i="206"/>
  <c r="A252" i="206"/>
  <c r="A253" i="206"/>
  <c r="A254" i="206"/>
  <c r="A255" i="206"/>
  <c r="A256" i="206"/>
  <c r="A257" i="206"/>
  <c r="D17" i="207"/>
  <c r="E17" i="207"/>
  <c r="C17" i="207"/>
  <c r="E25" i="120"/>
  <c r="C25" i="120"/>
  <c r="D24" i="41"/>
  <c r="C24" i="41"/>
  <c r="D8" i="204"/>
  <c r="E8" i="204"/>
  <c r="F8" i="204"/>
  <c r="C8" i="204"/>
  <c r="D20" i="35"/>
  <c r="E20" i="35"/>
  <c r="C20" i="35"/>
  <c r="D33" i="196"/>
  <c r="C33" i="196"/>
  <c r="D20" i="116"/>
  <c r="C20" i="116"/>
  <c r="D19" i="195"/>
  <c r="E19" i="195"/>
  <c r="C19" i="195"/>
  <c r="D45" i="189"/>
  <c r="E45" i="189"/>
  <c r="C45" i="189"/>
  <c r="D10" i="27"/>
  <c r="E10" i="27"/>
  <c r="C10" i="27"/>
  <c r="D9" i="224"/>
  <c r="C9" i="224"/>
  <c r="D9" i="222"/>
  <c r="C9" i="222"/>
  <c r="D18" i="202"/>
  <c r="E18" i="202"/>
  <c r="F18" i="202"/>
  <c r="G18" i="202"/>
  <c r="H18" i="202"/>
  <c r="I18" i="202"/>
  <c r="J18" i="202"/>
  <c r="K18" i="202"/>
  <c r="L18" i="202"/>
  <c r="C18" i="202"/>
  <c r="D18" i="26"/>
  <c r="E18" i="26"/>
  <c r="C18" i="26"/>
  <c r="D31" i="200"/>
  <c r="C31" i="200"/>
  <c r="E10" i="200"/>
  <c r="G10" i="200"/>
  <c r="F10" i="200"/>
  <c r="E11" i="200"/>
  <c r="G11" i="200"/>
  <c r="E12" i="200"/>
  <c r="G12" i="200"/>
  <c r="E13" i="200"/>
  <c r="G13" i="200"/>
  <c r="F13" i="200"/>
  <c r="E14" i="200"/>
  <c r="G14" i="200"/>
  <c r="F14" i="200"/>
  <c r="E15" i="200"/>
  <c r="G15" i="200"/>
  <c r="E16" i="200"/>
  <c r="G16" i="200"/>
  <c r="F16" i="200"/>
  <c r="E17" i="200"/>
  <c r="G17" i="200"/>
  <c r="E18" i="200"/>
  <c r="G18" i="200"/>
  <c r="E19" i="200"/>
  <c r="G19" i="200"/>
  <c r="F19" i="200"/>
  <c r="E20" i="200"/>
  <c r="G20" i="200"/>
  <c r="F20" i="200"/>
  <c r="E21" i="200"/>
  <c r="F21" i="200" s="1"/>
  <c r="G21" i="200"/>
  <c r="E22" i="200"/>
  <c r="G22" i="200"/>
  <c r="F22" i="200" s="1"/>
  <c r="E23" i="200"/>
  <c r="G23" i="200"/>
  <c r="F23" i="200" s="1"/>
  <c r="E24" i="200"/>
  <c r="G24" i="200"/>
  <c r="F24" i="200" s="1"/>
  <c r="E25" i="200"/>
  <c r="F25" i="200" s="1"/>
  <c r="G25" i="200"/>
  <c r="E26" i="200"/>
  <c r="G26" i="200"/>
  <c r="F26" i="200" s="1"/>
  <c r="E27" i="200"/>
  <c r="G27" i="200"/>
  <c r="E28" i="200"/>
  <c r="F28" i="200" s="1"/>
  <c r="G28" i="200"/>
  <c r="E29" i="200"/>
  <c r="G29" i="200"/>
  <c r="E30" i="200"/>
  <c r="G30" i="200"/>
  <c r="F30" i="200" s="1"/>
  <c r="A10" i="200"/>
  <c r="A11" i="200"/>
  <c r="A12" i="200"/>
  <c r="A13" i="200"/>
  <c r="A14" i="200"/>
  <c r="A15" i="200"/>
  <c r="A16" i="200"/>
  <c r="A17" i="200"/>
  <c r="A18" i="200"/>
  <c r="A19" i="200"/>
  <c r="A20" i="200"/>
  <c r="A21" i="200"/>
  <c r="A22" i="200"/>
  <c r="A23" i="200"/>
  <c r="A24" i="200"/>
  <c r="A25" i="200"/>
  <c r="A26" i="200"/>
  <c r="A27" i="200"/>
  <c r="A28" i="200"/>
  <c r="A29" i="200"/>
  <c r="A30" i="200"/>
  <c r="D9" i="25"/>
  <c r="E9" i="25"/>
  <c r="C9" i="25"/>
  <c r="D9" i="203"/>
  <c r="C9" i="203"/>
  <c r="D17" i="220"/>
  <c r="C17" i="220"/>
  <c r="D17" i="218"/>
  <c r="C17" i="218"/>
  <c r="D17" i="216"/>
  <c r="C17" i="216"/>
  <c r="I4" i="204"/>
  <c r="I5" i="204"/>
  <c r="I6" i="204"/>
  <c r="I7" i="204"/>
  <c r="I3" i="204"/>
  <c r="AF4" i="28"/>
  <c r="AF5" i="28"/>
  <c r="AF6" i="28"/>
  <c r="AF7" i="28"/>
  <c r="AF8" i="28"/>
  <c r="AF9" i="28"/>
  <c r="AF3" i="28"/>
  <c r="H4" i="25"/>
  <c r="H5" i="25"/>
  <c r="H6" i="25"/>
  <c r="H7" i="25"/>
  <c r="H8" i="25"/>
  <c r="H3" i="25"/>
  <c r="G4" i="203"/>
  <c r="G5" i="203"/>
  <c r="G6" i="203"/>
  <c r="G7" i="203"/>
  <c r="G8" i="203"/>
  <c r="G3" i="203"/>
  <c r="D13" i="197"/>
  <c r="E13" i="197"/>
  <c r="F13" i="197"/>
  <c r="C13" i="197"/>
  <c r="D9" i="183"/>
  <c r="E9" i="183"/>
  <c r="C9" i="183"/>
  <c r="D12" i="24"/>
  <c r="E12" i="24"/>
  <c r="F12" i="24"/>
  <c r="C12" i="24"/>
  <c r="D7" i="23"/>
  <c r="E7" i="23"/>
  <c r="C7" i="23"/>
  <c r="G4" i="205"/>
  <c r="G5" i="205"/>
  <c r="G6" i="205"/>
  <c r="G7" i="205"/>
  <c r="G8" i="205"/>
  <c r="G9" i="205"/>
  <c r="G10" i="205"/>
  <c r="G11" i="205"/>
  <c r="G12" i="205"/>
  <c r="G13" i="205"/>
  <c r="G14" i="205"/>
  <c r="G15" i="205"/>
  <c r="G16" i="205"/>
  <c r="G17" i="205"/>
  <c r="G18" i="205"/>
  <c r="G19" i="205"/>
  <c r="G20" i="205"/>
  <c r="G22" i="205"/>
  <c r="G23" i="205"/>
  <c r="G24" i="205"/>
  <c r="G25" i="205"/>
  <c r="G26" i="205"/>
  <c r="G27" i="205"/>
  <c r="G28" i="205"/>
  <c r="G29" i="205"/>
  <c r="G30" i="205"/>
  <c r="G31" i="205"/>
  <c r="G32" i="205"/>
  <c r="G33" i="205"/>
  <c r="G34" i="205"/>
  <c r="G35" i="205"/>
  <c r="G36" i="205"/>
  <c r="G37" i="205"/>
  <c r="G38" i="205"/>
  <c r="G39" i="205"/>
  <c r="G40" i="205"/>
  <c r="G41" i="205"/>
  <c r="G42" i="205"/>
  <c r="G43" i="205"/>
  <c r="G44" i="205"/>
  <c r="G45" i="205"/>
  <c r="G46" i="205"/>
  <c r="G47" i="205"/>
  <c r="G48" i="205"/>
  <c r="G49" i="205"/>
  <c r="G50" i="205"/>
  <c r="G51" i="205"/>
  <c r="G52" i="205"/>
  <c r="G53" i="205"/>
  <c r="G54" i="205"/>
  <c r="G55" i="205"/>
  <c r="G56" i="205"/>
  <c r="G57" i="205"/>
  <c r="G58" i="205"/>
  <c r="G60" i="205"/>
  <c r="G61" i="205"/>
  <c r="G62" i="205"/>
  <c r="G63" i="205"/>
  <c r="G64" i="205"/>
  <c r="G65" i="205"/>
  <c r="G66" i="205"/>
  <c r="G67" i="205"/>
  <c r="G68" i="205"/>
  <c r="G69" i="205"/>
  <c r="G70" i="205"/>
  <c r="G71" i="205"/>
  <c r="G72" i="205"/>
  <c r="G73" i="205"/>
  <c r="G74" i="205"/>
  <c r="G75" i="205"/>
  <c r="G76" i="205"/>
  <c r="G77" i="205"/>
  <c r="G78" i="205"/>
  <c r="G79" i="205"/>
  <c r="G80" i="205"/>
  <c r="G81" i="205"/>
  <c r="G82" i="205"/>
  <c r="G83" i="205"/>
  <c r="G84" i="205"/>
  <c r="G85" i="205"/>
  <c r="G86" i="205"/>
  <c r="G87" i="205"/>
  <c r="G88" i="205"/>
  <c r="G89" i="205"/>
  <c r="G90" i="205"/>
  <c r="G91" i="205"/>
  <c r="G92" i="205"/>
  <c r="G93" i="205"/>
  <c r="G94" i="205"/>
  <c r="G95" i="205"/>
  <c r="G96" i="205"/>
  <c r="G97" i="205"/>
  <c r="G98" i="205"/>
  <c r="G100" i="205"/>
  <c r="G101" i="205"/>
  <c r="G102" i="205"/>
  <c r="G103" i="205"/>
  <c r="G104" i="205"/>
  <c r="G105" i="205"/>
  <c r="G106" i="205"/>
  <c r="G107" i="205"/>
  <c r="G108" i="205"/>
  <c r="G109" i="205"/>
  <c r="G110" i="205"/>
  <c r="G111" i="205"/>
  <c r="G112" i="205"/>
  <c r="G113" i="205"/>
  <c r="G114" i="205"/>
  <c r="G115" i="205"/>
  <c r="G116" i="205"/>
  <c r="G117" i="205"/>
  <c r="G118" i="205"/>
  <c r="G119" i="205"/>
  <c r="G120" i="205"/>
  <c r="G121" i="205"/>
  <c r="G122" i="205"/>
  <c r="G123" i="205"/>
  <c r="G124" i="205"/>
  <c r="G125" i="205"/>
  <c r="G126" i="205"/>
  <c r="G127" i="205"/>
  <c r="G128" i="205"/>
  <c r="G129" i="205"/>
  <c r="G130" i="205"/>
  <c r="G131" i="205"/>
  <c r="G132" i="205"/>
  <c r="G133" i="205"/>
  <c r="G134" i="205"/>
  <c r="G135" i="205"/>
  <c r="G136" i="205"/>
  <c r="G137" i="205"/>
  <c r="G138" i="205"/>
  <c r="G139" i="205"/>
  <c r="G140" i="205"/>
  <c r="G141" i="205"/>
  <c r="G142" i="205"/>
  <c r="G143" i="205"/>
  <c r="G144" i="205"/>
  <c r="G145" i="205"/>
  <c r="G146" i="205"/>
  <c r="G147" i="205"/>
  <c r="G148" i="205"/>
  <c r="G149" i="205"/>
  <c r="G150" i="205"/>
  <c r="G151" i="205"/>
  <c r="G152" i="205"/>
  <c r="G153" i="205"/>
  <c r="G154" i="205"/>
  <c r="G155" i="205"/>
  <c r="G156" i="205"/>
  <c r="G157" i="205"/>
  <c r="G158" i="205"/>
  <c r="G159" i="205"/>
  <c r="G160" i="205"/>
  <c r="G161" i="205"/>
  <c r="G162" i="205"/>
  <c r="G163" i="205"/>
  <c r="G164" i="205"/>
  <c r="G165" i="205"/>
  <c r="G166" i="205"/>
  <c r="G167" i="205"/>
  <c r="G168" i="205"/>
  <c r="G169" i="205"/>
  <c r="G170" i="205"/>
  <c r="G171" i="205"/>
  <c r="G172" i="205"/>
  <c r="G173" i="205"/>
  <c r="G174" i="205"/>
  <c r="G175" i="205"/>
  <c r="G176" i="205"/>
  <c r="G177" i="205"/>
  <c r="G178" i="205"/>
  <c r="G179" i="205"/>
  <c r="G180" i="205"/>
  <c r="G182" i="205"/>
  <c r="G183" i="205"/>
  <c r="G184" i="205"/>
  <c r="G185" i="205"/>
  <c r="G186" i="205"/>
  <c r="G187" i="205"/>
  <c r="G188" i="205"/>
  <c r="G189" i="205"/>
  <c r="G190" i="205"/>
  <c r="G191" i="205"/>
  <c r="G192" i="205"/>
  <c r="G193" i="205"/>
  <c r="G194" i="205"/>
  <c r="G195" i="205"/>
  <c r="G196" i="205"/>
  <c r="G197" i="205"/>
  <c r="G198" i="205"/>
  <c r="G199" i="205"/>
  <c r="G200" i="205"/>
  <c r="G201" i="205"/>
  <c r="G203" i="205"/>
  <c r="G204" i="205"/>
  <c r="G205" i="205"/>
  <c r="G206" i="205"/>
  <c r="G207" i="205"/>
  <c r="G208" i="205"/>
  <c r="G209" i="205"/>
  <c r="G210" i="205"/>
  <c r="G211" i="205"/>
  <c r="G212" i="205"/>
  <c r="G213" i="205"/>
  <c r="G214" i="205"/>
  <c r="G216" i="205"/>
  <c r="G217" i="205"/>
  <c r="G218" i="205"/>
  <c r="G219" i="205"/>
  <c r="G220" i="205"/>
  <c r="G221" i="205"/>
  <c r="G222" i="205"/>
  <c r="G223" i="205"/>
  <c r="G224" i="205"/>
  <c r="G225" i="205"/>
  <c r="G226" i="205"/>
  <c r="G227" i="205"/>
  <c r="G228" i="205"/>
  <c r="G229" i="205"/>
  <c r="G230" i="205"/>
  <c r="G231" i="205"/>
  <c r="G232" i="205"/>
  <c r="G233" i="205"/>
  <c r="G234" i="205"/>
  <c r="G235" i="205"/>
  <c r="G236" i="205"/>
  <c r="G237" i="205"/>
  <c r="G238" i="205"/>
  <c r="G239" i="205"/>
  <c r="G240" i="205"/>
  <c r="G241" i="205"/>
  <c r="G242" i="205"/>
  <c r="G243" i="205"/>
  <c r="G245" i="205"/>
  <c r="G246" i="205"/>
  <c r="G247" i="205"/>
  <c r="G248" i="205"/>
  <c r="G249" i="205"/>
  <c r="G250" i="205"/>
  <c r="G251" i="205"/>
  <c r="G253" i="205"/>
  <c r="G254" i="205"/>
  <c r="G255" i="205"/>
  <c r="G256" i="205"/>
  <c r="G257" i="205"/>
  <c r="G258" i="205"/>
  <c r="G259" i="205"/>
  <c r="G260" i="205"/>
  <c r="G261" i="205"/>
  <c r="G262" i="205"/>
  <c r="G263" i="205"/>
  <c r="G264" i="205"/>
  <c r="G265" i="205"/>
  <c r="G266" i="205"/>
  <c r="G267" i="205"/>
  <c r="G268" i="205"/>
  <c r="G269" i="205"/>
  <c r="G270" i="205"/>
  <c r="G271" i="205"/>
  <c r="G272" i="205"/>
  <c r="G273" i="205"/>
  <c r="G274" i="205"/>
  <c r="G275" i="205"/>
  <c r="G276" i="205"/>
  <c r="G277" i="205"/>
  <c r="G278" i="205"/>
  <c r="G279" i="205"/>
  <c r="G280" i="205"/>
  <c r="G281" i="205"/>
  <c r="G282" i="205"/>
  <c r="G283" i="205"/>
  <c r="G284" i="205"/>
  <c r="G285" i="205"/>
  <c r="G286" i="205"/>
  <c r="G287" i="205"/>
  <c r="G288" i="205"/>
  <c r="G289" i="205"/>
  <c r="G290" i="205"/>
  <c r="G291" i="205"/>
  <c r="G292" i="205"/>
  <c r="G293" i="205"/>
  <c r="G294" i="205"/>
  <c r="G296" i="205"/>
  <c r="G297" i="205"/>
  <c r="G298" i="205"/>
  <c r="G299" i="205"/>
  <c r="G300" i="205"/>
  <c r="G301" i="205"/>
  <c r="G302" i="205"/>
  <c r="G303" i="205"/>
  <c r="G304" i="205"/>
  <c r="G305" i="205"/>
  <c r="G306" i="205"/>
  <c r="G307" i="205"/>
  <c r="G308" i="205"/>
  <c r="G309" i="205"/>
  <c r="G310" i="205"/>
  <c r="G311" i="205"/>
  <c r="G313" i="205"/>
  <c r="G314" i="205"/>
  <c r="G315" i="205"/>
  <c r="G316" i="205"/>
  <c r="G317" i="205"/>
  <c r="G318" i="205"/>
  <c r="G319" i="205"/>
  <c r="G320" i="205"/>
  <c r="G321" i="205"/>
  <c r="G322" i="205"/>
  <c r="G323" i="205"/>
  <c r="G325" i="205"/>
  <c r="G333" i="205" s="1"/>
  <c r="G326" i="205"/>
  <c r="G327" i="205"/>
  <c r="G328" i="205"/>
  <c r="G329" i="205"/>
  <c r="G330" i="205"/>
  <c r="G331" i="205"/>
  <c r="G332" i="205"/>
  <c r="G334" i="205"/>
  <c r="G335" i="205"/>
  <c r="G336" i="205"/>
  <c r="G337" i="205"/>
  <c r="G338" i="205"/>
  <c r="G339" i="205"/>
  <c r="G340" i="205"/>
  <c r="G341" i="205"/>
  <c r="G342" i="205"/>
  <c r="G343" i="205"/>
  <c r="G344" i="205"/>
  <c r="G345" i="205"/>
  <c r="G346" i="205"/>
  <c r="G347" i="205"/>
  <c r="G348" i="205"/>
  <c r="G349" i="205"/>
  <c r="G350" i="205"/>
  <c r="G351" i="205"/>
  <c r="G352" i="205"/>
  <c r="G353" i="205"/>
  <c r="G354" i="205"/>
  <c r="G355" i="205"/>
  <c r="G356" i="205"/>
  <c r="G357" i="205"/>
  <c r="G358" i="205"/>
  <c r="G359" i="205"/>
  <c r="G360" i="205"/>
  <c r="G361" i="205"/>
  <c r="G362" i="205"/>
  <c r="G363" i="205"/>
  <c r="G365" i="205"/>
  <c r="G366" i="205"/>
  <c r="G367" i="205"/>
  <c r="G368" i="205"/>
  <c r="G369" i="205"/>
  <c r="G370" i="205"/>
  <c r="G371" i="205"/>
  <c r="G372" i="205"/>
  <c r="G373" i="205"/>
  <c r="G374" i="205"/>
  <c r="G376" i="205"/>
  <c r="G377" i="205"/>
  <c r="G378" i="205"/>
  <c r="G379" i="205"/>
  <c r="G381" i="205"/>
  <c r="G382" i="205"/>
  <c r="G383" i="205"/>
  <c r="G384" i="205"/>
  <c r="G385" i="205"/>
  <c r="F385" i="205" s="1"/>
  <c r="G386" i="205"/>
  <c r="G387" i="205"/>
  <c r="G388" i="205"/>
  <c r="G389" i="205"/>
  <c r="G390" i="205"/>
  <c r="G391" i="205"/>
  <c r="G392" i="205"/>
  <c r="G393" i="205"/>
  <c r="G394" i="205"/>
  <c r="G395" i="205"/>
  <c r="G396" i="205"/>
  <c r="G397" i="205"/>
  <c r="G398" i="205"/>
  <c r="G399" i="205"/>
  <c r="G400" i="205"/>
  <c r="G401" i="205"/>
  <c r="G402" i="205"/>
  <c r="G403" i="205"/>
  <c r="G404" i="205"/>
  <c r="G405" i="205"/>
  <c r="G406" i="205"/>
  <c r="G407" i="205"/>
  <c r="G408" i="205"/>
  <c r="G409" i="205"/>
  <c r="F409" i="205" s="1"/>
  <c r="G410" i="205"/>
  <c r="G411" i="205"/>
  <c r="G413" i="205"/>
  <c r="G414" i="205"/>
  <c r="G415" i="205"/>
  <c r="G416" i="205"/>
  <c r="G417" i="205"/>
  <c r="G418" i="205"/>
  <c r="G419" i="205"/>
  <c r="G420" i="205"/>
  <c r="G421" i="205"/>
  <c r="G422" i="205"/>
  <c r="G423" i="205"/>
  <c r="G424" i="205"/>
  <c r="G425" i="205"/>
  <c r="G426" i="205"/>
  <c r="G427" i="205"/>
  <c r="G428" i="205"/>
  <c r="G429" i="205"/>
  <c r="G430" i="205"/>
  <c r="G431" i="205"/>
  <c r="G433" i="205"/>
  <c r="G434" i="205"/>
  <c r="G435" i="205"/>
  <c r="G436" i="205"/>
  <c r="G437" i="205"/>
  <c r="G438" i="205"/>
  <c r="G439" i="205"/>
  <c r="G440" i="205"/>
  <c r="G441" i="205"/>
  <c r="G442" i="205"/>
  <c r="G443" i="205"/>
  <c r="F443" i="205" s="1"/>
  <c r="G444" i="205"/>
  <c r="G445" i="205"/>
  <c r="G446" i="205"/>
  <c r="G447" i="205"/>
  <c r="G448" i="205"/>
  <c r="G449" i="205"/>
  <c r="G450" i="205"/>
  <c r="G452" i="205"/>
  <c r="G495" i="205" s="1"/>
  <c r="G453" i="205"/>
  <c r="G454" i="205"/>
  <c r="G455" i="205"/>
  <c r="G456" i="205"/>
  <c r="G457" i="205"/>
  <c r="G458" i="205"/>
  <c r="G459" i="205"/>
  <c r="G460" i="205"/>
  <c r="G461" i="205"/>
  <c r="G462" i="205"/>
  <c r="G463" i="205"/>
  <c r="G464" i="205"/>
  <c r="G465" i="205"/>
  <c r="G466" i="205"/>
  <c r="G467" i="205"/>
  <c r="G468" i="205"/>
  <c r="G469" i="205"/>
  <c r="G470" i="205"/>
  <c r="G471" i="205"/>
  <c r="G472" i="205"/>
  <c r="G473" i="205"/>
  <c r="G474" i="205"/>
  <c r="G475" i="205"/>
  <c r="G476" i="205"/>
  <c r="G477" i="205"/>
  <c r="G478" i="205"/>
  <c r="G479" i="205"/>
  <c r="G480" i="205"/>
  <c r="G481" i="205"/>
  <c r="G482" i="205"/>
  <c r="G483" i="205"/>
  <c r="G484" i="205"/>
  <c r="G485" i="205"/>
  <c r="G486" i="205"/>
  <c r="G487" i="205"/>
  <c r="G488" i="205"/>
  <c r="G489" i="205"/>
  <c r="G490" i="205"/>
  <c r="G491" i="205"/>
  <c r="G492" i="205"/>
  <c r="G493" i="205"/>
  <c r="G494" i="205"/>
  <c r="G496" i="205"/>
  <c r="G497" i="205"/>
  <c r="G498" i="205"/>
  <c r="G499" i="205"/>
  <c r="G500" i="205"/>
  <c r="G501" i="205"/>
  <c r="G502" i="205"/>
  <c r="G503" i="205"/>
  <c r="G504" i="205"/>
  <c r="G505" i="205"/>
  <c r="G506" i="205"/>
  <c r="G507" i="205"/>
  <c r="G508" i="205"/>
  <c r="G509" i="205"/>
  <c r="G510" i="205"/>
  <c r="G511" i="205"/>
  <c r="G512" i="205"/>
  <c r="G513" i="205"/>
  <c r="G514" i="205"/>
  <c r="G515" i="205"/>
  <c r="G516" i="205"/>
  <c r="G517" i="205"/>
  <c r="G518" i="205"/>
  <c r="G519" i="205"/>
  <c r="G520" i="205"/>
  <c r="G521" i="205"/>
  <c r="G522" i="205"/>
  <c r="G523" i="205"/>
  <c r="G524" i="205"/>
  <c r="G525" i="205"/>
  <c r="G526" i="205"/>
  <c r="G527" i="205"/>
  <c r="G528" i="205"/>
  <c r="G529" i="205"/>
  <c r="G530" i="205"/>
  <c r="G531" i="205"/>
  <c r="G532" i="205"/>
  <c r="G533" i="205"/>
  <c r="G534" i="205"/>
  <c r="G535" i="205"/>
  <c r="G536" i="205"/>
  <c r="G537" i="205"/>
  <c r="G538" i="205"/>
  <c r="G539" i="205"/>
  <c r="G540" i="205"/>
  <c r="G541" i="205"/>
  <c r="G542" i="205"/>
  <c r="G543" i="205"/>
  <c r="G544" i="205"/>
  <c r="G545" i="205"/>
  <c r="G546" i="205"/>
  <c r="G547" i="205"/>
  <c r="G548" i="205"/>
  <c r="G549" i="205"/>
  <c r="G550" i="205"/>
  <c r="G551" i="205"/>
  <c r="G552" i="205"/>
  <c r="G553" i="205"/>
  <c r="G554" i="205"/>
  <c r="G555" i="205"/>
  <c r="G556" i="205"/>
  <c r="G557" i="205"/>
  <c r="G558" i="205"/>
  <c r="G559" i="205"/>
  <c r="G560" i="205"/>
  <c r="G561" i="205"/>
  <c r="G562" i="205"/>
  <c r="G563" i="205"/>
  <c r="G564" i="205"/>
  <c r="G565" i="205"/>
  <c r="G566" i="205"/>
  <c r="G567" i="205"/>
  <c r="G568" i="205"/>
  <c r="G569" i="205"/>
  <c r="G571" i="205"/>
  <c r="G572" i="205"/>
  <c r="G573" i="205"/>
  <c r="G574" i="205"/>
  <c r="G575" i="205"/>
  <c r="G576" i="205"/>
  <c r="G577" i="205"/>
  <c r="G578" i="205"/>
  <c r="G579" i="205"/>
  <c r="G580" i="205"/>
  <c r="G581" i="205"/>
  <c r="G582" i="205"/>
  <c r="G583" i="205"/>
  <c r="G584" i="205"/>
  <c r="G585" i="205"/>
  <c r="G586" i="205"/>
  <c r="G587" i="205"/>
  <c r="G588" i="205"/>
  <c r="G589" i="205"/>
  <c r="G590" i="205"/>
  <c r="G591" i="205"/>
  <c r="G592" i="205"/>
  <c r="G593" i="205"/>
  <c r="G594" i="205"/>
  <c r="G595" i="205"/>
  <c r="G596" i="205"/>
  <c r="G597" i="205"/>
  <c r="G598" i="205"/>
  <c r="G599" i="205"/>
  <c r="G600" i="205"/>
  <c r="G601" i="205"/>
  <c r="G602" i="205"/>
  <c r="G603" i="205"/>
  <c r="G604" i="205"/>
  <c r="G605" i="205"/>
  <c r="G606" i="205"/>
  <c r="G607" i="205"/>
  <c r="G608" i="205"/>
  <c r="G609" i="205"/>
  <c r="G610" i="205"/>
  <c r="G611" i="205"/>
  <c r="G612" i="205"/>
  <c r="G613" i="205"/>
  <c r="G614" i="205"/>
  <c r="G615" i="205"/>
  <c r="G616" i="205"/>
  <c r="G617" i="205"/>
  <c r="G618" i="205"/>
  <c r="G619" i="205"/>
  <c r="G620" i="205"/>
  <c r="G621" i="205"/>
  <c r="G622" i="205"/>
  <c r="G623" i="205"/>
  <c r="G624" i="205"/>
  <c r="G625" i="205"/>
  <c r="G626" i="205"/>
  <c r="G627" i="205"/>
  <c r="G628" i="205"/>
  <c r="G629" i="205"/>
  <c r="G630" i="205"/>
  <c r="G631" i="205"/>
  <c r="G632" i="205"/>
  <c r="G633" i="205"/>
  <c r="G634" i="205"/>
  <c r="G635" i="205"/>
  <c r="G636" i="205"/>
  <c r="G637" i="205"/>
  <c r="G638" i="205"/>
  <c r="G639" i="205"/>
  <c r="G640" i="205"/>
  <c r="G641" i="205"/>
  <c r="G642" i="205"/>
  <c r="G643" i="205"/>
  <c r="G644" i="205"/>
  <c r="G645" i="205"/>
  <c r="G646" i="205"/>
  <c r="G648" i="205"/>
  <c r="G649" i="205"/>
  <c r="G650" i="205"/>
  <c r="G651" i="205"/>
  <c r="G652" i="205"/>
  <c r="G653" i="205"/>
  <c r="G654" i="205"/>
  <c r="G655" i="205"/>
  <c r="G656" i="205"/>
  <c r="G657" i="205"/>
  <c r="G658" i="205"/>
  <c r="G659" i="205"/>
  <c r="G660" i="205"/>
  <c r="G661" i="205"/>
  <c r="G662" i="205"/>
  <c r="G663" i="205"/>
  <c r="G664" i="205"/>
  <c r="G665" i="205"/>
  <c r="G666" i="205"/>
  <c r="G667" i="205"/>
  <c r="G668" i="205"/>
  <c r="G669" i="205"/>
  <c r="G671" i="205"/>
  <c r="G672" i="205"/>
  <c r="G673" i="205"/>
  <c r="G674" i="205"/>
  <c r="G675" i="205"/>
  <c r="G676" i="205"/>
  <c r="G677" i="205"/>
  <c r="G678" i="205"/>
  <c r="G679" i="205"/>
  <c r="G680" i="205"/>
  <c r="G681" i="205"/>
  <c r="G682" i="205"/>
  <c r="G683" i="205"/>
  <c r="G684" i="205"/>
  <c r="G686" i="205"/>
  <c r="G687" i="205"/>
  <c r="G688" i="205"/>
  <c r="G689" i="205"/>
  <c r="G690" i="205"/>
  <c r="G691" i="205"/>
  <c r="G692" i="205"/>
  <c r="G693" i="205"/>
  <c r="G694" i="205"/>
  <c r="G695" i="205"/>
  <c r="G696" i="205"/>
  <c r="G697" i="205"/>
  <c r="G698" i="205"/>
  <c r="G699" i="205"/>
  <c r="G700" i="205"/>
  <c r="G701" i="205"/>
  <c r="G702" i="205"/>
  <c r="G703" i="205"/>
  <c r="G704" i="205"/>
  <c r="G705" i="205"/>
  <c r="G706" i="205"/>
  <c r="G707" i="205"/>
  <c r="G708" i="205"/>
  <c r="G709" i="205"/>
  <c r="G710" i="205"/>
  <c r="G711" i="205"/>
  <c r="G712" i="205"/>
  <c r="G713" i="205"/>
  <c r="G714" i="205"/>
  <c r="G715" i="205"/>
  <c r="G716" i="205"/>
  <c r="G717" i="205"/>
  <c r="G718" i="205"/>
  <c r="G719" i="205"/>
  <c r="G720" i="205"/>
  <c r="G721" i="205"/>
  <c r="G722" i="205"/>
  <c r="G723" i="205"/>
  <c r="G724" i="205"/>
  <c r="G725" i="205"/>
  <c r="G726" i="205"/>
  <c r="G727" i="205"/>
  <c r="G728" i="205"/>
  <c r="G729" i="205"/>
  <c r="G730" i="205"/>
  <c r="G731" i="205"/>
  <c r="G732" i="205"/>
  <c r="G734" i="205"/>
  <c r="G735" i="205"/>
  <c r="G736" i="205"/>
  <c r="G737" i="205"/>
  <c r="G738" i="205"/>
  <c r="G739" i="205"/>
  <c r="G740" i="205"/>
  <c r="G741" i="205"/>
  <c r="G742" i="205"/>
  <c r="G743" i="205"/>
  <c r="G744" i="205"/>
  <c r="G745" i="205"/>
  <c r="G746" i="205"/>
  <c r="G747" i="205"/>
  <c r="G748" i="205"/>
  <c r="G750" i="205"/>
  <c r="G751" i="205"/>
  <c r="G752" i="205"/>
  <c r="G753" i="205"/>
  <c r="G754" i="205"/>
  <c r="G755" i="205"/>
  <c r="G756" i="205"/>
  <c r="G757" i="205"/>
  <c r="G758" i="205"/>
  <c r="G759" i="205"/>
  <c r="G760" i="205"/>
  <c r="G761" i="205"/>
  <c r="G762" i="205"/>
  <c r="G763" i="205"/>
  <c r="G764" i="205"/>
  <c r="G765" i="205"/>
  <c r="G766" i="205"/>
  <c r="G767" i="205"/>
  <c r="G768" i="205"/>
  <c r="G769" i="205"/>
  <c r="G770" i="205"/>
  <c r="G771" i="205"/>
  <c r="G773" i="205"/>
  <c r="G774" i="205"/>
  <c r="G775" i="205"/>
  <c r="G776" i="205"/>
  <c r="G777" i="205"/>
  <c r="G778" i="205"/>
  <c r="G779" i="205"/>
  <c r="G780" i="205"/>
  <c r="G781" i="205"/>
  <c r="G782" i="205"/>
  <c r="G783" i="205"/>
  <c r="G784" i="205"/>
  <c r="G785" i="205"/>
  <c r="G786" i="205"/>
  <c r="G787" i="205"/>
  <c r="G788" i="205"/>
  <c r="G789" i="205"/>
  <c r="G790" i="205"/>
  <c r="G791" i="205"/>
  <c r="G792" i="205"/>
  <c r="G793" i="205"/>
  <c r="G794" i="205"/>
  <c r="G795" i="205"/>
  <c r="G796" i="205"/>
  <c r="G797" i="205"/>
  <c r="G799" i="205"/>
  <c r="G800" i="205"/>
  <c r="G801" i="205"/>
  <c r="G802" i="205"/>
  <c r="G803" i="205"/>
  <c r="G804" i="205"/>
  <c r="G805" i="205"/>
  <c r="G806" i="205"/>
  <c r="G807" i="205"/>
  <c r="G808" i="205"/>
  <c r="G809" i="205"/>
  <c r="G810" i="205"/>
  <c r="G811" i="205"/>
  <c r="G812" i="205"/>
  <c r="G813" i="205"/>
  <c r="G814" i="205"/>
  <c r="G815" i="205"/>
  <c r="G816" i="205"/>
  <c r="G818" i="205"/>
  <c r="G819" i="205"/>
  <c r="G820" i="205"/>
  <c r="G821" i="205"/>
  <c r="G822" i="205"/>
  <c r="G823" i="205"/>
  <c r="G824" i="205"/>
  <c r="G825" i="205"/>
  <c r="G826" i="205"/>
  <c r="G827" i="205"/>
  <c r="G828" i="205"/>
  <c r="G829" i="205"/>
  <c r="G830" i="205"/>
  <c r="G831" i="205"/>
  <c r="G832" i="205"/>
  <c r="G833" i="205"/>
  <c r="G834" i="205"/>
  <c r="G835" i="205"/>
  <c r="G836" i="205"/>
  <c r="G837" i="205"/>
  <c r="G838" i="205"/>
  <c r="G839" i="205"/>
  <c r="G840" i="205"/>
  <c r="G842" i="205"/>
  <c r="G843" i="205"/>
  <c r="G844" i="205"/>
  <c r="G845" i="205"/>
  <c r="G846" i="205"/>
  <c r="G847" i="205"/>
  <c r="G848" i="205"/>
  <c r="G849" i="205"/>
  <c r="G850" i="205"/>
  <c r="G851" i="205"/>
  <c r="G852" i="205"/>
  <c r="G853" i="205"/>
  <c r="G854" i="205"/>
  <c r="G855" i="205"/>
  <c r="G856" i="205"/>
  <c r="G857" i="205"/>
  <c r="G858" i="205"/>
  <c r="G859" i="205"/>
  <c r="G860" i="205"/>
  <c r="G861" i="205"/>
  <c r="G862" i="205"/>
  <c r="G863" i="205"/>
  <c r="G865" i="205"/>
  <c r="G866" i="205"/>
  <c r="G867" i="205"/>
  <c r="G868" i="205"/>
  <c r="G869" i="205"/>
  <c r="G870" i="205"/>
  <c r="G871" i="205"/>
  <c r="G872" i="205"/>
  <c r="G873" i="205"/>
  <c r="G874" i="205"/>
  <c r="G875" i="205"/>
  <c r="G876" i="205"/>
  <c r="G877" i="205"/>
  <c r="G878" i="205"/>
  <c r="G879" i="205"/>
  <c r="G880" i="205"/>
  <c r="F880" i="205" s="1"/>
  <c r="G881" i="205"/>
  <c r="G882" i="205"/>
  <c r="G883" i="205"/>
  <c r="G884" i="205"/>
  <c r="G885" i="205"/>
  <c r="G886" i="205"/>
  <c r="G887" i="205"/>
  <c r="G888" i="205"/>
  <c r="G889" i="205"/>
  <c r="G891" i="205"/>
  <c r="G892" i="205"/>
  <c r="G893" i="205"/>
  <c r="G894" i="205"/>
  <c r="G895" i="205"/>
  <c r="G896" i="205"/>
  <c r="G897" i="205"/>
  <c r="F897" i="205" s="1"/>
  <c r="G898" i="205"/>
  <c r="G899" i="205"/>
  <c r="G900" i="205"/>
  <c r="G901" i="205"/>
  <c r="G902" i="205"/>
  <c r="G903" i="205"/>
  <c r="G904" i="205"/>
  <c r="G905" i="205"/>
  <c r="G906" i="205"/>
  <c r="G907" i="205"/>
  <c r="G908" i="205"/>
  <c r="G909" i="205"/>
  <c r="G911" i="205"/>
  <c r="G912" i="205"/>
  <c r="G913" i="205"/>
  <c r="G914" i="205"/>
  <c r="G915" i="205"/>
  <c r="G916" i="205"/>
  <c r="G917" i="205"/>
  <c r="G918" i="205"/>
  <c r="G919" i="205"/>
  <c r="G920" i="205"/>
  <c r="G921" i="205"/>
  <c r="G922" i="205"/>
  <c r="G923" i="205"/>
  <c r="G924" i="205"/>
  <c r="G925" i="205"/>
  <c r="G926" i="205"/>
  <c r="G928" i="205"/>
  <c r="G929" i="205"/>
  <c r="G930" i="205"/>
  <c r="G931" i="205"/>
  <c r="G932" i="205"/>
  <c r="G933" i="205"/>
  <c r="G934" i="205"/>
  <c r="G935" i="205"/>
  <c r="G936" i="205"/>
  <c r="G937" i="205"/>
  <c r="G938" i="205"/>
  <c r="G939" i="205"/>
  <c r="F939" i="205" s="1"/>
  <c r="G940" i="205"/>
  <c r="G941" i="205"/>
  <c r="G942" i="205"/>
  <c r="G943" i="205"/>
  <c r="G944" i="205"/>
  <c r="G945" i="205"/>
  <c r="G946" i="205"/>
  <c r="G947" i="205"/>
  <c r="F947" i="205" s="1"/>
  <c r="G949" i="205"/>
  <c r="G950" i="205"/>
  <c r="G951" i="205"/>
  <c r="G952" i="205"/>
  <c r="G953" i="205"/>
  <c r="G954" i="205"/>
  <c r="G955" i="205"/>
  <c r="G956" i="205"/>
  <c r="G957" i="205"/>
  <c r="G958" i="205"/>
  <c r="G959" i="205"/>
  <c r="G960" i="205"/>
  <c r="G961" i="205"/>
  <c r="G962" i="205"/>
  <c r="G963" i="205"/>
  <c r="G964" i="205"/>
  <c r="G965" i="205"/>
  <c r="G966" i="205"/>
  <c r="G967" i="205"/>
  <c r="G968" i="205"/>
  <c r="G970" i="205"/>
  <c r="G971" i="205"/>
  <c r="G972" i="205"/>
  <c r="G973" i="205"/>
  <c r="G974" i="205"/>
  <c r="G975" i="205"/>
  <c r="G976" i="205"/>
  <c r="G977" i="205"/>
  <c r="G978" i="205"/>
  <c r="G979" i="205"/>
  <c r="G980" i="205"/>
  <c r="G981" i="205"/>
  <c r="G982" i="205"/>
  <c r="G983" i="205"/>
  <c r="G984" i="205"/>
  <c r="G985" i="205"/>
  <c r="G986" i="205"/>
  <c r="G987" i="205"/>
  <c r="G988" i="205"/>
  <c r="G3" i="205"/>
  <c r="G21" i="205" s="1"/>
  <c r="D7" i="176"/>
  <c r="C7" i="176"/>
  <c r="D84" i="198"/>
  <c r="C84" i="198"/>
  <c r="D10" i="214"/>
  <c r="C10" i="214"/>
  <c r="D9" i="212"/>
  <c r="C9" i="212"/>
  <c r="D11" i="58"/>
  <c r="E11" i="58"/>
  <c r="F11" i="58"/>
  <c r="G11" i="58"/>
  <c r="C11" i="58"/>
  <c r="D11" i="175"/>
  <c r="C11" i="175"/>
  <c r="D40" i="55"/>
  <c r="E40" i="55"/>
  <c r="F40" i="55"/>
  <c r="C40" i="55"/>
  <c r="G29" i="55"/>
  <c r="I29" i="55"/>
  <c r="G30" i="55"/>
  <c r="I30" i="55"/>
  <c r="H30" i="55" s="1"/>
  <c r="G31" i="55"/>
  <c r="I31" i="55"/>
  <c r="G32" i="55"/>
  <c r="I32" i="55"/>
  <c r="H32" i="55"/>
  <c r="G33" i="55"/>
  <c r="I33" i="55"/>
  <c r="G34" i="55"/>
  <c r="I34" i="55"/>
  <c r="H34" i="55"/>
  <c r="G35" i="55"/>
  <c r="I35" i="55"/>
  <c r="G36" i="55"/>
  <c r="I36" i="55"/>
  <c r="H36" i="55"/>
  <c r="G37" i="55"/>
  <c r="I37" i="55"/>
  <c r="G38" i="55"/>
  <c r="I38" i="55"/>
  <c r="G39" i="55"/>
  <c r="I39" i="55"/>
  <c r="A30" i="55"/>
  <c r="A31" i="55"/>
  <c r="A32" i="55"/>
  <c r="A33" i="55"/>
  <c r="A34" i="55"/>
  <c r="A35" i="55"/>
  <c r="A36" i="55"/>
  <c r="A37" i="55"/>
  <c r="A38" i="55"/>
  <c r="A39" i="55"/>
  <c r="E21" i="201"/>
  <c r="C21" i="201"/>
  <c r="J108" i="88"/>
  <c r="H27" i="88"/>
  <c r="J27" i="88"/>
  <c r="I27" i="88"/>
  <c r="H28" i="88"/>
  <c r="J28" i="88"/>
  <c r="I28" i="88"/>
  <c r="H29" i="88"/>
  <c r="J29" i="88"/>
  <c r="I29" i="88"/>
  <c r="H30" i="88"/>
  <c r="J30" i="88"/>
  <c r="I30" i="88" s="1"/>
  <c r="H31" i="88"/>
  <c r="J31" i="88"/>
  <c r="I31" i="88" s="1"/>
  <c r="H32" i="88"/>
  <c r="J32" i="88"/>
  <c r="H33" i="88"/>
  <c r="J33" i="88"/>
  <c r="H34" i="88"/>
  <c r="J34" i="88"/>
  <c r="I34" i="88"/>
  <c r="H35" i="88"/>
  <c r="J35" i="88"/>
  <c r="H36" i="88"/>
  <c r="J36" i="88"/>
  <c r="H37" i="88"/>
  <c r="J37" i="88"/>
  <c r="H38" i="88"/>
  <c r="I38" i="88"/>
  <c r="J38" i="88"/>
  <c r="H39" i="88"/>
  <c r="J39" i="88"/>
  <c r="H41" i="88"/>
  <c r="J41" i="88"/>
  <c r="I41" i="88" s="1"/>
  <c r="H42" i="88"/>
  <c r="J42" i="88"/>
  <c r="I42" i="88" s="1"/>
  <c r="H43" i="88"/>
  <c r="J43" i="88"/>
  <c r="I43" i="88" s="1"/>
  <c r="H44" i="88"/>
  <c r="J44" i="88"/>
  <c r="H45" i="88"/>
  <c r="J45" i="88"/>
  <c r="H46" i="88"/>
  <c r="J46" i="88"/>
  <c r="I46" i="88"/>
  <c r="H47" i="88"/>
  <c r="J47" i="88"/>
  <c r="H48" i="88"/>
  <c r="J48" i="88"/>
  <c r="H49" i="88"/>
  <c r="J49" i="88"/>
  <c r="H50" i="88"/>
  <c r="J50" i="88"/>
  <c r="I50" i="88"/>
  <c r="H51" i="88"/>
  <c r="J51" i="88"/>
  <c r="I51" i="88"/>
  <c r="H52" i="88"/>
  <c r="J52" i="88"/>
  <c r="I52" i="88"/>
  <c r="H53" i="88"/>
  <c r="J53" i="88"/>
  <c r="I53" i="88" s="1"/>
  <c r="H54" i="88"/>
  <c r="J54" i="88"/>
  <c r="H55" i="88"/>
  <c r="J55" i="88"/>
  <c r="I55" i="88"/>
  <c r="H56" i="88"/>
  <c r="J56" i="88"/>
  <c r="I56" i="88" s="1"/>
  <c r="H57" i="88"/>
  <c r="J57" i="88"/>
  <c r="H58" i="88"/>
  <c r="J58" i="88"/>
  <c r="I58" i="88"/>
  <c r="H59" i="88"/>
  <c r="J59" i="88"/>
  <c r="H60" i="88"/>
  <c r="J60" i="88"/>
  <c r="H61" i="88"/>
  <c r="J61" i="88"/>
  <c r="H62" i="88"/>
  <c r="J62" i="88"/>
  <c r="I62" i="88" s="1"/>
  <c r="H63" i="88"/>
  <c r="J63" i="88"/>
  <c r="H64" i="88"/>
  <c r="J64" i="88"/>
  <c r="H65" i="88"/>
  <c r="J65" i="88"/>
  <c r="I65" i="88"/>
  <c r="H66" i="88"/>
  <c r="J66" i="88"/>
  <c r="I66" i="88" s="1"/>
  <c r="H67" i="88"/>
  <c r="J67" i="88"/>
  <c r="I67" i="88" s="1"/>
  <c r="H68" i="88"/>
  <c r="J68" i="88"/>
  <c r="I68" i="88" s="1"/>
  <c r="H69" i="88"/>
  <c r="I69" i="88" s="1"/>
  <c r="J69" i="88"/>
  <c r="H70" i="88"/>
  <c r="J70" i="88"/>
  <c r="H72" i="88"/>
  <c r="J72" i="88"/>
  <c r="H73" i="88"/>
  <c r="I73" i="88" s="1"/>
  <c r="J73" i="88"/>
  <c r="H74" i="88"/>
  <c r="J74" i="88"/>
  <c r="I74" i="88" s="1"/>
  <c r="H75" i="88"/>
  <c r="J75" i="88"/>
  <c r="I75" i="88"/>
  <c r="H76" i="88"/>
  <c r="J76" i="88"/>
  <c r="I76" i="88"/>
  <c r="H77" i="88"/>
  <c r="I77" i="88" s="1"/>
  <c r="J77" i="88"/>
  <c r="H78" i="88"/>
  <c r="J78" i="88"/>
  <c r="H79" i="88"/>
  <c r="J79" i="88"/>
  <c r="I79" i="88"/>
  <c r="H80" i="88"/>
  <c r="I80" i="88" s="1"/>
  <c r="J80" i="88"/>
  <c r="H81" i="88"/>
  <c r="J81" i="88"/>
  <c r="H82" i="88"/>
  <c r="J82" i="88"/>
  <c r="I82" i="88"/>
  <c r="H83" i="88"/>
  <c r="I83" i="88" s="1"/>
  <c r="J83" i="88"/>
  <c r="H84" i="88"/>
  <c r="J84" i="88"/>
  <c r="H85" i="88"/>
  <c r="J85" i="88"/>
  <c r="H87" i="88"/>
  <c r="J87" i="88"/>
  <c r="H88" i="88"/>
  <c r="J88" i="88"/>
  <c r="I88" i="88" s="1"/>
  <c r="H89" i="88"/>
  <c r="I89" i="88" s="1"/>
  <c r="J89" i="88"/>
  <c r="H90" i="88"/>
  <c r="J90" i="88"/>
  <c r="H91" i="88"/>
  <c r="J91" i="88"/>
  <c r="I91" i="88" s="1"/>
  <c r="H92" i="88"/>
  <c r="J92" i="88"/>
  <c r="H93" i="88"/>
  <c r="J93" i="88"/>
  <c r="I93" i="88" s="1"/>
  <c r="H94" i="88"/>
  <c r="J94" i="88"/>
  <c r="I94" i="88" s="1"/>
  <c r="H95" i="88"/>
  <c r="I95" i="88" s="1"/>
  <c r="J95" i="88"/>
  <c r="H96" i="88"/>
  <c r="J96" i="88"/>
  <c r="J97" i="88"/>
  <c r="J98" i="88"/>
  <c r="J99" i="88"/>
  <c r="J100" i="88"/>
  <c r="J101" i="88"/>
  <c r="J102" i="88"/>
  <c r="J103" i="88"/>
  <c r="J104" i="88"/>
  <c r="J105" i="88"/>
  <c r="J106" i="88"/>
  <c r="J107" i="88"/>
  <c r="A38" i="88"/>
  <c r="A39" i="88"/>
  <c r="A41" i="88"/>
  <c r="A42" i="88"/>
  <c r="A43" i="88"/>
  <c r="A44" i="88"/>
  <c r="A45" i="88"/>
  <c r="A46" i="88"/>
  <c r="A47" i="88"/>
  <c r="A48" i="88"/>
  <c r="A49" i="88"/>
  <c r="A50" i="88"/>
  <c r="A51" i="88"/>
  <c r="A52" i="88"/>
  <c r="A53" i="88"/>
  <c r="A54" i="88"/>
  <c r="A55" i="88"/>
  <c r="A56" i="88"/>
  <c r="A57" i="88"/>
  <c r="A58" i="88"/>
  <c r="A59" i="88"/>
  <c r="A60" i="88"/>
  <c r="A61" i="88"/>
  <c r="A62" i="88"/>
  <c r="A63" i="88"/>
  <c r="A64" i="88"/>
  <c r="A65" i="88"/>
  <c r="A66" i="88"/>
  <c r="A67" i="88"/>
  <c r="A68" i="88"/>
  <c r="A69" i="88"/>
  <c r="A70" i="88"/>
  <c r="A72" i="88"/>
  <c r="A73" i="88"/>
  <c r="A74" i="88"/>
  <c r="A75" i="88"/>
  <c r="A76" i="88"/>
  <c r="A77" i="88"/>
  <c r="A78" i="88"/>
  <c r="A79" i="88"/>
  <c r="A80" i="88"/>
  <c r="A81" i="88"/>
  <c r="A82" i="88"/>
  <c r="A83" i="88"/>
  <c r="A84" i="88"/>
  <c r="A85" i="88"/>
  <c r="A87" i="88"/>
  <c r="A88" i="88"/>
  <c r="A89" i="88"/>
  <c r="A90" i="88"/>
  <c r="A91" i="88"/>
  <c r="A92" i="88"/>
  <c r="A93" i="88"/>
  <c r="A94" i="88"/>
  <c r="A95" i="88"/>
  <c r="A96" i="88"/>
  <c r="A97" i="88"/>
  <c r="A98" i="88"/>
  <c r="A99" i="88"/>
  <c r="A100" i="88"/>
  <c r="A101" i="88"/>
  <c r="A102" i="88"/>
  <c r="A103" i="88"/>
  <c r="A104" i="88"/>
  <c r="A105" i="88"/>
  <c r="A106" i="88"/>
  <c r="A107" i="88"/>
  <c r="A108" i="88"/>
  <c r="G18" i="87"/>
  <c r="H18" i="87" s="1"/>
  <c r="I18" i="87"/>
  <c r="G19" i="87"/>
  <c r="I19" i="87"/>
  <c r="H19" i="87" s="1"/>
  <c r="G20" i="87"/>
  <c r="I20" i="87"/>
  <c r="H20" i="87" s="1"/>
  <c r="G22" i="87"/>
  <c r="I22" i="87"/>
  <c r="H22" i="87" s="1"/>
  <c r="G23" i="87"/>
  <c r="H23" i="87" s="1"/>
  <c r="I23" i="87"/>
  <c r="G24" i="87"/>
  <c r="I24" i="87"/>
  <c r="G25" i="87"/>
  <c r="I25" i="87"/>
  <c r="H25" i="87" s="1"/>
  <c r="G26" i="87"/>
  <c r="I26" i="87"/>
  <c r="H26" i="87"/>
  <c r="G27" i="87"/>
  <c r="I27" i="87"/>
  <c r="G28" i="87"/>
  <c r="I28" i="87"/>
  <c r="H28" i="87"/>
  <c r="G29" i="87"/>
  <c r="I29" i="87"/>
  <c r="H29" i="87" s="1"/>
  <c r="G30" i="87"/>
  <c r="I30" i="87"/>
  <c r="H30" i="87"/>
  <c r="G31" i="87"/>
  <c r="I31" i="87"/>
  <c r="H31" i="87" s="1"/>
  <c r="G32" i="87"/>
  <c r="I32" i="87"/>
  <c r="H32" i="87" s="1"/>
  <c r="G33" i="87"/>
  <c r="I33" i="87"/>
  <c r="G34" i="87"/>
  <c r="I34" i="87"/>
  <c r="H34" i="87" s="1"/>
  <c r="G35" i="87"/>
  <c r="H35" i="87"/>
  <c r="I35" i="87"/>
  <c r="G36" i="87"/>
  <c r="I36" i="87"/>
  <c r="H36" i="87" s="1"/>
  <c r="G37" i="87"/>
  <c r="I37" i="87"/>
  <c r="G38" i="87"/>
  <c r="I38" i="87"/>
  <c r="H38" i="87" s="1"/>
  <c r="G39" i="87"/>
  <c r="I39" i="87"/>
  <c r="G40" i="87"/>
  <c r="I40" i="87"/>
  <c r="H40" i="87" s="1"/>
  <c r="G41" i="87"/>
  <c r="I41" i="87"/>
  <c r="H41" i="87" s="1"/>
  <c r="G42" i="87"/>
  <c r="H42" i="87"/>
  <c r="I42" i="87"/>
  <c r="G43" i="87"/>
  <c r="I43" i="87"/>
  <c r="G44" i="87"/>
  <c r="I44" i="87"/>
  <c r="H44" i="87" s="1"/>
  <c r="G45" i="87"/>
  <c r="H45" i="87"/>
  <c r="I45" i="87"/>
  <c r="G46" i="87"/>
  <c r="H46" i="87" s="1"/>
  <c r="I46" i="87"/>
  <c r="G47" i="87"/>
  <c r="I47" i="87"/>
  <c r="G48" i="87"/>
  <c r="I48" i="87"/>
  <c r="H48" i="87"/>
  <c r="G49" i="87"/>
  <c r="I49" i="87"/>
  <c r="G50" i="87"/>
  <c r="I50" i="87"/>
  <c r="H50" i="87" s="1"/>
  <c r="A18" i="87"/>
  <c r="A19" i="87"/>
  <c r="A20" i="87"/>
  <c r="A22" i="87"/>
  <c r="A23" i="87"/>
  <c r="A24" i="87"/>
  <c r="A25" i="87"/>
  <c r="A26" i="87"/>
  <c r="A27" i="87"/>
  <c r="A28" i="87"/>
  <c r="A29" i="87"/>
  <c r="A30" i="87"/>
  <c r="A31" i="87"/>
  <c r="A32" i="87"/>
  <c r="A33" i="87"/>
  <c r="A34" i="87"/>
  <c r="A35" i="87"/>
  <c r="A36" i="87"/>
  <c r="A37" i="87"/>
  <c r="A38" i="87"/>
  <c r="A39" i="87"/>
  <c r="A40" i="87"/>
  <c r="A41" i="87"/>
  <c r="A42" i="87"/>
  <c r="A43" i="87"/>
  <c r="A44" i="87"/>
  <c r="A45" i="87"/>
  <c r="A46" i="87"/>
  <c r="A47" i="87"/>
  <c r="A48" i="87"/>
  <c r="A49" i="87"/>
  <c r="A50" i="87"/>
  <c r="H18" i="86"/>
  <c r="J18" i="86"/>
  <c r="I18" i="86"/>
  <c r="H19" i="86"/>
  <c r="J19" i="86"/>
  <c r="H20" i="86"/>
  <c r="J20" i="86"/>
  <c r="H22" i="86"/>
  <c r="J22" i="86"/>
  <c r="I22" i="86" s="1"/>
  <c r="H23" i="86"/>
  <c r="J23" i="86"/>
  <c r="H24" i="86"/>
  <c r="J24" i="86"/>
  <c r="H25" i="86"/>
  <c r="J25" i="86"/>
  <c r="H26" i="86"/>
  <c r="J26" i="86"/>
  <c r="I26" i="86"/>
  <c r="H27" i="86"/>
  <c r="J27" i="86"/>
  <c r="I27" i="86"/>
  <c r="H28" i="86"/>
  <c r="J28" i="86"/>
  <c r="H29" i="86"/>
  <c r="J29" i="86"/>
  <c r="H30" i="86"/>
  <c r="J30" i="86"/>
  <c r="H31" i="86"/>
  <c r="J31" i="86"/>
  <c r="H32" i="86"/>
  <c r="J32" i="86"/>
  <c r="H33" i="86"/>
  <c r="J33" i="86"/>
  <c r="H34" i="86"/>
  <c r="J34" i="86"/>
  <c r="H35" i="86"/>
  <c r="J35" i="86"/>
  <c r="H36" i="86"/>
  <c r="J36" i="86"/>
  <c r="H37" i="86"/>
  <c r="J37" i="86"/>
  <c r="H38" i="86"/>
  <c r="I38" i="86" s="1"/>
  <c r="J38" i="86"/>
  <c r="H39" i="86"/>
  <c r="J39" i="86"/>
  <c r="H40" i="86"/>
  <c r="J40" i="86"/>
  <c r="H41" i="86"/>
  <c r="J41" i="86"/>
  <c r="H43" i="86"/>
  <c r="J43" i="86"/>
  <c r="H44" i="86"/>
  <c r="J44" i="86"/>
  <c r="H45" i="86"/>
  <c r="J45" i="86"/>
  <c r="H46" i="86"/>
  <c r="J46" i="86"/>
  <c r="H47" i="86"/>
  <c r="J47" i="86"/>
  <c r="H48" i="86"/>
  <c r="J48" i="86"/>
  <c r="H49" i="86"/>
  <c r="J49" i="86"/>
  <c r="H50" i="86"/>
  <c r="J50" i="86"/>
  <c r="H51" i="86"/>
  <c r="J51" i="86"/>
  <c r="H52" i="86"/>
  <c r="J52" i="86"/>
  <c r="H53" i="86"/>
  <c r="J53" i="86"/>
  <c r="H54" i="86"/>
  <c r="J54" i="86"/>
  <c r="H56" i="86"/>
  <c r="J56" i="86"/>
  <c r="H57" i="86"/>
  <c r="J57" i="86"/>
  <c r="H58" i="86"/>
  <c r="J58" i="86"/>
  <c r="H59" i="86"/>
  <c r="J59" i="86"/>
  <c r="H60" i="86"/>
  <c r="J60" i="86"/>
  <c r="H61" i="86"/>
  <c r="J61" i="86"/>
  <c r="H62" i="86"/>
  <c r="J62" i="86"/>
  <c r="H64" i="86"/>
  <c r="J64" i="86"/>
  <c r="H65" i="86"/>
  <c r="J65" i="86"/>
  <c r="H66" i="86"/>
  <c r="J66" i="86"/>
  <c r="H67" i="86"/>
  <c r="J67" i="86"/>
  <c r="H68" i="86"/>
  <c r="I68" i="86" s="1"/>
  <c r="J68" i="86"/>
  <c r="H69" i="86"/>
  <c r="J69" i="86"/>
  <c r="H70" i="86"/>
  <c r="J70" i="86"/>
  <c r="H71" i="86"/>
  <c r="J71" i="86"/>
  <c r="H72" i="86"/>
  <c r="J72" i="86"/>
  <c r="H73" i="86"/>
  <c r="J73" i="86"/>
  <c r="H74" i="86"/>
  <c r="J74" i="86"/>
  <c r="H75" i="86"/>
  <c r="J75" i="86"/>
  <c r="I75" i="86" s="1"/>
  <c r="H76" i="86"/>
  <c r="J76" i="86"/>
  <c r="I76" i="86" s="1"/>
  <c r="H77" i="86"/>
  <c r="J77" i="86"/>
  <c r="I77" i="86" s="1"/>
  <c r="H78" i="86"/>
  <c r="J78" i="86"/>
  <c r="H79" i="86"/>
  <c r="J79" i="86"/>
  <c r="H81" i="86"/>
  <c r="J81" i="86"/>
  <c r="H82" i="86"/>
  <c r="J82" i="86"/>
  <c r="I82" i="86"/>
  <c r="H83" i="86"/>
  <c r="J83" i="86"/>
  <c r="H84" i="86"/>
  <c r="J84" i="86"/>
  <c r="H85" i="86"/>
  <c r="J85" i="86"/>
  <c r="H86" i="86"/>
  <c r="J86" i="86"/>
  <c r="I86" i="86" s="1"/>
  <c r="H87" i="86"/>
  <c r="J87" i="86"/>
  <c r="I87" i="86" s="1"/>
  <c r="H88" i="86"/>
  <c r="J88" i="86"/>
  <c r="I88" i="86" s="1"/>
  <c r="H89" i="86"/>
  <c r="J89" i="86"/>
  <c r="H90" i="86"/>
  <c r="J90" i="86"/>
  <c r="H91" i="86"/>
  <c r="J91" i="86"/>
  <c r="H93" i="86"/>
  <c r="J93" i="86"/>
  <c r="H94" i="86"/>
  <c r="I94" i="86" s="1"/>
  <c r="J94" i="86"/>
  <c r="H95" i="86"/>
  <c r="J95" i="86"/>
  <c r="H96" i="86"/>
  <c r="J96" i="86"/>
  <c r="H97" i="86"/>
  <c r="I97" i="86" s="1"/>
  <c r="J97" i="86"/>
  <c r="H98" i="86"/>
  <c r="J98" i="86"/>
  <c r="H99" i="86"/>
  <c r="J99" i="86"/>
  <c r="H100" i="86"/>
  <c r="J100" i="86"/>
  <c r="H102" i="86"/>
  <c r="J102" i="86"/>
  <c r="J106" i="86" s="1"/>
  <c r="H103" i="86"/>
  <c r="I103" i="86" s="1"/>
  <c r="J103" i="86"/>
  <c r="H104" i="86"/>
  <c r="J104" i="86"/>
  <c r="H105" i="86"/>
  <c r="J105" i="86"/>
  <c r="H107" i="86"/>
  <c r="I107" i="86"/>
  <c r="J107" i="86"/>
  <c r="H108" i="86"/>
  <c r="I108" i="86"/>
  <c r="J108" i="86"/>
  <c r="H109" i="86"/>
  <c r="J109" i="86"/>
  <c r="H110" i="86"/>
  <c r="I110" i="86"/>
  <c r="J110" i="86"/>
  <c r="H111" i="86"/>
  <c r="J111" i="86"/>
  <c r="H112" i="86"/>
  <c r="I112" i="86"/>
  <c r="J112" i="86"/>
  <c r="H113" i="86"/>
  <c r="I113" i="86"/>
  <c r="J113" i="86"/>
  <c r="H114" i="86"/>
  <c r="J114" i="86"/>
  <c r="H115" i="86"/>
  <c r="I115" i="86"/>
  <c r="J115" i="86"/>
  <c r="H116" i="86"/>
  <c r="J116" i="86"/>
  <c r="I116" i="86" s="1"/>
  <c r="H117" i="86"/>
  <c r="J117" i="86"/>
  <c r="H118" i="86"/>
  <c r="J118" i="86"/>
  <c r="H119" i="86"/>
  <c r="J119" i="86"/>
  <c r="H120" i="86"/>
  <c r="J120" i="86"/>
  <c r="H121" i="86"/>
  <c r="J121" i="86"/>
  <c r="H122" i="86"/>
  <c r="J122" i="86"/>
  <c r="H123" i="86"/>
  <c r="J123" i="86"/>
  <c r="I123" i="86"/>
  <c r="H124" i="86"/>
  <c r="J124" i="86"/>
  <c r="I124" i="86"/>
  <c r="H125" i="86"/>
  <c r="J125" i="86"/>
  <c r="H126" i="86"/>
  <c r="J126" i="86"/>
  <c r="H127" i="86"/>
  <c r="J127" i="86"/>
  <c r="H128" i="86"/>
  <c r="J128" i="86"/>
  <c r="H129" i="86"/>
  <c r="J129" i="86"/>
  <c r="H130" i="86"/>
  <c r="J130" i="86"/>
  <c r="A17" i="86"/>
  <c r="A18" i="86"/>
  <c r="A19" i="86"/>
  <c r="A20" i="86"/>
  <c r="A22" i="86"/>
  <c r="A23" i="86"/>
  <c r="A24" i="86"/>
  <c r="A25" i="86"/>
  <c r="A26" i="86"/>
  <c r="A27" i="86"/>
  <c r="A28" i="86"/>
  <c r="A29" i="86"/>
  <c r="A30" i="86"/>
  <c r="A31" i="86"/>
  <c r="A32" i="86"/>
  <c r="A33" i="86"/>
  <c r="A34" i="86"/>
  <c r="A35" i="86"/>
  <c r="A36" i="86"/>
  <c r="A37" i="86"/>
  <c r="A38" i="86"/>
  <c r="A39" i="86"/>
  <c r="A40" i="86"/>
  <c r="A41" i="86"/>
  <c r="A43" i="86"/>
  <c r="A44" i="86"/>
  <c r="A45" i="86"/>
  <c r="A46" i="86"/>
  <c r="A47" i="86"/>
  <c r="A48" i="86"/>
  <c r="A49" i="86"/>
  <c r="A50" i="86"/>
  <c r="A51" i="86"/>
  <c r="A52" i="86"/>
  <c r="A53" i="86"/>
  <c r="A54" i="86"/>
  <c r="A56" i="86"/>
  <c r="A57" i="86"/>
  <c r="A58" i="86"/>
  <c r="A59" i="86"/>
  <c r="A60" i="86"/>
  <c r="A61" i="86"/>
  <c r="A62" i="86"/>
  <c r="A64" i="86"/>
  <c r="A65" i="86"/>
  <c r="A66" i="86"/>
  <c r="A67" i="86"/>
  <c r="A68" i="86"/>
  <c r="A69" i="86"/>
  <c r="A70" i="86"/>
  <c r="A71" i="86"/>
  <c r="A72" i="86"/>
  <c r="A73" i="86"/>
  <c r="A74" i="86"/>
  <c r="A75" i="86"/>
  <c r="A76" i="86"/>
  <c r="A77" i="86"/>
  <c r="A78" i="86"/>
  <c r="A79" i="86"/>
  <c r="A81" i="86"/>
  <c r="A82" i="86"/>
  <c r="A83" i="86"/>
  <c r="A84" i="86"/>
  <c r="A85" i="86"/>
  <c r="A86" i="86"/>
  <c r="A87" i="86"/>
  <c r="A88" i="86"/>
  <c r="A89" i="86"/>
  <c r="A90" i="86"/>
  <c r="A91" i="86"/>
  <c r="A93" i="86"/>
  <c r="A94" i="86"/>
  <c r="A95" i="86"/>
  <c r="A96" i="86"/>
  <c r="A97" i="86"/>
  <c r="A98" i="86"/>
  <c r="A99" i="86"/>
  <c r="A100" i="86"/>
  <c r="A102" i="86"/>
  <c r="A103" i="86"/>
  <c r="A104" i="86"/>
  <c r="A105" i="86"/>
  <c r="A107" i="86"/>
  <c r="A108" i="86"/>
  <c r="A109" i="86"/>
  <c r="A110" i="86"/>
  <c r="A111" i="86"/>
  <c r="A112" i="86"/>
  <c r="A113" i="86"/>
  <c r="A114" i="86"/>
  <c r="A115" i="86"/>
  <c r="A116" i="86"/>
  <c r="A117" i="86"/>
  <c r="A118" i="86"/>
  <c r="A119" i="86"/>
  <c r="A120" i="86"/>
  <c r="A121" i="86"/>
  <c r="A122" i="86"/>
  <c r="A123" i="86"/>
  <c r="A124" i="86"/>
  <c r="A125" i="86"/>
  <c r="A126" i="86"/>
  <c r="A127" i="86"/>
  <c r="A128" i="86"/>
  <c r="A129" i="86"/>
  <c r="A130" i="86"/>
  <c r="H82" i="83"/>
  <c r="J82" i="83"/>
  <c r="H83" i="83"/>
  <c r="J83" i="83"/>
  <c r="I83" i="83" s="1"/>
  <c r="H84" i="83"/>
  <c r="J84" i="83"/>
  <c r="I84" i="83" s="1"/>
  <c r="H85" i="83"/>
  <c r="J85" i="83"/>
  <c r="H86" i="83"/>
  <c r="I86" i="83"/>
  <c r="J86" i="83"/>
  <c r="H87" i="83"/>
  <c r="J87" i="83"/>
  <c r="I87" i="83" s="1"/>
  <c r="H88" i="83"/>
  <c r="J88" i="83"/>
  <c r="I88" i="83" s="1"/>
  <c r="H89" i="83"/>
  <c r="I89" i="83" s="1"/>
  <c r="J89" i="83"/>
  <c r="H90" i="83"/>
  <c r="J90" i="83"/>
  <c r="H91" i="83"/>
  <c r="I91" i="83"/>
  <c r="J91" i="83"/>
  <c r="H92" i="83"/>
  <c r="J92" i="83"/>
  <c r="H93" i="83"/>
  <c r="J93" i="83"/>
  <c r="H94" i="83"/>
  <c r="J94" i="83"/>
  <c r="H95" i="83"/>
  <c r="J95" i="83"/>
  <c r="H96" i="83"/>
  <c r="I96" i="83" s="1"/>
  <c r="J96" i="83"/>
  <c r="H97" i="83"/>
  <c r="J97" i="83"/>
  <c r="H98" i="83"/>
  <c r="I98" i="83" s="1"/>
  <c r="J98" i="83"/>
  <c r="H99" i="83"/>
  <c r="J99" i="83"/>
  <c r="I99" i="83"/>
  <c r="H100" i="83"/>
  <c r="J100" i="83"/>
  <c r="H101" i="83"/>
  <c r="J101" i="83"/>
  <c r="H102" i="83"/>
  <c r="I102" i="83" s="1"/>
  <c r="J102" i="83"/>
  <c r="H103" i="83"/>
  <c r="J103" i="83"/>
  <c r="I103" i="83" s="1"/>
  <c r="H104" i="83"/>
  <c r="J104" i="83"/>
  <c r="I104" i="83" s="1"/>
  <c r="H105" i="83"/>
  <c r="J105" i="83"/>
  <c r="H106" i="83"/>
  <c r="J106" i="83"/>
  <c r="H107" i="83"/>
  <c r="J107" i="83"/>
  <c r="I107" i="83" s="1"/>
  <c r="H108" i="83"/>
  <c r="J108" i="83"/>
  <c r="H109" i="83"/>
  <c r="J109" i="83"/>
  <c r="H110" i="83"/>
  <c r="J110" i="83"/>
  <c r="H111" i="83"/>
  <c r="J111" i="83"/>
  <c r="H112" i="83"/>
  <c r="J112" i="83"/>
  <c r="I112" i="83" s="1"/>
  <c r="H113" i="83"/>
  <c r="J113" i="83"/>
  <c r="H114" i="83"/>
  <c r="J114" i="83"/>
  <c r="H115" i="83"/>
  <c r="J115" i="83"/>
  <c r="H116" i="83"/>
  <c r="J116" i="83"/>
  <c r="I116" i="83"/>
  <c r="H117" i="83"/>
  <c r="J117" i="83"/>
  <c r="H118" i="83"/>
  <c r="J118" i="83"/>
  <c r="H119" i="83"/>
  <c r="I119" i="83" s="1"/>
  <c r="J119" i="83"/>
  <c r="H120" i="83"/>
  <c r="J120" i="83"/>
  <c r="H122" i="83"/>
  <c r="I122" i="83" s="1"/>
  <c r="J122" i="83"/>
  <c r="H123" i="83"/>
  <c r="J123" i="83"/>
  <c r="I123" i="83"/>
  <c r="H124" i="83"/>
  <c r="J124" i="83"/>
  <c r="H125" i="83"/>
  <c r="J125" i="83"/>
  <c r="H126" i="83"/>
  <c r="J126" i="83"/>
  <c r="H127" i="83"/>
  <c r="J127" i="83"/>
  <c r="H129" i="83"/>
  <c r="I129" i="83" s="1"/>
  <c r="J129" i="83"/>
  <c r="J130" i="83"/>
  <c r="J132" i="83"/>
  <c r="J134" i="83" s="1"/>
  <c r="J133" i="83"/>
  <c r="A83" i="83"/>
  <c r="A84" i="83"/>
  <c r="A85" i="83"/>
  <c r="A86" i="83"/>
  <c r="A87" i="83"/>
  <c r="A88" i="83"/>
  <c r="A89" i="83"/>
  <c r="A90" i="83"/>
  <c r="A91" i="83"/>
  <c r="A92" i="83"/>
  <c r="A93" i="83"/>
  <c r="A94" i="83"/>
  <c r="A95" i="83"/>
  <c r="A96" i="83"/>
  <c r="A97" i="83"/>
  <c r="A98" i="83"/>
  <c r="A99" i="83"/>
  <c r="A100" i="83"/>
  <c r="A101" i="83"/>
  <c r="A102" i="83"/>
  <c r="A103" i="83"/>
  <c r="A104" i="83"/>
  <c r="A105" i="83"/>
  <c r="A106" i="83"/>
  <c r="A107" i="83"/>
  <c r="A108" i="83"/>
  <c r="A109" i="83"/>
  <c r="A110" i="83"/>
  <c r="A111" i="83"/>
  <c r="A112" i="83"/>
  <c r="A113" i="83"/>
  <c r="A114" i="83"/>
  <c r="A115" i="83"/>
  <c r="A116" i="83"/>
  <c r="A117" i="83"/>
  <c r="A118" i="83"/>
  <c r="A119" i="83"/>
  <c r="A120" i="83"/>
  <c r="A122" i="83"/>
  <c r="A123" i="83"/>
  <c r="A124" i="83"/>
  <c r="A125" i="83"/>
  <c r="A126" i="83"/>
  <c r="A127" i="83"/>
  <c r="A129" i="83"/>
  <c r="A130" i="83"/>
  <c r="A132" i="83"/>
  <c r="A133" i="83"/>
  <c r="F17" i="82"/>
  <c r="H17" i="82"/>
  <c r="G17" i="82" s="1"/>
  <c r="F18" i="82"/>
  <c r="H18" i="82"/>
  <c r="G18" i="82" s="1"/>
  <c r="F19" i="82"/>
  <c r="G19" i="82" s="1"/>
  <c r="H19" i="82"/>
  <c r="F20" i="82"/>
  <c r="H20" i="82"/>
  <c r="F21" i="82"/>
  <c r="H21" i="82"/>
  <c r="G21" i="82"/>
  <c r="F22" i="82"/>
  <c r="H22" i="82"/>
  <c r="G22" i="82"/>
  <c r="F23" i="82"/>
  <c r="H23" i="82"/>
  <c r="F24" i="82"/>
  <c r="H24" i="82"/>
  <c r="F25" i="82"/>
  <c r="H25" i="82"/>
  <c r="F26" i="82"/>
  <c r="H26" i="82"/>
  <c r="G26" i="82" s="1"/>
  <c r="F27" i="82"/>
  <c r="H27" i="82"/>
  <c r="G27" i="82" s="1"/>
  <c r="F28" i="82"/>
  <c r="G28" i="82" s="1"/>
  <c r="H28" i="82"/>
  <c r="F29" i="82"/>
  <c r="H29" i="82"/>
  <c r="G29" i="82" s="1"/>
  <c r="F30" i="82"/>
  <c r="H30" i="82"/>
  <c r="G30" i="82"/>
  <c r="F32" i="82"/>
  <c r="H32" i="82"/>
  <c r="G32" i="82"/>
  <c r="F33" i="82"/>
  <c r="H33" i="82"/>
  <c r="F34" i="82"/>
  <c r="H34" i="82"/>
  <c r="F35" i="82"/>
  <c r="G35" i="82" s="1"/>
  <c r="H35" i="82"/>
  <c r="F36" i="82"/>
  <c r="H36" i="82"/>
  <c r="G36" i="82" s="1"/>
  <c r="F37" i="82"/>
  <c r="H37" i="82"/>
  <c r="G37" i="82"/>
  <c r="F38" i="82"/>
  <c r="H38" i="82"/>
  <c r="G38" i="82"/>
  <c r="F39" i="82"/>
  <c r="G39" i="82" s="1"/>
  <c r="H39" i="82"/>
  <c r="F40" i="82"/>
  <c r="H40" i="82"/>
  <c r="F41" i="82"/>
  <c r="H41" i="82"/>
  <c r="F42" i="82"/>
  <c r="H42" i="82"/>
  <c r="F43" i="82"/>
  <c r="H43" i="82"/>
  <c r="F44" i="82"/>
  <c r="H44" i="82"/>
  <c r="G44" i="82" s="1"/>
  <c r="F45" i="82"/>
  <c r="H45" i="82"/>
  <c r="G45" i="82" s="1"/>
  <c r="F46" i="82"/>
  <c r="H46" i="82"/>
  <c r="F47" i="82"/>
  <c r="H47" i="82"/>
  <c r="F48" i="82"/>
  <c r="H48" i="82"/>
  <c r="F49" i="82"/>
  <c r="H49" i="82"/>
  <c r="F50" i="82"/>
  <c r="H50" i="82"/>
  <c r="G50" i="82" s="1"/>
  <c r="F51" i="82"/>
  <c r="H51" i="82"/>
  <c r="F52" i="82"/>
  <c r="H52" i="82"/>
  <c r="F53" i="82"/>
  <c r="H53" i="82"/>
  <c r="F54" i="82"/>
  <c r="H54" i="82"/>
  <c r="F55" i="82"/>
  <c r="H55" i="82"/>
  <c r="F56" i="82"/>
  <c r="H56" i="82"/>
  <c r="F57" i="82"/>
  <c r="H57" i="82"/>
  <c r="F58" i="82"/>
  <c r="H58" i="82"/>
  <c r="G58" i="82" s="1"/>
  <c r="F59" i="82"/>
  <c r="H59" i="82"/>
  <c r="F60" i="82"/>
  <c r="H60" i="82"/>
  <c r="F61" i="82"/>
  <c r="H61" i="82"/>
  <c r="F62" i="82"/>
  <c r="H62" i="82"/>
  <c r="F64" i="82"/>
  <c r="H64" i="82"/>
  <c r="F65" i="82"/>
  <c r="H65" i="82"/>
  <c r="F66" i="82"/>
  <c r="H66" i="82"/>
  <c r="F67" i="82"/>
  <c r="H67" i="82"/>
  <c r="F68" i="82"/>
  <c r="H68" i="82"/>
  <c r="F69" i="82"/>
  <c r="H69" i="82"/>
  <c r="F70" i="82"/>
  <c r="H70" i="82"/>
  <c r="F71" i="82"/>
  <c r="H71" i="82"/>
  <c r="F72" i="82"/>
  <c r="H72" i="82"/>
  <c r="G72" i="82"/>
  <c r="F73" i="82"/>
  <c r="H73" i="82"/>
  <c r="F74" i="82"/>
  <c r="H74" i="82"/>
  <c r="F75" i="82"/>
  <c r="H75" i="82"/>
  <c r="F76" i="82"/>
  <c r="H76" i="82"/>
  <c r="F77" i="82"/>
  <c r="G77" i="82" s="1"/>
  <c r="H77" i="82"/>
  <c r="F78" i="82"/>
  <c r="H78" i="82"/>
  <c r="F79" i="82"/>
  <c r="H79" i="82"/>
  <c r="G79" i="82"/>
  <c r="F80" i="82"/>
  <c r="H80" i="82"/>
  <c r="F81" i="82"/>
  <c r="H81" i="82"/>
  <c r="F82" i="82"/>
  <c r="G82" i="82" s="1"/>
  <c r="H82" i="82"/>
  <c r="F83" i="82"/>
  <c r="H83" i="82"/>
  <c r="G83" i="82" s="1"/>
  <c r="F84" i="82"/>
  <c r="H84" i="82"/>
  <c r="G84" i="82"/>
  <c r="F85" i="82"/>
  <c r="H85" i="82"/>
  <c r="G85" i="82"/>
  <c r="F86" i="82"/>
  <c r="G86" i="82" s="1"/>
  <c r="H86" i="82"/>
  <c r="F87" i="82"/>
  <c r="H87" i="82"/>
  <c r="G87" i="82" s="1"/>
  <c r="F88" i="82"/>
  <c r="H88" i="82"/>
  <c r="G88" i="82" s="1"/>
  <c r="F89" i="82"/>
  <c r="H89" i="82"/>
  <c r="G89" i="82" s="1"/>
  <c r="F90" i="82"/>
  <c r="G90" i="82" s="1"/>
  <c r="H90" i="82"/>
  <c r="F91" i="82"/>
  <c r="H91" i="82"/>
  <c r="G91" i="82" s="1"/>
  <c r="F92" i="82"/>
  <c r="H92" i="82"/>
  <c r="G92" i="82"/>
  <c r="F93" i="82"/>
  <c r="H93" i="82"/>
  <c r="G93" i="82"/>
  <c r="F95" i="82"/>
  <c r="G95" i="82" s="1"/>
  <c r="H95" i="82"/>
  <c r="F96" i="82"/>
  <c r="H96" i="82"/>
  <c r="G96" i="82" s="1"/>
  <c r="F97" i="82"/>
  <c r="H97" i="82"/>
  <c r="G97" i="82" s="1"/>
  <c r="F98" i="82"/>
  <c r="H98" i="82"/>
  <c r="G98" i="82" s="1"/>
  <c r="F99" i="82"/>
  <c r="G99" i="82" s="1"/>
  <c r="H99" i="82"/>
  <c r="F100" i="82"/>
  <c r="H100" i="82"/>
  <c r="F101" i="82"/>
  <c r="H101" i="82"/>
  <c r="G101" i="82"/>
  <c r="F102" i="82"/>
  <c r="H102" i="82"/>
  <c r="G102" i="82"/>
  <c r="F103" i="82"/>
  <c r="G103" i="82" s="1"/>
  <c r="H103" i="82"/>
  <c r="F104" i="82"/>
  <c r="H104" i="82"/>
  <c r="G104" i="82" s="1"/>
  <c r="F105" i="82"/>
  <c r="H105" i="82"/>
  <c r="G105" i="82" s="1"/>
  <c r="F106" i="82"/>
  <c r="H106" i="82"/>
  <c r="G106" i="82" s="1"/>
  <c r="F107" i="82"/>
  <c r="G107" i="82" s="1"/>
  <c r="H107" i="82"/>
  <c r="F108" i="82"/>
  <c r="H108" i="82"/>
  <c r="A26" i="82"/>
  <c r="A27" i="82"/>
  <c r="A28" i="82"/>
  <c r="A29" i="82"/>
  <c r="A30" i="82"/>
  <c r="A32" i="82"/>
  <c r="A33" i="82"/>
  <c r="A34" i="82"/>
  <c r="A35" i="82"/>
  <c r="A36" i="82"/>
  <c r="A37" i="82"/>
  <c r="A38" i="82"/>
  <c r="A39" i="82"/>
  <c r="A40" i="82"/>
  <c r="A41" i="82"/>
  <c r="A42" i="82"/>
  <c r="A43" i="82"/>
  <c r="A44" i="82"/>
  <c r="A45" i="82"/>
  <c r="A46" i="82"/>
  <c r="A47" i="82"/>
  <c r="A48" i="82"/>
  <c r="A49" i="82"/>
  <c r="A50" i="82"/>
  <c r="A51" i="82"/>
  <c r="A52" i="82"/>
  <c r="A53" i="82"/>
  <c r="A54" i="82"/>
  <c r="A55" i="82"/>
  <c r="A56" i="82"/>
  <c r="A57" i="82"/>
  <c r="A58" i="82"/>
  <c r="A59" i="82"/>
  <c r="A60" i="82"/>
  <c r="A61" i="82"/>
  <c r="A62" i="82"/>
  <c r="A64" i="82"/>
  <c r="A65" i="82"/>
  <c r="A66" i="82"/>
  <c r="A67" i="82"/>
  <c r="A68" i="82"/>
  <c r="A69" i="82"/>
  <c r="A70" i="82"/>
  <c r="A71" i="82"/>
  <c r="A72" i="82"/>
  <c r="A73" i="82"/>
  <c r="A74" i="82"/>
  <c r="A75" i="82"/>
  <c r="A76" i="82"/>
  <c r="A77" i="82"/>
  <c r="A78" i="82"/>
  <c r="A79" i="82"/>
  <c r="A80" i="82"/>
  <c r="A81" i="82"/>
  <c r="A82" i="82"/>
  <c r="A83" i="82"/>
  <c r="A84" i="82"/>
  <c r="A85" i="82"/>
  <c r="A86" i="82"/>
  <c r="A87" i="82"/>
  <c r="A88" i="82"/>
  <c r="A89" i="82"/>
  <c r="A90" i="82"/>
  <c r="A91" i="82"/>
  <c r="A92" i="82"/>
  <c r="A93" i="82"/>
  <c r="A95" i="82"/>
  <c r="A96" i="82"/>
  <c r="A97" i="82"/>
  <c r="A98" i="82"/>
  <c r="A99" i="82"/>
  <c r="A100" i="82"/>
  <c r="A101" i="82"/>
  <c r="A102" i="82"/>
  <c r="A103" i="82"/>
  <c r="A104" i="82"/>
  <c r="A105" i="82"/>
  <c r="A106" i="82"/>
  <c r="A107" i="82"/>
  <c r="A108" i="82"/>
  <c r="H6" i="81"/>
  <c r="J6" i="81"/>
  <c r="I6" i="81"/>
  <c r="H8" i="81"/>
  <c r="J8" i="81"/>
  <c r="H9" i="81"/>
  <c r="J9" i="81"/>
  <c r="H10" i="81"/>
  <c r="J10" i="81"/>
  <c r="H11" i="81"/>
  <c r="I11" i="81" s="1"/>
  <c r="J11" i="81"/>
  <c r="H12" i="81"/>
  <c r="J12" i="81"/>
  <c r="H13" i="81"/>
  <c r="J13" i="81"/>
  <c r="I13" i="81"/>
  <c r="H14" i="81"/>
  <c r="J14" i="81"/>
  <c r="H15" i="81"/>
  <c r="J15" i="81"/>
  <c r="I15" i="81" s="1"/>
  <c r="H16" i="81"/>
  <c r="J16" i="81"/>
  <c r="I16" i="81"/>
  <c r="H17" i="81"/>
  <c r="J17" i="81"/>
  <c r="I17" i="81"/>
  <c r="H18" i="81"/>
  <c r="J18" i="81"/>
  <c r="H19" i="81"/>
  <c r="J19" i="81"/>
  <c r="I19" i="81"/>
  <c r="H20" i="81"/>
  <c r="J20" i="81"/>
  <c r="I20" i="81"/>
  <c r="H21" i="81"/>
  <c r="I21" i="81" s="1"/>
  <c r="J21" i="81"/>
  <c r="H22" i="81"/>
  <c r="J22" i="81"/>
  <c r="H23" i="81"/>
  <c r="J23" i="81"/>
  <c r="H25" i="81"/>
  <c r="J25" i="81"/>
  <c r="H26" i="81"/>
  <c r="J26" i="81"/>
  <c r="H27" i="81"/>
  <c r="J27" i="81"/>
  <c r="H28" i="81"/>
  <c r="J28" i="81"/>
  <c r="H29" i="81"/>
  <c r="J29" i="81"/>
  <c r="I29" i="81" s="1"/>
  <c r="H30" i="81"/>
  <c r="J30" i="81"/>
  <c r="I30" i="81"/>
  <c r="H31" i="81"/>
  <c r="J31" i="81"/>
  <c r="H32" i="81"/>
  <c r="J32" i="81"/>
  <c r="H34" i="81"/>
  <c r="J34" i="81"/>
  <c r="I34" i="81" s="1"/>
  <c r="H35" i="81"/>
  <c r="J35" i="81"/>
  <c r="H36" i="81"/>
  <c r="J36" i="81"/>
  <c r="H38" i="81"/>
  <c r="J38" i="81"/>
  <c r="H39" i="81"/>
  <c r="J39" i="81"/>
  <c r="H40" i="81"/>
  <c r="J40" i="81"/>
  <c r="H41" i="81"/>
  <c r="J41" i="81"/>
  <c r="H42" i="81"/>
  <c r="J42" i="81"/>
  <c r="H43" i="81"/>
  <c r="J43" i="81"/>
  <c r="H44" i="81"/>
  <c r="J44" i="81"/>
  <c r="H45" i="81"/>
  <c r="J45" i="81"/>
  <c r="H46" i="81"/>
  <c r="J46" i="81"/>
  <c r="H47" i="81"/>
  <c r="J47" i="81"/>
  <c r="I47" i="81"/>
  <c r="H48" i="81"/>
  <c r="J48" i="81"/>
  <c r="H49" i="81"/>
  <c r="J49" i="81"/>
  <c r="H50" i="81"/>
  <c r="J50" i="81"/>
  <c r="H51" i="81"/>
  <c r="J51" i="81"/>
  <c r="I51" i="81" s="1"/>
  <c r="H52" i="81"/>
  <c r="J52" i="81"/>
  <c r="H53" i="81"/>
  <c r="J53" i="81"/>
  <c r="H54" i="81"/>
  <c r="J54" i="81"/>
  <c r="H55" i="81"/>
  <c r="J55" i="81"/>
  <c r="H56" i="81"/>
  <c r="J56" i="81"/>
  <c r="H57" i="81"/>
  <c r="J57" i="81"/>
  <c r="H58" i="81"/>
  <c r="J58" i="81"/>
  <c r="H59" i="81"/>
  <c r="I59" i="81" s="1"/>
  <c r="J59" i="81"/>
  <c r="H60" i="81"/>
  <c r="J60" i="81"/>
  <c r="H62" i="81"/>
  <c r="J62" i="81"/>
  <c r="H63" i="81"/>
  <c r="J63" i="81"/>
  <c r="H64" i="81"/>
  <c r="J64" i="81"/>
  <c r="I64" i="81"/>
  <c r="H65" i="81"/>
  <c r="J65" i="81"/>
  <c r="H66" i="81"/>
  <c r="J66" i="81"/>
  <c r="H67" i="81"/>
  <c r="J67" i="81"/>
  <c r="H68" i="81"/>
  <c r="J68" i="81"/>
  <c r="I68" i="81" s="1"/>
  <c r="H69" i="81"/>
  <c r="J69" i="81"/>
  <c r="H70" i="81"/>
  <c r="J70" i="81"/>
  <c r="H71" i="81"/>
  <c r="J71" i="81"/>
  <c r="H72" i="81"/>
  <c r="J72" i="81"/>
  <c r="H73" i="81"/>
  <c r="J73" i="81"/>
  <c r="H74" i="81"/>
  <c r="J74" i="81"/>
  <c r="H75" i="81"/>
  <c r="J75" i="81"/>
  <c r="I75" i="81" s="1"/>
  <c r="H76" i="81"/>
  <c r="J76" i="81"/>
  <c r="I76" i="81" s="1"/>
  <c r="H77" i="81"/>
  <c r="J77" i="81"/>
  <c r="H78" i="81"/>
  <c r="J78" i="81"/>
  <c r="H79" i="81"/>
  <c r="I79" i="81" s="1"/>
  <c r="J79" i="81"/>
  <c r="H80" i="81"/>
  <c r="J80" i="81"/>
  <c r="I80" i="81" s="1"/>
  <c r="H81" i="81"/>
  <c r="J81" i="81"/>
  <c r="I81" i="81" s="1"/>
  <c r="H83" i="81"/>
  <c r="J83" i="81"/>
  <c r="H84" i="81"/>
  <c r="J84" i="81"/>
  <c r="H85" i="81"/>
  <c r="J85" i="81"/>
  <c r="H86" i="81"/>
  <c r="J86" i="81"/>
  <c r="I86" i="81" s="1"/>
  <c r="H87" i="81"/>
  <c r="J87" i="81"/>
  <c r="H88" i="81"/>
  <c r="I88" i="81" s="1"/>
  <c r="J88" i="81"/>
  <c r="H89" i="81"/>
  <c r="J89" i="81"/>
  <c r="H90" i="81"/>
  <c r="J90" i="81"/>
  <c r="H91" i="81"/>
  <c r="J91" i="81"/>
  <c r="H92" i="81"/>
  <c r="J92" i="81"/>
  <c r="H93" i="81"/>
  <c r="J93" i="81"/>
  <c r="H94" i="81"/>
  <c r="J94" i="81"/>
  <c r="I94" i="81"/>
  <c r="H95" i="81"/>
  <c r="J95" i="81"/>
  <c r="I95" i="81"/>
  <c r="H96" i="81"/>
  <c r="J96" i="81"/>
  <c r="H97" i="81"/>
  <c r="J97" i="81"/>
  <c r="I97" i="81"/>
  <c r="H98" i="81"/>
  <c r="J98" i="81"/>
  <c r="I98" i="81"/>
  <c r="H99" i="81"/>
  <c r="J99" i="81"/>
  <c r="H100" i="81"/>
  <c r="J100" i="81"/>
  <c r="H101" i="81"/>
  <c r="J101" i="81"/>
  <c r="H102" i="81"/>
  <c r="J102" i="81"/>
  <c r="H103" i="81"/>
  <c r="I103" i="81" s="1"/>
  <c r="J103" i="81"/>
  <c r="H104" i="81"/>
  <c r="J104" i="81"/>
  <c r="H105" i="81"/>
  <c r="J105" i="81"/>
  <c r="H106" i="81"/>
  <c r="J106" i="81"/>
  <c r="H107" i="81"/>
  <c r="J107" i="81"/>
  <c r="H109" i="81"/>
  <c r="J109" i="81"/>
  <c r="H110" i="81"/>
  <c r="J110" i="81"/>
  <c r="H111" i="81"/>
  <c r="J111" i="81"/>
  <c r="H112" i="81"/>
  <c r="J112" i="81"/>
  <c r="H113" i="81"/>
  <c r="J113" i="81"/>
  <c r="H114" i="81"/>
  <c r="J114" i="81"/>
  <c r="H115" i="81"/>
  <c r="J115" i="81"/>
  <c r="H116" i="81"/>
  <c r="J116" i="81"/>
  <c r="H117" i="81"/>
  <c r="J117" i="81"/>
  <c r="H118" i="81"/>
  <c r="J118" i="81"/>
  <c r="H119" i="81"/>
  <c r="J119" i="81"/>
  <c r="H121" i="81"/>
  <c r="J121" i="81"/>
  <c r="H122" i="81"/>
  <c r="J122" i="81"/>
  <c r="H123" i="81"/>
  <c r="J123" i="81"/>
  <c r="H125" i="81"/>
  <c r="J125" i="81"/>
  <c r="H126" i="81"/>
  <c r="J126" i="81"/>
  <c r="H127" i="81"/>
  <c r="J127" i="81"/>
  <c r="H128" i="81"/>
  <c r="J128" i="81"/>
  <c r="H129" i="81"/>
  <c r="J129" i="81"/>
  <c r="H130" i="81"/>
  <c r="J130" i="81"/>
  <c r="H131" i="81"/>
  <c r="J131" i="81"/>
  <c r="H132" i="81"/>
  <c r="J132" i="81"/>
  <c r="H133" i="81"/>
  <c r="J133" i="81"/>
  <c r="H134" i="81"/>
  <c r="J134" i="81"/>
  <c r="H135" i="81"/>
  <c r="J135" i="81"/>
  <c r="H136" i="81"/>
  <c r="J136" i="81"/>
  <c r="H137" i="81"/>
  <c r="J137" i="81"/>
  <c r="H138" i="81"/>
  <c r="J138" i="81"/>
  <c r="H139" i="81"/>
  <c r="J139" i="81"/>
  <c r="H140" i="81"/>
  <c r="J140" i="81"/>
  <c r="H141" i="81"/>
  <c r="J141" i="81"/>
  <c r="H142" i="81"/>
  <c r="J142" i="81"/>
  <c r="H144" i="81"/>
  <c r="J144" i="81"/>
  <c r="H145" i="81"/>
  <c r="J145" i="81"/>
  <c r="I145" i="81"/>
  <c r="H146" i="81"/>
  <c r="J146" i="81"/>
  <c r="H147" i="81"/>
  <c r="J147" i="81"/>
  <c r="H148" i="81"/>
  <c r="J148" i="81"/>
  <c r="I148" i="81" s="1"/>
  <c r="H149" i="81"/>
  <c r="J149" i="81"/>
  <c r="H150" i="81"/>
  <c r="I150" i="81" s="1"/>
  <c r="J150" i="81"/>
  <c r="H151" i="81"/>
  <c r="J151" i="81"/>
  <c r="H152" i="81"/>
  <c r="J152" i="81"/>
  <c r="I152" i="81" s="1"/>
  <c r="H153" i="81"/>
  <c r="J153" i="81"/>
  <c r="H154" i="81"/>
  <c r="I154" i="81" s="1"/>
  <c r="J154" i="81"/>
  <c r="H155" i="81"/>
  <c r="J155" i="81"/>
  <c r="H156" i="81"/>
  <c r="J156" i="81"/>
  <c r="I156" i="81"/>
  <c r="H157" i="81"/>
  <c r="J157" i="81"/>
  <c r="H158" i="81"/>
  <c r="J158" i="81"/>
  <c r="H159" i="81"/>
  <c r="J159" i="81"/>
  <c r="I159" i="81"/>
  <c r="H160" i="81"/>
  <c r="J160" i="81"/>
  <c r="I160" i="81" s="1"/>
  <c r="H161" i="81"/>
  <c r="J161" i="81"/>
  <c r="H162" i="81"/>
  <c r="J162" i="81"/>
  <c r="H163" i="81"/>
  <c r="J163" i="81"/>
  <c r="H165" i="81"/>
  <c r="J165" i="81"/>
  <c r="H166" i="81"/>
  <c r="J166" i="81"/>
  <c r="I166" i="81" s="1"/>
  <c r="H167" i="81"/>
  <c r="J167" i="81"/>
  <c r="I167" i="81"/>
  <c r="H168" i="81"/>
  <c r="J168" i="81"/>
  <c r="H169" i="81"/>
  <c r="J169" i="81"/>
  <c r="I169" i="81" s="1"/>
  <c r="H170" i="81"/>
  <c r="J170" i="81"/>
  <c r="H171" i="81"/>
  <c r="I171" i="81"/>
  <c r="J171" i="81"/>
  <c r="H172" i="81"/>
  <c r="J172" i="81"/>
  <c r="I172" i="81" s="1"/>
  <c r="H173" i="81"/>
  <c r="J173" i="81"/>
  <c r="I173" i="81"/>
  <c r="H174" i="81"/>
  <c r="J174" i="81"/>
  <c r="H175" i="81"/>
  <c r="J175" i="81"/>
  <c r="I175" i="81" s="1"/>
  <c r="H176" i="81"/>
  <c r="J176" i="81"/>
  <c r="H177" i="81"/>
  <c r="J177" i="81"/>
  <c r="I177" i="81"/>
  <c r="H178" i="81"/>
  <c r="J178" i="81"/>
  <c r="I178" i="81" s="1"/>
  <c r="H179" i="81"/>
  <c r="J179" i="81"/>
  <c r="I179" i="81" s="1"/>
  <c r="H180" i="81"/>
  <c r="I180" i="81" s="1"/>
  <c r="J180" i="81"/>
  <c r="H181" i="81"/>
  <c r="J181" i="81"/>
  <c r="I181" i="81" s="1"/>
  <c r="A6" i="81"/>
  <c r="A8" i="81"/>
  <c r="A9" i="81"/>
  <c r="A10" i="81"/>
  <c r="A11" i="81"/>
  <c r="A12" i="81"/>
  <c r="A13" i="81"/>
  <c r="A14" i="81"/>
  <c r="A15" i="81"/>
  <c r="A16" i="81"/>
  <c r="A17" i="81"/>
  <c r="A18" i="81"/>
  <c r="A19" i="81"/>
  <c r="A20" i="81"/>
  <c r="A21" i="81"/>
  <c r="A22" i="81"/>
  <c r="A23" i="81"/>
  <c r="A25" i="81"/>
  <c r="A26" i="81"/>
  <c r="A27" i="81"/>
  <c r="A28" i="81"/>
  <c r="A29" i="81"/>
  <c r="A30" i="81"/>
  <c r="A31" i="81"/>
  <c r="A32" i="81"/>
  <c r="A34" i="81"/>
  <c r="A35" i="81"/>
  <c r="A36" i="81"/>
  <c r="A38" i="81"/>
  <c r="A39" i="81"/>
  <c r="A40" i="81"/>
  <c r="A41" i="81"/>
  <c r="A42" i="81"/>
  <c r="A43" i="81"/>
  <c r="A44" i="81"/>
  <c r="A45" i="81"/>
  <c r="A46" i="81"/>
  <c r="A47" i="81"/>
  <c r="A48" i="81"/>
  <c r="A49" i="81"/>
  <c r="A50" i="81"/>
  <c r="A51" i="81"/>
  <c r="A52" i="81"/>
  <c r="A53" i="81"/>
  <c r="A54" i="81"/>
  <c r="A55" i="81"/>
  <c r="A56" i="81"/>
  <c r="A57" i="81"/>
  <c r="A58" i="81"/>
  <c r="A59" i="81"/>
  <c r="A60" i="81"/>
  <c r="A62" i="81"/>
  <c r="A63" i="81"/>
  <c r="A64" i="81"/>
  <c r="A65" i="81"/>
  <c r="A66" i="81"/>
  <c r="A67" i="81"/>
  <c r="A68" i="81"/>
  <c r="A69" i="81"/>
  <c r="A70" i="81"/>
  <c r="A71" i="81"/>
  <c r="A72" i="81"/>
  <c r="A73" i="81"/>
  <c r="A74" i="81"/>
  <c r="A75" i="81"/>
  <c r="A76" i="81"/>
  <c r="A77" i="81"/>
  <c r="A78" i="81"/>
  <c r="A79" i="81"/>
  <c r="A80" i="81"/>
  <c r="A81" i="81"/>
  <c r="A83" i="81"/>
  <c r="A84" i="81"/>
  <c r="A85" i="81"/>
  <c r="A86" i="81"/>
  <c r="A87" i="81"/>
  <c r="A88" i="81"/>
  <c r="A89" i="81"/>
  <c r="A90" i="81"/>
  <c r="A91" i="81"/>
  <c r="A92" i="81"/>
  <c r="A93" i="81"/>
  <c r="A94" i="81"/>
  <c r="A95" i="81"/>
  <c r="A96" i="81"/>
  <c r="A97" i="81"/>
  <c r="A98" i="81"/>
  <c r="A99" i="81"/>
  <c r="A100" i="81"/>
  <c r="A101" i="81"/>
  <c r="A102" i="81"/>
  <c r="A103" i="81"/>
  <c r="A104" i="81"/>
  <c r="A105" i="81"/>
  <c r="A106" i="81"/>
  <c r="A107" i="81"/>
  <c r="A109" i="81"/>
  <c r="A110" i="81"/>
  <c r="A111" i="81"/>
  <c r="A112" i="81"/>
  <c r="A113" i="81"/>
  <c r="A114" i="81"/>
  <c r="A115" i="81"/>
  <c r="A116" i="81"/>
  <c r="A117" i="81"/>
  <c r="A118" i="81"/>
  <c r="A119" i="81"/>
  <c r="A121" i="81"/>
  <c r="A122" i="81"/>
  <c r="A123" i="81"/>
  <c r="A125" i="81"/>
  <c r="A126" i="81"/>
  <c r="A127" i="81"/>
  <c r="A128" i="81"/>
  <c r="A129" i="81"/>
  <c r="A130" i="81"/>
  <c r="A131" i="81"/>
  <c r="A132" i="81"/>
  <c r="A133" i="81"/>
  <c r="A134" i="81"/>
  <c r="A135" i="81"/>
  <c r="A136" i="81"/>
  <c r="A137" i="81"/>
  <c r="A138" i="81"/>
  <c r="A139" i="81"/>
  <c r="A140" i="81"/>
  <c r="A141" i="81"/>
  <c r="A142" i="81"/>
  <c r="A144" i="81"/>
  <c r="A145" i="81"/>
  <c r="A146" i="81"/>
  <c r="A147" i="81"/>
  <c r="A148" i="81"/>
  <c r="A149" i="81"/>
  <c r="A150" i="81"/>
  <c r="A151" i="81"/>
  <c r="A152" i="81"/>
  <c r="A153" i="81"/>
  <c r="A154" i="81"/>
  <c r="A155" i="81"/>
  <c r="A156" i="81"/>
  <c r="A157" i="81"/>
  <c r="A158" i="81"/>
  <c r="A159" i="81"/>
  <c r="A160" i="81"/>
  <c r="A161" i="81"/>
  <c r="A162" i="81"/>
  <c r="A163" i="81"/>
  <c r="A165" i="81"/>
  <c r="A166" i="81"/>
  <c r="A167" i="81"/>
  <c r="A168" i="81"/>
  <c r="A169" i="81"/>
  <c r="A170" i="81"/>
  <c r="A171" i="81"/>
  <c r="A172" i="81"/>
  <c r="A173" i="81"/>
  <c r="A174" i="81"/>
  <c r="A175" i="81"/>
  <c r="A176" i="81"/>
  <c r="A177" i="81"/>
  <c r="A178" i="81"/>
  <c r="A179" i="81"/>
  <c r="A180" i="81"/>
  <c r="A181" i="81"/>
  <c r="F73" i="80"/>
  <c r="H73" i="80"/>
  <c r="G73" i="80"/>
  <c r="F74" i="80"/>
  <c r="H74" i="80"/>
  <c r="G74" i="80"/>
  <c r="F75" i="80"/>
  <c r="H75" i="80"/>
  <c r="G75" i="80"/>
  <c r="F76" i="80"/>
  <c r="H76" i="80"/>
  <c r="F78" i="80"/>
  <c r="H78" i="80"/>
  <c r="G78" i="80"/>
  <c r="F79" i="80"/>
  <c r="H79" i="80"/>
  <c r="F80" i="80"/>
  <c r="H80" i="80"/>
  <c r="G80" i="80"/>
  <c r="F81" i="80"/>
  <c r="H81" i="80"/>
  <c r="F82" i="80"/>
  <c r="H82" i="80"/>
  <c r="F83" i="80"/>
  <c r="H83" i="80"/>
  <c r="F84" i="80"/>
  <c r="H84" i="80"/>
  <c r="F85" i="80"/>
  <c r="H85" i="80"/>
  <c r="F86" i="80"/>
  <c r="G86" i="80" s="1"/>
  <c r="H86" i="80"/>
  <c r="F87" i="80"/>
  <c r="H87" i="80"/>
  <c r="F88" i="80"/>
  <c r="G88" i="80" s="1"/>
  <c r="H88" i="80"/>
  <c r="F90" i="80"/>
  <c r="H90" i="80"/>
  <c r="F91" i="80"/>
  <c r="H91" i="80"/>
  <c r="G91" i="80" s="1"/>
  <c r="F92" i="80"/>
  <c r="H92" i="80"/>
  <c r="F93" i="80"/>
  <c r="H93" i="80"/>
  <c r="F94" i="80"/>
  <c r="H94" i="80"/>
  <c r="F95" i="80"/>
  <c r="H95" i="80"/>
  <c r="F97" i="80"/>
  <c r="H97" i="80"/>
  <c r="F98" i="80"/>
  <c r="H98" i="80"/>
  <c r="F99" i="80"/>
  <c r="H99" i="80"/>
  <c r="F100" i="80"/>
  <c r="H100" i="80"/>
  <c r="F101" i="80"/>
  <c r="H101" i="80"/>
  <c r="F102" i="80"/>
  <c r="H102" i="80"/>
  <c r="F103" i="80"/>
  <c r="H103" i="80"/>
  <c r="F104" i="80"/>
  <c r="H104" i="80"/>
  <c r="F105" i="80"/>
  <c r="H105" i="80"/>
  <c r="F106" i="80"/>
  <c r="H106" i="80"/>
  <c r="F107" i="80"/>
  <c r="H107" i="80"/>
  <c r="F109" i="80"/>
  <c r="H109" i="80"/>
  <c r="F110" i="80"/>
  <c r="H110" i="80"/>
  <c r="F111" i="80"/>
  <c r="H111" i="80"/>
  <c r="F112" i="80"/>
  <c r="H112" i="80"/>
  <c r="F113" i="80"/>
  <c r="H113" i="80"/>
  <c r="F114" i="80"/>
  <c r="H114" i="80"/>
  <c r="F115" i="80"/>
  <c r="H115" i="80"/>
  <c r="G115" i="80" s="1"/>
  <c r="F116" i="80"/>
  <c r="H116" i="80"/>
  <c r="F117" i="80"/>
  <c r="H117" i="80"/>
  <c r="F118" i="80"/>
  <c r="H118" i="80"/>
  <c r="F119" i="80"/>
  <c r="H119" i="80"/>
  <c r="G119" i="80"/>
  <c r="F120" i="80"/>
  <c r="H120" i="80"/>
  <c r="G120" i="80" s="1"/>
  <c r="F121" i="80"/>
  <c r="H121" i="80"/>
  <c r="F122" i="80"/>
  <c r="H122" i="80"/>
  <c r="F123" i="80"/>
  <c r="H123" i="80"/>
  <c r="F125" i="80"/>
  <c r="H125" i="80"/>
  <c r="F126" i="80"/>
  <c r="H126" i="80"/>
  <c r="F127" i="80"/>
  <c r="H127" i="80"/>
  <c r="F128" i="80"/>
  <c r="H128" i="80"/>
  <c r="F129" i="80"/>
  <c r="H129" i="80"/>
  <c r="F130" i="80"/>
  <c r="H130" i="80"/>
  <c r="F131" i="80"/>
  <c r="H131" i="80"/>
  <c r="F132" i="80"/>
  <c r="H132" i="80"/>
  <c r="F134" i="80"/>
  <c r="H134" i="80"/>
  <c r="F135" i="80"/>
  <c r="H135" i="80"/>
  <c r="F136" i="80"/>
  <c r="H136" i="80"/>
  <c r="F137" i="80"/>
  <c r="H137" i="80"/>
  <c r="G137" i="80" s="1"/>
  <c r="F138" i="80"/>
  <c r="H138" i="80"/>
  <c r="F139" i="80"/>
  <c r="H139" i="80"/>
  <c r="G139" i="80"/>
  <c r="F140" i="80"/>
  <c r="H140" i="80"/>
  <c r="F141" i="80"/>
  <c r="H141" i="80"/>
  <c r="F142" i="80"/>
  <c r="H142" i="80"/>
  <c r="F143" i="80"/>
  <c r="H143" i="80"/>
  <c r="G143" i="80" s="1"/>
  <c r="F144" i="80"/>
  <c r="G144" i="80" s="1"/>
  <c r="H144" i="80"/>
  <c r="F145" i="80"/>
  <c r="H145" i="80"/>
  <c r="G145" i="80" s="1"/>
  <c r="F146" i="80"/>
  <c r="H146" i="80"/>
  <c r="G146" i="80"/>
  <c r="F148" i="80"/>
  <c r="F149" i="80" s="1"/>
  <c r="H148" i="80"/>
  <c r="H149" i="80" s="1"/>
  <c r="A75" i="80"/>
  <c r="A76" i="80"/>
  <c r="A78" i="80"/>
  <c r="A79" i="80"/>
  <c r="A80" i="80"/>
  <c r="A81" i="80"/>
  <c r="A82" i="80"/>
  <c r="A83" i="80"/>
  <c r="A84" i="80"/>
  <c r="A85" i="80"/>
  <c r="A86" i="80"/>
  <c r="A87" i="80"/>
  <c r="A88" i="80"/>
  <c r="A90" i="80"/>
  <c r="A91" i="80"/>
  <c r="A92" i="80"/>
  <c r="A93" i="80"/>
  <c r="A94" i="80"/>
  <c r="A95" i="80"/>
  <c r="A97" i="80"/>
  <c r="A98" i="80"/>
  <c r="A99" i="80"/>
  <c r="A100" i="80"/>
  <c r="A101" i="80"/>
  <c r="A102" i="80"/>
  <c r="A103" i="80"/>
  <c r="A104" i="80"/>
  <c r="A105" i="80"/>
  <c r="A106" i="80"/>
  <c r="A107" i="80"/>
  <c r="A109" i="80"/>
  <c r="A110" i="80"/>
  <c r="A111" i="80"/>
  <c r="A112" i="80"/>
  <c r="A113" i="80"/>
  <c r="A114" i="80"/>
  <c r="A115" i="80"/>
  <c r="A116" i="80"/>
  <c r="A117" i="80"/>
  <c r="A118" i="80"/>
  <c r="A119" i="80"/>
  <c r="A120" i="80"/>
  <c r="A121" i="80"/>
  <c r="A122" i="80"/>
  <c r="A123" i="80"/>
  <c r="A125" i="80"/>
  <c r="A126" i="80"/>
  <c r="A127" i="80"/>
  <c r="A128" i="80"/>
  <c r="A129" i="80"/>
  <c r="A130" i="80"/>
  <c r="A131" i="80"/>
  <c r="A132" i="80"/>
  <c r="A134" i="80"/>
  <c r="A135" i="80"/>
  <c r="A136" i="80"/>
  <c r="A137" i="80"/>
  <c r="A138" i="80"/>
  <c r="A139" i="80"/>
  <c r="A140" i="80"/>
  <c r="A141" i="80"/>
  <c r="A142" i="80"/>
  <c r="A143" i="80"/>
  <c r="A144" i="80"/>
  <c r="A145" i="80"/>
  <c r="A146" i="80"/>
  <c r="A148" i="80"/>
  <c r="H37" i="79"/>
  <c r="J37" i="79"/>
  <c r="I37" i="79" s="1"/>
  <c r="H38" i="79"/>
  <c r="I38" i="79" s="1"/>
  <c r="J38" i="79"/>
  <c r="H39" i="79"/>
  <c r="J39" i="79"/>
  <c r="I39" i="79" s="1"/>
  <c r="H40" i="79"/>
  <c r="J40" i="79"/>
  <c r="H41" i="79"/>
  <c r="J41" i="79"/>
  <c r="H42" i="79"/>
  <c r="J42" i="79"/>
  <c r="H43" i="79"/>
  <c r="J43" i="79"/>
  <c r="H44" i="79"/>
  <c r="J44" i="79"/>
  <c r="H45" i="79"/>
  <c r="I45" i="79" s="1"/>
  <c r="J45" i="79"/>
  <c r="H46" i="79"/>
  <c r="J46" i="79"/>
  <c r="I46" i="79" s="1"/>
  <c r="H47" i="79"/>
  <c r="I47" i="79" s="1"/>
  <c r="J47" i="79"/>
  <c r="H49" i="79"/>
  <c r="J49" i="79"/>
  <c r="H50" i="79"/>
  <c r="J50" i="79"/>
  <c r="I50" i="79" s="1"/>
  <c r="H51" i="79"/>
  <c r="I51" i="79" s="1"/>
  <c r="J51" i="79"/>
  <c r="H52" i="79"/>
  <c r="J52" i="79"/>
  <c r="I52" i="79" s="1"/>
  <c r="H53" i="79"/>
  <c r="J53" i="79"/>
  <c r="H54" i="79"/>
  <c r="J54" i="79"/>
  <c r="H55" i="79"/>
  <c r="I55" i="79" s="1"/>
  <c r="J55" i="79"/>
  <c r="H56" i="79"/>
  <c r="J56" i="79"/>
  <c r="I56" i="79" s="1"/>
  <c r="H57" i="79"/>
  <c r="J57" i="79"/>
  <c r="H58" i="79"/>
  <c r="I58" i="79" s="1"/>
  <c r="J58" i="79"/>
  <c r="H60" i="79"/>
  <c r="J60" i="79"/>
  <c r="H61" i="79"/>
  <c r="J61" i="79"/>
  <c r="H62" i="79"/>
  <c r="J62" i="79"/>
  <c r="I62" i="79" s="1"/>
  <c r="H63" i="79"/>
  <c r="J63" i="79"/>
  <c r="H64" i="79"/>
  <c r="J64" i="79"/>
  <c r="I64" i="79"/>
  <c r="H65" i="79"/>
  <c r="J65" i="79"/>
  <c r="H66" i="79"/>
  <c r="J66" i="79"/>
  <c r="I66" i="79" s="1"/>
  <c r="H67" i="79"/>
  <c r="J67" i="79"/>
  <c r="H68" i="79"/>
  <c r="I68" i="79" s="1"/>
  <c r="J68" i="79"/>
  <c r="H69" i="79"/>
  <c r="J69" i="79"/>
  <c r="H70" i="79"/>
  <c r="J70" i="79"/>
  <c r="I70" i="79" s="1"/>
  <c r="H71" i="79"/>
  <c r="J71" i="79"/>
  <c r="H72" i="79"/>
  <c r="I72" i="79" s="1"/>
  <c r="J72" i="79"/>
  <c r="H73" i="79"/>
  <c r="J73" i="79"/>
  <c r="I73" i="79" s="1"/>
  <c r="H74" i="79"/>
  <c r="J74" i="79"/>
  <c r="H75" i="79"/>
  <c r="I75" i="79" s="1"/>
  <c r="J75" i="79"/>
  <c r="H76" i="79"/>
  <c r="J76" i="79"/>
  <c r="H77" i="79"/>
  <c r="J77" i="79"/>
  <c r="H78" i="79"/>
  <c r="J78" i="79"/>
  <c r="H80" i="79"/>
  <c r="J80" i="79"/>
  <c r="H81" i="79"/>
  <c r="J81" i="79"/>
  <c r="H82" i="79"/>
  <c r="J82" i="79"/>
  <c r="H83" i="79"/>
  <c r="J83" i="79"/>
  <c r="H84" i="79"/>
  <c r="I84" i="79"/>
  <c r="J84" i="79"/>
  <c r="H85" i="79"/>
  <c r="J85" i="79"/>
  <c r="H86" i="79"/>
  <c r="J86" i="79"/>
  <c r="H87" i="79"/>
  <c r="J87" i="79"/>
  <c r="H88" i="79"/>
  <c r="J88" i="79"/>
  <c r="H89" i="79"/>
  <c r="J89" i="79"/>
  <c r="H90" i="79"/>
  <c r="J90" i="79"/>
  <c r="H91" i="79"/>
  <c r="J91" i="79"/>
  <c r="H92" i="79"/>
  <c r="J92" i="79"/>
  <c r="I92" i="79"/>
  <c r="H93" i="79"/>
  <c r="J93" i="79"/>
  <c r="I93" i="79" s="1"/>
  <c r="H94" i="79"/>
  <c r="J94" i="79"/>
  <c r="I94" i="79" s="1"/>
  <c r="H95" i="79"/>
  <c r="J95" i="79"/>
  <c r="I95" i="79" s="1"/>
  <c r="H96" i="79"/>
  <c r="J96" i="79"/>
  <c r="H97" i="79"/>
  <c r="J97" i="79"/>
  <c r="I97" i="79" s="1"/>
  <c r="H98" i="79"/>
  <c r="J98" i="79"/>
  <c r="I98" i="79" s="1"/>
  <c r="H99" i="79"/>
  <c r="I99" i="79" s="1"/>
  <c r="J99" i="79"/>
  <c r="H100" i="79"/>
  <c r="J100" i="79"/>
  <c r="H101" i="79"/>
  <c r="J101" i="79"/>
  <c r="I101" i="79" s="1"/>
  <c r="H102" i="79"/>
  <c r="I102" i="79" s="1"/>
  <c r="J102" i="79"/>
  <c r="H103" i="79"/>
  <c r="J103" i="79"/>
  <c r="I103" i="79" s="1"/>
  <c r="H104" i="79"/>
  <c r="J104" i="79"/>
  <c r="I104" i="79"/>
  <c r="H105" i="79"/>
  <c r="J105" i="79"/>
  <c r="I105" i="79" s="1"/>
  <c r="H106" i="79"/>
  <c r="J106" i="79"/>
  <c r="I106" i="79"/>
  <c r="H107" i="79"/>
  <c r="I107" i="79"/>
  <c r="J107" i="79"/>
  <c r="H108" i="79"/>
  <c r="J108" i="79"/>
  <c r="I108" i="79" s="1"/>
  <c r="H109" i="79"/>
  <c r="I109" i="79"/>
  <c r="J109" i="79"/>
  <c r="H110" i="79"/>
  <c r="I110" i="79" s="1"/>
  <c r="J110" i="79"/>
  <c r="H111" i="79"/>
  <c r="I111" i="79" s="1"/>
  <c r="J111" i="79"/>
  <c r="H112" i="79"/>
  <c r="J112" i="79"/>
  <c r="I112" i="79"/>
  <c r="H113" i="79"/>
  <c r="J113" i="79"/>
  <c r="I113" i="79" s="1"/>
  <c r="H114" i="79"/>
  <c r="J114" i="79"/>
  <c r="I114" i="79"/>
  <c r="H115" i="79"/>
  <c r="I115" i="79"/>
  <c r="J115" i="79"/>
  <c r="H116" i="79"/>
  <c r="J116" i="79"/>
  <c r="I116" i="79" s="1"/>
  <c r="H117" i="79"/>
  <c r="I117" i="79"/>
  <c r="J117" i="79"/>
  <c r="H118" i="79"/>
  <c r="I118" i="79" s="1"/>
  <c r="J118" i="79"/>
  <c r="H119" i="79"/>
  <c r="I119" i="79" s="1"/>
  <c r="J119" i="79"/>
  <c r="H120" i="79"/>
  <c r="J120" i="79"/>
  <c r="I120" i="79"/>
  <c r="H121" i="79"/>
  <c r="J121" i="79"/>
  <c r="I121" i="79" s="1"/>
  <c r="H122" i="79"/>
  <c r="J122" i="79"/>
  <c r="I122" i="79"/>
  <c r="H123" i="79"/>
  <c r="I123" i="79"/>
  <c r="J123" i="79"/>
  <c r="H124" i="79"/>
  <c r="J124" i="79"/>
  <c r="I124" i="79" s="1"/>
  <c r="H125" i="79"/>
  <c r="I125" i="79"/>
  <c r="J125" i="79"/>
  <c r="H127" i="79"/>
  <c r="J127" i="79"/>
  <c r="H128" i="79"/>
  <c r="I128" i="79" s="1"/>
  <c r="J128" i="79"/>
  <c r="H129" i="79"/>
  <c r="J129" i="79"/>
  <c r="I129" i="79"/>
  <c r="H130" i="79"/>
  <c r="J130" i="79"/>
  <c r="I130" i="79" s="1"/>
  <c r="H131" i="79"/>
  <c r="J131" i="79"/>
  <c r="I131" i="79"/>
  <c r="H132" i="79"/>
  <c r="I132" i="79"/>
  <c r="J132" i="79"/>
  <c r="H133" i="79"/>
  <c r="J133" i="79"/>
  <c r="I133" i="79" s="1"/>
  <c r="H134" i="79"/>
  <c r="I134" i="79"/>
  <c r="J134" i="79"/>
  <c r="H135" i="79"/>
  <c r="I135" i="79" s="1"/>
  <c r="J135" i="79"/>
  <c r="H136" i="79"/>
  <c r="I136" i="79" s="1"/>
  <c r="J136" i="79"/>
  <c r="H137" i="79"/>
  <c r="J137" i="79"/>
  <c r="I137" i="79"/>
  <c r="H138" i="79"/>
  <c r="J138" i="79"/>
  <c r="I138" i="79" s="1"/>
  <c r="H139" i="79"/>
  <c r="J139" i="79"/>
  <c r="I139" i="79"/>
  <c r="H140" i="79"/>
  <c r="I140" i="79"/>
  <c r="J140" i="79"/>
  <c r="H141" i="79"/>
  <c r="J141" i="79"/>
  <c r="I141" i="79" s="1"/>
  <c r="H142" i="79"/>
  <c r="I142" i="79"/>
  <c r="J142" i="79"/>
  <c r="H143" i="79"/>
  <c r="I143" i="79" s="1"/>
  <c r="J143" i="79"/>
  <c r="H144" i="79"/>
  <c r="I144" i="79" s="1"/>
  <c r="J144" i="79"/>
  <c r="H145" i="79"/>
  <c r="J145" i="79"/>
  <c r="I145" i="79"/>
  <c r="H146" i="79"/>
  <c r="J146" i="79"/>
  <c r="I146" i="79" s="1"/>
  <c r="H147" i="79"/>
  <c r="J147" i="79"/>
  <c r="I147" i="79"/>
  <c r="H148" i="79"/>
  <c r="I148" i="79"/>
  <c r="J148" i="79"/>
  <c r="A37" i="79"/>
  <c r="A38" i="79"/>
  <c r="A39" i="79"/>
  <c r="A40" i="79"/>
  <c r="A41" i="79"/>
  <c r="A42" i="79"/>
  <c r="A43" i="79"/>
  <c r="A44" i="79"/>
  <c r="A45" i="79"/>
  <c r="A46" i="79"/>
  <c r="A47" i="79"/>
  <c r="A49" i="79"/>
  <c r="A50" i="79"/>
  <c r="A51" i="79"/>
  <c r="A52" i="79"/>
  <c r="A53" i="79"/>
  <c r="A54" i="79"/>
  <c r="A55" i="79"/>
  <c r="A56" i="79"/>
  <c r="A57" i="79"/>
  <c r="A58" i="79"/>
  <c r="A60" i="79"/>
  <c r="A61" i="79"/>
  <c r="A62" i="79"/>
  <c r="A63" i="79"/>
  <c r="A64" i="79"/>
  <c r="A65" i="79"/>
  <c r="A66" i="79"/>
  <c r="A67" i="79"/>
  <c r="A68" i="79"/>
  <c r="A69" i="79"/>
  <c r="A70" i="79"/>
  <c r="A71" i="79"/>
  <c r="A72" i="79"/>
  <c r="A73" i="79"/>
  <c r="A74" i="79"/>
  <c r="A75" i="79"/>
  <c r="A76" i="79"/>
  <c r="A77" i="79"/>
  <c r="A78" i="79"/>
  <c r="A80" i="79"/>
  <c r="A81" i="79"/>
  <c r="A82" i="79"/>
  <c r="A83" i="79"/>
  <c r="A84" i="79"/>
  <c r="A85" i="79"/>
  <c r="A86" i="79"/>
  <c r="A87" i="79"/>
  <c r="A88" i="79"/>
  <c r="A89" i="79"/>
  <c r="A90" i="79"/>
  <c r="A91" i="79"/>
  <c r="A92" i="79"/>
  <c r="A93" i="79"/>
  <c r="A94" i="79"/>
  <c r="A95" i="79"/>
  <c r="A96" i="79"/>
  <c r="A97" i="79"/>
  <c r="A98" i="79"/>
  <c r="A99" i="79"/>
  <c r="A100" i="79"/>
  <c r="A101" i="79"/>
  <c r="A102" i="79"/>
  <c r="A103" i="79"/>
  <c r="A104" i="79"/>
  <c r="A105" i="79"/>
  <c r="A106" i="79"/>
  <c r="A107" i="79"/>
  <c r="A108" i="79"/>
  <c r="A109" i="79"/>
  <c r="A110" i="79"/>
  <c r="A111" i="79"/>
  <c r="A112" i="79"/>
  <c r="A113" i="79"/>
  <c r="A114" i="79"/>
  <c r="A115" i="79"/>
  <c r="A116" i="79"/>
  <c r="A117" i="79"/>
  <c r="A118" i="79"/>
  <c r="A119" i="79"/>
  <c r="A120" i="79"/>
  <c r="A121" i="79"/>
  <c r="A122" i="79"/>
  <c r="A123" i="79"/>
  <c r="A124" i="79"/>
  <c r="A125" i="79"/>
  <c r="A127" i="79"/>
  <c r="A128" i="79"/>
  <c r="A129" i="79"/>
  <c r="A130" i="79"/>
  <c r="A131" i="79"/>
  <c r="A132" i="79"/>
  <c r="A133" i="79"/>
  <c r="A134" i="79"/>
  <c r="A135" i="79"/>
  <c r="A136" i="79"/>
  <c r="A137" i="79"/>
  <c r="A138" i="79"/>
  <c r="A139" i="79"/>
  <c r="A140" i="79"/>
  <c r="A141" i="79"/>
  <c r="A142" i="79"/>
  <c r="A143" i="79"/>
  <c r="A144" i="79"/>
  <c r="A145" i="79"/>
  <c r="A146" i="79"/>
  <c r="A147" i="79"/>
  <c r="A148" i="79"/>
  <c r="G39" i="78"/>
  <c r="I39" i="78"/>
  <c r="H39" i="78"/>
  <c r="G40" i="78"/>
  <c r="I40" i="78"/>
  <c r="G41" i="78"/>
  <c r="I41" i="78"/>
  <c r="G42" i="78"/>
  <c r="I42" i="78"/>
  <c r="G43" i="78"/>
  <c r="I43" i="78"/>
  <c r="H43" i="78" s="1"/>
  <c r="G44" i="78"/>
  <c r="I44" i="78"/>
  <c r="G45" i="78"/>
  <c r="I45" i="78"/>
  <c r="G46" i="78"/>
  <c r="I46" i="78"/>
  <c r="G47" i="78"/>
  <c r="I47" i="78"/>
  <c r="G48" i="78"/>
  <c r="I48" i="78"/>
  <c r="G49" i="78"/>
  <c r="I49" i="78"/>
  <c r="H49" i="78"/>
  <c r="G50" i="78"/>
  <c r="I50" i="78"/>
  <c r="G51" i="78"/>
  <c r="I51" i="78"/>
  <c r="G52" i="78"/>
  <c r="I52" i="78"/>
  <c r="G53" i="78"/>
  <c r="I53" i="78"/>
  <c r="G54" i="78"/>
  <c r="I54" i="78"/>
  <c r="G55" i="78"/>
  <c r="I55" i="78"/>
  <c r="H55" i="78" s="1"/>
  <c r="G56" i="78"/>
  <c r="I56" i="78"/>
  <c r="G57" i="78"/>
  <c r="I57" i="78"/>
  <c r="G58" i="78"/>
  <c r="I58" i="78"/>
  <c r="G60" i="78"/>
  <c r="I60" i="78"/>
  <c r="G61" i="78"/>
  <c r="I61" i="78"/>
  <c r="G62" i="78"/>
  <c r="I62" i="78"/>
  <c r="H62" i="78"/>
  <c r="G63" i="78"/>
  <c r="I63" i="78"/>
  <c r="G64" i="78"/>
  <c r="I64" i="78"/>
  <c r="H64" i="78" s="1"/>
  <c r="G65" i="78"/>
  <c r="I65" i="78"/>
  <c r="G66" i="78"/>
  <c r="I66" i="78"/>
  <c r="G67" i="78"/>
  <c r="I67" i="78"/>
  <c r="G68" i="78"/>
  <c r="I68" i="78"/>
  <c r="H68" i="78"/>
  <c r="G69" i="78"/>
  <c r="I69" i="78"/>
  <c r="G70" i="78"/>
  <c r="I70" i="78"/>
  <c r="G71" i="78"/>
  <c r="I71" i="78"/>
  <c r="G73" i="78"/>
  <c r="I73" i="78"/>
  <c r="G74" i="78"/>
  <c r="I74" i="78"/>
  <c r="G75" i="78"/>
  <c r="I75" i="78"/>
  <c r="G76" i="78"/>
  <c r="I76" i="78"/>
  <c r="G77" i="78"/>
  <c r="I77" i="78"/>
  <c r="G78" i="78"/>
  <c r="I78" i="78"/>
  <c r="G79" i="78"/>
  <c r="I79" i="78"/>
  <c r="H79" i="78" s="1"/>
  <c r="G81" i="78"/>
  <c r="I81" i="78"/>
  <c r="G82" i="78"/>
  <c r="I82" i="78"/>
  <c r="G83" i="78"/>
  <c r="I83" i="78"/>
  <c r="G84" i="78"/>
  <c r="I84" i="78"/>
  <c r="H84" i="78" s="1"/>
  <c r="G85" i="78"/>
  <c r="I85" i="78"/>
  <c r="G86" i="78"/>
  <c r="I86" i="78"/>
  <c r="H86" i="78" s="1"/>
  <c r="G87" i="78"/>
  <c r="I87" i="78"/>
  <c r="G88" i="78"/>
  <c r="I88" i="78"/>
  <c r="G89" i="78"/>
  <c r="I89" i="78"/>
  <c r="G90" i="78"/>
  <c r="I90" i="78"/>
  <c r="G91" i="78"/>
  <c r="I91" i="78"/>
  <c r="G92" i="78"/>
  <c r="I92" i="78"/>
  <c r="G93" i="78"/>
  <c r="I93" i="78"/>
  <c r="G94" i="78"/>
  <c r="H94" i="78" s="1"/>
  <c r="I94" i="78"/>
  <c r="G95" i="78"/>
  <c r="I95" i="78"/>
  <c r="G96" i="78"/>
  <c r="I96" i="78"/>
  <c r="G98" i="78"/>
  <c r="I98" i="78"/>
  <c r="G99" i="78"/>
  <c r="I99" i="78"/>
  <c r="G100" i="78"/>
  <c r="I100" i="78"/>
  <c r="G101" i="78"/>
  <c r="I101" i="78"/>
  <c r="G102" i="78"/>
  <c r="H102" i="78" s="1"/>
  <c r="I102" i="78"/>
  <c r="G103" i="78"/>
  <c r="I103" i="78"/>
  <c r="G104" i="78"/>
  <c r="I104" i="78"/>
  <c r="G105" i="78"/>
  <c r="I105" i="78"/>
  <c r="G107" i="78"/>
  <c r="I107" i="78"/>
  <c r="H107" i="78" s="1"/>
  <c r="G108" i="78"/>
  <c r="I108" i="78"/>
  <c r="G109" i="78"/>
  <c r="I109" i="78"/>
  <c r="G110" i="78"/>
  <c r="I110" i="78"/>
  <c r="G111" i="78"/>
  <c r="I111" i="78"/>
  <c r="G112" i="78"/>
  <c r="I112" i="78"/>
  <c r="H112" i="78"/>
  <c r="G113" i="78"/>
  <c r="I113" i="78"/>
  <c r="G114" i="78"/>
  <c r="I114" i="78"/>
  <c r="G115" i="78"/>
  <c r="I115" i="78"/>
  <c r="G116" i="78"/>
  <c r="I116" i="78"/>
  <c r="G117" i="78"/>
  <c r="H117" i="78"/>
  <c r="I117" i="78"/>
  <c r="G118" i="78"/>
  <c r="I118" i="78"/>
  <c r="H118" i="78" s="1"/>
  <c r="G119" i="78"/>
  <c r="I119" i="78"/>
  <c r="G120" i="78"/>
  <c r="I120" i="78"/>
  <c r="G121" i="78"/>
  <c r="I121" i="78"/>
  <c r="H121" i="78" s="1"/>
  <c r="G122" i="78"/>
  <c r="I122" i="78"/>
  <c r="G123" i="78"/>
  <c r="I123" i="78"/>
  <c r="G124" i="78"/>
  <c r="I124" i="78"/>
  <c r="G125" i="78"/>
  <c r="I125" i="78"/>
  <c r="G126" i="78"/>
  <c r="I126" i="78"/>
  <c r="H126" i="78" s="1"/>
  <c r="G127" i="78"/>
  <c r="I127" i="78"/>
  <c r="G128" i="78"/>
  <c r="I128" i="78"/>
  <c r="G129" i="78"/>
  <c r="I129" i="78"/>
  <c r="G130" i="78"/>
  <c r="I130" i="78"/>
  <c r="G131" i="78"/>
  <c r="I131" i="78"/>
  <c r="G132" i="78"/>
  <c r="I132" i="78"/>
  <c r="G133" i="78"/>
  <c r="I133" i="78"/>
  <c r="G134" i="78"/>
  <c r="H134" i="78"/>
  <c r="I134" i="78"/>
  <c r="G135" i="78"/>
  <c r="I135" i="78"/>
  <c r="G136" i="78"/>
  <c r="H136" i="78" s="1"/>
  <c r="I136" i="78"/>
  <c r="G138" i="78"/>
  <c r="I138" i="78"/>
  <c r="G139" i="78"/>
  <c r="H139" i="78"/>
  <c r="I139" i="78"/>
  <c r="G140" i="78"/>
  <c r="I140" i="78"/>
  <c r="G141" i="78"/>
  <c r="I141" i="78"/>
  <c r="H141" i="78"/>
  <c r="G142" i="78"/>
  <c r="I142" i="78"/>
  <c r="H142" i="78" s="1"/>
  <c r="G143" i="78"/>
  <c r="I143" i="78"/>
  <c r="G144" i="78"/>
  <c r="I144" i="78"/>
  <c r="H144" i="78"/>
  <c r="G145" i="78"/>
  <c r="I145" i="78"/>
  <c r="G146" i="78"/>
  <c r="I146" i="78"/>
  <c r="H146" i="78" s="1"/>
  <c r="G147" i="78"/>
  <c r="I147" i="78"/>
  <c r="G148" i="78"/>
  <c r="I148" i="78"/>
  <c r="G149" i="78"/>
  <c r="I149" i="78"/>
  <c r="G150" i="78"/>
  <c r="I150" i="78"/>
  <c r="G151" i="78"/>
  <c r="I151" i="78"/>
  <c r="G152" i="78"/>
  <c r="I152" i="78"/>
  <c r="G153" i="78"/>
  <c r="H153" i="78" s="1"/>
  <c r="I153" i="78"/>
  <c r="G154" i="78"/>
  <c r="I154" i="78"/>
  <c r="H154" i="78" s="1"/>
  <c r="G155" i="78"/>
  <c r="I155" i="78"/>
  <c r="G157" i="78"/>
  <c r="I157" i="78"/>
  <c r="G158" i="78"/>
  <c r="I158" i="78"/>
  <c r="G159" i="78"/>
  <c r="I159" i="78"/>
  <c r="G160" i="78"/>
  <c r="I160" i="78"/>
  <c r="H160" i="78"/>
  <c r="G161" i="78"/>
  <c r="I161" i="78"/>
  <c r="G162" i="78"/>
  <c r="I162" i="78"/>
  <c r="G163" i="78"/>
  <c r="I163" i="78"/>
  <c r="G164" i="78"/>
  <c r="I164" i="78"/>
  <c r="G165" i="78"/>
  <c r="I165" i="78"/>
  <c r="H165" i="78" s="1"/>
  <c r="G166" i="78"/>
  <c r="I166" i="78"/>
  <c r="H166" i="78"/>
  <c r="G167" i="78"/>
  <c r="I167" i="78"/>
  <c r="G168" i="78"/>
  <c r="I168" i="78"/>
  <c r="G169" i="78"/>
  <c r="I169" i="78"/>
  <c r="G170" i="78"/>
  <c r="I170" i="78"/>
  <c r="G171" i="78"/>
  <c r="I171" i="78"/>
  <c r="G172" i="78"/>
  <c r="I172" i="78"/>
  <c r="H172" i="78" s="1"/>
  <c r="G173" i="78"/>
  <c r="I173" i="78"/>
  <c r="G174" i="78"/>
  <c r="I174" i="78"/>
  <c r="H174" i="78" s="1"/>
  <c r="G175" i="78"/>
  <c r="I175" i="78"/>
  <c r="H175" i="78" s="1"/>
  <c r="G176" i="78"/>
  <c r="I176" i="78"/>
  <c r="H176" i="78"/>
  <c r="G177" i="78"/>
  <c r="I177" i="78"/>
  <c r="H177" i="78" s="1"/>
  <c r="G178" i="78"/>
  <c r="I178" i="78"/>
  <c r="H178" i="78" s="1"/>
  <c r="G179" i="78"/>
  <c r="I179" i="78"/>
  <c r="H179" i="78" s="1"/>
  <c r="G180" i="78"/>
  <c r="H180" i="78" s="1"/>
  <c r="I180" i="78"/>
  <c r="G181" i="78"/>
  <c r="I181" i="78"/>
  <c r="G182" i="78"/>
  <c r="I182" i="78"/>
  <c r="H182" i="78" s="1"/>
  <c r="G183" i="78"/>
  <c r="H183" i="78" s="1"/>
  <c r="I183" i="78"/>
  <c r="G184" i="78"/>
  <c r="I184" i="78"/>
  <c r="H184" i="78" s="1"/>
  <c r="G185" i="78"/>
  <c r="I185" i="78"/>
  <c r="H185" i="78" s="1"/>
  <c r="G186" i="78"/>
  <c r="I186" i="78"/>
  <c r="H186" i="78" s="1"/>
  <c r="G187" i="78"/>
  <c r="I187" i="78"/>
  <c r="H187" i="78"/>
  <c r="G188" i="78"/>
  <c r="I188" i="78"/>
  <c r="H188" i="78" s="1"/>
  <c r="G189" i="78"/>
  <c r="I189" i="78"/>
  <c r="H189" i="78" s="1"/>
  <c r="G190" i="78"/>
  <c r="I190" i="78"/>
  <c r="H190" i="78" s="1"/>
  <c r="G191" i="78"/>
  <c r="H191" i="78" s="1"/>
  <c r="I191" i="78"/>
  <c r="G192" i="78"/>
  <c r="I192" i="78"/>
  <c r="H192" i="78" s="1"/>
  <c r="G193" i="78"/>
  <c r="I193" i="78"/>
  <c r="H193" i="78" s="1"/>
  <c r="G194" i="78"/>
  <c r="I194" i="78"/>
  <c r="H194" i="78" s="1"/>
  <c r="G195" i="78"/>
  <c r="I195" i="78"/>
  <c r="H195" i="78"/>
  <c r="G196" i="78"/>
  <c r="I196" i="78"/>
  <c r="H196" i="78" s="1"/>
  <c r="G197" i="78"/>
  <c r="I197" i="78"/>
  <c r="H197" i="78" s="1"/>
  <c r="G198" i="78"/>
  <c r="I198" i="78"/>
  <c r="H198" i="78" s="1"/>
  <c r="G199" i="78"/>
  <c r="H199" i="78" s="1"/>
  <c r="I199" i="78"/>
  <c r="G201" i="78"/>
  <c r="I201" i="78"/>
  <c r="H201" i="78" s="1"/>
  <c r="G202" i="78"/>
  <c r="I202" i="78"/>
  <c r="H202" i="78" s="1"/>
  <c r="G203" i="78"/>
  <c r="I203" i="78"/>
  <c r="H203" i="78" s="1"/>
  <c r="G204" i="78"/>
  <c r="I204" i="78"/>
  <c r="H204" i="78"/>
  <c r="G205" i="78"/>
  <c r="I205" i="78"/>
  <c r="H205" i="78" s="1"/>
  <c r="G206" i="78"/>
  <c r="H206" i="78" s="1"/>
  <c r="I206" i="78"/>
  <c r="G207" i="78"/>
  <c r="I207" i="78"/>
  <c r="H207" i="78" s="1"/>
  <c r="G208" i="78"/>
  <c r="H208" i="78" s="1"/>
  <c r="I208" i="78"/>
  <c r="G209" i="78"/>
  <c r="I209" i="78"/>
  <c r="H209" i="78" s="1"/>
  <c r="G210" i="78"/>
  <c r="I210" i="78"/>
  <c r="H210" i="78"/>
  <c r="G211" i="78"/>
  <c r="I211" i="78"/>
  <c r="H211" i="78" s="1"/>
  <c r="G212" i="78"/>
  <c r="I212" i="78"/>
  <c r="H212" i="78"/>
  <c r="G213" i="78"/>
  <c r="H213" i="78"/>
  <c r="I213" i="78"/>
  <c r="G214" i="78"/>
  <c r="I214" i="78"/>
  <c r="H214" i="78" s="1"/>
  <c r="G215" i="78"/>
  <c r="I215" i="78"/>
  <c r="H215" i="78" s="1"/>
  <c r="G216" i="78"/>
  <c r="H216" i="78" s="1"/>
  <c r="I216" i="78"/>
  <c r="G217" i="78"/>
  <c r="I217" i="78"/>
  <c r="H217" i="78" s="1"/>
  <c r="G218" i="78"/>
  <c r="I218" i="78"/>
  <c r="G219" i="78"/>
  <c r="H219" i="78" s="1"/>
  <c r="I219" i="78"/>
  <c r="G220" i="78"/>
  <c r="I220" i="78"/>
  <c r="H220" i="78" s="1"/>
  <c r="G221" i="78"/>
  <c r="I221" i="78"/>
  <c r="H221" i="78"/>
  <c r="G222" i="78"/>
  <c r="I222" i="78"/>
  <c r="H222" i="78" s="1"/>
  <c r="A38" i="78"/>
  <c r="A39" i="78"/>
  <c r="A40" i="78"/>
  <c r="A41" i="78"/>
  <c r="A42" i="78"/>
  <c r="A43" i="78"/>
  <c r="A44" i="78"/>
  <c r="A45" i="78"/>
  <c r="A46" i="78"/>
  <c r="A47" i="78"/>
  <c r="A48" i="78"/>
  <c r="A49" i="78"/>
  <c r="A50" i="78"/>
  <c r="A51" i="78"/>
  <c r="A52" i="78"/>
  <c r="A53" i="78"/>
  <c r="A54" i="78"/>
  <c r="A55" i="78"/>
  <c r="A56" i="78"/>
  <c r="A57" i="78"/>
  <c r="A58" i="78"/>
  <c r="A60" i="78"/>
  <c r="A61" i="78"/>
  <c r="A62" i="78"/>
  <c r="A63" i="78"/>
  <c r="A64" i="78"/>
  <c r="A65" i="78"/>
  <c r="A66" i="78"/>
  <c r="A67" i="78"/>
  <c r="A68" i="78"/>
  <c r="A69" i="78"/>
  <c r="A70" i="78"/>
  <c r="A71" i="78"/>
  <c r="A73" i="78"/>
  <c r="A74" i="78"/>
  <c r="A75" i="78"/>
  <c r="A76" i="78"/>
  <c r="A77" i="78"/>
  <c r="A78" i="78"/>
  <c r="A79" i="78"/>
  <c r="A81" i="78"/>
  <c r="A82" i="78"/>
  <c r="A83" i="78"/>
  <c r="A84" i="78"/>
  <c r="A85" i="78"/>
  <c r="A86" i="78"/>
  <c r="A87" i="78"/>
  <c r="A88" i="78"/>
  <c r="A89" i="78"/>
  <c r="A90" i="78"/>
  <c r="A91" i="78"/>
  <c r="A92" i="78"/>
  <c r="A93" i="78"/>
  <c r="A94" i="78"/>
  <c r="A95" i="78"/>
  <c r="A96" i="78"/>
  <c r="A98" i="78"/>
  <c r="A99" i="78"/>
  <c r="A100" i="78"/>
  <c r="A101" i="78"/>
  <c r="A102" i="78"/>
  <c r="A103" i="78"/>
  <c r="A104" i="78"/>
  <c r="A105" i="78"/>
  <c r="A107" i="78"/>
  <c r="A108" i="78"/>
  <c r="A109" i="78"/>
  <c r="A110" i="78"/>
  <c r="A111" i="78"/>
  <c r="A112" i="78"/>
  <c r="A113" i="78"/>
  <c r="A114" i="78"/>
  <c r="A115" i="78"/>
  <c r="A116" i="78"/>
  <c r="A117" i="78"/>
  <c r="A118" i="78"/>
  <c r="A119" i="78"/>
  <c r="A120" i="78"/>
  <c r="A121" i="78"/>
  <c r="A122" i="78"/>
  <c r="A123" i="78"/>
  <c r="A124" i="78"/>
  <c r="A125" i="78"/>
  <c r="A126" i="78"/>
  <c r="A127" i="78"/>
  <c r="A128" i="78"/>
  <c r="A129" i="78"/>
  <c r="A130" i="78"/>
  <c r="A131" i="78"/>
  <c r="A132" i="78"/>
  <c r="A133" i="78"/>
  <c r="A134" i="78"/>
  <c r="A135" i="78"/>
  <c r="A136" i="78"/>
  <c r="A138" i="78"/>
  <c r="A139" i="78"/>
  <c r="A140" i="78"/>
  <c r="A141" i="78"/>
  <c r="A142" i="78"/>
  <c r="A143" i="78"/>
  <c r="A144" i="78"/>
  <c r="A145" i="78"/>
  <c r="A146" i="78"/>
  <c r="A147" i="78"/>
  <c r="A148" i="78"/>
  <c r="A149" i="78"/>
  <c r="A150" i="78"/>
  <c r="A151" i="78"/>
  <c r="A152" i="78"/>
  <c r="A153" i="78"/>
  <c r="A154" i="78"/>
  <c r="A155" i="78"/>
  <c r="A157" i="78"/>
  <c r="A158" i="78"/>
  <c r="A159" i="78"/>
  <c r="A160" i="78"/>
  <c r="A161" i="78"/>
  <c r="A162" i="78"/>
  <c r="A163" i="78"/>
  <c r="A164" i="78"/>
  <c r="A165" i="78"/>
  <c r="A166" i="78"/>
  <c r="A167" i="78"/>
  <c r="A168" i="78"/>
  <c r="A169" i="78"/>
  <c r="A170" i="78"/>
  <c r="A171" i="78"/>
  <c r="A172" i="78"/>
  <c r="A173" i="78"/>
  <c r="A174" i="78"/>
  <c r="A175" i="78"/>
  <c r="A176" i="78"/>
  <c r="A177" i="78"/>
  <c r="A178" i="78"/>
  <c r="A179" i="78"/>
  <c r="A180" i="78"/>
  <c r="A181" i="78"/>
  <c r="A182" i="78"/>
  <c r="A183" i="78"/>
  <c r="A184" i="78"/>
  <c r="A185" i="78"/>
  <c r="A186" i="78"/>
  <c r="A187" i="78"/>
  <c r="A188" i="78"/>
  <c r="A189" i="78"/>
  <c r="A190" i="78"/>
  <c r="A191" i="78"/>
  <c r="A192" i="78"/>
  <c r="A193" i="78"/>
  <c r="A194" i="78"/>
  <c r="A195" i="78"/>
  <c r="A196" i="78"/>
  <c r="A197" i="78"/>
  <c r="A198" i="78"/>
  <c r="A199" i="78"/>
  <c r="A201" i="78"/>
  <c r="A202" i="78"/>
  <c r="A203" i="78"/>
  <c r="A204" i="78"/>
  <c r="A205" i="78"/>
  <c r="A206" i="78"/>
  <c r="A207" i="78"/>
  <c r="A208" i="78"/>
  <c r="A209" i="78"/>
  <c r="A210" i="78"/>
  <c r="A211" i="78"/>
  <c r="A212" i="78"/>
  <c r="A213" i="78"/>
  <c r="A214" i="78"/>
  <c r="A215" i="78"/>
  <c r="A216" i="78"/>
  <c r="A217" i="78"/>
  <c r="A218" i="78"/>
  <c r="A219" i="78"/>
  <c r="A220" i="78"/>
  <c r="A221" i="78"/>
  <c r="A222" i="78"/>
  <c r="G19" i="76"/>
  <c r="I19" i="76"/>
  <c r="G20" i="76"/>
  <c r="I20" i="76"/>
  <c r="G21" i="76"/>
  <c r="I21" i="76"/>
  <c r="G22" i="76"/>
  <c r="I22" i="76"/>
  <c r="H22" i="76" s="1"/>
  <c r="G23" i="76"/>
  <c r="I23" i="76"/>
  <c r="G24" i="76"/>
  <c r="I24" i="76"/>
  <c r="G25" i="76"/>
  <c r="I25" i="76"/>
  <c r="G26" i="76"/>
  <c r="I26" i="76"/>
  <c r="G27" i="76"/>
  <c r="I27" i="76"/>
  <c r="G28" i="76"/>
  <c r="I28" i="76"/>
  <c r="G29" i="76"/>
  <c r="I29" i="76"/>
  <c r="G30" i="76"/>
  <c r="I30" i="76"/>
  <c r="G31" i="76"/>
  <c r="I31" i="76"/>
  <c r="G32" i="76"/>
  <c r="I32" i="76"/>
  <c r="G33" i="76"/>
  <c r="I33" i="76"/>
  <c r="G34" i="76"/>
  <c r="I34" i="76"/>
  <c r="H34" i="76"/>
  <c r="G35" i="76"/>
  <c r="I35" i="76"/>
  <c r="G36" i="76"/>
  <c r="I36" i="76"/>
  <c r="G37" i="76"/>
  <c r="I37" i="76"/>
  <c r="G38" i="76"/>
  <c r="I38" i="76"/>
  <c r="G39" i="76"/>
  <c r="I39" i="76"/>
  <c r="G40" i="76"/>
  <c r="I40" i="76"/>
  <c r="G41" i="76"/>
  <c r="I41" i="76"/>
  <c r="G43" i="76"/>
  <c r="I43" i="76"/>
  <c r="G44" i="76"/>
  <c r="I44" i="76"/>
  <c r="G45" i="76"/>
  <c r="I45" i="76"/>
  <c r="G46" i="76"/>
  <c r="I46" i="76"/>
  <c r="H46" i="76" s="1"/>
  <c r="G47" i="76"/>
  <c r="I47" i="76"/>
  <c r="H47" i="76"/>
  <c r="G48" i="76"/>
  <c r="I48" i="76"/>
  <c r="G49" i="76"/>
  <c r="I49" i="76"/>
  <c r="G50" i="76"/>
  <c r="I50" i="76"/>
  <c r="G51" i="76"/>
  <c r="I51" i="76"/>
  <c r="H51" i="76" s="1"/>
  <c r="G52" i="76"/>
  <c r="I52" i="76"/>
  <c r="G53" i="76"/>
  <c r="I53" i="76"/>
  <c r="H53" i="76"/>
  <c r="G54" i="76"/>
  <c r="I54" i="76"/>
  <c r="G55" i="76"/>
  <c r="I55" i="76"/>
  <c r="G56" i="76"/>
  <c r="I56" i="76"/>
  <c r="G57" i="76"/>
  <c r="I57" i="76"/>
  <c r="H57" i="76" s="1"/>
  <c r="G58" i="76"/>
  <c r="I58" i="76"/>
  <c r="G59" i="76"/>
  <c r="I59" i="76"/>
  <c r="G60" i="76"/>
  <c r="I60" i="76"/>
  <c r="G61" i="76"/>
  <c r="I61" i="76"/>
  <c r="H61" i="76"/>
  <c r="G62" i="76"/>
  <c r="I62" i="76"/>
  <c r="H62" i="76" s="1"/>
  <c r="G64" i="76"/>
  <c r="I64" i="76"/>
  <c r="G65" i="76"/>
  <c r="I65" i="76"/>
  <c r="G66" i="76"/>
  <c r="I66" i="76"/>
  <c r="G67" i="76"/>
  <c r="I67" i="76"/>
  <c r="G68" i="76"/>
  <c r="I68" i="76"/>
  <c r="G69" i="76"/>
  <c r="I69" i="76"/>
  <c r="G70" i="76"/>
  <c r="H70" i="76" s="1"/>
  <c r="I70" i="76"/>
  <c r="G71" i="76"/>
  <c r="I71" i="76"/>
  <c r="G72" i="76"/>
  <c r="I72" i="76"/>
  <c r="G73" i="76"/>
  <c r="I73" i="76"/>
  <c r="G74" i="76"/>
  <c r="I74" i="76"/>
  <c r="G75" i="76"/>
  <c r="I75" i="76"/>
  <c r="G76" i="76"/>
  <c r="I76" i="76"/>
  <c r="G77" i="76"/>
  <c r="I77" i="76"/>
  <c r="G78" i="76"/>
  <c r="I78" i="76"/>
  <c r="H78" i="76" s="1"/>
  <c r="G79" i="76"/>
  <c r="I79" i="76"/>
  <c r="H79" i="76"/>
  <c r="G80" i="76"/>
  <c r="I80" i="76"/>
  <c r="G81" i="76"/>
  <c r="I81" i="76"/>
  <c r="G82" i="76"/>
  <c r="I82" i="76"/>
  <c r="H82" i="76" s="1"/>
  <c r="G83" i="76"/>
  <c r="I83" i="76"/>
  <c r="G84" i="76"/>
  <c r="H84" i="76" s="1"/>
  <c r="I84" i="76"/>
  <c r="G85" i="76"/>
  <c r="I85" i="76"/>
  <c r="G86" i="76"/>
  <c r="I86" i="76"/>
  <c r="H86" i="76" s="1"/>
  <c r="G87" i="76"/>
  <c r="I87" i="76"/>
  <c r="G88" i="76"/>
  <c r="I88" i="76"/>
  <c r="G89" i="76"/>
  <c r="I89" i="76"/>
  <c r="G90" i="76"/>
  <c r="I90" i="76"/>
  <c r="H90" i="76"/>
  <c r="G91" i="76"/>
  <c r="I91" i="76"/>
  <c r="H91" i="76" s="1"/>
  <c r="G93" i="76"/>
  <c r="I93" i="76"/>
  <c r="G94" i="76"/>
  <c r="I94" i="76"/>
  <c r="G95" i="76"/>
  <c r="H95" i="76" s="1"/>
  <c r="I95" i="76"/>
  <c r="G96" i="76"/>
  <c r="I96" i="76"/>
  <c r="H96" i="76" s="1"/>
  <c r="G97" i="76"/>
  <c r="I97" i="76"/>
  <c r="G98" i="76"/>
  <c r="I98" i="76"/>
  <c r="G99" i="76"/>
  <c r="I99" i="76"/>
  <c r="G100" i="76"/>
  <c r="I100" i="76"/>
  <c r="G101" i="76"/>
  <c r="I101" i="76"/>
  <c r="G102" i="76"/>
  <c r="I102" i="76"/>
  <c r="G103" i="76"/>
  <c r="I103" i="76"/>
  <c r="G105" i="76"/>
  <c r="I105" i="76"/>
  <c r="G106" i="76"/>
  <c r="I106" i="76"/>
  <c r="G107" i="76"/>
  <c r="I107" i="76"/>
  <c r="G108" i="76"/>
  <c r="I108" i="76"/>
  <c r="H108" i="76" s="1"/>
  <c r="G110" i="76"/>
  <c r="I110" i="76"/>
  <c r="H110" i="76" s="1"/>
  <c r="G111" i="76"/>
  <c r="I111" i="76"/>
  <c r="G112" i="76"/>
  <c r="I112" i="76"/>
  <c r="G113" i="76"/>
  <c r="I113" i="76"/>
  <c r="H113" i="76"/>
  <c r="G114" i="76"/>
  <c r="I114" i="76"/>
  <c r="H114" i="76" s="1"/>
  <c r="G115" i="76"/>
  <c r="I115" i="76"/>
  <c r="G116" i="76"/>
  <c r="I116" i="76"/>
  <c r="G117" i="76"/>
  <c r="I117" i="76"/>
  <c r="G118" i="76"/>
  <c r="I118" i="76"/>
  <c r="G119" i="76"/>
  <c r="I119" i="76"/>
  <c r="G120" i="76"/>
  <c r="I120" i="76"/>
  <c r="G121" i="76"/>
  <c r="I121" i="76"/>
  <c r="G122" i="76"/>
  <c r="I122" i="76"/>
  <c r="G123" i="76"/>
  <c r="I123" i="76"/>
  <c r="G124" i="76"/>
  <c r="I124" i="76"/>
  <c r="G125" i="76"/>
  <c r="I125" i="76"/>
  <c r="G126" i="76"/>
  <c r="I126" i="76"/>
  <c r="G127" i="76"/>
  <c r="I127" i="76"/>
  <c r="G128" i="76"/>
  <c r="I128" i="76"/>
  <c r="G129" i="76"/>
  <c r="I129" i="76"/>
  <c r="G130" i="76"/>
  <c r="H130" i="76" s="1"/>
  <c r="I130" i="76"/>
  <c r="G131" i="76"/>
  <c r="I131" i="76"/>
  <c r="G132" i="76"/>
  <c r="I132" i="76"/>
  <c r="G133" i="76"/>
  <c r="I133" i="76"/>
  <c r="G134" i="76"/>
  <c r="I134" i="76"/>
  <c r="G135" i="76"/>
  <c r="I135" i="76"/>
  <c r="G136" i="76"/>
  <c r="I136" i="76"/>
  <c r="G137" i="76"/>
  <c r="I137" i="76"/>
  <c r="G138" i="76"/>
  <c r="I138" i="76"/>
  <c r="G139" i="76"/>
  <c r="I139" i="76"/>
  <c r="G140" i="76"/>
  <c r="I140" i="76"/>
  <c r="G142" i="76"/>
  <c r="I142" i="76"/>
  <c r="G143" i="76"/>
  <c r="I143" i="76"/>
  <c r="G144" i="76"/>
  <c r="I144" i="76"/>
  <c r="G145" i="76"/>
  <c r="I145" i="76"/>
  <c r="G146" i="76"/>
  <c r="I146" i="76"/>
  <c r="G147" i="76"/>
  <c r="I147" i="76"/>
  <c r="G148" i="76"/>
  <c r="I148" i="76"/>
  <c r="H148" i="76" s="1"/>
  <c r="G149" i="76"/>
  <c r="I149" i="76"/>
  <c r="H149" i="76"/>
  <c r="G150" i="76"/>
  <c r="I150" i="76"/>
  <c r="H150" i="76" s="1"/>
  <c r="G151" i="76"/>
  <c r="I151" i="76"/>
  <c r="H151" i="76"/>
  <c r="G152" i="76"/>
  <c r="I152" i="76"/>
  <c r="G153" i="76"/>
  <c r="I153" i="76"/>
  <c r="H153" i="76" s="1"/>
  <c r="G154" i="76"/>
  <c r="I154" i="76"/>
  <c r="H154" i="76"/>
  <c r="G155" i="76"/>
  <c r="I155" i="76"/>
  <c r="G156" i="76"/>
  <c r="I156" i="76"/>
  <c r="G157" i="76"/>
  <c r="I157" i="76"/>
  <c r="G158" i="76"/>
  <c r="I158" i="76"/>
  <c r="H158" i="76" s="1"/>
  <c r="G159" i="76"/>
  <c r="I159" i="76"/>
  <c r="G160" i="76"/>
  <c r="I160" i="76"/>
  <c r="G162" i="76"/>
  <c r="I162" i="76"/>
  <c r="G163" i="76"/>
  <c r="I163" i="76"/>
  <c r="G164" i="76"/>
  <c r="I164" i="76"/>
  <c r="G165" i="76"/>
  <c r="I165" i="76"/>
  <c r="G166" i="76"/>
  <c r="I166" i="76"/>
  <c r="G167" i="76"/>
  <c r="I167" i="76"/>
  <c r="G168" i="76"/>
  <c r="I168" i="76"/>
  <c r="G169" i="76"/>
  <c r="I169" i="76"/>
  <c r="G170" i="76"/>
  <c r="I170" i="76"/>
  <c r="G171" i="76"/>
  <c r="I171" i="76"/>
  <c r="G172" i="76"/>
  <c r="I172" i="76"/>
  <c r="G173" i="76"/>
  <c r="I173" i="76"/>
  <c r="G174" i="76"/>
  <c r="I174" i="76"/>
  <c r="G175" i="76"/>
  <c r="I175" i="76"/>
  <c r="H175" i="76"/>
  <c r="G176" i="76"/>
  <c r="I176" i="76"/>
  <c r="G177" i="76"/>
  <c r="I177" i="76"/>
  <c r="G178" i="76"/>
  <c r="I178" i="76"/>
  <c r="G179" i="76"/>
  <c r="I179" i="76"/>
  <c r="G180" i="76"/>
  <c r="I180" i="76"/>
  <c r="G181" i="76"/>
  <c r="I181" i="76"/>
  <c r="G182" i="76"/>
  <c r="I182" i="76"/>
  <c r="G183" i="76"/>
  <c r="I183" i="76"/>
  <c r="G184" i="76"/>
  <c r="I184" i="76"/>
  <c r="G185" i="76"/>
  <c r="I185" i="76"/>
  <c r="G186" i="76"/>
  <c r="I186" i="76"/>
  <c r="G187" i="76"/>
  <c r="I187" i="76"/>
  <c r="G188" i="76"/>
  <c r="I188" i="76"/>
  <c r="G189" i="76"/>
  <c r="I189" i="76"/>
  <c r="G190" i="76"/>
  <c r="I190" i="76"/>
  <c r="G191" i="76"/>
  <c r="I191" i="76"/>
  <c r="G192" i="76"/>
  <c r="I192" i="76"/>
  <c r="G193" i="76"/>
  <c r="I193" i="76"/>
  <c r="G194" i="76"/>
  <c r="I194" i="76"/>
  <c r="G195" i="76"/>
  <c r="I195" i="76"/>
  <c r="G196" i="76"/>
  <c r="I196" i="76"/>
  <c r="G197" i="76"/>
  <c r="I197" i="76"/>
  <c r="G198" i="76"/>
  <c r="I198" i="76"/>
  <c r="G199" i="76"/>
  <c r="I199" i="76"/>
  <c r="G201" i="76"/>
  <c r="I201" i="76"/>
  <c r="G202" i="76"/>
  <c r="I202" i="76"/>
  <c r="G203" i="76"/>
  <c r="I203" i="76"/>
  <c r="G204" i="76"/>
  <c r="I204" i="76"/>
  <c r="G205" i="76"/>
  <c r="I205" i="76"/>
  <c r="G206" i="76"/>
  <c r="I206" i="76"/>
  <c r="G207" i="76"/>
  <c r="I207" i="76"/>
  <c r="G208" i="76"/>
  <c r="I208" i="76"/>
  <c r="G209" i="76"/>
  <c r="I209" i="76"/>
  <c r="G210" i="76"/>
  <c r="I210" i="76"/>
  <c r="G211" i="76"/>
  <c r="I211" i="76"/>
  <c r="G212" i="76"/>
  <c r="I212" i="76"/>
  <c r="G213" i="76"/>
  <c r="I213" i="76"/>
  <c r="G214" i="76"/>
  <c r="I214" i="76"/>
  <c r="G216" i="76"/>
  <c r="I216" i="76"/>
  <c r="G217" i="76"/>
  <c r="I217" i="76"/>
  <c r="G218" i="76"/>
  <c r="I218" i="76"/>
  <c r="G219" i="76"/>
  <c r="I219" i="76"/>
  <c r="G220" i="76"/>
  <c r="I220" i="76"/>
  <c r="G221" i="76"/>
  <c r="I221" i="76"/>
  <c r="G222" i="76"/>
  <c r="I222" i="76"/>
  <c r="G223" i="76"/>
  <c r="I223" i="76"/>
  <c r="H223" i="76" s="1"/>
  <c r="G224" i="76"/>
  <c r="I224" i="76"/>
  <c r="G225" i="76"/>
  <c r="I225" i="76"/>
  <c r="G226" i="76"/>
  <c r="I226" i="76"/>
  <c r="G227" i="76"/>
  <c r="I227" i="76"/>
  <c r="G228" i="76"/>
  <c r="I228" i="76"/>
  <c r="G229" i="76"/>
  <c r="I229" i="76"/>
  <c r="G230" i="76"/>
  <c r="I230" i="76"/>
  <c r="G231" i="76"/>
  <c r="I231" i="76"/>
  <c r="G232" i="76"/>
  <c r="I232" i="76"/>
  <c r="H232" i="76"/>
  <c r="G233" i="76"/>
  <c r="I233" i="76"/>
  <c r="G234" i="76"/>
  <c r="I234" i="76"/>
  <c r="H234" i="76" s="1"/>
  <c r="G235" i="76"/>
  <c r="I235" i="76"/>
  <c r="H235" i="76"/>
  <c r="G236" i="76"/>
  <c r="I236" i="76"/>
  <c r="G237" i="76"/>
  <c r="I237" i="76"/>
  <c r="G238" i="76"/>
  <c r="I238" i="76"/>
  <c r="G239" i="76"/>
  <c r="I239" i="76"/>
  <c r="H239" i="76" s="1"/>
  <c r="G240" i="76"/>
  <c r="I240" i="76"/>
  <c r="G241" i="76"/>
  <c r="I241" i="76"/>
  <c r="G242" i="76"/>
  <c r="I242" i="76"/>
  <c r="G243" i="76"/>
  <c r="I243" i="76"/>
  <c r="G244" i="76"/>
  <c r="I244" i="76"/>
  <c r="G245" i="76"/>
  <c r="I245" i="76"/>
  <c r="G246" i="76"/>
  <c r="I246" i="76"/>
  <c r="G247" i="76"/>
  <c r="I247" i="76"/>
  <c r="G248" i="76"/>
  <c r="I248" i="76"/>
  <c r="G249" i="76"/>
  <c r="I249" i="76"/>
  <c r="G250" i="76"/>
  <c r="I250" i="76"/>
  <c r="G251" i="76"/>
  <c r="I251" i="76"/>
  <c r="G252" i="76"/>
  <c r="I252" i="76"/>
  <c r="G253" i="76"/>
  <c r="I253" i="76"/>
  <c r="G254" i="76"/>
  <c r="I254" i="76"/>
  <c r="G255" i="76"/>
  <c r="H255" i="76" s="1"/>
  <c r="I255" i="76"/>
  <c r="G256" i="76"/>
  <c r="I256" i="76"/>
  <c r="G257" i="76"/>
  <c r="I257" i="76"/>
  <c r="G258" i="76"/>
  <c r="I258" i="76"/>
  <c r="G259" i="76"/>
  <c r="I259" i="76"/>
  <c r="G260" i="76"/>
  <c r="I260" i="76"/>
  <c r="G261" i="76"/>
  <c r="I261" i="76"/>
  <c r="G262" i="76"/>
  <c r="I262" i="76"/>
  <c r="G264" i="76"/>
  <c r="G265" i="76" s="1"/>
  <c r="I264" i="76"/>
  <c r="I265" i="76" s="1"/>
  <c r="G266" i="76"/>
  <c r="I266" i="76"/>
  <c r="G267" i="76"/>
  <c r="I267" i="76"/>
  <c r="G268" i="76"/>
  <c r="I268" i="76"/>
  <c r="G269" i="76"/>
  <c r="I269" i="76"/>
  <c r="G270" i="76"/>
  <c r="I270" i="76"/>
  <c r="G271" i="76"/>
  <c r="I271" i="76"/>
  <c r="G272" i="76"/>
  <c r="I272" i="76"/>
  <c r="G273" i="76"/>
  <c r="I273" i="76"/>
  <c r="G274" i="76"/>
  <c r="I274" i="76"/>
  <c r="G275" i="76"/>
  <c r="I275" i="76"/>
  <c r="G276" i="76"/>
  <c r="I276" i="76"/>
  <c r="G277" i="76"/>
  <c r="I277" i="76"/>
  <c r="G278" i="76"/>
  <c r="I278" i="76"/>
  <c r="G279" i="76"/>
  <c r="I279" i="76"/>
  <c r="G280" i="76"/>
  <c r="I280" i="76"/>
  <c r="G281" i="76"/>
  <c r="I281" i="76"/>
  <c r="G282" i="76"/>
  <c r="I282" i="76"/>
  <c r="H282" i="76" s="1"/>
  <c r="G284" i="76"/>
  <c r="G285" i="76" s="1"/>
  <c r="I284" i="76"/>
  <c r="I285" i="76" s="1"/>
  <c r="G286" i="76"/>
  <c r="I286" i="76"/>
  <c r="G287" i="76"/>
  <c r="I287" i="76"/>
  <c r="G288" i="76"/>
  <c r="I288" i="76"/>
  <c r="H288" i="76" s="1"/>
  <c r="G289" i="76"/>
  <c r="H289" i="76" s="1"/>
  <c r="I289" i="76"/>
  <c r="G290" i="76"/>
  <c r="I290" i="76"/>
  <c r="H290" i="76" s="1"/>
  <c r="G291" i="76"/>
  <c r="I291" i="76"/>
  <c r="H291" i="76" s="1"/>
  <c r="G292" i="76"/>
  <c r="I292" i="76"/>
  <c r="H292" i="76" s="1"/>
  <c r="G293" i="76"/>
  <c r="I293" i="76"/>
  <c r="H293" i="76" s="1"/>
  <c r="G294" i="76"/>
  <c r="I294" i="76"/>
  <c r="H294" i="76" s="1"/>
  <c r="G295" i="76"/>
  <c r="I295" i="76"/>
  <c r="H295" i="76" s="1"/>
  <c r="G296" i="76"/>
  <c r="I296" i="76"/>
  <c r="H296" i="76" s="1"/>
  <c r="G297" i="76"/>
  <c r="H297" i="76" s="1"/>
  <c r="I297" i="76"/>
  <c r="G298" i="76"/>
  <c r="I298" i="76"/>
  <c r="H298" i="76" s="1"/>
  <c r="G299" i="76"/>
  <c r="I299" i="76"/>
  <c r="H299" i="76" s="1"/>
  <c r="G300" i="76"/>
  <c r="I300" i="76"/>
  <c r="H300" i="76" s="1"/>
  <c r="G301" i="76"/>
  <c r="I301" i="76"/>
  <c r="H301" i="76" s="1"/>
  <c r="G302" i="76"/>
  <c r="I302" i="76"/>
  <c r="H302" i="76" s="1"/>
  <c r="G304" i="76"/>
  <c r="I304" i="76"/>
  <c r="G305" i="76"/>
  <c r="I305" i="76"/>
  <c r="H305" i="76" s="1"/>
  <c r="G306" i="76"/>
  <c r="H306" i="76" s="1"/>
  <c r="I306" i="76"/>
  <c r="G307" i="76"/>
  <c r="I307" i="76"/>
  <c r="H307" i="76" s="1"/>
  <c r="G308" i="76"/>
  <c r="I308" i="76"/>
  <c r="H308" i="76" s="1"/>
  <c r="G309" i="76"/>
  <c r="I309" i="76"/>
  <c r="H309" i="76" s="1"/>
  <c r="A17" i="76"/>
  <c r="A18" i="76"/>
  <c r="A19" i="76"/>
  <c r="A20" i="76"/>
  <c r="A21" i="76"/>
  <c r="A22" i="76"/>
  <c r="A23" i="76"/>
  <c r="A24" i="76"/>
  <c r="A25" i="76"/>
  <c r="A26" i="76"/>
  <c r="A27" i="76"/>
  <c r="A28" i="76"/>
  <c r="A29" i="76"/>
  <c r="A30" i="76"/>
  <c r="A31" i="76"/>
  <c r="A32" i="76"/>
  <c r="A33" i="76"/>
  <c r="A34" i="76"/>
  <c r="A35" i="76"/>
  <c r="A36" i="76"/>
  <c r="A37" i="76"/>
  <c r="A38" i="76"/>
  <c r="A39" i="76"/>
  <c r="A40" i="76"/>
  <c r="A41" i="76"/>
  <c r="A43" i="76"/>
  <c r="A44" i="76"/>
  <c r="A45" i="76"/>
  <c r="A46" i="76"/>
  <c r="A47" i="76"/>
  <c r="A48" i="76"/>
  <c r="A49" i="76"/>
  <c r="A50" i="76"/>
  <c r="A51" i="76"/>
  <c r="A52" i="76"/>
  <c r="A53" i="76"/>
  <c r="A54" i="76"/>
  <c r="A55" i="76"/>
  <c r="A56" i="76"/>
  <c r="A57" i="76"/>
  <c r="A58" i="76"/>
  <c r="A59" i="76"/>
  <c r="A60" i="76"/>
  <c r="A61" i="76"/>
  <c r="A62" i="76"/>
  <c r="A64" i="76"/>
  <c r="A65" i="76"/>
  <c r="A66" i="76"/>
  <c r="A67" i="76"/>
  <c r="A68" i="76"/>
  <c r="A69" i="76"/>
  <c r="A70" i="76"/>
  <c r="A71" i="76"/>
  <c r="A72" i="76"/>
  <c r="A73" i="76"/>
  <c r="A74" i="76"/>
  <c r="A75" i="76"/>
  <c r="A76" i="76"/>
  <c r="A77" i="76"/>
  <c r="A78" i="76"/>
  <c r="A79" i="76"/>
  <c r="A80" i="76"/>
  <c r="A81" i="76"/>
  <c r="A82" i="76"/>
  <c r="A83" i="76"/>
  <c r="A84" i="76"/>
  <c r="A85" i="76"/>
  <c r="A86" i="76"/>
  <c r="A87" i="76"/>
  <c r="A88" i="76"/>
  <c r="A89" i="76"/>
  <c r="A90" i="76"/>
  <c r="A91" i="76"/>
  <c r="A93" i="76"/>
  <c r="A94" i="76"/>
  <c r="A95" i="76"/>
  <c r="A96" i="76"/>
  <c r="A97" i="76"/>
  <c r="A98" i="76"/>
  <c r="A99" i="76"/>
  <c r="A100" i="76"/>
  <c r="A101" i="76"/>
  <c r="A102" i="76"/>
  <c r="A103" i="76"/>
  <c r="A105" i="76"/>
  <c r="A106" i="76"/>
  <c r="A107" i="76"/>
  <c r="A108" i="76"/>
  <c r="A110" i="76"/>
  <c r="A111" i="76"/>
  <c r="A112" i="76"/>
  <c r="A113" i="76"/>
  <c r="A114" i="76"/>
  <c r="A115" i="76"/>
  <c r="A116" i="76"/>
  <c r="A117" i="76"/>
  <c r="A118" i="76"/>
  <c r="A119" i="76"/>
  <c r="A120" i="76"/>
  <c r="A121" i="76"/>
  <c r="A122" i="76"/>
  <c r="A123" i="76"/>
  <c r="A124" i="76"/>
  <c r="A125" i="76"/>
  <c r="A126" i="76"/>
  <c r="A127" i="76"/>
  <c r="A128" i="76"/>
  <c r="A129" i="76"/>
  <c r="A130" i="76"/>
  <c r="A131" i="76"/>
  <c r="A132" i="76"/>
  <c r="A133" i="76"/>
  <c r="A134" i="76"/>
  <c r="A135" i="76"/>
  <c r="A136" i="76"/>
  <c r="A137" i="76"/>
  <c r="A138" i="76"/>
  <c r="A139" i="76"/>
  <c r="A140" i="76"/>
  <c r="A142" i="76"/>
  <c r="A143" i="76"/>
  <c r="A144" i="76"/>
  <c r="A145" i="76"/>
  <c r="A146" i="76"/>
  <c r="A147" i="76"/>
  <c r="A148" i="76"/>
  <c r="A149" i="76"/>
  <c r="A150" i="76"/>
  <c r="A151" i="76"/>
  <c r="A152" i="76"/>
  <c r="A153" i="76"/>
  <c r="A154" i="76"/>
  <c r="A155" i="76"/>
  <c r="A156" i="76"/>
  <c r="A157" i="76"/>
  <c r="A158" i="76"/>
  <c r="A159" i="76"/>
  <c r="A160" i="76"/>
  <c r="A162" i="76"/>
  <c r="A163" i="76"/>
  <c r="A164" i="76"/>
  <c r="A165" i="76"/>
  <c r="A166" i="76"/>
  <c r="A167" i="76"/>
  <c r="A168" i="76"/>
  <c r="A169" i="76"/>
  <c r="A170" i="76"/>
  <c r="A171" i="76"/>
  <c r="A172" i="76"/>
  <c r="A173" i="76"/>
  <c r="A174" i="76"/>
  <c r="A175" i="76"/>
  <c r="A176" i="76"/>
  <c r="A177" i="76"/>
  <c r="A178" i="76"/>
  <c r="A179" i="76"/>
  <c r="A180" i="76"/>
  <c r="A181" i="76"/>
  <c r="A182" i="76"/>
  <c r="A183" i="76"/>
  <c r="A184" i="76"/>
  <c r="A185" i="76"/>
  <c r="A186" i="76"/>
  <c r="A187" i="76"/>
  <c r="A188" i="76"/>
  <c r="A189" i="76"/>
  <c r="A190" i="76"/>
  <c r="A191" i="76"/>
  <c r="A192" i="76"/>
  <c r="A193" i="76"/>
  <c r="A194" i="76"/>
  <c r="A195" i="76"/>
  <c r="A196" i="76"/>
  <c r="A197" i="76"/>
  <c r="A198" i="76"/>
  <c r="A199" i="76"/>
  <c r="A201" i="76"/>
  <c r="A202" i="76"/>
  <c r="A203" i="76"/>
  <c r="A204" i="76"/>
  <c r="A205" i="76"/>
  <c r="A206" i="76"/>
  <c r="A207" i="76"/>
  <c r="A208" i="76"/>
  <c r="A209" i="76"/>
  <c r="A210" i="76"/>
  <c r="A211" i="76"/>
  <c r="A212" i="76"/>
  <c r="A213" i="76"/>
  <c r="A214" i="76"/>
  <c r="A216" i="76"/>
  <c r="A217" i="76"/>
  <c r="A218" i="76"/>
  <c r="A219" i="76"/>
  <c r="A220" i="76"/>
  <c r="A221" i="76"/>
  <c r="A222" i="76"/>
  <c r="A223" i="76"/>
  <c r="A224" i="76"/>
  <c r="A225" i="76"/>
  <c r="A226" i="76"/>
  <c r="A227" i="76"/>
  <c r="A228" i="76"/>
  <c r="A229" i="76"/>
  <c r="A230" i="76"/>
  <c r="A231" i="76"/>
  <c r="A232" i="76"/>
  <c r="A233" i="76"/>
  <c r="A234" i="76"/>
  <c r="A235" i="76"/>
  <c r="A236" i="76"/>
  <c r="A237" i="76"/>
  <c r="A238" i="76"/>
  <c r="A239" i="76"/>
  <c r="A240" i="76"/>
  <c r="A241" i="76"/>
  <c r="A242" i="76"/>
  <c r="A243" i="76"/>
  <c r="A244" i="76"/>
  <c r="A245" i="76"/>
  <c r="A246" i="76"/>
  <c r="A247" i="76"/>
  <c r="A248" i="76"/>
  <c r="A249" i="76"/>
  <c r="A250" i="76"/>
  <c r="A251" i="76"/>
  <c r="A252" i="76"/>
  <c r="A253" i="76"/>
  <c r="A254" i="76"/>
  <c r="A255" i="76"/>
  <c r="A256" i="76"/>
  <c r="A257" i="76"/>
  <c r="A258" i="76"/>
  <c r="A259" i="76"/>
  <c r="A260" i="76"/>
  <c r="A261" i="76"/>
  <c r="A262" i="76"/>
  <c r="A264" i="76"/>
  <c r="A266" i="76"/>
  <c r="A267" i="76"/>
  <c r="A268" i="76"/>
  <c r="A269" i="76"/>
  <c r="A270" i="76"/>
  <c r="A271" i="76"/>
  <c r="A272" i="76"/>
  <c r="A273" i="76"/>
  <c r="A274" i="76"/>
  <c r="A275" i="76"/>
  <c r="A276" i="76"/>
  <c r="A277" i="76"/>
  <c r="A278" i="76"/>
  <c r="A279" i="76"/>
  <c r="A280" i="76"/>
  <c r="A281" i="76"/>
  <c r="A282" i="76"/>
  <c r="A284" i="76"/>
  <c r="A286" i="76"/>
  <c r="A287" i="76"/>
  <c r="A288" i="76"/>
  <c r="A289" i="76"/>
  <c r="A290" i="76"/>
  <c r="A291" i="76"/>
  <c r="A292" i="76"/>
  <c r="A293" i="76"/>
  <c r="A294" i="76"/>
  <c r="A295" i="76"/>
  <c r="A296" i="76"/>
  <c r="A297" i="76"/>
  <c r="A298" i="76"/>
  <c r="A299" i="76"/>
  <c r="A300" i="76"/>
  <c r="A301" i="76"/>
  <c r="A302" i="76"/>
  <c r="A304" i="76"/>
  <c r="A305" i="76"/>
  <c r="A306" i="76"/>
  <c r="A307" i="76"/>
  <c r="A308" i="76"/>
  <c r="A309" i="76"/>
  <c r="D77" i="75"/>
  <c r="D80" i="75" s="1"/>
  <c r="D83" i="75" s="1"/>
  <c r="C77" i="75"/>
  <c r="C80" i="75" s="1"/>
  <c r="C83" i="75" s="1"/>
  <c r="E66" i="75"/>
  <c r="G66" i="75"/>
  <c r="F66" i="75" s="1"/>
  <c r="E67" i="75"/>
  <c r="F67" i="75" s="1"/>
  <c r="G67" i="75"/>
  <c r="E68" i="75"/>
  <c r="G68" i="75"/>
  <c r="F68" i="75" s="1"/>
  <c r="E69" i="75"/>
  <c r="G69" i="75"/>
  <c r="F69" i="75"/>
  <c r="E70" i="75"/>
  <c r="G70" i="75"/>
  <c r="F70" i="75" s="1"/>
  <c r="E71" i="75"/>
  <c r="G71" i="75"/>
  <c r="F71" i="75"/>
  <c r="E72" i="75"/>
  <c r="G72" i="75"/>
  <c r="F72" i="75" s="1"/>
  <c r="E73" i="75"/>
  <c r="G73" i="75"/>
  <c r="E74" i="75"/>
  <c r="G74" i="75"/>
  <c r="F74" i="75"/>
  <c r="E75" i="75"/>
  <c r="G75" i="75"/>
  <c r="F75" i="75" s="1"/>
  <c r="E76" i="75"/>
  <c r="F76" i="75" s="1"/>
  <c r="G76" i="75"/>
  <c r="A66" i="75"/>
  <c r="A67" i="75"/>
  <c r="A68" i="75"/>
  <c r="A69" i="75"/>
  <c r="A70" i="75"/>
  <c r="A71" i="75"/>
  <c r="A72" i="75"/>
  <c r="A73" i="75"/>
  <c r="A74" i="75"/>
  <c r="A75" i="75"/>
  <c r="A76" i="75"/>
  <c r="G82" i="74"/>
  <c r="H82" i="74" s="1"/>
  <c r="I82" i="74"/>
  <c r="G83" i="74"/>
  <c r="I83" i="74"/>
  <c r="G85" i="74"/>
  <c r="I85" i="74"/>
  <c r="H85" i="74"/>
  <c r="G86" i="74"/>
  <c r="I86" i="74"/>
  <c r="H86" i="74" s="1"/>
  <c r="G87" i="74"/>
  <c r="I87" i="74"/>
  <c r="H87" i="74"/>
  <c r="G88" i="74"/>
  <c r="I88" i="74"/>
  <c r="G89" i="74"/>
  <c r="I89" i="74"/>
  <c r="G90" i="74"/>
  <c r="I90" i="74"/>
  <c r="H90" i="74" s="1"/>
  <c r="G91" i="74"/>
  <c r="I91" i="74"/>
  <c r="G92" i="74"/>
  <c r="I92" i="74"/>
  <c r="G93" i="74"/>
  <c r="I93" i="74"/>
  <c r="G94" i="74"/>
  <c r="I94" i="74"/>
  <c r="G95" i="74"/>
  <c r="I95" i="74"/>
  <c r="G96" i="74"/>
  <c r="I96" i="74"/>
  <c r="G97" i="74"/>
  <c r="I97" i="74"/>
  <c r="G98" i="74"/>
  <c r="I98" i="74"/>
  <c r="G99" i="74"/>
  <c r="I99" i="74"/>
  <c r="H99" i="74"/>
  <c r="G100" i="74"/>
  <c r="I100" i="74"/>
  <c r="G101" i="74"/>
  <c r="I101" i="74"/>
  <c r="H101" i="74" s="1"/>
  <c r="G102" i="74"/>
  <c r="I102" i="74"/>
  <c r="G103" i="74"/>
  <c r="I103" i="74"/>
  <c r="G104" i="74"/>
  <c r="I104" i="74"/>
  <c r="G105" i="74"/>
  <c r="I105" i="74"/>
  <c r="G106" i="74"/>
  <c r="I106" i="74"/>
  <c r="H106" i="74"/>
  <c r="G107" i="74"/>
  <c r="I107" i="74"/>
  <c r="G108" i="74"/>
  <c r="I108" i="74"/>
  <c r="G109" i="74"/>
  <c r="I109" i="74"/>
  <c r="G110" i="74"/>
  <c r="I110" i="74"/>
  <c r="G111" i="74"/>
  <c r="I111" i="74"/>
  <c r="H111" i="74" s="1"/>
  <c r="G112" i="74"/>
  <c r="I112" i="74"/>
  <c r="G113" i="74"/>
  <c r="I113" i="74"/>
  <c r="G114" i="74"/>
  <c r="I114" i="74"/>
  <c r="G115" i="74"/>
  <c r="H115" i="74" s="1"/>
  <c r="I115" i="74"/>
  <c r="G116" i="74"/>
  <c r="I116" i="74"/>
  <c r="G117" i="74"/>
  <c r="I117" i="74"/>
  <c r="G118" i="74"/>
  <c r="I118" i="74"/>
  <c r="G119" i="74"/>
  <c r="I119" i="74"/>
  <c r="H119" i="74" s="1"/>
  <c r="G120" i="74"/>
  <c r="I120" i="74"/>
  <c r="G121" i="74"/>
  <c r="I121" i="74"/>
  <c r="G122" i="74"/>
  <c r="I122" i="74"/>
  <c r="G123" i="74"/>
  <c r="I123" i="74"/>
  <c r="G124" i="74"/>
  <c r="I124" i="74"/>
  <c r="G125" i="74"/>
  <c r="I125" i="74"/>
  <c r="G126" i="74"/>
  <c r="I126" i="74"/>
  <c r="G128" i="74"/>
  <c r="I128" i="74"/>
  <c r="G129" i="74"/>
  <c r="I129" i="74"/>
  <c r="G130" i="74"/>
  <c r="I130" i="74"/>
  <c r="G131" i="74"/>
  <c r="I131" i="74"/>
  <c r="G132" i="74"/>
  <c r="I132" i="74"/>
  <c r="H132" i="74"/>
  <c r="G133" i="74"/>
  <c r="I133" i="74"/>
  <c r="G134" i="74"/>
  <c r="I134" i="74"/>
  <c r="H134" i="74" s="1"/>
  <c r="G135" i="74"/>
  <c r="I135" i="74"/>
  <c r="G136" i="74"/>
  <c r="I136" i="74"/>
  <c r="G137" i="74"/>
  <c r="I137" i="74"/>
  <c r="G138" i="74"/>
  <c r="I138" i="74"/>
  <c r="H138" i="74"/>
  <c r="G139" i="74"/>
  <c r="I139" i="74"/>
  <c r="G140" i="74"/>
  <c r="I140" i="74"/>
  <c r="H140" i="74" s="1"/>
  <c r="G141" i="74"/>
  <c r="I141" i="74"/>
  <c r="G142" i="74"/>
  <c r="I142" i="74"/>
  <c r="G144" i="74"/>
  <c r="I144" i="74"/>
  <c r="G145" i="74"/>
  <c r="I145" i="74"/>
  <c r="G146" i="74"/>
  <c r="I146" i="74"/>
  <c r="I165" i="74" s="1"/>
  <c r="G147" i="74"/>
  <c r="I147" i="74"/>
  <c r="G148" i="74"/>
  <c r="I148" i="74"/>
  <c r="H148" i="74" s="1"/>
  <c r="G149" i="74"/>
  <c r="I149" i="74"/>
  <c r="G150" i="74"/>
  <c r="I150" i="74"/>
  <c r="G151" i="74"/>
  <c r="H151" i="74" s="1"/>
  <c r="I151" i="74"/>
  <c r="G152" i="74"/>
  <c r="I152" i="74"/>
  <c r="G153" i="74"/>
  <c r="I153" i="74"/>
  <c r="H153" i="74" s="1"/>
  <c r="G154" i="74"/>
  <c r="I154" i="74"/>
  <c r="G155" i="74"/>
  <c r="I155" i="74"/>
  <c r="G156" i="74"/>
  <c r="I156" i="74"/>
  <c r="H156" i="74"/>
  <c r="G157" i="74"/>
  <c r="I157" i="74"/>
  <c r="G158" i="74"/>
  <c r="I158" i="74"/>
  <c r="G159" i="74"/>
  <c r="I159" i="74"/>
  <c r="G160" i="74"/>
  <c r="I160" i="74"/>
  <c r="G161" i="74"/>
  <c r="I161" i="74"/>
  <c r="G162" i="74"/>
  <c r="I162" i="74"/>
  <c r="G163" i="74"/>
  <c r="I163" i="74"/>
  <c r="G164" i="74"/>
  <c r="I164" i="74"/>
  <c r="G166" i="74"/>
  <c r="I166" i="74"/>
  <c r="H166" i="74"/>
  <c r="G167" i="74"/>
  <c r="I167" i="74"/>
  <c r="G168" i="74"/>
  <c r="I168" i="74"/>
  <c r="G169" i="74"/>
  <c r="I169" i="74"/>
  <c r="G170" i="74"/>
  <c r="I170" i="74"/>
  <c r="G171" i="74"/>
  <c r="I171" i="74"/>
  <c r="G172" i="74"/>
  <c r="I172" i="74"/>
  <c r="G173" i="74"/>
  <c r="I173" i="74"/>
  <c r="G174" i="74"/>
  <c r="I174" i="74"/>
  <c r="G175" i="74"/>
  <c r="I175" i="74"/>
  <c r="G176" i="74"/>
  <c r="I176" i="74"/>
  <c r="G177" i="74"/>
  <c r="I177" i="74"/>
  <c r="H177" i="74" s="1"/>
  <c r="G178" i="74"/>
  <c r="I178" i="74"/>
  <c r="G179" i="74"/>
  <c r="I179" i="74"/>
  <c r="G180" i="74"/>
  <c r="I180" i="74"/>
  <c r="G181" i="74"/>
  <c r="G191" i="74" s="1"/>
  <c r="I181" i="74"/>
  <c r="G182" i="74"/>
  <c r="I182" i="74"/>
  <c r="H182" i="74"/>
  <c r="G183" i="74"/>
  <c r="I183" i="74"/>
  <c r="G184" i="74"/>
  <c r="I184" i="74"/>
  <c r="G185" i="74"/>
  <c r="I185" i="74"/>
  <c r="H185" i="74" s="1"/>
  <c r="G186" i="74"/>
  <c r="I186" i="74"/>
  <c r="G187" i="74"/>
  <c r="I187" i="74"/>
  <c r="G188" i="74"/>
  <c r="I188" i="74"/>
  <c r="G189" i="74"/>
  <c r="H189" i="74" s="1"/>
  <c r="I189" i="74"/>
  <c r="G190" i="74"/>
  <c r="I190" i="74"/>
  <c r="G192" i="74"/>
  <c r="I192" i="74"/>
  <c r="G193" i="74"/>
  <c r="I193" i="74"/>
  <c r="I210" i="74" s="1"/>
  <c r="G194" i="74"/>
  <c r="I194" i="74"/>
  <c r="H194" i="74"/>
  <c r="G195" i="74"/>
  <c r="I195" i="74"/>
  <c r="G196" i="74"/>
  <c r="I196" i="74"/>
  <c r="G197" i="74"/>
  <c r="I197" i="74"/>
  <c r="H197" i="74" s="1"/>
  <c r="G198" i="74"/>
  <c r="G210" i="74" s="1"/>
  <c r="I198" i="74"/>
  <c r="G199" i="74"/>
  <c r="I199" i="74"/>
  <c r="G200" i="74"/>
  <c r="I200" i="74"/>
  <c r="G201" i="74"/>
  <c r="I201" i="74"/>
  <c r="G202" i="74"/>
  <c r="I202" i="74"/>
  <c r="G203" i="74"/>
  <c r="I203" i="74"/>
  <c r="G204" i="74"/>
  <c r="I204" i="74"/>
  <c r="G205" i="74"/>
  <c r="I205" i="74"/>
  <c r="G206" i="74"/>
  <c r="I206" i="74"/>
  <c r="G207" i="74"/>
  <c r="I207" i="74"/>
  <c r="G208" i="74"/>
  <c r="I208" i="74"/>
  <c r="G209" i="74"/>
  <c r="I209" i="74"/>
  <c r="H209" i="74"/>
  <c r="G211" i="74"/>
  <c r="G217" i="74"/>
  <c r="I211" i="74"/>
  <c r="H211" i="74"/>
  <c r="G212" i="74"/>
  <c r="I212" i="74"/>
  <c r="G213" i="74"/>
  <c r="I213" i="74"/>
  <c r="G214" i="74"/>
  <c r="I214" i="74"/>
  <c r="G215" i="74"/>
  <c r="I215" i="74"/>
  <c r="G216" i="74"/>
  <c r="I216" i="74"/>
  <c r="G218" i="74"/>
  <c r="I218" i="74"/>
  <c r="G219" i="74"/>
  <c r="I219" i="74"/>
  <c r="G220" i="74"/>
  <c r="I220" i="74"/>
  <c r="G221" i="74"/>
  <c r="I221" i="74"/>
  <c r="H221" i="74" s="1"/>
  <c r="G222" i="74"/>
  <c r="I222" i="74"/>
  <c r="G223" i="74"/>
  <c r="I223" i="74"/>
  <c r="G224" i="74"/>
  <c r="I224" i="74"/>
  <c r="H224" i="74"/>
  <c r="G225" i="74"/>
  <c r="I225" i="74"/>
  <c r="H225" i="74" s="1"/>
  <c r="G226" i="74"/>
  <c r="I226" i="74"/>
  <c r="G227" i="74"/>
  <c r="I227" i="74"/>
  <c r="H227" i="74"/>
  <c r="G228" i="74"/>
  <c r="I228" i="74"/>
  <c r="G229" i="74"/>
  <c r="I229" i="74"/>
  <c r="G230" i="74"/>
  <c r="I230" i="74"/>
  <c r="G231" i="74"/>
  <c r="I231" i="74"/>
  <c r="G232" i="74"/>
  <c r="I232" i="74"/>
  <c r="H232" i="74" s="1"/>
  <c r="G233" i="74"/>
  <c r="I233" i="74"/>
  <c r="G234" i="74"/>
  <c r="I234" i="74"/>
  <c r="G235" i="74"/>
  <c r="G240" i="74" s="1"/>
  <c r="I235" i="74"/>
  <c r="G236" i="74"/>
  <c r="I236" i="74"/>
  <c r="G237" i="74"/>
  <c r="I237" i="74"/>
  <c r="G238" i="74"/>
  <c r="I238" i="74"/>
  <c r="G239" i="74"/>
  <c r="I239" i="74"/>
  <c r="G241" i="74"/>
  <c r="G266" i="74" s="1"/>
  <c r="I241" i="74"/>
  <c r="I266" i="74" s="1"/>
  <c r="G242" i="74"/>
  <c r="I242" i="74"/>
  <c r="G243" i="74"/>
  <c r="I243" i="74"/>
  <c r="G244" i="74"/>
  <c r="I244" i="74"/>
  <c r="G245" i="74"/>
  <c r="I245" i="74"/>
  <c r="G246" i="74"/>
  <c r="I246" i="74"/>
  <c r="G247" i="74"/>
  <c r="I247" i="74"/>
  <c r="G248" i="74"/>
  <c r="I248" i="74"/>
  <c r="G249" i="74"/>
  <c r="I249" i="74"/>
  <c r="G250" i="74"/>
  <c r="I250" i="74"/>
  <c r="G251" i="74"/>
  <c r="I251" i="74"/>
  <c r="G252" i="74"/>
  <c r="I252" i="74"/>
  <c r="G253" i="74"/>
  <c r="I253" i="74"/>
  <c r="H253" i="74"/>
  <c r="G254" i="74"/>
  <c r="I254" i="74"/>
  <c r="G255" i="74"/>
  <c r="I255" i="74"/>
  <c r="G256" i="74"/>
  <c r="I256" i="74"/>
  <c r="G257" i="74"/>
  <c r="I257" i="74"/>
  <c r="G258" i="74"/>
  <c r="I258" i="74"/>
  <c r="G259" i="74"/>
  <c r="I259" i="74"/>
  <c r="G260" i="74"/>
  <c r="I260" i="74"/>
  <c r="H260" i="74" s="1"/>
  <c r="G261" i="74"/>
  <c r="I261" i="74"/>
  <c r="H261" i="74"/>
  <c r="G262" i="74"/>
  <c r="I262" i="74"/>
  <c r="G263" i="74"/>
  <c r="I263" i="74"/>
  <c r="G264" i="74"/>
  <c r="I264" i="74"/>
  <c r="G265" i="74"/>
  <c r="I265" i="74"/>
  <c r="H265" i="74" s="1"/>
  <c r="G267" i="74"/>
  <c r="I267" i="74"/>
  <c r="G268" i="74"/>
  <c r="I268" i="74"/>
  <c r="G269" i="74"/>
  <c r="I269" i="74"/>
  <c r="G270" i="74"/>
  <c r="I270" i="74"/>
  <c r="H270" i="74"/>
  <c r="G271" i="74"/>
  <c r="I271" i="74"/>
  <c r="G272" i="74"/>
  <c r="I272" i="74"/>
  <c r="G273" i="74"/>
  <c r="I273" i="74"/>
  <c r="H273" i="74" s="1"/>
  <c r="G274" i="74"/>
  <c r="I274" i="74"/>
  <c r="G275" i="74"/>
  <c r="I275" i="74"/>
  <c r="G276" i="74"/>
  <c r="I276" i="74"/>
  <c r="G277" i="74"/>
  <c r="I277" i="74"/>
  <c r="G278" i="74"/>
  <c r="I278" i="74"/>
  <c r="G279" i="74"/>
  <c r="I279" i="74"/>
  <c r="G280" i="74"/>
  <c r="I280" i="74"/>
  <c r="G281" i="74"/>
  <c r="I281" i="74"/>
  <c r="H281" i="74"/>
  <c r="G282" i="74"/>
  <c r="I282" i="74"/>
  <c r="G283" i="74"/>
  <c r="I283" i="74"/>
  <c r="H283" i="74" s="1"/>
  <c r="G284" i="74"/>
  <c r="I284" i="74"/>
  <c r="G285" i="74"/>
  <c r="I285" i="74"/>
  <c r="H285" i="74"/>
  <c r="G287" i="74"/>
  <c r="G303" i="74"/>
  <c r="I287" i="74"/>
  <c r="G288" i="74"/>
  <c r="I288" i="74"/>
  <c r="I303" i="74" s="1"/>
  <c r="G289" i="74"/>
  <c r="I289" i="74"/>
  <c r="G290" i="74"/>
  <c r="I290" i="74"/>
  <c r="H290" i="74" s="1"/>
  <c r="G291" i="74"/>
  <c r="I291" i="74"/>
  <c r="G292" i="74"/>
  <c r="I292" i="74"/>
  <c r="G293" i="74"/>
  <c r="I293" i="74"/>
  <c r="G294" i="74"/>
  <c r="I294" i="74"/>
  <c r="G295" i="74"/>
  <c r="I295" i="74"/>
  <c r="H295" i="74"/>
  <c r="G296" i="74"/>
  <c r="I296" i="74"/>
  <c r="G297" i="74"/>
  <c r="I297" i="74"/>
  <c r="G298" i="74"/>
  <c r="I298" i="74"/>
  <c r="G299" i="74"/>
  <c r="I299" i="74"/>
  <c r="G300" i="74"/>
  <c r="I300" i="74"/>
  <c r="H300" i="74" s="1"/>
  <c r="G301" i="74"/>
  <c r="I301" i="74"/>
  <c r="G302" i="74"/>
  <c r="I302" i="74"/>
  <c r="G304" i="74"/>
  <c r="I304" i="74"/>
  <c r="G305" i="74"/>
  <c r="I305" i="74"/>
  <c r="I323" i="74" s="1"/>
  <c r="G306" i="74"/>
  <c r="I306" i="74"/>
  <c r="G307" i="74"/>
  <c r="I307" i="74"/>
  <c r="H307" i="74" s="1"/>
  <c r="G308" i="74"/>
  <c r="I308" i="74"/>
  <c r="H308" i="74"/>
  <c r="G309" i="74"/>
  <c r="I309" i="74"/>
  <c r="H309" i="74" s="1"/>
  <c r="G310" i="74"/>
  <c r="I310" i="74"/>
  <c r="G311" i="74"/>
  <c r="I311" i="74"/>
  <c r="G312" i="74"/>
  <c r="I312" i="74"/>
  <c r="G313" i="74"/>
  <c r="I313" i="74"/>
  <c r="H313" i="74"/>
  <c r="G314" i="74"/>
  <c r="I314" i="74"/>
  <c r="G315" i="74"/>
  <c r="I315" i="74"/>
  <c r="G316" i="74"/>
  <c r="I316" i="74"/>
  <c r="G317" i="74"/>
  <c r="I317" i="74"/>
  <c r="H317" i="74" s="1"/>
  <c r="G318" i="74"/>
  <c r="I318" i="74"/>
  <c r="G319" i="74"/>
  <c r="H319" i="74" s="1"/>
  <c r="I319" i="74"/>
  <c r="G320" i="74"/>
  <c r="I320" i="74"/>
  <c r="H320" i="74" s="1"/>
  <c r="G321" i="74"/>
  <c r="I321" i="74"/>
  <c r="H321" i="74"/>
  <c r="G322" i="74"/>
  <c r="I322" i="74"/>
  <c r="G324" i="74"/>
  <c r="G327" i="74"/>
  <c r="I324" i="74"/>
  <c r="H324" i="74"/>
  <c r="G325" i="74"/>
  <c r="I325" i="74"/>
  <c r="G326" i="74"/>
  <c r="I326" i="74"/>
  <c r="H326" i="74" s="1"/>
  <c r="G328" i="74"/>
  <c r="I328" i="74"/>
  <c r="H328" i="74"/>
  <c r="G329" i="74"/>
  <c r="I329" i="74"/>
  <c r="H329" i="74" s="1"/>
  <c r="G330" i="74"/>
  <c r="I330" i="74"/>
  <c r="H330" i="74"/>
  <c r="G331" i="74"/>
  <c r="I331" i="74"/>
  <c r="G332" i="74"/>
  <c r="I332" i="74"/>
  <c r="G333" i="74"/>
  <c r="I333" i="74"/>
  <c r="H333" i="74" s="1"/>
  <c r="G334" i="74"/>
  <c r="I334" i="74"/>
  <c r="G335" i="74"/>
  <c r="I335" i="74"/>
  <c r="G336" i="74"/>
  <c r="H336" i="74" s="1"/>
  <c r="I336" i="74"/>
  <c r="G337" i="74"/>
  <c r="I337" i="74"/>
  <c r="I338" i="74"/>
  <c r="I339" i="74"/>
  <c r="I340" i="74"/>
  <c r="A306" i="74"/>
  <c r="A307" i="74"/>
  <c r="A308" i="74"/>
  <c r="A309" i="74"/>
  <c r="A310" i="74"/>
  <c r="A311" i="74"/>
  <c r="A312" i="74"/>
  <c r="A313" i="74"/>
  <c r="A314" i="74"/>
  <c r="A315" i="74"/>
  <c r="A316" i="74"/>
  <c r="A317" i="74"/>
  <c r="A318" i="74"/>
  <c r="A319" i="74"/>
  <c r="A320" i="74"/>
  <c r="A321" i="74"/>
  <c r="A322" i="74"/>
  <c r="A324" i="74"/>
  <c r="A325" i="74"/>
  <c r="A326" i="74"/>
  <c r="A328" i="74"/>
  <c r="A329" i="74"/>
  <c r="A330" i="74"/>
  <c r="A331" i="74"/>
  <c r="A332" i="74"/>
  <c r="A333" i="74"/>
  <c r="A334" i="74"/>
  <c r="A335" i="74"/>
  <c r="A336" i="74"/>
  <c r="A337" i="74"/>
  <c r="A338" i="74"/>
  <c r="A339" i="74"/>
  <c r="A340" i="74"/>
  <c r="A80" i="74"/>
  <c r="A81" i="74"/>
  <c r="A82" i="74"/>
  <c r="A83" i="74"/>
  <c r="A85" i="74"/>
  <c r="A86" i="74"/>
  <c r="A87" i="74"/>
  <c r="A88" i="74"/>
  <c r="A89" i="74"/>
  <c r="A90" i="74"/>
  <c r="A91" i="74"/>
  <c r="A92" i="74"/>
  <c r="A93" i="74"/>
  <c r="A94" i="74"/>
  <c r="A95" i="74"/>
  <c r="A96" i="74"/>
  <c r="A97" i="74"/>
  <c r="A98" i="74"/>
  <c r="A99" i="74"/>
  <c r="A100" i="74"/>
  <c r="A101" i="74"/>
  <c r="A102" i="74"/>
  <c r="A103" i="74"/>
  <c r="A104" i="74"/>
  <c r="A105" i="74"/>
  <c r="A106" i="74"/>
  <c r="A107" i="74"/>
  <c r="A108" i="74"/>
  <c r="A109" i="74"/>
  <c r="A110" i="74"/>
  <c r="A111" i="74"/>
  <c r="A112" i="74"/>
  <c r="A113" i="74"/>
  <c r="A114" i="74"/>
  <c r="A115" i="74"/>
  <c r="A116" i="74"/>
  <c r="A117" i="74"/>
  <c r="A118" i="74"/>
  <c r="A119" i="74"/>
  <c r="A120" i="74"/>
  <c r="A121" i="74"/>
  <c r="A122" i="74"/>
  <c r="A123" i="74"/>
  <c r="A124" i="74"/>
  <c r="A125" i="74"/>
  <c r="A126" i="74"/>
  <c r="A128" i="74"/>
  <c r="A129" i="74"/>
  <c r="A130" i="74"/>
  <c r="A131" i="74"/>
  <c r="A132" i="74"/>
  <c r="A133" i="74"/>
  <c r="A134" i="74"/>
  <c r="A135" i="74"/>
  <c r="A136" i="74"/>
  <c r="A137" i="74"/>
  <c r="A138" i="74"/>
  <c r="A139" i="74"/>
  <c r="A140" i="74"/>
  <c r="A141" i="74"/>
  <c r="A142" i="74"/>
  <c r="A144" i="74"/>
  <c r="A145" i="74"/>
  <c r="A146" i="74"/>
  <c r="A147" i="74"/>
  <c r="A148" i="74"/>
  <c r="A149" i="74"/>
  <c r="A150" i="74"/>
  <c r="A151" i="74"/>
  <c r="A152" i="74"/>
  <c r="A153" i="74"/>
  <c r="A154" i="74"/>
  <c r="A155" i="74"/>
  <c r="A156" i="74"/>
  <c r="A157" i="74"/>
  <c r="A158" i="74"/>
  <c r="A159" i="74"/>
  <c r="A160" i="74"/>
  <c r="A161" i="74"/>
  <c r="A162" i="74"/>
  <c r="A163" i="74"/>
  <c r="A164" i="74"/>
  <c r="A166" i="74"/>
  <c r="A167" i="74"/>
  <c r="A168" i="74"/>
  <c r="A169" i="74"/>
  <c r="A170" i="74"/>
  <c r="A171" i="74"/>
  <c r="A172" i="74"/>
  <c r="A173" i="74"/>
  <c r="A174" i="74"/>
  <c r="A175" i="74"/>
  <c r="A176" i="74"/>
  <c r="A177" i="74"/>
  <c r="A178" i="74"/>
  <c r="A179" i="74"/>
  <c r="A180" i="74"/>
  <c r="A181" i="74"/>
  <c r="A182" i="74"/>
  <c r="A183" i="74"/>
  <c r="A184" i="74"/>
  <c r="A185" i="74"/>
  <c r="A186" i="74"/>
  <c r="A187" i="74"/>
  <c r="A188" i="74"/>
  <c r="A189" i="74"/>
  <c r="A190" i="74"/>
  <c r="A192" i="74"/>
  <c r="A193" i="74"/>
  <c r="A194" i="74"/>
  <c r="A195" i="74"/>
  <c r="A196" i="74"/>
  <c r="A197" i="74"/>
  <c r="A198" i="74"/>
  <c r="A199" i="74"/>
  <c r="A200" i="74"/>
  <c r="A201" i="74"/>
  <c r="A202" i="74"/>
  <c r="A203" i="74"/>
  <c r="A204" i="74"/>
  <c r="A205" i="74"/>
  <c r="A206" i="74"/>
  <c r="A207" i="74"/>
  <c r="A208" i="74"/>
  <c r="A209" i="74"/>
  <c r="A211" i="74"/>
  <c r="A212" i="74"/>
  <c r="A213" i="74"/>
  <c r="A214" i="74"/>
  <c r="A215" i="74"/>
  <c r="A216" i="74"/>
  <c r="A218" i="74"/>
  <c r="A219" i="74"/>
  <c r="A220" i="74"/>
  <c r="A221" i="74"/>
  <c r="A222" i="74"/>
  <c r="A223" i="74"/>
  <c r="A224" i="74"/>
  <c r="A225" i="74"/>
  <c r="A226" i="74"/>
  <c r="A227" i="74"/>
  <c r="A228" i="74"/>
  <c r="A229" i="74"/>
  <c r="A230" i="74"/>
  <c r="A231" i="74"/>
  <c r="A232" i="74"/>
  <c r="A233" i="74"/>
  <c r="A234" i="74"/>
  <c r="A235" i="74"/>
  <c r="A236" i="74"/>
  <c r="A237" i="74"/>
  <c r="A238" i="74"/>
  <c r="A239" i="74"/>
  <c r="A241" i="74"/>
  <c r="A242" i="74"/>
  <c r="A243" i="74"/>
  <c r="A244" i="74"/>
  <c r="A245" i="74"/>
  <c r="A246" i="74"/>
  <c r="A247" i="74"/>
  <c r="A248" i="74"/>
  <c r="A249" i="74"/>
  <c r="A250" i="74"/>
  <c r="A251" i="74"/>
  <c r="A252" i="74"/>
  <c r="A253" i="74"/>
  <c r="A254" i="74"/>
  <c r="A255" i="74"/>
  <c r="A256" i="74"/>
  <c r="A257" i="74"/>
  <c r="A258" i="74"/>
  <c r="A259" i="74"/>
  <c r="A260" i="74"/>
  <c r="A261" i="74"/>
  <c r="A262" i="74"/>
  <c r="A263" i="74"/>
  <c r="A264" i="74"/>
  <c r="A265" i="74"/>
  <c r="A267" i="74"/>
  <c r="A268" i="74"/>
  <c r="A269" i="74"/>
  <c r="A270" i="74"/>
  <c r="A271" i="74"/>
  <c r="A272" i="74"/>
  <c r="A273" i="74"/>
  <c r="A274" i="74"/>
  <c r="A275" i="74"/>
  <c r="A276" i="74"/>
  <c r="A277" i="74"/>
  <c r="A278" i="74"/>
  <c r="A279" i="74"/>
  <c r="A280" i="74"/>
  <c r="A281" i="74"/>
  <c r="A282" i="74"/>
  <c r="A283" i="74"/>
  <c r="A284" i="74"/>
  <c r="A285" i="74"/>
  <c r="A287" i="74"/>
  <c r="A288" i="74"/>
  <c r="A289" i="74"/>
  <c r="A290" i="74"/>
  <c r="A291" i="74"/>
  <c r="A292" i="74"/>
  <c r="A293" i="74"/>
  <c r="A294" i="74"/>
  <c r="A295" i="74"/>
  <c r="A296" i="74"/>
  <c r="A297" i="74"/>
  <c r="A298" i="74"/>
  <c r="A299" i="74"/>
  <c r="A300" i="74"/>
  <c r="A301" i="74"/>
  <c r="A302" i="74"/>
  <c r="A304" i="74"/>
  <c r="A305" i="74"/>
  <c r="G10" i="73"/>
  <c r="I10" i="73"/>
  <c r="H10" i="73" s="1"/>
  <c r="G11" i="73"/>
  <c r="I11" i="73"/>
  <c r="H11" i="73"/>
  <c r="G12" i="73"/>
  <c r="H12" i="73" s="1"/>
  <c r="I12" i="73"/>
  <c r="G14" i="73"/>
  <c r="I14" i="73"/>
  <c r="G15" i="73"/>
  <c r="I15" i="73"/>
  <c r="H15" i="73"/>
  <c r="G16" i="73"/>
  <c r="H16" i="73" s="1"/>
  <c r="I16" i="73"/>
  <c r="G17" i="73"/>
  <c r="I17" i="73"/>
  <c r="G18" i="73"/>
  <c r="I18" i="73"/>
  <c r="H18" i="73"/>
  <c r="G19" i="73"/>
  <c r="H19" i="73" s="1"/>
  <c r="I19" i="73"/>
  <c r="G20" i="73"/>
  <c r="I20" i="73"/>
  <c r="H20" i="73" s="1"/>
  <c r="G21" i="73"/>
  <c r="I21" i="73"/>
  <c r="H21" i="73"/>
  <c r="G22" i="73"/>
  <c r="I22" i="73"/>
  <c r="H22" i="73" s="1"/>
  <c r="G23" i="73"/>
  <c r="I23" i="73"/>
  <c r="H23" i="73" s="1"/>
  <c r="G24" i="73"/>
  <c r="I24" i="73"/>
  <c r="H24" i="73"/>
  <c r="G25" i="73"/>
  <c r="I25" i="73"/>
  <c r="H25" i="73"/>
  <c r="G26" i="73"/>
  <c r="I26" i="73"/>
  <c r="H26" i="73" s="1"/>
  <c r="G27" i="73"/>
  <c r="I27" i="73"/>
  <c r="H27" i="73" s="1"/>
  <c r="G28" i="73"/>
  <c r="I28" i="73"/>
  <c r="H28" i="73" s="1"/>
  <c r="G29" i="73"/>
  <c r="I29" i="73"/>
  <c r="H29" i="73"/>
  <c r="G30" i="73"/>
  <c r="I30" i="73"/>
  <c r="G31" i="73"/>
  <c r="I31" i="73"/>
  <c r="H31" i="73" s="1"/>
  <c r="G32" i="73"/>
  <c r="I32" i="73"/>
  <c r="H32" i="73"/>
  <c r="G33" i="73"/>
  <c r="H33" i="73" s="1"/>
  <c r="I33" i="73"/>
  <c r="G34" i="73"/>
  <c r="H34" i="73" s="1"/>
  <c r="I34" i="73"/>
  <c r="G35" i="73"/>
  <c r="I35" i="73"/>
  <c r="H35" i="73"/>
  <c r="G36" i="73"/>
  <c r="I36" i="73"/>
  <c r="H36" i="73" s="1"/>
  <c r="G37" i="73"/>
  <c r="I37" i="73"/>
  <c r="H37" i="73"/>
  <c r="G38" i="73"/>
  <c r="I38" i="73"/>
  <c r="H38" i="73" s="1"/>
  <c r="G39" i="73"/>
  <c r="I39" i="73"/>
  <c r="H39" i="73" s="1"/>
  <c r="G40" i="73"/>
  <c r="I40" i="73"/>
  <c r="H40" i="73"/>
  <c r="G41" i="73"/>
  <c r="H41" i="73" s="1"/>
  <c r="I41" i="73"/>
  <c r="G42" i="73"/>
  <c r="H42" i="73" s="1"/>
  <c r="I42" i="73"/>
  <c r="G43" i="73"/>
  <c r="I43" i="73"/>
  <c r="H43" i="73"/>
  <c r="G44" i="73"/>
  <c r="I44" i="73"/>
  <c r="H44" i="73"/>
  <c r="G45" i="73"/>
  <c r="I45" i="73"/>
  <c r="H45" i="73" s="1"/>
  <c r="G46" i="73"/>
  <c r="I46" i="73"/>
  <c r="H46" i="73" s="1"/>
  <c r="G47" i="73"/>
  <c r="H47" i="73" s="1"/>
  <c r="I47" i="73"/>
  <c r="G48" i="73"/>
  <c r="I48" i="73"/>
  <c r="H48" i="73" s="1"/>
  <c r="G49" i="73"/>
  <c r="I49" i="73"/>
  <c r="H49" i="73"/>
  <c r="G50" i="73"/>
  <c r="H50" i="73"/>
  <c r="I50" i="73"/>
  <c r="G51" i="73"/>
  <c r="I51" i="73"/>
  <c r="H51" i="73"/>
  <c r="A10" i="73"/>
  <c r="A11" i="73"/>
  <c r="A12" i="73"/>
  <c r="A14" i="73"/>
  <c r="A15" i="73"/>
  <c r="A16" i="73"/>
  <c r="A17" i="73"/>
  <c r="A18" i="73"/>
  <c r="A19" i="73"/>
  <c r="A20" i="73"/>
  <c r="A21" i="73"/>
  <c r="A22" i="73"/>
  <c r="A23" i="73"/>
  <c r="A24" i="73"/>
  <c r="A25" i="73"/>
  <c r="A26" i="73"/>
  <c r="A27" i="73"/>
  <c r="A28" i="73"/>
  <c r="A29" i="73"/>
  <c r="A30" i="73"/>
  <c r="A31" i="73"/>
  <c r="A32" i="73"/>
  <c r="A33" i="73"/>
  <c r="A34" i="73"/>
  <c r="A35" i="73"/>
  <c r="A36" i="73"/>
  <c r="A37" i="73"/>
  <c r="A38" i="73"/>
  <c r="A39" i="73"/>
  <c r="A40" i="73"/>
  <c r="A41" i="73"/>
  <c r="A42" i="73"/>
  <c r="A43" i="73"/>
  <c r="A44" i="73"/>
  <c r="A45" i="73"/>
  <c r="A46" i="73"/>
  <c r="A47" i="73"/>
  <c r="A48" i="73"/>
  <c r="A49" i="73"/>
  <c r="A50" i="73"/>
  <c r="A51" i="73"/>
  <c r="H37" i="5"/>
  <c r="J37" i="5"/>
  <c r="H38" i="5"/>
  <c r="J38" i="5"/>
  <c r="H39" i="5"/>
  <c r="J39" i="5"/>
  <c r="H40" i="5"/>
  <c r="J40" i="5"/>
  <c r="H41" i="5"/>
  <c r="J41" i="5"/>
  <c r="H42" i="5"/>
  <c r="J42" i="5"/>
  <c r="H43" i="5"/>
  <c r="J43" i="5"/>
  <c r="H44" i="5"/>
  <c r="J44" i="5"/>
  <c r="H45" i="5"/>
  <c r="J45" i="5"/>
  <c r="H46" i="5"/>
  <c r="J46" i="5"/>
  <c r="H47" i="5"/>
  <c r="J47" i="5"/>
  <c r="H48" i="5"/>
  <c r="J48" i="5"/>
  <c r="H49" i="5"/>
  <c r="J49" i="5"/>
  <c r="H50" i="5"/>
  <c r="J50" i="5"/>
  <c r="H51" i="5"/>
  <c r="J51" i="5"/>
  <c r="H52" i="5"/>
  <c r="J52" i="5"/>
  <c r="H53" i="5"/>
  <c r="J53" i="5"/>
  <c r="H54" i="5"/>
  <c r="J54" i="5"/>
  <c r="H55" i="5"/>
  <c r="J55" i="5"/>
  <c r="H56" i="5"/>
  <c r="J56" i="5"/>
  <c r="H57" i="5"/>
  <c r="J57" i="5"/>
  <c r="H58" i="5"/>
  <c r="J58" i="5"/>
  <c r="H60" i="5"/>
  <c r="J60" i="5"/>
  <c r="H61" i="5"/>
  <c r="J61" i="5"/>
  <c r="H62" i="5"/>
  <c r="J62" i="5"/>
  <c r="H63" i="5"/>
  <c r="J63" i="5"/>
  <c r="H65" i="5"/>
  <c r="J65" i="5"/>
  <c r="H66" i="5"/>
  <c r="J66" i="5"/>
  <c r="H67" i="5"/>
  <c r="J67" i="5"/>
  <c r="H68" i="5"/>
  <c r="J68" i="5"/>
  <c r="H69" i="5"/>
  <c r="J69" i="5"/>
  <c r="H70" i="5"/>
  <c r="J70" i="5"/>
  <c r="H71" i="5"/>
  <c r="J71" i="5"/>
  <c r="H72" i="5"/>
  <c r="J72" i="5"/>
  <c r="H73" i="5"/>
  <c r="J73" i="5"/>
  <c r="H74" i="5"/>
  <c r="J74" i="5"/>
  <c r="H75" i="5"/>
  <c r="J75" i="5"/>
  <c r="H76" i="5"/>
  <c r="J76" i="5"/>
  <c r="H78" i="5"/>
  <c r="J78" i="5"/>
  <c r="H79" i="5"/>
  <c r="J79" i="5"/>
  <c r="H80" i="5"/>
  <c r="J80" i="5"/>
  <c r="H81" i="5"/>
  <c r="J81" i="5"/>
  <c r="H82" i="5"/>
  <c r="J82" i="5"/>
  <c r="H83" i="5"/>
  <c r="J83" i="5"/>
  <c r="H84" i="5"/>
  <c r="J84" i="5"/>
  <c r="H86" i="5"/>
  <c r="J86" i="5"/>
  <c r="H87" i="5"/>
  <c r="J87" i="5"/>
  <c r="H88" i="5"/>
  <c r="J88" i="5"/>
  <c r="H89" i="5"/>
  <c r="J89" i="5"/>
  <c r="H90" i="5"/>
  <c r="J90" i="5"/>
  <c r="H91" i="5"/>
  <c r="J91" i="5"/>
  <c r="H92" i="5"/>
  <c r="J92" i="5"/>
  <c r="H93" i="5"/>
  <c r="J93" i="5"/>
  <c r="H94" i="5"/>
  <c r="J94" i="5"/>
  <c r="H95" i="5"/>
  <c r="J95" i="5"/>
  <c r="H96" i="5"/>
  <c r="J96" i="5"/>
  <c r="H97" i="5"/>
  <c r="J97" i="5"/>
  <c r="H98" i="5"/>
  <c r="J98" i="5"/>
  <c r="H99" i="5"/>
  <c r="J99" i="5"/>
  <c r="H100" i="5"/>
  <c r="J100" i="5"/>
  <c r="H101" i="5"/>
  <c r="J101" i="5"/>
  <c r="H102" i="5"/>
  <c r="J102" i="5"/>
  <c r="H103" i="5"/>
  <c r="J103" i="5"/>
  <c r="H104" i="5"/>
  <c r="J104" i="5"/>
  <c r="H105" i="5"/>
  <c r="I105" i="5" s="1"/>
  <c r="J105" i="5"/>
  <c r="H106" i="5"/>
  <c r="J106" i="5"/>
  <c r="H107" i="5"/>
  <c r="J107" i="5"/>
  <c r="H108" i="5"/>
  <c r="J108" i="5"/>
  <c r="H109" i="5"/>
  <c r="J109" i="5"/>
  <c r="H110" i="5"/>
  <c r="J110" i="5"/>
  <c r="H111" i="5"/>
  <c r="J111" i="5"/>
  <c r="I111" i="5" s="1"/>
  <c r="H112" i="5"/>
  <c r="J112" i="5"/>
  <c r="H113" i="5"/>
  <c r="J113" i="5"/>
  <c r="I113" i="5" s="1"/>
  <c r="H114" i="5"/>
  <c r="J114" i="5"/>
  <c r="H115" i="5"/>
  <c r="J115" i="5"/>
  <c r="H116" i="5"/>
  <c r="J116" i="5"/>
  <c r="H117" i="5"/>
  <c r="J117" i="5"/>
  <c r="H118" i="5"/>
  <c r="J118" i="5"/>
  <c r="H119" i="5"/>
  <c r="J119" i="5"/>
  <c r="H120" i="5"/>
  <c r="J120" i="5"/>
  <c r="H121" i="5"/>
  <c r="J121" i="5"/>
  <c r="H122" i="5"/>
  <c r="J122" i="5"/>
  <c r="H123" i="5"/>
  <c r="J123" i="5"/>
  <c r="H124" i="5"/>
  <c r="J124" i="5"/>
  <c r="H125" i="5"/>
  <c r="J125" i="5"/>
  <c r="H126" i="5"/>
  <c r="J126" i="5"/>
  <c r="H127" i="5"/>
  <c r="J127" i="5"/>
  <c r="I127" i="5"/>
  <c r="H129" i="5"/>
  <c r="J129" i="5"/>
  <c r="H130" i="5"/>
  <c r="J130" i="5"/>
  <c r="H131" i="5"/>
  <c r="J131" i="5"/>
  <c r="I131" i="5"/>
  <c r="H132" i="5"/>
  <c r="J132" i="5"/>
  <c r="H133" i="5"/>
  <c r="J133" i="5"/>
  <c r="H134" i="5"/>
  <c r="J134" i="5"/>
  <c r="H135" i="5"/>
  <c r="J135" i="5"/>
  <c r="H136" i="5"/>
  <c r="I136" i="5" s="1"/>
  <c r="J136" i="5"/>
  <c r="H137" i="5"/>
  <c r="J137" i="5"/>
  <c r="H138" i="5"/>
  <c r="J138" i="5"/>
  <c r="H139" i="5"/>
  <c r="J139" i="5"/>
  <c r="H140" i="5"/>
  <c r="J140" i="5"/>
  <c r="I140" i="5" s="1"/>
  <c r="H141" i="5"/>
  <c r="J141" i="5"/>
  <c r="H142" i="5"/>
  <c r="J142" i="5"/>
  <c r="H143" i="5"/>
  <c r="I143" i="5" s="1"/>
  <c r="J143" i="5"/>
  <c r="H144" i="5"/>
  <c r="J144" i="5"/>
  <c r="H146" i="5"/>
  <c r="J146" i="5"/>
  <c r="H147" i="5"/>
  <c r="J147" i="5"/>
  <c r="H148" i="5"/>
  <c r="J148" i="5"/>
  <c r="H149" i="5"/>
  <c r="J149" i="5"/>
  <c r="H150" i="5"/>
  <c r="J150" i="5"/>
  <c r="H151" i="5"/>
  <c r="J151" i="5"/>
  <c r="H152" i="5"/>
  <c r="J152" i="5"/>
  <c r="I152" i="5" s="1"/>
  <c r="H153" i="5"/>
  <c r="J153" i="5"/>
  <c r="H154" i="5"/>
  <c r="J154" i="5"/>
  <c r="H155" i="5"/>
  <c r="J155" i="5"/>
  <c r="H156" i="5"/>
  <c r="J156" i="5"/>
  <c r="H158" i="5"/>
  <c r="J158" i="5"/>
  <c r="H159" i="5"/>
  <c r="J159" i="5"/>
  <c r="H160" i="5"/>
  <c r="J160" i="5"/>
  <c r="H161" i="5"/>
  <c r="J161" i="5"/>
  <c r="H162" i="5"/>
  <c r="J162" i="5"/>
  <c r="H163" i="5"/>
  <c r="J163" i="5"/>
  <c r="H164" i="5"/>
  <c r="J164" i="5"/>
  <c r="H165" i="5"/>
  <c r="J165" i="5"/>
  <c r="H167" i="5"/>
  <c r="J167" i="5"/>
  <c r="H168" i="5"/>
  <c r="J168" i="5"/>
  <c r="H169" i="5"/>
  <c r="J169" i="5"/>
  <c r="H170" i="5"/>
  <c r="J170" i="5"/>
  <c r="H171" i="5"/>
  <c r="J171" i="5"/>
  <c r="H172" i="5"/>
  <c r="J172" i="5"/>
  <c r="H173" i="5"/>
  <c r="I173" i="5" s="1"/>
  <c r="J173" i="5"/>
  <c r="H174" i="5"/>
  <c r="J174" i="5"/>
  <c r="I174" i="5" s="1"/>
  <c r="H175" i="5"/>
  <c r="J175" i="5"/>
  <c r="H176" i="5"/>
  <c r="J176" i="5"/>
  <c r="H177" i="5"/>
  <c r="J177" i="5"/>
  <c r="H178" i="5"/>
  <c r="J178" i="5"/>
  <c r="I178" i="5"/>
  <c r="H179" i="5"/>
  <c r="J179" i="5"/>
  <c r="H180" i="5"/>
  <c r="J180" i="5"/>
  <c r="H181" i="5"/>
  <c r="J181" i="5"/>
  <c r="H182" i="5"/>
  <c r="J182" i="5"/>
  <c r="H183" i="5"/>
  <c r="J183" i="5"/>
  <c r="H184" i="5"/>
  <c r="J184" i="5"/>
  <c r="H185" i="5"/>
  <c r="J185" i="5"/>
  <c r="H186" i="5"/>
  <c r="J186" i="5"/>
  <c r="H187" i="5"/>
  <c r="J187" i="5"/>
  <c r="H188" i="5"/>
  <c r="J188" i="5"/>
  <c r="H189" i="5"/>
  <c r="J189" i="5"/>
  <c r="H190" i="5"/>
  <c r="J190" i="5"/>
  <c r="H191" i="5"/>
  <c r="J191" i="5"/>
  <c r="H192" i="5"/>
  <c r="J192" i="5"/>
  <c r="H193" i="5"/>
  <c r="J193" i="5"/>
  <c r="H194" i="5"/>
  <c r="J194" i="5"/>
  <c r="H195" i="5"/>
  <c r="J195" i="5"/>
  <c r="I195" i="5" s="1"/>
  <c r="H196" i="5"/>
  <c r="J196" i="5"/>
  <c r="H198" i="5"/>
  <c r="J198" i="5"/>
  <c r="I198" i="5"/>
  <c r="H199" i="5"/>
  <c r="J199" i="5"/>
  <c r="I199" i="5" s="1"/>
  <c r="H200" i="5"/>
  <c r="J200" i="5"/>
  <c r="H201" i="5"/>
  <c r="J201" i="5"/>
  <c r="H203" i="5"/>
  <c r="J203" i="5"/>
  <c r="H204" i="5"/>
  <c r="J204" i="5"/>
  <c r="H205" i="5"/>
  <c r="J205" i="5"/>
  <c r="I205" i="5" s="1"/>
  <c r="H206" i="5"/>
  <c r="J206" i="5"/>
  <c r="H207" i="5"/>
  <c r="J207" i="5"/>
  <c r="I207" i="5" s="1"/>
  <c r="H208" i="5"/>
  <c r="J208" i="5"/>
  <c r="I208" i="5" s="1"/>
  <c r="H209" i="5"/>
  <c r="J209" i="5"/>
  <c r="H210" i="5"/>
  <c r="J210" i="5"/>
  <c r="H211" i="5"/>
  <c r="J211" i="5"/>
  <c r="H212" i="5"/>
  <c r="J212" i="5"/>
  <c r="I212" i="5" s="1"/>
  <c r="H213" i="5"/>
  <c r="J213" i="5"/>
  <c r="H214" i="5"/>
  <c r="J214" i="5"/>
  <c r="H215" i="5"/>
  <c r="J215" i="5"/>
  <c r="H216" i="5"/>
  <c r="J216" i="5"/>
  <c r="H217" i="5"/>
  <c r="J217" i="5"/>
  <c r="H218" i="5"/>
  <c r="J218" i="5"/>
  <c r="H219" i="5"/>
  <c r="J219" i="5"/>
  <c r="H220" i="5"/>
  <c r="J220" i="5"/>
  <c r="H222" i="5"/>
  <c r="J222" i="5"/>
  <c r="H223" i="5"/>
  <c r="J223" i="5"/>
  <c r="H224" i="5"/>
  <c r="J224" i="5"/>
  <c r="H225" i="5"/>
  <c r="J225" i="5"/>
  <c r="H226" i="5"/>
  <c r="J226" i="5"/>
  <c r="H227" i="5"/>
  <c r="J227" i="5"/>
  <c r="H228" i="5"/>
  <c r="J228" i="5"/>
  <c r="H229" i="5"/>
  <c r="J229" i="5"/>
  <c r="I229" i="5"/>
  <c r="H230" i="5"/>
  <c r="J230" i="5"/>
  <c r="H231" i="5"/>
  <c r="J231" i="5"/>
  <c r="H232" i="5"/>
  <c r="J232" i="5"/>
  <c r="H233" i="5"/>
  <c r="J233" i="5"/>
  <c r="H234" i="5"/>
  <c r="J234" i="5"/>
  <c r="H235" i="5"/>
  <c r="J235" i="5"/>
  <c r="H236" i="5"/>
  <c r="J236" i="5"/>
  <c r="H237" i="5"/>
  <c r="J237" i="5"/>
  <c r="H238" i="5"/>
  <c r="J238" i="5"/>
  <c r="H239" i="5"/>
  <c r="J239" i="5"/>
  <c r="H240" i="5"/>
  <c r="I240" i="5" s="1"/>
  <c r="J240" i="5"/>
  <c r="H241" i="5"/>
  <c r="J241" i="5"/>
  <c r="I241" i="5"/>
  <c r="H242" i="5"/>
  <c r="J242" i="5"/>
  <c r="I242" i="5" s="1"/>
  <c r="H243" i="5"/>
  <c r="J243" i="5"/>
  <c r="I243" i="5"/>
  <c r="H244" i="5"/>
  <c r="I244" i="5"/>
  <c r="J244" i="5"/>
  <c r="H245" i="5"/>
  <c r="J245" i="5"/>
  <c r="I245" i="5" s="1"/>
  <c r="H246" i="5"/>
  <c r="J246" i="5"/>
  <c r="I246" i="5" s="1"/>
  <c r="H247" i="5"/>
  <c r="J247" i="5"/>
  <c r="H248" i="5"/>
  <c r="J248" i="5"/>
  <c r="I248" i="5" s="1"/>
  <c r="H249" i="5"/>
  <c r="J249" i="5"/>
  <c r="I249" i="5" s="1"/>
  <c r="H250" i="5"/>
  <c r="I250" i="5" s="1"/>
  <c r="J250" i="5"/>
  <c r="H251" i="5"/>
  <c r="I251" i="5" s="1"/>
  <c r="J251" i="5"/>
  <c r="H252" i="5"/>
  <c r="J252" i="5"/>
  <c r="I252" i="5"/>
  <c r="H253" i="5"/>
  <c r="J253" i="5"/>
  <c r="I253" i="5" s="1"/>
  <c r="H254" i="5"/>
  <c r="J254" i="5"/>
  <c r="I254" i="5"/>
  <c r="H255" i="5"/>
  <c r="I255" i="5"/>
  <c r="J255" i="5"/>
  <c r="H256" i="5"/>
  <c r="J256" i="5"/>
  <c r="I256" i="5" s="1"/>
  <c r="H257" i="5"/>
  <c r="J257" i="5"/>
  <c r="I257" i="5" s="1"/>
  <c r="H258" i="5"/>
  <c r="I258" i="5" s="1"/>
  <c r="J258" i="5"/>
  <c r="H259" i="5"/>
  <c r="I259" i="5" s="1"/>
  <c r="J259" i="5"/>
  <c r="H260" i="5"/>
  <c r="J260" i="5"/>
  <c r="I260" i="5"/>
  <c r="H261" i="5"/>
  <c r="J261" i="5"/>
  <c r="I261" i="5" s="1"/>
  <c r="H262" i="5"/>
  <c r="J262" i="5"/>
  <c r="I262" i="5"/>
  <c r="H263" i="5"/>
  <c r="I263" i="5"/>
  <c r="J263" i="5"/>
  <c r="H264" i="5"/>
  <c r="J264" i="5"/>
  <c r="I264" i="5" s="1"/>
  <c r="H266" i="5"/>
  <c r="J266" i="5"/>
  <c r="H267" i="5"/>
  <c r="I267" i="5" s="1"/>
  <c r="J267" i="5"/>
  <c r="H268" i="5"/>
  <c r="I268" i="5" s="1"/>
  <c r="J268" i="5"/>
  <c r="H269" i="5"/>
  <c r="J269" i="5"/>
  <c r="I269" i="5"/>
  <c r="H270" i="5"/>
  <c r="J270" i="5"/>
  <c r="I270" i="5" s="1"/>
  <c r="H271" i="5"/>
  <c r="J271" i="5"/>
  <c r="I271" i="5"/>
  <c r="H272" i="5"/>
  <c r="I272" i="5"/>
  <c r="J272" i="5"/>
  <c r="H273" i="5"/>
  <c r="J273" i="5"/>
  <c r="I273" i="5" s="1"/>
  <c r="H274" i="5"/>
  <c r="J274" i="5"/>
  <c r="I274" i="5"/>
  <c r="H275" i="5"/>
  <c r="I275" i="5" s="1"/>
  <c r="J275" i="5"/>
  <c r="H276" i="5"/>
  <c r="I276" i="5" s="1"/>
  <c r="J276" i="5"/>
  <c r="H277" i="5"/>
  <c r="J277" i="5"/>
  <c r="I277" i="5"/>
  <c r="H278" i="5"/>
  <c r="J278" i="5"/>
  <c r="I278" i="5" s="1"/>
  <c r="H279" i="5"/>
  <c r="J279" i="5"/>
  <c r="I279" i="5"/>
  <c r="H280" i="5"/>
  <c r="I280" i="5"/>
  <c r="J280" i="5"/>
  <c r="H281" i="5"/>
  <c r="J281" i="5"/>
  <c r="I281" i="5" s="1"/>
  <c r="H282" i="5"/>
  <c r="J282" i="5"/>
  <c r="I282" i="5"/>
  <c r="H283" i="5"/>
  <c r="I283" i="5" s="1"/>
  <c r="J283" i="5"/>
  <c r="H284" i="5"/>
  <c r="I284" i="5" s="1"/>
  <c r="J284" i="5"/>
  <c r="H285" i="5"/>
  <c r="J285" i="5"/>
  <c r="I285" i="5"/>
  <c r="H286" i="5"/>
  <c r="J286" i="5"/>
  <c r="I286" i="5" s="1"/>
  <c r="A37" i="5"/>
  <c r="A38" i="5"/>
  <c r="A39" i="5"/>
  <c r="A40" i="5"/>
  <c r="A41" i="5"/>
  <c r="A42" i="5"/>
  <c r="A43" i="5"/>
  <c r="A44" i="5"/>
  <c r="A45" i="5"/>
  <c r="A46" i="5"/>
  <c r="A47" i="5"/>
  <c r="A48" i="5"/>
  <c r="A49" i="5"/>
  <c r="A50" i="5"/>
  <c r="A51" i="5"/>
  <c r="A52" i="5"/>
  <c r="A53" i="5"/>
  <c r="A54" i="5"/>
  <c r="A55" i="5"/>
  <c r="A56" i="5"/>
  <c r="A57" i="5"/>
  <c r="A58" i="5"/>
  <c r="A60" i="5"/>
  <c r="A61" i="5"/>
  <c r="A62" i="5"/>
  <c r="A63" i="5"/>
  <c r="A65" i="5"/>
  <c r="A66" i="5"/>
  <c r="A67" i="5"/>
  <c r="A68" i="5"/>
  <c r="A69" i="5"/>
  <c r="A70" i="5"/>
  <c r="A71" i="5"/>
  <c r="A72" i="5"/>
  <c r="A73" i="5"/>
  <c r="A74" i="5"/>
  <c r="A75" i="5"/>
  <c r="A76" i="5"/>
  <c r="A78" i="5"/>
  <c r="A79" i="5"/>
  <c r="A80" i="5"/>
  <c r="A81" i="5"/>
  <c r="A82" i="5"/>
  <c r="A83" i="5"/>
  <c r="A84"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9" i="5"/>
  <c r="A130" i="5"/>
  <c r="A131" i="5"/>
  <c r="A132" i="5"/>
  <c r="A133" i="5"/>
  <c r="A134" i="5"/>
  <c r="A135" i="5"/>
  <c r="A136" i="5"/>
  <c r="A137" i="5"/>
  <c r="A138" i="5"/>
  <c r="A139" i="5"/>
  <c r="A140" i="5"/>
  <c r="A141" i="5"/>
  <c r="A142" i="5"/>
  <c r="A143" i="5"/>
  <c r="A144" i="5"/>
  <c r="A146" i="5"/>
  <c r="A147" i="5"/>
  <c r="A148" i="5"/>
  <c r="A149" i="5"/>
  <c r="A150" i="5"/>
  <c r="A151" i="5"/>
  <c r="A152" i="5"/>
  <c r="A153" i="5"/>
  <c r="A154" i="5"/>
  <c r="A155" i="5"/>
  <c r="A156" i="5"/>
  <c r="A158" i="5"/>
  <c r="A159" i="5"/>
  <c r="A160" i="5"/>
  <c r="A161" i="5"/>
  <c r="A162" i="5"/>
  <c r="A163" i="5"/>
  <c r="A164" i="5"/>
  <c r="A165"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8" i="5"/>
  <c r="A199" i="5"/>
  <c r="A200" i="5"/>
  <c r="A201" i="5"/>
  <c r="A203" i="5"/>
  <c r="A204" i="5"/>
  <c r="A205" i="5"/>
  <c r="A206" i="5"/>
  <c r="A207" i="5"/>
  <c r="A208" i="5"/>
  <c r="A209" i="5"/>
  <c r="A210" i="5"/>
  <c r="A211" i="5"/>
  <c r="A212" i="5"/>
  <c r="A213" i="5"/>
  <c r="A214" i="5"/>
  <c r="A215" i="5"/>
  <c r="A216" i="5"/>
  <c r="A217" i="5"/>
  <c r="A218" i="5"/>
  <c r="A219" i="5"/>
  <c r="A220"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6" i="5"/>
  <c r="A267" i="5"/>
  <c r="A268" i="5"/>
  <c r="A269" i="5"/>
  <c r="A270" i="5"/>
  <c r="A271" i="5"/>
  <c r="A272" i="5"/>
  <c r="A273" i="5"/>
  <c r="A274" i="5"/>
  <c r="A275" i="5"/>
  <c r="A276" i="5"/>
  <c r="A277" i="5"/>
  <c r="A278" i="5"/>
  <c r="A279" i="5"/>
  <c r="A280" i="5"/>
  <c r="A281" i="5"/>
  <c r="A282" i="5"/>
  <c r="A283" i="5"/>
  <c r="A284" i="5"/>
  <c r="A285" i="5"/>
  <c r="A286" i="5"/>
  <c r="G41" i="7"/>
  <c r="I41" i="7"/>
  <c r="G43" i="7"/>
  <c r="I43" i="7"/>
  <c r="G44" i="7"/>
  <c r="I44" i="7"/>
  <c r="H44" i="7"/>
  <c r="G45" i="7"/>
  <c r="I45" i="7"/>
  <c r="G46" i="7"/>
  <c r="I46" i="7"/>
  <c r="G47" i="7"/>
  <c r="I47" i="7"/>
  <c r="G48" i="7"/>
  <c r="I48" i="7"/>
  <c r="H48" i="7" s="1"/>
  <c r="G49" i="7"/>
  <c r="I49" i="7"/>
  <c r="H49" i="7" s="1"/>
  <c r="G50" i="7"/>
  <c r="I50" i="7"/>
  <c r="G51" i="7"/>
  <c r="I51" i="7"/>
  <c r="G52" i="7"/>
  <c r="I52" i="7"/>
  <c r="G53" i="7"/>
  <c r="I53" i="7"/>
  <c r="H53" i="7" s="1"/>
  <c r="G54" i="7"/>
  <c r="I54" i="7"/>
  <c r="G55" i="7"/>
  <c r="I55" i="7"/>
  <c r="G56" i="7"/>
  <c r="I56" i="7"/>
  <c r="G57" i="7"/>
  <c r="I57" i="7"/>
  <c r="H57" i="7"/>
  <c r="G58" i="7"/>
  <c r="I58" i="7"/>
  <c r="G59" i="7"/>
  <c r="I59" i="7"/>
  <c r="G60" i="7"/>
  <c r="I60" i="7"/>
  <c r="H60" i="7" s="1"/>
  <c r="G61" i="7"/>
  <c r="I61" i="7"/>
  <c r="G62" i="7"/>
  <c r="I62" i="7"/>
  <c r="G63" i="7"/>
  <c r="I63" i="7"/>
  <c r="G64" i="7"/>
  <c r="I64" i="7"/>
  <c r="H64" i="7"/>
  <c r="G65" i="7"/>
  <c r="I65" i="7"/>
  <c r="G66" i="7"/>
  <c r="I66" i="7"/>
  <c r="G67" i="7"/>
  <c r="I67" i="7"/>
  <c r="G68" i="7"/>
  <c r="I68" i="7"/>
  <c r="H68" i="7"/>
  <c r="G69" i="7"/>
  <c r="I69" i="7"/>
  <c r="G70" i="7"/>
  <c r="I70" i="7"/>
  <c r="G71" i="7"/>
  <c r="I71" i="7"/>
  <c r="G72" i="7"/>
  <c r="I72" i="7"/>
  <c r="G73" i="7"/>
  <c r="I73" i="7"/>
  <c r="G74" i="7"/>
  <c r="I74" i="7"/>
  <c r="G75" i="7"/>
  <c r="I75" i="7"/>
  <c r="G76" i="7"/>
  <c r="I76" i="7"/>
  <c r="G77" i="7"/>
  <c r="I77" i="7"/>
  <c r="G78" i="7"/>
  <c r="I78" i="7"/>
  <c r="G79" i="7"/>
  <c r="I79" i="7"/>
  <c r="G80" i="7"/>
  <c r="I80" i="7"/>
  <c r="G81" i="7"/>
  <c r="H81" i="7" s="1"/>
  <c r="I81" i="7"/>
  <c r="G82" i="7"/>
  <c r="I82" i="7"/>
  <c r="G83" i="7"/>
  <c r="I83" i="7"/>
  <c r="G84" i="7"/>
  <c r="I84" i="7"/>
  <c r="G85" i="7"/>
  <c r="I85" i="7"/>
  <c r="H85" i="7" s="1"/>
  <c r="G86" i="7"/>
  <c r="I86" i="7"/>
  <c r="G87" i="7"/>
  <c r="I87" i="7"/>
  <c r="G88" i="7"/>
  <c r="I88" i="7"/>
  <c r="G89" i="7"/>
  <c r="I89" i="7"/>
  <c r="H89" i="7" s="1"/>
  <c r="G90" i="7"/>
  <c r="I90" i="7"/>
  <c r="G91" i="7"/>
  <c r="I91" i="7"/>
  <c r="G92" i="7"/>
  <c r="I92" i="7"/>
  <c r="G93" i="7"/>
  <c r="I93" i="7"/>
  <c r="G94" i="7"/>
  <c r="I94" i="7"/>
  <c r="G95" i="7"/>
  <c r="I95" i="7"/>
  <c r="G96" i="7"/>
  <c r="I96" i="7"/>
  <c r="G97" i="7"/>
  <c r="I97" i="7"/>
  <c r="H97" i="7"/>
  <c r="G98" i="7"/>
  <c r="I98" i="7"/>
  <c r="G99" i="7"/>
  <c r="I99" i="7"/>
  <c r="G100" i="7"/>
  <c r="I100" i="7"/>
  <c r="G101" i="7"/>
  <c r="I101" i="7"/>
  <c r="H101" i="7"/>
  <c r="G102" i="7"/>
  <c r="I102" i="7"/>
  <c r="G103" i="7"/>
  <c r="I103" i="7"/>
  <c r="G104" i="7"/>
  <c r="I104" i="7"/>
  <c r="G105" i="7"/>
  <c r="I105" i="7"/>
  <c r="H105" i="7"/>
  <c r="G106" i="7"/>
  <c r="I106" i="7"/>
  <c r="G107" i="7"/>
  <c r="I107" i="7"/>
  <c r="G108" i="7"/>
  <c r="I108" i="7"/>
  <c r="H108" i="7"/>
  <c r="G109" i="7"/>
  <c r="I109" i="7"/>
  <c r="G110" i="7"/>
  <c r="I110" i="7"/>
  <c r="G111" i="7"/>
  <c r="I111" i="7"/>
  <c r="G112" i="7"/>
  <c r="I112" i="7"/>
  <c r="H112" i="7"/>
  <c r="G113" i="7"/>
  <c r="H113" i="7" s="1"/>
  <c r="I113" i="7"/>
  <c r="G114" i="7"/>
  <c r="I114" i="7"/>
  <c r="G115" i="7"/>
  <c r="I115" i="7"/>
  <c r="G116" i="7"/>
  <c r="I116" i="7"/>
  <c r="G117" i="7"/>
  <c r="I117" i="7"/>
  <c r="G118" i="7"/>
  <c r="I118" i="7"/>
  <c r="G119" i="7"/>
  <c r="I119" i="7"/>
  <c r="G121" i="7"/>
  <c r="G141" i="7" s="1"/>
  <c r="I121" i="7"/>
  <c r="G122" i="7"/>
  <c r="I122" i="7"/>
  <c r="H122" i="7" s="1"/>
  <c r="G123" i="7"/>
  <c r="I123" i="7"/>
  <c r="G124" i="7"/>
  <c r="I124" i="7"/>
  <c r="G125" i="7"/>
  <c r="H125" i="7" s="1"/>
  <c r="I125" i="7"/>
  <c r="G126" i="7"/>
  <c r="I126" i="7"/>
  <c r="H126" i="7"/>
  <c r="G127" i="7"/>
  <c r="I127" i="7"/>
  <c r="G128" i="7"/>
  <c r="I128" i="7"/>
  <c r="G129" i="7"/>
  <c r="I129" i="7"/>
  <c r="G130" i="7"/>
  <c r="I130" i="7"/>
  <c r="G131" i="7"/>
  <c r="I131" i="7"/>
  <c r="G132" i="7"/>
  <c r="I132" i="7"/>
  <c r="G133" i="7"/>
  <c r="I133" i="7"/>
  <c r="G134" i="7"/>
  <c r="I134" i="7"/>
  <c r="G135" i="7"/>
  <c r="I135" i="7"/>
  <c r="G136" i="7"/>
  <c r="I136" i="7"/>
  <c r="G137" i="7"/>
  <c r="I137" i="7"/>
  <c r="G138" i="7"/>
  <c r="I138" i="7"/>
  <c r="G139" i="7"/>
  <c r="I139" i="7"/>
  <c r="G140" i="7"/>
  <c r="I140" i="7"/>
  <c r="G142" i="7"/>
  <c r="I142" i="7"/>
  <c r="G143" i="7"/>
  <c r="I143" i="7"/>
  <c r="G144" i="7"/>
  <c r="I144" i="7"/>
  <c r="G145" i="7"/>
  <c r="I145" i="7"/>
  <c r="G146" i="7"/>
  <c r="I146" i="7"/>
  <c r="G147" i="7"/>
  <c r="I147" i="7"/>
  <c r="G148" i="7"/>
  <c r="I148" i="7"/>
  <c r="G149" i="7"/>
  <c r="I149" i="7"/>
  <c r="G150" i="7"/>
  <c r="I150" i="7"/>
  <c r="H150" i="7" s="1"/>
  <c r="G151" i="7"/>
  <c r="I151" i="7"/>
  <c r="G152" i="7"/>
  <c r="I152" i="7"/>
  <c r="G153" i="7"/>
  <c r="I153" i="7"/>
  <c r="G154" i="7"/>
  <c r="I154" i="7"/>
  <c r="H154" i="7"/>
  <c r="G155" i="7"/>
  <c r="I155" i="7"/>
  <c r="H155" i="7" s="1"/>
  <c r="G156" i="7"/>
  <c r="I156" i="7"/>
  <c r="G157" i="7"/>
  <c r="I157" i="7"/>
  <c r="G158" i="7"/>
  <c r="I158" i="7"/>
  <c r="G159" i="7"/>
  <c r="I159" i="7"/>
  <c r="G160" i="7"/>
  <c r="I160" i="7"/>
  <c r="G161" i="7"/>
  <c r="I161" i="7"/>
  <c r="G162" i="7"/>
  <c r="I162" i="7"/>
  <c r="G163" i="7"/>
  <c r="I163" i="7"/>
  <c r="H163" i="7" s="1"/>
  <c r="G164" i="7"/>
  <c r="I164" i="7"/>
  <c r="G165" i="7"/>
  <c r="I165" i="7"/>
  <c r="G166" i="7"/>
  <c r="I166" i="7"/>
  <c r="G167" i="7"/>
  <c r="I167" i="7"/>
  <c r="G168" i="7"/>
  <c r="I168" i="7"/>
  <c r="G169" i="7"/>
  <c r="I169" i="7"/>
  <c r="G171" i="7"/>
  <c r="I171" i="7"/>
  <c r="G172" i="7"/>
  <c r="I172" i="7"/>
  <c r="G173" i="7"/>
  <c r="I173" i="7"/>
  <c r="G174" i="7"/>
  <c r="I174" i="7"/>
  <c r="G175" i="7"/>
  <c r="I175" i="7"/>
  <c r="H175" i="7" s="1"/>
  <c r="G176" i="7"/>
  <c r="I176" i="7"/>
  <c r="G177" i="7"/>
  <c r="I177" i="7"/>
  <c r="G178" i="7"/>
  <c r="I178" i="7"/>
  <c r="G179" i="7"/>
  <c r="I179" i="7"/>
  <c r="G180" i="7"/>
  <c r="I180" i="7"/>
  <c r="G182" i="7"/>
  <c r="I182" i="7"/>
  <c r="G183" i="7"/>
  <c r="I183" i="7"/>
  <c r="H183" i="7" s="1"/>
  <c r="G184" i="7"/>
  <c r="I184" i="7"/>
  <c r="G185" i="7"/>
  <c r="I185" i="7"/>
  <c r="G186" i="7"/>
  <c r="I186" i="7"/>
  <c r="G187" i="7"/>
  <c r="I187" i="7"/>
  <c r="G188" i="7"/>
  <c r="I188" i="7"/>
  <c r="G189" i="7"/>
  <c r="I189" i="7"/>
  <c r="H189" i="7"/>
  <c r="G190" i="7"/>
  <c r="I190" i="7"/>
  <c r="G191" i="7"/>
  <c r="H191" i="7" s="1"/>
  <c r="I191" i="7"/>
  <c r="G192" i="7"/>
  <c r="I192" i="7"/>
  <c r="G193" i="7"/>
  <c r="I193" i="7"/>
  <c r="G194" i="7"/>
  <c r="I194" i="7"/>
  <c r="G195" i="7"/>
  <c r="I195" i="7"/>
  <c r="G196" i="7"/>
  <c r="I196" i="7"/>
  <c r="G197" i="7"/>
  <c r="I197" i="7"/>
  <c r="H197" i="7"/>
  <c r="G198" i="7"/>
  <c r="I198" i="7"/>
  <c r="G199" i="7"/>
  <c r="I199" i="7"/>
  <c r="G200" i="7"/>
  <c r="I200" i="7"/>
  <c r="G201" i="7"/>
  <c r="I201" i="7"/>
  <c r="G202" i="7"/>
  <c r="I202" i="7"/>
  <c r="G203" i="7"/>
  <c r="I203" i="7"/>
  <c r="G204" i="7"/>
  <c r="I204" i="7"/>
  <c r="G205" i="7"/>
  <c r="I205" i="7"/>
  <c r="H205" i="7" s="1"/>
  <c r="G206" i="7"/>
  <c r="I206" i="7"/>
  <c r="G207" i="7"/>
  <c r="I207" i="7"/>
  <c r="G208" i="7"/>
  <c r="I208" i="7"/>
  <c r="G209" i="7"/>
  <c r="I209" i="7"/>
  <c r="G210" i="7"/>
  <c r="I210" i="7"/>
  <c r="G211" i="7"/>
  <c r="I211" i="7"/>
  <c r="G212" i="7"/>
  <c r="I212" i="7"/>
  <c r="G214" i="7"/>
  <c r="I214" i="7"/>
  <c r="G215" i="7"/>
  <c r="I215" i="7"/>
  <c r="G216" i="7"/>
  <c r="I216" i="7"/>
  <c r="G217" i="7"/>
  <c r="I217" i="7"/>
  <c r="G218" i="7"/>
  <c r="I218" i="7"/>
  <c r="G219" i="7"/>
  <c r="I219" i="7"/>
  <c r="G220" i="7"/>
  <c r="I220" i="7"/>
  <c r="G221" i="7"/>
  <c r="I221" i="7"/>
  <c r="G222" i="7"/>
  <c r="I222" i="7"/>
  <c r="G223" i="7"/>
  <c r="I223" i="7"/>
  <c r="G224" i="7"/>
  <c r="I224" i="7"/>
  <c r="H224" i="7"/>
  <c r="G225" i="7"/>
  <c r="I225" i="7"/>
  <c r="G226" i="7"/>
  <c r="I226" i="7"/>
  <c r="G227" i="7"/>
  <c r="I227" i="7"/>
  <c r="G228" i="7"/>
  <c r="I228" i="7"/>
  <c r="G229" i="7"/>
  <c r="I229" i="7"/>
  <c r="H229" i="7" s="1"/>
  <c r="G230" i="7"/>
  <c r="I230" i="7"/>
  <c r="G231" i="7"/>
  <c r="I231" i="7"/>
  <c r="G232" i="7"/>
  <c r="I232" i="7"/>
  <c r="G234" i="7"/>
  <c r="I234" i="7"/>
  <c r="G235" i="7"/>
  <c r="I235" i="7"/>
  <c r="G236" i="7"/>
  <c r="I236" i="7"/>
  <c r="G237" i="7"/>
  <c r="I237" i="7"/>
  <c r="G238" i="7"/>
  <c r="I238" i="7"/>
  <c r="G239" i="7"/>
  <c r="I239" i="7"/>
  <c r="G240" i="7"/>
  <c r="I240" i="7"/>
  <c r="G241" i="7"/>
  <c r="I241" i="7"/>
  <c r="H241" i="7" s="1"/>
  <c r="G242" i="7"/>
  <c r="I242" i="7"/>
  <c r="H242" i="7" s="1"/>
  <c r="G243" i="7"/>
  <c r="I243" i="7"/>
  <c r="H243" i="7"/>
  <c r="G244" i="7"/>
  <c r="I244" i="7"/>
  <c r="G245" i="7"/>
  <c r="I245" i="7"/>
  <c r="G246" i="7"/>
  <c r="I246" i="7"/>
  <c r="G247" i="7"/>
  <c r="I247" i="7"/>
  <c r="H247" i="7"/>
  <c r="G248" i="7"/>
  <c r="I248" i="7"/>
  <c r="G249" i="7"/>
  <c r="I249" i="7"/>
  <c r="G250" i="7"/>
  <c r="I250" i="7"/>
  <c r="G251" i="7"/>
  <c r="I251" i="7"/>
  <c r="G252" i="7"/>
  <c r="I252" i="7"/>
  <c r="G253" i="7"/>
  <c r="I253" i="7"/>
  <c r="G254" i="7"/>
  <c r="I254" i="7"/>
  <c r="H254" i="7"/>
  <c r="G255" i="7"/>
  <c r="I255" i="7"/>
  <c r="G256" i="7"/>
  <c r="I256" i="7"/>
  <c r="G257" i="7"/>
  <c r="I257" i="7"/>
  <c r="G258" i="7"/>
  <c r="I258" i="7"/>
  <c r="G259" i="7"/>
  <c r="I259" i="7"/>
  <c r="G260" i="7"/>
  <c r="I260" i="7"/>
  <c r="G261" i="7"/>
  <c r="I261" i="7"/>
  <c r="G262" i="7"/>
  <c r="I262" i="7"/>
  <c r="H262" i="7" s="1"/>
  <c r="G263" i="7"/>
  <c r="I263" i="7"/>
  <c r="G264" i="7"/>
  <c r="I264" i="7"/>
  <c r="G265" i="7"/>
  <c r="I265" i="7"/>
  <c r="G266" i="7"/>
  <c r="I266" i="7"/>
  <c r="G267" i="7"/>
  <c r="I267" i="7"/>
  <c r="G268" i="7"/>
  <c r="I268" i="7"/>
  <c r="G269" i="7"/>
  <c r="I269" i="7"/>
  <c r="G270" i="7"/>
  <c r="I270" i="7"/>
  <c r="G271" i="7"/>
  <c r="I271" i="7"/>
  <c r="G272" i="7"/>
  <c r="I272" i="7"/>
  <c r="G273" i="7"/>
  <c r="I273" i="7"/>
  <c r="G274" i="7"/>
  <c r="I274" i="7"/>
  <c r="G275" i="7"/>
  <c r="I275" i="7"/>
  <c r="G276" i="7"/>
  <c r="I276" i="7"/>
  <c r="G277" i="7"/>
  <c r="I277" i="7"/>
  <c r="G278" i="7"/>
  <c r="I278" i="7"/>
  <c r="G279" i="7"/>
  <c r="I279" i="7"/>
  <c r="G280" i="7"/>
  <c r="I280" i="7"/>
  <c r="G281" i="7"/>
  <c r="I281" i="7"/>
  <c r="G282" i="7"/>
  <c r="I282" i="7"/>
  <c r="G283" i="7"/>
  <c r="I283" i="7"/>
  <c r="G284" i="7"/>
  <c r="I284" i="7"/>
  <c r="G285" i="7"/>
  <c r="I285" i="7"/>
  <c r="G286" i="7"/>
  <c r="I286" i="7"/>
  <c r="G287" i="7"/>
  <c r="I287" i="7"/>
  <c r="G288" i="7"/>
  <c r="I288" i="7"/>
  <c r="G289" i="7"/>
  <c r="I289" i="7"/>
  <c r="G290" i="7"/>
  <c r="I290" i="7"/>
  <c r="G291" i="7"/>
  <c r="I291" i="7"/>
  <c r="G292" i="7"/>
  <c r="I292" i="7"/>
  <c r="G293" i="7"/>
  <c r="I293" i="7"/>
  <c r="G294" i="7"/>
  <c r="I294" i="7"/>
  <c r="G295" i="7"/>
  <c r="I295" i="7"/>
  <c r="G296" i="7"/>
  <c r="I296" i="7"/>
  <c r="G297" i="7"/>
  <c r="I297" i="7"/>
  <c r="G298" i="7"/>
  <c r="I298" i="7"/>
  <c r="G299" i="7"/>
  <c r="I299" i="7"/>
  <c r="G300" i="7"/>
  <c r="I300" i="7"/>
  <c r="G301" i="7"/>
  <c r="I301" i="7"/>
  <c r="G302" i="7"/>
  <c r="I302" i="7"/>
  <c r="G303" i="7"/>
  <c r="I303" i="7"/>
  <c r="G304" i="7"/>
  <c r="I304" i="7"/>
  <c r="G305" i="7"/>
  <c r="I305" i="7"/>
  <c r="G306" i="7"/>
  <c r="I306" i="7"/>
  <c r="G307" i="7"/>
  <c r="I307" i="7"/>
  <c r="G309" i="7"/>
  <c r="I309" i="7"/>
  <c r="G310" i="7"/>
  <c r="I310" i="7"/>
  <c r="G311" i="7"/>
  <c r="I311" i="7"/>
  <c r="G312" i="7"/>
  <c r="I312" i="7"/>
  <c r="G313" i="7"/>
  <c r="I313" i="7"/>
  <c r="G314" i="7"/>
  <c r="I314" i="7"/>
  <c r="G315" i="7"/>
  <c r="I315" i="7"/>
  <c r="G316" i="7"/>
  <c r="I316" i="7"/>
  <c r="G317" i="7"/>
  <c r="I317" i="7"/>
  <c r="G318" i="7"/>
  <c r="I318" i="7"/>
  <c r="G319" i="7"/>
  <c r="I319" i="7"/>
  <c r="G320" i="7"/>
  <c r="I320" i="7"/>
  <c r="G321" i="7"/>
  <c r="I321" i="7"/>
  <c r="G322" i="7"/>
  <c r="I322" i="7"/>
  <c r="G323" i="7"/>
  <c r="I323" i="7"/>
  <c r="G324" i="7"/>
  <c r="I324" i="7"/>
  <c r="G325" i="7"/>
  <c r="I325" i="7"/>
  <c r="G326" i="7"/>
  <c r="I326" i="7"/>
  <c r="G327" i="7"/>
  <c r="I327" i="7"/>
  <c r="G328" i="7"/>
  <c r="I328" i="7"/>
  <c r="G329" i="7"/>
  <c r="I329" i="7"/>
  <c r="G330" i="7"/>
  <c r="I330" i="7"/>
  <c r="G331" i="7"/>
  <c r="I331" i="7"/>
  <c r="G332" i="7"/>
  <c r="I332" i="7"/>
  <c r="G333" i="7"/>
  <c r="I333" i="7"/>
  <c r="G334" i="7"/>
  <c r="I334" i="7"/>
  <c r="G335" i="7"/>
  <c r="I335" i="7"/>
  <c r="G336" i="7"/>
  <c r="I336" i="7"/>
  <c r="G337" i="7"/>
  <c r="I337" i="7"/>
  <c r="G338" i="7"/>
  <c r="I338" i="7"/>
  <c r="G339" i="7"/>
  <c r="I339" i="7"/>
  <c r="G340" i="7"/>
  <c r="I340" i="7"/>
  <c r="G341" i="7"/>
  <c r="I341" i="7"/>
  <c r="G342" i="7"/>
  <c r="I342" i="7"/>
  <c r="G343" i="7"/>
  <c r="I343" i="7"/>
  <c r="G344" i="7"/>
  <c r="I344" i="7"/>
  <c r="G345" i="7"/>
  <c r="I345" i="7"/>
  <c r="G346" i="7"/>
  <c r="I346" i="7"/>
  <c r="G347" i="7"/>
  <c r="I347" i="7"/>
  <c r="G348" i="7"/>
  <c r="I348" i="7"/>
  <c r="G349" i="7"/>
  <c r="I349" i="7"/>
  <c r="G350" i="7"/>
  <c r="I350" i="7"/>
  <c r="G351" i="7"/>
  <c r="I351" i="7"/>
  <c r="G352" i="7"/>
  <c r="I352" i="7"/>
  <c r="G353" i="7"/>
  <c r="I353" i="7"/>
  <c r="G354" i="7"/>
  <c r="I354" i="7"/>
  <c r="H354" i="7"/>
  <c r="G355" i="7"/>
  <c r="I355" i="7"/>
  <c r="G356" i="7"/>
  <c r="I356" i="7"/>
  <c r="G357" i="7"/>
  <c r="I357" i="7"/>
  <c r="G358" i="7"/>
  <c r="I358" i="7"/>
  <c r="G359" i="7"/>
  <c r="I359" i="7"/>
  <c r="G360" i="7"/>
  <c r="I360" i="7"/>
  <c r="G361" i="7"/>
  <c r="I361" i="7"/>
  <c r="G362" i="7"/>
  <c r="I362" i="7"/>
  <c r="H362" i="7" s="1"/>
  <c r="G363" i="7"/>
  <c r="I363" i="7"/>
  <c r="G364" i="7"/>
  <c r="I364" i="7"/>
  <c r="G365" i="7"/>
  <c r="I365" i="7"/>
  <c r="G366" i="7"/>
  <c r="I366" i="7"/>
  <c r="G367" i="7"/>
  <c r="I367" i="7"/>
  <c r="G368" i="7"/>
  <c r="I368" i="7"/>
  <c r="G369" i="7"/>
  <c r="I369" i="7"/>
  <c r="G370" i="7"/>
  <c r="I370" i="7"/>
  <c r="H370" i="7" s="1"/>
  <c r="G371" i="7"/>
  <c r="I371" i="7"/>
  <c r="G372" i="7"/>
  <c r="I372" i="7"/>
  <c r="G373" i="7"/>
  <c r="I373" i="7"/>
  <c r="G374" i="7"/>
  <c r="I374" i="7"/>
  <c r="G375" i="7"/>
  <c r="I375" i="7"/>
  <c r="G376" i="7"/>
  <c r="I376" i="7"/>
  <c r="G377" i="7"/>
  <c r="I377" i="7"/>
  <c r="G378" i="7"/>
  <c r="I378" i="7"/>
  <c r="G379" i="7"/>
  <c r="I379" i="7"/>
  <c r="G380" i="7"/>
  <c r="I380" i="7"/>
  <c r="G381" i="7"/>
  <c r="I381" i="7"/>
  <c r="G382" i="7"/>
  <c r="I382" i="7"/>
  <c r="G383" i="7"/>
  <c r="I383" i="7"/>
  <c r="G384" i="7"/>
  <c r="I384" i="7"/>
  <c r="G386" i="7"/>
  <c r="I386" i="7"/>
  <c r="I400" i="7" s="1"/>
  <c r="G387" i="7"/>
  <c r="I387" i="7"/>
  <c r="G388" i="7"/>
  <c r="H388" i="7" s="1"/>
  <c r="I388" i="7"/>
  <c r="G389" i="7"/>
  <c r="I389" i="7"/>
  <c r="G390" i="7"/>
  <c r="I390" i="7"/>
  <c r="G391" i="7"/>
  <c r="I391" i="7"/>
  <c r="G392" i="7"/>
  <c r="I392" i="7"/>
  <c r="G393" i="7"/>
  <c r="I393" i="7"/>
  <c r="G394" i="7"/>
  <c r="I394" i="7"/>
  <c r="G395" i="7"/>
  <c r="I395" i="7"/>
  <c r="G396" i="7"/>
  <c r="I396" i="7"/>
  <c r="H396" i="7" s="1"/>
  <c r="G397" i="7"/>
  <c r="I397" i="7"/>
  <c r="G398" i="7"/>
  <c r="I398" i="7"/>
  <c r="G399" i="7"/>
  <c r="I399" i="7"/>
  <c r="G401" i="7"/>
  <c r="I401" i="7"/>
  <c r="G402" i="7"/>
  <c r="I402" i="7"/>
  <c r="G403" i="7"/>
  <c r="I403" i="7"/>
  <c r="G404" i="7"/>
  <c r="I404" i="7"/>
  <c r="G405" i="7"/>
  <c r="I405" i="7"/>
  <c r="H405" i="7"/>
  <c r="G406" i="7"/>
  <c r="I406" i="7"/>
  <c r="G407" i="7"/>
  <c r="I407" i="7"/>
  <c r="G408" i="7"/>
  <c r="I408" i="7"/>
  <c r="H408" i="7" s="1"/>
  <c r="G409" i="7"/>
  <c r="I409" i="7"/>
  <c r="G410" i="7"/>
  <c r="I410" i="7"/>
  <c r="G411" i="7"/>
  <c r="I411" i="7"/>
  <c r="G412" i="7"/>
  <c r="I412" i="7"/>
  <c r="H412" i="7"/>
  <c r="G413" i="7"/>
  <c r="I413" i="7"/>
  <c r="H413" i="7" s="1"/>
  <c r="G414" i="7"/>
  <c r="I414" i="7"/>
  <c r="G415" i="7"/>
  <c r="I415" i="7"/>
  <c r="G416" i="7"/>
  <c r="I416" i="7"/>
  <c r="G417" i="7"/>
  <c r="I417" i="7"/>
  <c r="G418" i="7"/>
  <c r="I418" i="7"/>
  <c r="G419" i="7"/>
  <c r="I419" i="7"/>
  <c r="G420" i="7"/>
  <c r="I420" i="7"/>
  <c r="H420" i="7" s="1"/>
  <c r="G421" i="7"/>
  <c r="I421" i="7"/>
  <c r="H421" i="7" s="1"/>
  <c r="G422" i="7"/>
  <c r="I422" i="7"/>
  <c r="G423" i="7"/>
  <c r="I423" i="7"/>
  <c r="G424" i="7"/>
  <c r="I424" i="7"/>
  <c r="G425" i="7"/>
  <c r="I425" i="7"/>
  <c r="G426" i="7"/>
  <c r="I426" i="7"/>
  <c r="G427" i="7"/>
  <c r="I427" i="7"/>
  <c r="G428" i="7"/>
  <c r="I428" i="7"/>
  <c r="G429" i="7"/>
  <c r="H429" i="7" s="1"/>
  <c r="I429" i="7"/>
  <c r="G430" i="7"/>
  <c r="I430" i="7"/>
  <c r="G431" i="7"/>
  <c r="I431" i="7"/>
  <c r="G432" i="7"/>
  <c r="I432" i="7"/>
  <c r="G433" i="7"/>
  <c r="I433" i="7"/>
  <c r="G434" i="7"/>
  <c r="I434" i="7"/>
  <c r="G435" i="7"/>
  <c r="I435" i="7"/>
  <c r="G436" i="7"/>
  <c r="I436" i="7"/>
  <c r="H436" i="7" s="1"/>
  <c r="G437" i="7"/>
  <c r="I437" i="7"/>
  <c r="G438" i="7"/>
  <c r="I438" i="7"/>
  <c r="G439" i="7"/>
  <c r="I439" i="7"/>
  <c r="G440" i="7"/>
  <c r="I440" i="7"/>
  <c r="G441" i="7"/>
  <c r="I441" i="7"/>
  <c r="G442" i="7"/>
  <c r="I442" i="7"/>
  <c r="G443" i="7"/>
  <c r="I443" i="7"/>
  <c r="G444" i="7"/>
  <c r="I444" i="7"/>
  <c r="G445" i="7"/>
  <c r="I445" i="7"/>
  <c r="G446" i="7"/>
  <c r="I446" i="7"/>
  <c r="G447" i="7"/>
  <c r="I447" i="7"/>
  <c r="G449" i="7"/>
  <c r="I449" i="7"/>
  <c r="G450" i="7"/>
  <c r="I450" i="7"/>
  <c r="G451" i="7"/>
  <c r="I451" i="7"/>
  <c r="G452" i="7"/>
  <c r="I452" i="7"/>
  <c r="G453" i="7"/>
  <c r="I453" i="7"/>
  <c r="G454" i="7"/>
  <c r="I454" i="7"/>
  <c r="G455" i="7"/>
  <c r="I455" i="7"/>
  <c r="G456" i="7"/>
  <c r="I456" i="7"/>
  <c r="G457" i="7"/>
  <c r="I457" i="7"/>
  <c r="G458" i="7"/>
  <c r="I458" i="7"/>
  <c r="G459" i="7"/>
  <c r="I459" i="7"/>
  <c r="G460" i="7"/>
  <c r="I460" i="7"/>
  <c r="G461" i="7"/>
  <c r="I461" i="7"/>
  <c r="G462" i="7"/>
  <c r="I462" i="7"/>
  <c r="G463" i="7"/>
  <c r="I463" i="7"/>
  <c r="G465" i="7"/>
  <c r="I465" i="7"/>
  <c r="G466" i="7"/>
  <c r="I466" i="7"/>
  <c r="G467" i="7"/>
  <c r="I467" i="7"/>
  <c r="G468" i="7"/>
  <c r="I468" i="7"/>
  <c r="G469" i="7"/>
  <c r="I469" i="7"/>
  <c r="G470" i="7"/>
  <c r="I470" i="7"/>
  <c r="G471" i="7"/>
  <c r="I471" i="7"/>
  <c r="G472" i="7"/>
  <c r="I472" i="7"/>
  <c r="G473" i="7"/>
  <c r="I473" i="7"/>
  <c r="G474" i="7"/>
  <c r="I474" i="7"/>
  <c r="G475" i="7"/>
  <c r="I475" i="7"/>
  <c r="G476" i="7"/>
  <c r="I476" i="7"/>
  <c r="G477" i="7"/>
  <c r="I477" i="7"/>
  <c r="G478" i="7"/>
  <c r="I478" i="7"/>
  <c r="G479" i="7"/>
  <c r="I479" i="7"/>
  <c r="G480" i="7"/>
  <c r="I480" i="7"/>
  <c r="G481" i="7"/>
  <c r="I481" i="7"/>
  <c r="G482" i="7"/>
  <c r="I482" i="7"/>
  <c r="G483" i="7"/>
  <c r="I483" i="7"/>
  <c r="G484" i="7"/>
  <c r="I484" i="7"/>
  <c r="G485" i="7"/>
  <c r="I485" i="7"/>
  <c r="G486" i="7"/>
  <c r="I486" i="7"/>
  <c r="G488" i="7"/>
  <c r="I488" i="7"/>
  <c r="G489" i="7"/>
  <c r="I489" i="7"/>
  <c r="G490" i="7"/>
  <c r="I490" i="7"/>
  <c r="G491" i="7"/>
  <c r="I491" i="7"/>
  <c r="G492" i="7"/>
  <c r="I492" i="7"/>
  <c r="G493" i="7"/>
  <c r="I493" i="7"/>
  <c r="G494" i="7"/>
  <c r="I494" i="7"/>
  <c r="G495" i="7"/>
  <c r="I495" i="7"/>
  <c r="G496" i="7"/>
  <c r="I496" i="7"/>
  <c r="G497" i="7"/>
  <c r="I497" i="7"/>
  <c r="G498" i="7"/>
  <c r="I498" i="7"/>
  <c r="G499" i="7"/>
  <c r="I499" i="7"/>
  <c r="G500" i="7"/>
  <c r="I500" i="7"/>
  <c r="G501" i="7"/>
  <c r="I501" i="7"/>
  <c r="G502" i="7"/>
  <c r="I502" i="7"/>
  <c r="G503" i="7"/>
  <c r="I503" i="7"/>
  <c r="H503" i="7" s="1"/>
  <c r="G504" i="7"/>
  <c r="I504" i="7"/>
  <c r="H504" i="7"/>
  <c r="G505" i="7"/>
  <c r="H505" i="7" s="1"/>
  <c r="I505" i="7"/>
  <c r="G506" i="7"/>
  <c r="I506" i="7"/>
  <c r="G507" i="7"/>
  <c r="I507" i="7"/>
  <c r="G508" i="7"/>
  <c r="I508" i="7"/>
  <c r="G509" i="7"/>
  <c r="I509" i="7"/>
  <c r="H509" i="7" s="1"/>
  <c r="G510" i="7"/>
  <c r="I510" i="7"/>
  <c r="G511" i="7"/>
  <c r="I511" i="7"/>
  <c r="H511" i="7" s="1"/>
  <c r="G512" i="7"/>
  <c r="I512" i="7"/>
  <c r="H512" i="7" s="1"/>
  <c r="G514" i="7"/>
  <c r="I514" i="7"/>
  <c r="G515" i="7"/>
  <c r="I515" i="7"/>
  <c r="G516" i="7"/>
  <c r="I516" i="7"/>
  <c r="G517" i="7"/>
  <c r="I517" i="7"/>
  <c r="G518" i="7"/>
  <c r="I518" i="7"/>
  <c r="H518" i="7"/>
  <c r="G519" i="7"/>
  <c r="I519" i="7"/>
  <c r="G520" i="7"/>
  <c r="I520" i="7"/>
  <c r="G521" i="7"/>
  <c r="I521" i="7"/>
  <c r="G522" i="7"/>
  <c r="I522" i="7"/>
  <c r="G523" i="7"/>
  <c r="I523" i="7"/>
  <c r="G524" i="7"/>
  <c r="I524" i="7"/>
  <c r="G525" i="7"/>
  <c r="I525" i="7"/>
  <c r="G526" i="7"/>
  <c r="I526" i="7"/>
  <c r="G527" i="7"/>
  <c r="I527" i="7"/>
  <c r="G528" i="7"/>
  <c r="I528" i="7"/>
  <c r="G529" i="7"/>
  <c r="I529" i="7"/>
  <c r="G530" i="7"/>
  <c r="I530" i="7"/>
  <c r="G531" i="7"/>
  <c r="I531" i="7"/>
  <c r="G533" i="7"/>
  <c r="I533" i="7"/>
  <c r="G534" i="7"/>
  <c r="I534" i="7"/>
  <c r="G535" i="7"/>
  <c r="I535" i="7"/>
  <c r="G536" i="7"/>
  <c r="I536" i="7"/>
  <c r="G537" i="7"/>
  <c r="I537" i="7"/>
  <c r="G538" i="7"/>
  <c r="I538" i="7"/>
  <c r="G539" i="7"/>
  <c r="I539" i="7"/>
  <c r="G540" i="7"/>
  <c r="I540" i="7"/>
  <c r="G541" i="7"/>
  <c r="I541" i="7"/>
  <c r="G542" i="7"/>
  <c r="I542" i="7"/>
  <c r="G543" i="7"/>
  <c r="I543" i="7"/>
  <c r="G544" i="7"/>
  <c r="I544" i="7"/>
  <c r="G545" i="7"/>
  <c r="I545" i="7"/>
  <c r="G546" i="7"/>
  <c r="I546" i="7"/>
  <c r="G547" i="7"/>
  <c r="I547" i="7"/>
  <c r="G548" i="7"/>
  <c r="I548" i="7"/>
  <c r="G549" i="7"/>
  <c r="I549" i="7"/>
  <c r="G550" i="7"/>
  <c r="I550" i="7"/>
  <c r="G551" i="7"/>
  <c r="I551" i="7"/>
  <c r="G552" i="7"/>
  <c r="I552" i="7"/>
  <c r="G553" i="7"/>
  <c r="I553" i="7"/>
  <c r="G554" i="7"/>
  <c r="I554" i="7"/>
  <c r="G555" i="7"/>
  <c r="I555" i="7"/>
  <c r="G557" i="7"/>
  <c r="I557" i="7"/>
  <c r="G558" i="7"/>
  <c r="I558" i="7"/>
  <c r="G559" i="7"/>
  <c r="I559" i="7"/>
  <c r="G560" i="7"/>
  <c r="I560" i="7"/>
  <c r="G561" i="7"/>
  <c r="I561" i="7"/>
  <c r="G562" i="7"/>
  <c r="I562" i="7"/>
  <c r="G563" i="7"/>
  <c r="I563" i="7"/>
  <c r="G564" i="7"/>
  <c r="I564" i="7"/>
  <c r="G565" i="7"/>
  <c r="I565" i="7"/>
  <c r="G566" i="7"/>
  <c r="I566" i="7"/>
  <c r="G567" i="7"/>
  <c r="I567" i="7"/>
  <c r="G568" i="7"/>
  <c r="I568" i="7"/>
  <c r="G569" i="7"/>
  <c r="I569" i="7"/>
  <c r="G570" i="7"/>
  <c r="I570" i="7"/>
  <c r="G571" i="7"/>
  <c r="I571" i="7"/>
  <c r="H571" i="7" s="1"/>
  <c r="G572" i="7"/>
  <c r="I572" i="7"/>
  <c r="G573" i="7"/>
  <c r="I573" i="7"/>
  <c r="G574" i="7"/>
  <c r="I574" i="7"/>
  <c r="G575" i="7"/>
  <c r="I575" i="7"/>
  <c r="G576" i="7"/>
  <c r="I576" i="7"/>
  <c r="G577" i="7"/>
  <c r="I577" i="7"/>
  <c r="G578" i="7"/>
  <c r="I578" i="7"/>
  <c r="G580" i="7"/>
  <c r="I580" i="7"/>
  <c r="G581" i="7"/>
  <c r="I581" i="7"/>
  <c r="G582" i="7"/>
  <c r="I582" i="7"/>
  <c r="G583" i="7"/>
  <c r="I583" i="7"/>
  <c r="G584" i="7"/>
  <c r="I584" i="7"/>
  <c r="G585" i="7"/>
  <c r="I585" i="7"/>
  <c r="G586" i="7"/>
  <c r="I586" i="7"/>
  <c r="G587" i="7"/>
  <c r="I587" i="7"/>
  <c r="G588" i="7"/>
  <c r="I588" i="7"/>
  <c r="G589" i="7"/>
  <c r="I589" i="7"/>
  <c r="G590" i="7"/>
  <c r="I590" i="7"/>
  <c r="G591" i="7"/>
  <c r="I591" i="7"/>
  <c r="G592" i="7"/>
  <c r="I592" i="7"/>
  <c r="G593" i="7"/>
  <c r="I593" i="7"/>
  <c r="G594" i="7"/>
  <c r="I594" i="7"/>
  <c r="G595" i="7"/>
  <c r="I595" i="7"/>
  <c r="G596" i="7"/>
  <c r="I596" i="7"/>
  <c r="G597" i="7"/>
  <c r="I597" i="7"/>
  <c r="G598" i="7"/>
  <c r="I598" i="7"/>
  <c r="G599" i="7"/>
  <c r="I599" i="7"/>
  <c r="G600" i="7"/>
  <c r="I600" i="7"/>
  <c r="G601" i="7"/>
  <c r="I601" i="7"/>
  <c r="G602" i="7"/>
  <c r="I602" i="7"/>
  <c r="G603" i="7"/>
  <c r="I603" i="7"/>
  <c r="G604" i="7"/>
  <c r="I604" i="7"/>
  <c r="G606" i="7"/>
  <c r="I606" i="7"/>
  <c r="G607" i="7"/>
  <c r="I607" i="7"/>
  <c r="G608" i="7"/>
  <c r="I608" i="7"/>
  <c r="G609" i="7"/>
  <c r="I609" i="7"/>
  <c r="G610" i="7"/>
  <c r="I610" i="7"/>
  <c r="G611" i="7"/>
  <c r="I611" i="7"/>
  <c r="G612" i="7"/>
  <c r="I612" i="7"/>
  <c r="G613" i="7"/>
  <c r="I613" i="7"/>
  <c r="G614" i="7"/>
  <c r="I614" i="7"/>
  <c r="G615" i="7"/>
  <c r="I615" i="7"/>
  <c r="G616" i="7"/>
  <c r="I616" i="7"/>
  <c r="G617" i="7"/>
  <c r="I617" i="7"/>
  <c r="G618" i="7"/>
  <c r="I618" i="7"/>
  <c r="G619" i="7"/>
  <c r="I619" i="7"/>
  <c r="H619" i="7" s="1"/>
  <c r="G620" i="7"/>
  <c r="I620" i="7"/>
  <c r="G621" i="7"/>
  <c r="I621" i="7"/>
  <c r="G622" i="7"/>
  <c r="I622" i="7"/>
  <c r="G623" i="7"/>
  <c r="I623" i="7"/>
  <c r="G624" i="7"/>
  <c r="I624" i="7"/>
  <c r="G626" i="7"/>
  <c r="I626" i="7"/>
  <c r="G627" i="7"/>
  <c r="I627" i="7"/>
  <c r="G628" i="7"/>
  <c r="I628" i="7"/>
  <c r="G629" i="7"/>
  <c r="I629" i="7"/>
  <c r="G630" i="7"/>
  <c r="I630" i="7"/>
  <c r="G631" i="7"/>
  <c r="I631" i="7"/>
  <c r="G632" i="7"/>
  <c r="I632" i="7"/>
  <c r="G633" i="7"/>
  <c r="I633" i="7"/>
  <c r="G634" i="7"/>
  <c r="I634" i="7"/>
  <c r="G635" i="7"/>
  <c r="I635" i="7"/>
  <c r="G636" i="7"/>
  <c r="I636" i="7"/>
  <c r="G637" i="7"/>
  <c r="I637" i="7"/>
  <c r="G638" i="7"/>
  <c r="I638" i="7"/>
  <c r="G639" i="7"/>
  <c r="I639" i="7"/>
  <c r="G640" i="7"/>
  <c r="I640" i="7"/>
  <c r="G641" i="7"/>
  <c r="I641" i="7"/>
  <c r="G643" i="7"/>
  <c r="I643" i="7"/>
  <c r="H643" i="7"/>
  <c r="G644" i="7"/>
  <c r="I644" i="7"/>
  <c r="G645" i="7"/>
  <c r="I645" i="7"/>
  <c r="G646" i="7"/>
  <c r="I646" i="7"/>
  <c r="G647" i="7"/>
  <c r="I647" i="7"/>
  <c r="H647" i="7" s="1"/>
  <c r="G648" i="7"/>
  <c r="I648" i="7"/>
  <c r="H648" i="7" s="1"/>
  <c r="G649" i="7"/>
  <c r="I649" i="7"/>
  <c r="G650" i="7"/>
  <c r="I650" i="7"/>
  <c r="G651" i="7"/>
  <c r="I651" i="7"/>
  <c r="G652" i="7"/>
  <c r="I652" i="7"/>
  <c r="G653" i="7"/>
  <c r="I653" i="7"/>
  <c r="G654" i="7"/>
  <c r="I654" i="7"/>
  <c r="G655" i="7"/>
  <c r="I655" i="7"/>
  <c r="G656" i="7"/>
  <c r="H656" i="7" s="1"/>
  <c r="I656" i="7"/>
  <c r="G657" i="7"/>
  <c r="I657" i="7"/>
  <c r="G658" i="7"/>
  <c r="I658" i="7"/>
  <c r="G659" i="7"/>
  <c r="I659" i="7"/>
  <c r="G660" i="7"/>
  <c r="I660" i="7"/>
  <c r="G661" i="7"/>
  <c r="I661" i="7"/>
  <c r="G662" i="7"/>
  <c r="I662" i="7"/>
  <c r="G664" i="7"/>
  <c r="I664" i="7"/>
  <c r="G665" i="7"/>
  <c r="I665" i="7"/>
  <c r="H665" i="7"/>
  <c r="G666" i="7"/>
  <c r="I666" i="7"/>
  <c r="G667" i="7"/>
  <c r="I667" i="7"/>
  <c r="H667" i="7" s="1"/>
  <c r="G668" i="7"/>
  <c r="I668" i="7"/>
  <c r="G669" i="7"/>
  <c r="I669" i="7"/>
  <c r="G670" i="7"/>
  <c r="I670" i="7"/>
  <c r="G671" i="7"/>
  <c r="H671" i="7"/>
  <c r="I671" i="7"/>
  <c r="G672" i="7"/>
  <c r="I672" i="7"/>
  <c r="G673" i="7"/>
  <c r="I673" i="7"/>
  <c r="H673" i="7" s="1"/>
  <c r="G674" i="7"/>
  <c r="I674" i="7"/>
  <c r="H674" i="7" s="1"/>
  <c r="G675" i="7"/>
  <c r="I675" i="7"/>
  <c r="G676" i="7"/>
  <c r="I676" i="7"/>
  <c r="H676" i="7" s="1"/>
  <c r="G677" i="7"/>
  <c r="I677" i="7"/>
  <c r="G678" i="7"/>
  <c r="I678" i="7"/>
  <c r="H678" i="7"/>
  <c r="G679" i="7"/>
  <c r="I679" i="7"/>
  <c r="G680" i="7"/>
  <c r="I680" i="7"/>
  <c r="H680" i="7"/>
  <c r="G681" i="7"/>
  <c r="I681" i="7"/>
  <c r="G682" i="7"/>
  <c r="I682" i="7"/>
  <c r="G683" i="7"/>
  <c r="I683" i="7"/>
  <c r="G685" i="7"/>
  <c r="I685" i="7"/>
  <c r="G686" i="7"/>
  <c r="I686" i="7"/>
  <c r="H686" i="7" s="1"/>
  <c r="G687" i="7"/>
  <c r="I687" i="7"/>
  <c r="G688" i="7"/>
  <c r="I688" i="7"/>
  <c r="G689" i="7"/>
  <c r="I689" i="7"/>
  <c r="G690" i="7"/>
  <c r="I690" i="7"/>
  <c r="H690" i="7"/>
  <c r="G691" i="7"/>
  <c r="I691" i="7"/>
  <c r="G692" i="7"/>
  <c r="I692" i="7"/>
  <c r="G693" i="7"/>
  <c r="I693" i="7"/>
  <c r="H693" i="7"/>
  <c r="G694" i="7"/>
  <c r="I694" i="7"/>
  <c r="G695" i="7"/>
  <c r="I695" i="7"/>
  <c r="G696" i="7"/>
  <c r="I696" i="7"/>
  <c r="G697" i="7"/>
  <c r="I697" i="7"/>
  <c r="H697" i="7"/>
  <c r="G698" i="7"/>
  <c r="I698" i="7"/>
  <c r="G699" i="7"/>
  <c r="I699" i="7"/>
  <c r="G700" i="7"/>
  <c r="I700" i="7"/>
  <c r="H700" i="7" s="1"/>
  <c r="G701" i="7"/>
  <c r="I701" i="7"/>
  <c r="G702" i="7"/>
  <c r="I702" i="7"/>
  <c r="H702" i="7" s="1"/>
  <c r="G703" i="7"/>
  <c r="I703" i="7"/>
  <c r="H703" i="7"/>
  <c r="A40" i="7"/>
  <c r="A41"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1" i="7"/>
  <c r="A122" i="7"/>
  <c r="A123" i="7"/>
  <c r="A124" i="7"/>
  <c r="A125" i="7"/>
  <c r="A126" i="7"/>
  <c r="A127" i="7"/>
  <c r="A128" i="7"/>
  <c r="A129" i="7"/>
  <c r="A130" i="7"/>
  <c r="A131" i="7"/>
  <c r="A132" i="7"/>
  <c r="A133" i="7"/>
  <c r="A134" i="7"/>
  <c r="A135" i="7"/>
  <c r="A136" i="7"/>
  <c r="A137" i="7"/>
  <c r="A138" i="7"/>
  <c r="A139" i="7"/>
  <c r="A140"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1" i="7"/>
  <c r="A172" i="7"/>
  <c r="A173" i="7"/>
  <c r="A174" i="7"/>
  <c r="A175" i="7"/>
  <c r="A176" i="7"/>
  <c r="A177" i="7"/>
  <c r="A178" i="7"/>
  <c r="A179" i="7"/>
  <c r="A180"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4" i="7"/>
  <c r="A215" i="7"/>
  <c r="A216" i="7"/>
  <c r="A217" i="7"/>
  <c r="A218" i="7"/>
  <c r="A219" i="7"/>
  <c r="A220" i="7"/>
  <c r="A221" i="7"/>
  <c r="A222" i="7"/>
  <c r="A223" i="7"/>
  <c r="A224" i="7"/>
  <c r="A225" i="7"/>
  <c r="A226" i="7"/>
  <c r="A227" i="7"/>
  <c r="A228" i="7"/>
  <c r="A229" i="7"/>
  <c r="A230" i="7"/>
  <c r="A231" i="7"/>
  <c r="A232"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6" i="7"/>
  <c r="A387" i="7"/>
  <c r="A388" i="7"/>
  <c r="A389" i="7"/>
  <c r="A390" i="7"/>
  <c r="A391" i="7"/>
  <c r="A392" i="7"/>
  <c r="A393" i="7"/>
  <c r="A394" i="7"/>
  <c r="A395" i="7"/>
  <c r="A396" i="7"/>
  <c r="A397" i="7"/>
  <c r="A398" i="7"/>
  <c r="A399"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9" i="7"/>
  <c r="A450" i="7"/>
  <c r="A451" i="7"/>
  <c r="A452" i="7"/>
  <c r="A453" i="7"/>
  <c r="A454" i="7"/>
  <c r="A455" i="7"/>
  <c r="A456" i="7"/>
  <c r="A457" i="7"/>
  <c r="A458" i="7"/>
  <c r="A459" i="7"/>
  <c r="A460" i="7"/>
  <c r="A461" i="7"/>
  <c r="A462" i="7"/>
  <c r="A463" i="7"/>
  <c r="A465" i="7"/>
  <c r="A466" i="7"/>
  <c r="A467" i="7"/>
  <c r="A468" i="7"/>
  <c r="A469" i="7"/>
  <c r="A470" i="7"/>
  <c r="A471" i="7"/>
  <c r="A472" i="7"/>
  <c r="A473" i="7"/>
  <c r="A474" i="7"/>
  <c r="A475" i="7"/>
  <c r="A476" i="7"/>
  <c r="A477" i="7"/>
  <c r="A478" i="7"/>
  <c r="A479" i="7"/>
  <c r="A480" i="7"/>
  <c r="A481" i="7"/>
  <c r="A482" i="7"/>
  <c r="A483" i="7"/>
  <c r="A484" i="7"/>
  <c r="A485" i="7"/>
  <c r="A486"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4" i="7"/>
  <c r="A515" i="7"/>
  <c r="A516" i="7"/>
  <c r="A517" i="7"/>
  <c r="A518" i="7"/>
  <c r="A519" i="7"/>
  <c r="A520" i="7"/>
  <c r="A521" i="7"/>
  <c r="A522" i="7"/>
  <c r="A523" i="7"/>
  <c r="A524" i="7"/>
  <c r="A525" i="7"/>
  <c r="A526" i="7"/>
  <c r="A527" i="7"/>
  <c r="A528" i="7"/>
  <c r="A529" i="7"/>
  <c r="A530" i="7"/>
  <c r="A531" i="7"/>
  <c r="A533" i="7"/>
  <c r="A534" i="7"/>
  <c r="A535" i="7"/>
  <c r="A536" i="7"/>
  <c r="A537" i="7"/>
  <c r="A538" i="7"/>
  <c r="A539" i="7"/>
  <c r="A540" i="7"/>
  <c r="A541" i="7"/>
  <c r="A542" i="7"/>
  <c r="A543" i="7"/>
  <c r="A544" i="7"/>
  <c r="A545" i="7"/>
  <c r="A546" i="7"/>
  <c r="A547" i="7"/>
  <c r="A548" i="7"/>
  <c r="A549" i="7"/>
  <c r="A550" i="7"/>
  <c r="A551" i="7"/>
  <c r="A552" i="7"/>
  <c r="A553" i="7"/>
  <c r="A554" i="7"/>
  <c r="A555" i="7"/>
  <c r="A557" i="7"/>
  <c r="A558" i="7"/>
  <c r="A559" i="7"/>
  <c r="A560" i="7"/>
  <c r="A561" i="7"/>
  <c r="A562" i="7"/>
  <c r="A563" i="7"/>
  <c r="A564" i="7"/>
  <c r="A565" i="7"/>
  <c r="A566" i="7"/>
  <c r="A567" i="7"/>
  <c r="A568" i="7"/>
  <c r="A569" i="7"/>
  <c r="A570" i="7"/>
  <c r="A571" i="7"/>
  <c r="A572" i="7"/>
  <c r="A573" i="7"/>
  <c r="A574" i="7"/>
  <c r="A575" i="7"/>
  <c r="A576" i="7"/>
  <c r="A577" i="7"/>
  <c r="A578"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6" i="7"/>
  <c r="A607" i="7"/>
  <c r="A608" i="7"/>
  <c r="A609" i="7"/>
  <c r="A610" i="7"/>
  <c r="A611" i="7"/>
  <c r="A612" i="7"/>
  <c r="A613" i="7"/>
  <c r="A614" i="7"/>
  <c r="A615" i="7"/>
  <c r="A616" i="7"/>
  <c r="A617" i="7"/>
  <c r="A618" i="7"/>
  <c r="A619" i="7"/>
  <c r="A620" i="7"/>
  <c r="A621" i="7"/>
  <c r="A622" i="7"/>
  <c r="A623" i="7"/>
  <c r="A624" i="7"/>
  <c r="A626" i="7"/>
  <c r="A627" i="7"/>
  <c r="A628" i="7"/>
  <c r="A629" i="7"/>
  <c r="A630" i="7"/>
  <c r="A631" i="7"/>
  <c r="A632" i="7"/>
  <c r="A633" i="7"/>
  <c r="A634" i="7"/>
  <c r="A635" i="7"/>
  <c r="A636" i="7"/>
  <c r="A637" i="7"/>
  <c r="A638" i="7"/>
  <c r="A639" i="7"/>
  <c r="A640" i="7"/>
  <c r="A641" i="7"/>
  <c r="A643" i="7"/>
  <c r="A644" i="7"/>
  <c r="A645" i="7"/>
  <c r="A646" i="7"/>
  <c r="A647" i="7"/>
  <c r="A648" i="7"/>
  <c r="A649" i="7"/>
  <c r="A650" i="7"/>
  <c r="A651" i="7"/>
  <c r="A652" i="7"/>
  <c r="A653" i="7"/>
  <c r="A654" i="7"/>
  <c r="A655" i="7"/>
  <c r="A656" i="7"/>
  <c r="A657" i="7"/>
  <c r="A658" i="7"/>
  <c r="A659" i="7"/>
  <c r="A660" i="7"/>
  <c r="A661" i="7"/>
  <c r="A662" i="7"/>
  <c r="A664" i="7"/>
  <c r="A665" i="7"/>
  <c r="A666" i="7"/>
  <c r="A667" i="7"/>
  <c r="A668" i="7"/>
  <c r="A669" i="7"/>
  <c r="A670" i="7"/>
  <c r="A671" i="7"/>
  <c r="A672" i="7"/>
  <c r="A673" i="7"/>
  <c r="A674" i="7"/>
  <c r="A675" i="7"/>
  <c r="A676" i="7"/>
  <c r="A677" i="7"/>
  <c r="A678" i="7"/>
  <c r="A679" i="7"/>
  <c r="A680" i="7"/>
  <c r="A681" i="7"/>
  <c r="A682" i="7"/>
  <c r="A683" i="7"/>
  <c r="A685" i="7"/>
  <c r="A686" i="7"/>
  <c r="A687" i="7"/>
  <c r="A688" i="7"/>
  <c r="A689" i="7"/>
  <c r="A690" i="7"/>
  <c r="A691" i="7"/>
  <c r="A692" i="7"/>
  <c r="A693" i="7"/>
  <c r="A694" i="7"/>
  <c r="A695" i="7"/>
  <c r="A696" i="7"/>
  <c r="A697" i="7"/>
  <c r="A698" i="7"/>
  <c r="A699" i="7"/>
  <c r="A700" i="7"/>
  <c r="A701" i="7"/>
  <c r="A702" i="7"/>
  <c r="A703" i="7"/>
  <c r="E19" i="205"/>
  <c r="F19" i="205" s="1"/>
  <c r="E20" i="205"/>
  <c r="E22" i="205"/>
  <c r="E23" i="205"/>
  <c r="E24" i="205"/>
  <c r="F24" i="205"/>
  <c r="E25" i="205"/>
  <c r="F25" i="205" s="1"/>
  <c r="E26" i="205"/>
  <c r="E27" i="205"/>
  <c r="E28" i="205"/>
  <c r="F28" i="205"/>
  <c r="E29" i="205"/>
  <c r="E30" i="205"/>
  <c r="F30" i="205" s="1"/>
  <c r="E31" i="205"/>
  <c r="F31" i="205" s="1"/>
  <c r="E32" i="205"/>
  <c r="E33" i="205"/>
  <c r="E34" i="205"/>
  <c r="F34" i="205"/>
  <c r="E35" i="205"/>
  <c r="E36" i="205"/>
  <c r="F36" i="205"/>
  <c r="E37" i="205"/>
  <c r="F37" i="205" s="1"/>
  <c r="E38" i="205"/>
  <c r="E39" i="205"/>
  <c r="E40" i="205"/>
  <c r="E41" i="205"/>
  <c r="E42" i="205"/>
  <c r="E43" i="205"/>
  <c r="F43" i="205"/>
  <c r="E44" i="205"/>
  <c r="E45" i="205"/>
  <c r="E46" i="205"/>
  <c r="E47" i="205"/>
  <c r="E48" i="205"/>
  <c r="E49" i="205"/>
  <c r="E50" i="205"/>
  <c r="F50" i="205"/>
  <c r="E51" i="205"/>
  <c r="E52" i="205"/>
  <c r="F52" i="205" s="1"/>
  <c r="E53" i="205"/>
  <c r="F53" i="205" s="1"/>
  <c r="E54" i="205"/>
  <c r="E55" i="205"/>
  <c r="E56" i="205"/>
  <c r="F56" i="205"/>
  <c r="E57" i="205"/>
  <c r="E58" i="205"/>
  <c r="E60" i="205"/>
  <c r="F60" i="205"/>
  <c r="E61" i="205"/>
  <c r="E62" i="205"/>
  <c r="E63" i="205"/>
  <c r="E64" i="205"/>
  <c r="E65" i="205"/>
  <c r="F65" i="205" s="1"/>
  <c r="E66" i="205"/>
  <c r="E67" i="205"/>
  <c r="E68" i="205"/>
  <c r="E69" i="205"/>
  <c r="F69" i="205"/>
  <c r="E70" i="205"/>
  <c r="E71" i="205"/>
  <c r="E72" i="205"/>
  <c r="E73" i="205"/>
  <c r="E74" i="205"/>
  <c r="F74" i="205"/>
  <c r="E75" i="205"/>
  <c r="E76" i="205"/>
  <c r="E77" i="205"/>
  <c r="E78" i="205"/>
  <c r="F78" i="205" s="1"/>
  <c r="E79" i="205"/>
  <c r="E80" i="205"/>
  <c r="E81" i="205"/>
  <c r="E82" i="205"/>
  <c r="F82" i="205"/>
  <c r="E83" i="205"/>
  <c r="F83" i="205" s="1"/>
  <c r="E84" i="205"/>
  <c r="E85" i="205"/>
  <c r="E86" i="205"/>
  <c r="E87" i="205"/>
  <c r="F87" i="205" s="1"/>
  <c r="E88" i="205"/>
  <c r="E89" i="205"/>
  <c r="E90" i="205"/>
  <c r="F90" i="205" s="1"/>
  <c r="E91" i="205"/>
  <c r="F91" i="205" s="1"/>
  <c r="E92" i="205"/>
  <c r="F92" i="205" s="1"/>
  <c r="E93" i="205"/>
  <c r="E94" i="205"/>
  <c r="E95" i="205"/>
  <c r="E96" i="205"/>
  <c r="F96" i="205"/>
  <c r="E97" i="205"/>
  <c r="E98" i="205"/>
  <c r="F98" i="205" s="1"/>
  <c r="E100" i="205"/>
  <c r="E101" i="205"/>
  <c r="E102" i="205"/>
  <c r="F102" i="205" s="1"/>
  <c r="E103" i="205"/>
  <c r="E104" i="205"/>
  <c r="E105" i="205"/>
  <c r="F105" i="205" s="1"/>
  <c r="E106" i="205"/>
  <c r="F106" i="205"/>
  <c r="E107" i="205"/>
  <c r="F107" i="205" s="1"/>
  <c r="E108" i="205"/>
  <c r="E109" i="205"/>
  <c r="F109" i="205" s="1"/>
  <c r="E110" i="205"/>
  <c r="F110" i="205" s="1"/>
  <c r="E111" i="205"/>
  <c r="E112" i="205"/>
  <c r="E113" i="205"/>
  <c r="F113" i="205" s="1"/>
  <c r="E114" i="205"/>
  <c r="E115" i="205"/>
  <c r="F115" i="205"/>
  <c r="E116" i="205"/>
  <c r="E117" i="205"/>
  <c r="E118" i="205"/>
  <c r="F118" i="205" s="1"/>
  <c r="E119" i="205"/>
  <c r="E120" i="205"/>
  <c r="F120" i="205" s="1"/>
  <c r="E121" i="205"/>
  <c r="E122" i="205"/>
  <c r="E123" i="205"/>
  <c r="F123" i="205" s="1"/>
  <c r="E124" i="205"/>
  <c r="F124" i="205" s="1"/>
  <c r="E125" i="205"/>
  <c r="E126" i="205"/>
  <c r="E127" i="205"/>
  <c r="E128" i="205"/>
  <c r="F128" i="205"/>
  <c r="E129" i="205"/>
  <c r="E130" i="205"/>
  <c r="E131" i="205"/>
  <c r="E132" i="205"/>
  <c r="E133" i="205"/>
  <c r="E134" i="205"/>
  <c r="F134" i="205" s="1"/>
  <c r="E135" i="205"/>
  <c r="E136" i="205"/>
  <c r="E137" i="205"/>
  <c r="E138" i="205"/>
  <c r="E139" i="205"/>
  <c r="E140" i="205"/>
  <c r="E141" i="205"/>
  <c r="F141" i="205" s="1"/>
  <c r="E142" i="205"/>
  <c r="E143" i="205"/>
  <c r="F143" i="205" s="1"/>
  <c r="E144" i="205"/>
  <c r="E145" i="205"/>
  <c r="E146" i="205"/>
  <c r="E147" i="205"/>
  <c r="F147" i="205" s="1"/>
  <c r="E148" i="205"/>
  <c r="E149" i="205"/>
  <c r="E150" i="205"/>
  <c r="F150" i="205" s="1"/>
  <c r="E151" i="205"/>
  <c r="E152" i="205"/>
  <c r="F152" i="205"/>
  <c r="E153" i="205"/>
  <c r="E154" i="205"/>
  <c r="E155" i="205"/>
  <c r="F155" i="205" s="1"/>
  <c r="E156" i="205"/>
  <c r="E157" i="205"/>
  <c r="E158" i="205"/>
  <c r="F158" i="205"/>
  <c r="E159" i="205"/>
  <c r="F159" i="205"/>
  <c r="E160" i="205"/>
  <c r="E161" i="205"/>
  <c r="E162" i="205"/>
  <c r="E163" i="205"/>
  <c r="E164" i="205"/>
  <c r="E165" i="205"/>
  <c r="E166" i="205"/>
  <c r="E167" i="205"/>
  <c r="F167" i="205"/>
  <c r="E168" i="205"/>
  <c r="F168" i="205" s="1"/>
  <c r="E169" i="205"/>
  <c r="E170" i="205"/>
  <c r="E171" i="205"/>
  <c r="F171" i="205" s="1"/>
  <c r="E172" i="205"/>
  <c r="E173" i="205"/>
  <c r="E174" i="205"/>
  <c r="E175" i="205"/>
  <c r="E176" i="205"/>
  <c r="F176" i="205"/>
  <c r="E177" i="205"/>
  <c r="E178" i="205"/>
  <c r="E179" i="205"/>
  <c r="E180" i="205"/>
  <c r="F180" i="205" s="1"/>
  <c r="E182" i="205"/>
  <c r="F182" i="205" s="1"/>
  <c r="E183" i="205"/>
  <c r="F183" i="205" s="1"/>
  <c r="E184" i="205"/>
  <c r="E185" i="205"/>
  <c r="E186" i="205"/>
  <c r="F186" i="205"/>
  <c r="E187" i="205"/>
  <c r="E188" i="205"/>
  <c r="E189" i="205"/>
  <c r="F189" i="205" s="1"/>
  <c r="E190" i="205"/>
  <c r="E191" i="205"/>
  <c r="F191" i="205"/>
  <c r="E192" i="205"/>
  <c r="E193" i="205"/>
  <c r="E194" i="205"/>
  <c r="F194" i="205"/>
  <c r="E195" i="205"/>
  <c r="F195" i="205" s="1"/>
  <c r="E196" i="205"/>
  <c r="E197" i="205"/>
  <c r="F197" i="205"/>
  <c r="E198" i="205"/>
  <c r="E199" i="205"/>
  <c r="F199" i="205" s="1"/>
  <c r="E200" i="205"/>
  <c r="E201" i="205"/>
  <c r="F201" i="205" s="1"/>
  <c r="E203" i="205"/>
  <c r="E204" i="205"/>
  <c r="E205" i="205"/>
  <c r="E206" i="205"/>
  <c r="F206" i="205" s="1"/>
  <c r="E207" i="205"/>
  <c r="E208" i="205"/>
  <c r="F208" i="205" s="1"/>
  <c r="E209" i="205"/>
  <c r="F209" i="205" s="1"/>
  <c r="E210" i="205"/>
  <c r="E211" i="205"/>
  <c r="E212" i="205"/>
  <c r="E213" i="205"/>
  <c r="F213" i="205"/>
  <c r="E214" i="205"/>
  <c r="E216" i="205"/>
  <c r="F216" i="205" s="1"/>
  <c r="E217" i="205"/>
  <c r="E218" i="205"/>
  <c r="E219" i="205"/>
  <c r="F219" i="205" s="1"/>
  <c r="E220" i="205"/>
  <c r="E221" i="205"/>
  <c r="E222" i="205"/>
  <c r="E223" i="205"/>
  <c r="F223" i="205" s="1"/>
  <c r="E224" i="205"/>
  <c r="E225" i="205"/>
  <c r="E226" i="205"/>
  <c r="F226" i="205" s="1"/>
  <c r="E227" i="205"/>
  <c r="E228" i="205"/>
  <c r="F228" i="205" s="1"/>
  <c r="E229" i="205"/>
  <c r="E230" i="205"/>
  <c r="F230" i="205"/>
  <c r="E231" i="205"/>
  <c r="E232" i="205"/>
  <c r="F232" i="205" s="1"/>
  <c r="E233" i="205"/>
  <c r="E234" i="205"/>
  <c r="E235" i="205"/>
  <c r="E236" i="205"/>
  <c r="E237" i="205"/>
  <c r="F237" i="205"/>
  <c r="E238" i="205"/>
  <c r="F238" i="205" s="1"/>
  <c r="E239" i="205"/>
  <c r="E240" i="205"/>
  <c r="E241" i="205"/>
  <c r="E242" i="205"/>
  <c r="E243" i="205"/>
  <c r="F243" i="205" s="1"/>
  <c r="E245" i="205"/>
  <c r="E246" i="205"/>
  <c r="E247" i="205"/>
  <c r="E248" i="205"/>
  <c r="F248" i="205" s="1"/>
  <c r="E249" i="205"/>
  <c r="E250" i="205"/>
  <c r="F250" i="205" s="1"/>
  <c r="E251" i="205"/>
  <c r="E253" i="205"/>
  <c r="F253" i="205" s="1"/>
  <c r="E254" i="205"/>
  <c r="E255" i="205"/>
  <c r="F255" i="205"/>
  <c r="E256" i="205"/>
  <c r="E257" i="205"/>
  <c r="F257" i="205"/>
  <c r="E258" i="205"/>
  <c r="E259" i="205"/>
  <c r="E260" i="205"/>
  <c r="E261" i="205"/>
  <c r="F261" i="205"/>
  <c r="E262" i="205"/>
  <c r="E263" i="205"/>
  <c r="E264" i="205"/>
  <c r="F264" i="205" s="1"/>
  <c r="E265" i="205"/>
  <c r="E266" i="205"/>
  <c r="F266" i="205"/>
  <c r="E267" i="205"/>
  <c r="F267" i="205"/>
  <c r="E268" i="205"/>
  <c r="E269" i="205"/>
  <c r="E270" i="205"/>
  <c r="F270" i="205" s="1"/>
  <c r="E271" i="205"/>
  <c r="E272" i="205"/>
  <c r="E273" i="205"/>
  <c r="E274" i="205"/>
  <c r="E275" i="205"/>
  <c r="F275" i="205"/>
  <c r="E276" i="205"/>
  <c r="E277" i="205"/>
  <c r="E278" i="205"/>
  <c r="F278" i="205"/>
  <c r="E279" i="205"/>
  <c r="F279" i="205"/>
  <c r="E280" i="205"/>
  <c r="F280" i="205"/>
  <c r="E281" i="205"/>
  <c r="E282" i="205"/>
  <c r="F282" i="205" s="1"/>
  <c r="E283" i="205"/>
  <c r="E284" i="205"/>
  <c r="F284" i="205" s="1"/>
  <c r="E285" i="205"/>
  <c r="E286" i="205"/>
  <c r="F286" i="205"/>
  <c r="E287" i="205"/>
  <c r="E288" i="205"/>
  <c r="F288" i="205" s="1"/>
  <c r="E289" i="205"/>
  <c r="E290" i="205"/>
  <c r="E291" i="205"/>
  <c r="F291" i="205" s="1"/>
  <c r="E292" i="205"/>
  <c r="E293" i="205"/>
  <c r="F293" i="205" s="1"/>
  <c r="E294" i="205"/>
  <c r="E296" i="205"/>
  <c r="E297" i="205"/>
  <c r="E298" i="205"/>
  <c r="E299" i="205"/>
  <c r="E300" i="205"/>
  <c r="E301" i="205"/>
  <c r="E302" i="205"/>
  <c r="F302" i="205" s="1"/>
  <c r="E303" i="205"/>
  <c r="F303" i="205" s="1"/>
  <c r="E304" i="205"/>
  <c r="E305" i="205"/>
  <c r="E306" i="205"/>
  <c r="E307" i="205"/>
  <c r="F307" i="205" s="1"/>
  <c r="E308" i="205"/>
  <c r="F308" i="205"/>
  <c r="E309" i="205"/>
  <c r="F309" i="205"/>
  <c r="E310" i="205"/>
  <c r="F310" i="205"/>
  <c r="E311" i="205"/>
  <c r="E313" i="205"/>
  <c r="E314" i="205"/>
  <c r="F314" i="205"/>
  <c r="E315" i="205"/>
  <c r="E316" i="205"/>
  <c r="F316" i="205"/>
  <c r="E317" i="205"/>
  <c r="E318" i="205"/>
  <c r="F318" i="205" s="1"/>
  <c r="E319" i="205"/>
  <c r="E320" i="205"/>
  <c r="F320" i="205"/>
  <c r="E321" i="205"/>
  <c r="F321" i="205" s="1"/>
  <c r="E322" i="205"/>
  <c r="F322" i="205" s="1"/>
  <c r="E323" i="205"/>
  <c r="F323" i="205" s="1"/>
  <c r="E325" i="205"/>
  <c r="E326" i="205"/>
  <c r="E327" i="205"/>
  <c r="E328" i="205"/>
  <c r="F328" i="205" s="1"/>
  <c r="E329" i="205"/>
  <c r="E330" i="205"/>
  <c r="F330" i="205" s="1"/>
  <c r="E331" i="205"/>
  <c r="E332" i="205"/>
  <c r="E334" i="205"/>
  <c r="F334" i="205"/>
  <c r="E335" i="205"/>
  <c r="F335" i="205"/>
  <c r="E336" i="205"/>
  <c r="F336" i="205" s="1"/>
  <c r="E337" i="205"/>
  <c r="E338" i="205"/>
  <c r="E339" i="205"/>
  <c r="E340" i="205"/>
  <c r="F340" i="205"/>
  <c r="E341" i="205"/>
  <c r="E342" i="205"/>
  <c r="F342" i="205" s="1"/>
  <c r="E343" i="205"/>
  <c r="F343" i="205" s="1"/>
  <c r="E344" i="205"/>
  <c r="E345" i="205"/>
  <c r="F345" i="205" s="1"/>
  <c r="E346" i="205"/>
  <c r="E347" i="205"/>
  <c r="E348" i="205"/>
  <c r="E349" i="205"/>
  <c r="F349" i="205"/>
  <c r="E350" i="205"/>
  <c r="E351" i="205"/>
  <c r="F351" i="205" s="1"/>
  <c r="E352" i="205"/>
  <c r="F352" i="205"/>
  <c r="E353" i="205"/>
  <c r="E354" i="205"/>
  <c r="F354" i="205"/>
  <c r="E355" i="205"/>
  <c r="E356" i="205"/>
  <c r="F356" i="205" s="1"/>
  <c r="E357" i="205"/>
  <c r="E358" i="205"/>
  <c r="F358" i="205" s="1"/>
  <c r="E359" i="205"/>
  <c r="F359" i="205"/>
  <c r="E360" i="205"/>
  <c r="E361" i="205"/>
  <c r="E362" i="205"/>
  <c r="E363" i="205"/>
  <c r="F363" i="205"/>
  <c r="E365" i="205"/>
  <c r="E366" i="205"/>
  <c r="F366" i="205"/>
  <c r="E367" i="205"/>
  <c r="E368" i="205"/>
  <c r="F368" i="205" s="1"/>
  <c r="E369" i="205"/>
  <c r="E370" i="205"/>
  <c r="E371" i="205"/>
  <c r="F371" i="205" s="1"/>
  <c r="E372" i="205"/>
  <c r="F372" i="205" s="1"/>
  <c r="E373" i="205"/>
  <c r="F373" i="205" s="1"/>
  <c r="E374" i="205"/>
  <c r="E376" i="205"/>
  <c r="E380" i="205" s="1"/>
  <c r="E377" i="205"/>
  <c r="F377" i="205"/>
  <c r="E378" i="205"/>
  <c r="E379" i="205"/>
  <c r="F379" i="205" s="1"/>
  <c r="E381" i="205"/>
  <c r="E382" i="205"/>
  <c r="E383" i="205"/>
  <c r="E384" i="205"/>
  <c r="E385" i="205"/>
  <c r="E386" i="205"/>
  <c r="E387" i="205"/>
  <c r="F387" i="205"/>
  <c r="E388" i="205"/>
  <c r="E389" i="205"/>
  <c r="F389" i="205" s="1"/>
  <c r="E390" i="205"/>
  <c r="E391" i="205"/>
  <c r="F391" i="205" s="1"/>
  <c r="E392" i="205"/>
  <c r="E393" i="205"/>
  <c r="E394" i="205"/>
  <c r="F394" i="205" s="1"/>
  <c r="E395" i="205"/>
  <c r="F395" i="205"/>
  <c r="E396" i="205"/>
  <c r="E397" i="205"/>
  <c r="F397" i="205" s="1"/>
  <c r="E398" i="205"/>
  <c r="F398" i="205"/>
  <c r="E399" i="205"/>
  <c r="E400" i="205"/>
  <c r="F400" i="205"/>
  <c r="E401" i="205"/>
  <c r="E402" i="205"/>
  <c r="E403" i="205"/>
  <c r="F403" i="205"/>
  <c r="E404" i="205"/>
  <c r="E405" i="205"/>
  <c r="F405" i="205" s="1"/>
  <c r="E406" i="205"/>
  <c r="E407" i="205"/>
  <c r="E408" i="205"/>
  <c r="E409" i="205"/>
  <c r="E410" i="205"/>
  <c r="E411" i="205"/>
  <c r="F411" i="205" s="1"/>
  <c r="E413" i="205"/>
  <c r="F413" i="205"/>
  <c r="E414" i="205"/>
  <c r="E415" i="205"/>
  <c r="F415" i="205" s="1"/>
  <c r="E416" i="205"/>
  <c r="E417" i="205"/>
  <c r="F417" i="205" s="1"/>
  <c r="E418" i="205"/>
  <c r="E419" i="205"/>
  <c r="F419" i="205" s="1"/>
  <c r="E420" i="205"/>
  <c r="E421" i="205"/>
  <c r="F421" i="205"/>
  <c r="E422" i="205"/>
  <c r="E423" i="205"/>
  <c r="F423" i="205" s="1"/>
  <c r="E424" i="205"/>
  <c r="E425" i="205"/>
  <c r="F425" i="205" s="1"/>
  <c r="E426" i="205"/>
  <c r="F426" i="205" s="1"/>
  <c r="E427" i="205"/>
  <c r="E428" i="205"/>
  <c r="F428" i="205" s="1"/>
  <c r="E429" i="205"/>
  <c r="F429" i="205"/>
  <c r="E430" i="205"/>
  <c r="F430" i="205"/>
  <c r="E431" i="205"/>
  <c r="E433" i="205"/>
  <c r="E434" i="205"/>
  <c r="F434" i="205" s="1"/>
  <c r="E435" i="205"/>
  <c r="E436" i="205"/>
  <c r="E437" i="205"/>
  <c r="F437" i="205"/>
  <c r="E438" i="205"/>
  <c r="F438" i="205"/>
  <c r="E439" i="205"/>
  <c r="E440" i="205"/>
  <c r="F440" i="205" s="1"/>
  <c r="E441" i="205"/>
  <c r="E442" i="205"/>
  <c r="F442" i="205" s="1"/>
  <c r="E443" i="205"/>
  <c r="E444" i="205"/>
  <c r="E445" i="205"/>
  <c r="E446" i="205"/>
  <c r="F446" i="205" s="1"/>
  <c r="E447" i="205"/>
  <c r="F447" i="205" s="1"/>
  <c r="E448" i="205"/>
  <c r="E449" i="205"/>
  <c r="E450" i="205"/>
  <c r="E452" i="205"/>
  <c r="E453" i="205"/>
  <c r="F453" i="205"/>
  <c r="E454" i="205"/>
  <c r="E455" i="205"/>
  <c r="E456" i="205"/>
  <c r="E457" i="205"/>
  <c r="E458" i="205"/>
  <c r="E459" i="205"/>
  <c r="F459" i="205" s="1"/>
  <c r="E460" i="205"/>
  <c r="E461" i="205"/>
  <c r="F461" i="205"/>
  <c r="E462" i="205"/>
  <c r="E463" i="205"/>
  <c r="F463" i="205"/>
  <c r="E464" i="205"/>
  <c r="E465" i="205"/>
  <c r="E466" i="205"/>
  <c r="E467" i="205"/>
  <c r="F467" i="205"/>
  <c r="E468" i="205"/>
  <c r="F468" i="205"/>
  <c r="E469" i="205"/>
  <c r="F469" i="205" s="1"/>
  <c r="E470" i="205"/>
  <c r="F470" i="205"/>
  <c r="E471" i="205"/>
  <c r="E472" i="205"/>
  <c r="F472" i="205" s="1"/>
  <c r="E473" i="205"/>
  <c r="E474" i="205"/>
  <c r="F474" i="205"/>
  <c r="E475" i="205"/>
  <c r="F475" i="205" s="1"/>
  <c r="E476" i="205"/>
  <c r="F476" i="205" s="1"/>
  <c r="E477" i="205"/>
  <c r="E478" i="205"/>
  <c r="E479" i="205"/>
  <c r="F479" i="205"/>
  <c r="E480" i="205"/>
  <c r="E481" i="205"/>
  <c r="E482" i="205"/>
  <c r="E483" i="205"/>
  <c r="F483" i="205"/>
  <c r="E484" i="205"/>
  <c r="E485" i="205"/>
  <c r="E486" i="205"/>
  <c r="F486" i="205" s="1"/>
  <c r="E487" i="205"/>
  <c r="F487" i="205"/>
  <c r="E488" i="205"/>
  <c r="F488" i="205" s="1"/>
  <c r="E489" i="205"/>
  <c r="E490" i="205"/>
  <c r="E491" i="205"/>
  <c r="E492" i="205"/>
  <c r="F492" i="205" s="1"/>
  <c r="E493" i="205"/>
  <c r="E494" i="205"/>
  <c r="F494" i="205" s="1"/>
  <c r="E496" i="205"/>
  <c r="E497" i="205"/>
  <c r="E498" i="205"/>
  <c r="E499" i="205"/>
  <c r="E500" i="205"/>
  <c r="F500" i="205" s="1"/>
  <c r="E501" i="205"/>
  <c r="E502" i="205"/>
  <c r="F502" i="205"/>
  <c r="E503" i="205"/>
  <c r="E504" i="205"/>
  <c r="E505" i="205"/>
  <c r="E506" i="205"/>
  <c r="E507" i="205"/>
  <c r="E508" i="205"/>
  <c r="F508" i="205" s="1"/>
  <c r="E509" i="205"/>
  <c r="F509" i="205" s="1"/>
  <c r="E510" i="205"/>
  <c r="E511" i="205"/>
  <c r="E512" i="205"/>
  <c r="E513" i="205"/>
  <c r="F513" i="205"/>
  <c r="E514" i="205"/>
  <c r="E515" i="205"/>
  <c r="E516" i="205"/>
  <c r="F516" i="205"/>
  <c r="E517" i="205"/>
  <c r="F517" i="205" s="1"/>
  <c r="E518" i="205"/>
  <c r="E519" i="205"/>
  <c r="E520" i="205"/>
  <c r="F520" i="205" s="1"/>
  <c r="E521" i="205"/>
  <c r="E522" i="205"/>
  <c r="F522" i="205"/>
  <c r="E523" i="205"/>
  <c r="E524" i="205"/>
  <c r="E525" i="205"/>
  <c r="F525" i="205"/>
  <c r="E526" i="205"/>
  <c r="E527" i="205"/>
  <c r="F527" i="205" s="1"/>
  <c r="E528" i="205"/>
  <c r="E529" i="205"/>
  <c r="F529" i="205" s="1"/>
  <c r="E530" i="205"/>
  <c r="E531" i="205"/>
  <c r="E532" i="205"/>
  <c r="F532" i="205"/>
  <c r="E533" i="205"/>
  <c r="E534" i="205"/>
  <c r="F534" i="205"/>
  <c r="E535" i="205"/>
  <c r="F535" i="205" s="1"/>
  <c r="E536" i="205"/>
  <c r="E537" i="205"/>
  <c r="E538" i="205"/>
  <c r="E539" i="205"/>
  <c r="E540" i="205"/>
  <c r="F540" i="205"/>
  <c r="E541" i="205"/>
  <c r="F541" i="205" s="1"/>
  <c r="E542" i="205"/>
  <c r="E543" i="205"/>
  <c r="E544" i="205"/>
  <c r="E545" i="205"/>
  <c r="F545" i="205" s="1"/>
  <c r="E546" i="205"/>
  <c r="E547" i="205"/>
  <c r="E548" i="205"/>
  <c r="F548" i="205" s="1"/>
  <c r="E549" i="205"/>
  <c r="F549" i="205" s="1"/>
  <c r="E550" i="205"/>
  <c r="E551" i="205"/>
  <c r="E552" i="205"/>
  <c r="F552" i="205" s="1"/>
  <c r="E553" i="205"/>
  <c r="E554" i="205"/>
  <c r="F554" i="205" s="1"/>
  <c r="E555" i="205"/>
  <c r="F555" i="205" s="1"/>
  <c r="E556" i="205"/>
  <c r="E557" i="205"/>
  <c r="F557" i="205"/>
  <c r="E558" i="205"/>
  <c r="E559" i="205"/>
  <c r="F559" i="205" s="1"/>
  <c r="E560" i="205"/>
  <c r="E561" i="205"/>
  <c r="F561" i="205" s="1"/>
  <c r="E562" i="205"/>
  <c r="E563" i="205"/>
  <c r="E564" i="205"/>
  <c r="F564" i="205"/>
  <c r="E565" i="205"/>
  <c r="E566" i="205"/>
  <c r="F566" i="205"/>
  <c r="E567" i="205"/>
  <c r="E568" i="205"/>
  <c r="F568" i="205" s="1"/>
  <c r="E569" i="205"/>
  <c r="E571" i="205"/>
  <c r="E572" i="205"/>
  <c r="E573" i="205"/>
  <c r="F573" i="205" s="1"/>
  <c r="E574" i="205"/>
  <c r="F574" i="205" s="1"/>
  <c r="E575" i="205"/>
  <c r="E576" i="205"/>
  <c r="F576" i="205" s="1"/>
  <c r="E577" i="205"/>
  <c r="E578" i="205"/>
  <c r="F578" i="205" s="1"/>
  <c r="E579" i="205"/>
  <c r="F579" i="205"/>
  <c r="E580" i="205"/>
  <c r="E581" i="205"/>
  <c r="F581" i="205" s="1"/>
  <c r="E582" i="205"/>
  <c r="F582" i="205"/>
  <c r="E583" i="205"/>
  <c r="E584" i="205"/>
  <c r="E585" i="205"/>
  <c r="F585" i="205" s="1"/>
  <c r="E586" i="205"/>
  <c r="F586" i="205" s="1"/>
  <c r="E587" i="205"/>
  <c r="F587" i="205"/>
  <c r="E588" i="205"/>
  <c r="E589" i="205"/>
  <c r="F589" i="205"/>
  <c r="E590" i="205"/>
  <c r="F590" i="205"/>
  <c r="E591" i="205"/>
  <c r="E592" i="205"/>
  <c r="F592" i="205" s="1"/>
  <c r="E593" i="205"/>
  <c r="F593" i="205" s="1"/>
  <c r="E594" i="205"/>
  <c r="F594" i="205"/>
  <c r="E595" i="205"/>
  <c r="E596" i="205"/>
  <c r="E597" i="205"/>
  <c r="F597" i="205"/>
  <c r="E598" i="205"/>
  <c r="E599" i="205"/>
  <c r="F599" i="205" s="1"/>
  <c r="E600" i="205"/>
  <c r="E601" i="205"/>
  <c r="F601" i="205" s="1"/>
  <c r="E602" i="205"/>
  <c r="E603" i="205"/>
  <c r="F603" i="205"/>
  <c r="E604" i="205"/>
  <c r="E605" i="205"/>
  <c r="F605" i="205" s="1"/>
  <c r="E606" i="205"/>
  <c r="F606" i="205" s="1"/>
  <c r="E607" i="205"/>
  <c r="E608" i="205"/>
  <c r="E609" i="205"/>
  <c r="F609" i="205"/>
  <c r="E610" i="205"/>
  <c r="F610" i="205" s="1"/>
  <c r="E611" i="205"/>
  <c r="E612" i="205"/>
  <c r="E613" i="205"/>
  <c r="E614" i="205"/>
  <c r="F614" i="205"/>
  <c r="E615" i="205"/>
  <c r="E616" i="205"/>
  <c r="E617" i="205"/>
  <c r="F617" i="205"/>
  <c r="E618" i="205"/>
  <c r="F618" i="205"/>
  <c r="E619" i="205"/>
  <c r="E620" i="205"/>
  <c r="E621" i="205"/>
  <c r="F621" i="205" s="1"/>
  <c r="E622" i="205"/>
  <c r="F622" i="205"/>
  <c r="E623" i="205"/>
  <c r="E624" i="205"/>
  <c r="E625" i="205"/>
  <c r="F625" i="205"/>
  <c r="E626" i="205"/>
  <c r="E627" i="205"/>
  <c r="E628" i="205"/>
  <c r="F628" i="205"/>
  <c r="E629" i="205"/>
  <c r="E630" i="205"/>
  <c r="F630" i="205" s="1"/>
  <c r="E631" i="205"/>
  <c r="F631" i="205" s="1"/>
  <c r="E632" i="205"/>
  <c r="E633" i="205"/>
  <c r="E634" i="205"/>
  <c r="F634" i="205"/>
  <c r="E635" i="205"/>
  <c r="E636" i="205"/>
  <c r="E637" i="205"/>
  <c r="F637" i="205"/>
  <c r="E638" i="205"/>
  <c r="E639" i="205"/>
  <c r="E640" i="205"/>
  <c r="E641" i="205"/>
  <c r="F641" i="205" s="1"/>
  <c r="E642" i="205"/>
  <c r="E643" i="205"/>
  <c r="F643" i="205"/>
  <c r="E644" i="205"/>
  <c r="E645" i="205"/>
  <c r="F645" i="205" s="1"/>
  <c r="E646" i="205"/>
  <c r="E648" i="205"/>
  <c r="E649" i="205"/>
  <c r="E650" i="205"/>
  <c r="F650" i="205"/>
  <c r="E651" i="205"/>
  <c r="F651" i="205" s="1"/>
  <c r="E652" i="205"/>
  <c r="F652" i="205"/>
  <c r="E653" i="205"/>
  <c r="E654" i="205"/>
  <c r="F654" i="205" s="1"/>
  <c r="E655" i="205"/>
  <c r="E656" i="205"/>
  <c r="F656" i="205" s="1"/>
  <c r="E657" i="205"/>
  <c r="E658" i="205"/>
  <c r="F658" i="205" s="1"/>
  <c r="E659" i="205"/>
  <c r="E660" i="205"/>
  <c r="F660" i="205"/>
  <c r="E661" i="205"/>
  <c r="E662" i="205"/>
  <c r="F662" i="205" s="1"/>
  <c r="E663" i="205"/>
  <c r="E664" i="205"/>
  <c r="E665" i="205"/>
  <c r="E666" i="205"/>
  <c r="E667" i="205"/>
  <c r="F667" i="205"/>
  <c r="E668" i="205"/>
  <c r="E669" i="205"/>
  <c r="E671" i="205"/>
  <c r="E672" i="205"/>
  <c r="E673" i="205"/>
  <c r="F673" i="205" s="1"/>
  <c r="E674" i="205"/>
  <c r="F674" i="205"/>
  <c r="E675" i="205"/>
  <c r="F675" i="205" s="1"/>
  <c r="E676" i="205"/>
  <c r="E677" i="205"/>
  <c r="F677" i="205"/>
  <c r="E678" i="205"/>
  <c r="E679" i="205"/>
  <c r="E685" i="205"/>
  <c r="E680" i="205"/>
  <c r="E681" i="205"/>
  <c r="F681" i="205"/>
  <c r="E682" i="205"/>
  <c r="E683" i="205"/>
  <c r="F683" i="205" s="1"/>
  <c r="E684" i="205"/>
  <c r="E686" i="205"/>
  <c r="F686" i="205" s="1"/>
  <c r="E687" i="205"/>
  <c r="E688" i="205"/>
  <c r="E689" i="205"/>
  <c r="F689" i="205"/>
  <c r="E690" i="205"/>
  <c r="E691" i="205"/>
  <c r="E692" i="205"/>
  <c r="E693" i="205"/>
  <c r="F693" i="205" s="1"/>
  <c r="E694" i="205"/>
  <c r="F694" i="205" s="1"/>
  <c r="E695" i="205"/>
  <c r="E696" i="205"/>
  <c r="F696" i="205" s="1"/>
  <c r="E697" i="205"/>
  <c r="E698" i="205"/>
  <c r="F698" i="205" s="1"/>
  <c r="E699" i="205"/>
  <c r="E700" i="205"/>
  <c r="F700" i="205" s="1"/>
  <c r="E701" i="205"/>
  <c r="E702" i="205"/>
  <c r="E703" i="205"/>
  <c r="E704" i="205"/>
  <c r="E705" i="205"/>
  <c r="F705" i="205" s="1"/>
  <c r="E706" i="205"/>
  <c r="F706" i="205" s="1"/>
  <c r="E707" i="205"/>
  <c r="F707" i="205" s="1"/>
  <c r="E708" i="205"/>
  <c r="F708" i="205"/>
  <c r="E709" i="205"/>
  <c r="F709" i="205" s="1"/>
  <c r="E710" i="205"/>
  <c r="F710" i="205" s="1"/>
  <c r="E711" i="205"/>
  <c r="E712" i="205"/>
  <c r="E713" i="205"/>
  <c r="F713" i="205"/>
  <c r="E714" i="205"/>
  <c r="F714" i="205" s="1"/>
  <c r="E715" i="205"/>
  <c r="F715" i="205" s="1"/>
  <c r="E716" i="205"/>
  <c r="F716" i="205" s="1"/>
  <c r="E717" i="205"/>
  <c r="E718" i="205"/>
  <c r="E719" i="205"/>
  <c r="E720" i="205"/>
  <c r="E721" i="205"/>
  <c r="E722" i="205"/>
  <c r="E723" i="205"/>
  <c r="F723" i="205" s="1"/>
  <c r="E724" i="205"/>
  <c r="F724" i="205"/>
  <c r="E725" i="205"/>
  <c r="F725" i="205" s="1"/>
  <c r="E726" i="205"/>
  <c r="F726" i="205" s="1"/>
  <c r="E727" i="205"/>
  <c r="E728" i="205"/>
  <c r="E729" i="205"/>
  <c r="F729" i="205"/>
  <c r="E730" i="205"/>
  <c r="E731" i="205"/>
  <c r="E732" i="205"/>
  <c r="F732" i="205" s="1"/>
  <c r="E734" i="205"/>
  <c r="E735" i="205"/>
  <c r="E736" i="205"/>
  <c r="F736" i="205" s="1"/>
  <c r="E737" i="205"/>
  <c r="E749" i="205" s="1"/>
  <c r="E738" i="205"/>
  <c r="E739" i="205"/>
  <c r="E740" i="205"/>
  <c r="F740" i="205" s="1"/>
  <c r="E741" i="205"/>
  <c r="E742" i="205"/>
  <c r="F742" i="205"/>
  <c r="E743" i="205"/>
  <c r="F743" i="205" s="1"/>
  <c r="E744" i="205"/>
  <c r="E745" i="205"/>
  <c r="E746" i="205"/>
  <c r="E747" i="205"/>
  <c r="E748" i="205"/>
  <c r="E750" i="205"/>
  <c r="F750" i="205" s="1"/>
  <c r="E751" i="205"/>
  <c r="E752" i="205"/>
  <c r="E753" i="205"/>
  <c r="E754" i="205"/>
  <c r="F754" i="205" s="1"/>
  <c r="E755" i="205"/>
  <c r="E756" i="205"/>
  <c r="E757" i="205"/>
  <c r="E758" i="205"/>
  <c r="F758" i="205"/>
  <c r="E759" i="205"/>
  <c r="F759" i="205"/>
  <c r="E760" i="205"/>
  <c r="F760" i="205"/>
  <c r="E761" i="205"/>
  <c r="E762" i="205"/>
  <c r="F762" i="205" s="1"/>
  <c r="E763" i="205"/>
  <c r="F763" i="205" s="1"/>
  <c r="E764" i="205"/>
  <c r="E765" i="205"/>
  <c r="F765" i="205"/>
  <c r="E766" i="205"/>
  <c r="F766" i="205"/>
  <c r="E767" i="205"/>
  <c r="F767" i="205" s="1"/>
  <c r="E768" i="205"/>
  <c r="F768" i="205" s="1"/>
  <c r="E769" i="205"/>
  <c r="E770" i="205"/>
  <c r="E771" i="205"/>
  <c r="F771" i="205" s="1"/>
  <c r="E773" i="205"/>
  <c r="E774" i="205"/>
  <c r="E775" i="205"/>
  <c r="F775" i="205" s="1"/>
  <c r="E776" i="205"/>
  <c r="E777" i="205"/>
  <c r="E778" i="205"/>
  <c r="F778" i="205" s="1"/>
  <c r="E779" i="205"/>
  <c r="E780" i="205"/>
  <c r="F780" i="205" s="1"/>
  <c r="E781" i="205"/>
  <c r="E782" i="205"/>
  <c r="F782" i="205" s="1"/>
  <c r="E783" i="205"/>
  <c r="F783" i="205" s="1"/>
  <c r="E784" i="205"/>
  <c r="F784" i="205"/>
  <c r="E785" i="205"/>
  <c r="F785" i="205" s="1"/>
  <c r="E786" i="205"/>
  <c r="E787" i="205"/>
  <c r="F787" i="205" s="1"/>
  <c r="E788" i="205"/>
  <c r="F788" i="205"/>
  <c r="E789" i="205"/>
  <c r="E790" i="205"/>
  <c r="F790" i="205"/>
  <c r="E791" i="205"/>
  <c r="F791" i="205" s="1"/>
  <c r="E792" i="205"/>
  <c r="E793" i="205"/>
  <c r="F793" i="205" s="1"/>
  <c r="E794" i="205"/>
  <c r="F794" i="205" s="1"/>
  <c r="E795" i="205"/>
  <c r="F795" i="205"/>
  <c r="E796" i="205"/>
  <c r="F796" i="205" s="1"/>
  <c r="E797" i="205"/>
  <c r="E799" i="205"/>
  <c r="E800" i="205"/>
  <c r="F800" i="205"/>
  <c r="E801" i="205"/>
  <c r="E802" i="205"/>
  <c r="E803" i="205"/>
  <c r="E804" i="205"/>
  <c r="F804" i="205" s="1"/>
  <c r="E805" i="205"/>
  <c r="F805" i="205" s="1"/>
  <c r="E806" i="205"/>
  <c r="F806" i="205"/>
  <c r="E807" i="205"/>
  <c r="E808" i="205"/>
  <c r="E809" i="205"/>
  <c r="E810" i="205"/>
  <c r="F810" i="205"/>
  <c r="E811" i="205"/>
  <c r="E812" i="205"/>
  <c r="E813" i="205"/>
  <c r="E814" i="205"/>
  <c r="E815" i="205"/>
  <c r="E816" i="205"/>
  <c r="E818" i="205"/>
  <c r="E819" i="205"/>
  <c r="E820" i="205"/>
  <c r="F820" i="205"/>
  <c r="E821" i="205"/>
  <c r="F821" i="205" s="1"/>
  <c r="E822" i="205"/>
  <c r="E823" i="205"/>
  <c r="F823" i="205" s="1"/>
  <c r="E824" i="205"/>
  <c r="E825" i="205"/>
  <c r="E826" i="205"/>
  <c r="F826" i="205"/>
  <c r="E827" i="205"/>
  <c r="F827" i="205" s="1"/>
  <c r="E828" i="205"/>
  <c r="E829" i="205"/>
  <c r="F829" i="205" s="1"/>
  <c r="E830" i="205"/>
  <c r="F830" i="205" s="1"/>
  <c r="E831" i="205"/>
  <c r="E832" i="205"/>
  <c r="E833" i="205"/>
  <c r="F833" i="205" s="1"/>
  <c r="E834" i="205"/>
  <c r="E835" i="205"/>
  <c r="E836" i="205"/>
  <c r="E837" i="205"/>
  <c r="E838" i="205"/>
  <c r="E839" i="205"/>
  <c r="E840" i="205"/>
  <c r="F840" i="205" s="1"/>
  <c r="E842" i="205"/>
  <c r="F842" i="205"/>
  <c r="E843" i="205"/>
  <c r="F843" i="205"/>
  <c r="E844" i="205"/>
  <c r="F844" i="205"/>
  <c r="E845" i="205"/>
  <c r="E846" i="205"/>
  <c r="E847" i="205"/>
  <c r="F847" i="205" s="1"/>
  <c r="E848" i="205"/>
  <c r="E849" i="205"/>
  <c r="E850" i="205"/>
  <c r="F850" i="205"/>
  <c r="E851" i="205"/>
  <c r="F851" i="205" s="1"/>
  <c r="E852" i="205"/>
  <c r="F852" i="205"/>
  <c r="E853" i="205"/>
  <c r="F853" i="205"/>
  <c r="E854" i="205"/>
  <c r="F854" i="205" s="1"/>
  <c r="E855" i="205"/>
  <c r="F855" i="205" s="1"/>
  <c r="E856" i="205"/>
  <c r="E857" i="205"/>
  <c r="F857" i="205" s="1"/>
  <c r="E858" i="205"/>
  <c r="F858" i="205" s="1"/>
  <c r="E859" i="205"/>
  <c r="F859" i="205" s="1"/>
  <c r="E860" i="205"/>
  <c r="E861" i="205"/>
  <c r="F861" i="205" s="1"/>
  <c r="E862" i="205"/>
  <c r="F862" i="205"/>
  <c r="E863" i="205"/>
  <c r="F863" i="205" s="1"/>
  <c r="E865" i="205"/>
  <c r="E866" i="205"/>
  <c r="E867" i="205"/>
  <c r="E868" i="205"/>
  <c r="F868" i="205" s="1"/>
  <c r="E869" i="205"/>
  <c r="F869" i="205"/>
  <c r="E870" i="205"/>
  <c r="F870" i="205" s="1"/>
  <c r="E871" i="205"/>
  <c r="E872" i="205"/>
  <c r="F872" i="205"/>
  <c r="E873" i="205"/>
  <c r="F873" i="205" s="1"/>
  <c r="E874" i="205"/>
  <c r="F874" i="205"/>
  <c r="E875" i="205"/>
  <c r="F875" i="205"/>
  <c r="E876" i="205"/>
  <c r="F876" i="205"/>
  <c r="E877" i="205"/>
  <c r="F877" i="205" s="1"/>
  <c r="E878" i="205"/>
  <c r="E879" i="205"/>
  <c r="E880" i="205"/>
  <c r="E881" i="205"/>
  <c r="E882" i="205"/>
  <c r="E883" i="205"/>
  <c r="F883" i="205"/>
  <c r="E884" i="205"/>
  <c r="E885" i="205"/>
  <c r="E886" i="205"/>
  <c r="E887" i="205"/>
  <c r="F887" i="205"/>
  <c r="E888" i="205"/>
  <c r="F888" i="205"/>
  <c r="E889" i="205"/>
  <c r="E891" i="205"/>
  <c r="E892" i="205"/>
  <c r="F892" i="205"/>
  <c r="E893" i="205"/>
  <c r="F893" i="205"/>
  <c r="E894" i="205"/>
  <c r="E895" i="205"/>
  <c r="E896" i="205"/>
  <c r="E897" i="205"/>
  <c r="E898" i="205"/>
  <c r="E899" i="205"/>
  <c r="F899" i="205"/>
  <c r="E900" i="205"/>
  <c r="F900" i="205"/>
  <c r="E901" i="205"/>
  <c r="F901" i="205" s="1"/>
  <c r="E902" i="205"/>
  <c r="E903" i="205"/>
  <c r="F903" i="205" s="1"/>
  <c r="E904" i="205"/>
  <c r="F904" i="205" s="1"/>
  <c r="E905" i="205"/>
  <c r="F905" i="205"/>
  <c r="E906" i="205"/>
  <c r="E907" i="205"/>
  <c r="F907" i="205"/>
  <c r="E908" i="205"/>
  <c r="F908" i="205"/>
  <c r="E909" i="205"/>
  <c r="E911" i="205"/>
  <c r="F911" i="205" s="1"/>
  <c r="E912" i="205"/>
  <c r="E913" i="205"/>
  <c r="F913" i="205" s="1"/>
  <c r="E914" i="205"/>
  <c r="F914" i="205" s="1"/>
  <c r="E915" i="205"/>
  <c r="E916" i="205"/>
  <c r="E917" i="205"/>
  <c r="F917" i="205"/>
  <c r="E918" i="205"/>
  <c r="F918" i="205" s="1"/>
  <c r="E919" i="205"/>
  <c r="E920" i="205"/>
  <c r="E921" i="205"/>
  <c r="E922" i="205"/>
  <c r="F922" i="205"/>
  <c r="E923" i="205"/>
  <c r="E924" i="205"/>
  <c r="F924" i="205" s="1"/>
  <c r="E925" i="205"/>
  <c r="F925" i="205" s="1"/>
  <c r="E926" i="205"/>
  <c r="F926" i="205" s="1"/>
  <c r="E928" i="205"/>
  <c r="E929" i="205"/>
  <c r="E930" i="205"/>
  <c r="E931" i="205"/>
  <c r="F931" i="205"/>
  <c r="E932" i="205"/>
  <c r="E933" i="205"/>
  <c r="E934" i="205"/>
  <c r="E935" i="205"/>
  <c r="F935" i="205" s="1"/>
  <c r="E936" i="205"/>
  <c r="E937" i="205"/>
  <c r="E938" i="205"/>
  <c r="F938" i="205"/>
  <c r="E939" i="205"/>
  <c r="E940" i="205"/>
  <c r="E941" i="205"/>
  <c r="F941" i="205" s="1"/>
  <c r="E942" i="205"/>
  <c r="E943" i="205"/>
  <c r="F943" i="205"/>
  <c r="E944" i="205"/>
  <c r="E945" i="205"/>
  <c r="E946" i="205"/>
  <c r="F946" i="205" s="1"/>
  <c r="E947" i="205"/>
  <c r="E949" i="205"/>
  <c r="F949" i="205" s="1"/>
  <c r="E950" i="205"/>
  <c r="F950" i="205" s="1"/>
  <c r="E951" i="205"/>
  <c r="F951" i="205"/>
  <c r="E952" i="205"/>
  <c r="F952" i="205" s="1"/>
  <c r="E953" i="205"/>
  <c r="F953" i="205" s="1"/>
  <c r="E954" i="205"/>
  <c r="F954" i="205" s="1"/>
  <c r="E955" i="205"/>
  <c r="E956" i="205"/>
  <c r="F956" i="205" s="1"/>
  <c r="E957" i="205"/>
  <c r="E958" i="205"/>
  <c r="F958" i="205" s="1"/>
  <c r="E959" i="205"/>
  <c r="F959" i="205"/>
  <c r="E960" i="205"/>
  <c r="E961" i="205"/>
  <c r="E962" i="205"/>
  <c r="E963" i="205"/>
  <c r="F963" i="205"/>
  <c r="E964" i="205"/>
  <c r="F964" i="205" s="1"/>
  <c r="E965" i="205"/>
  <c r="E966" i="205"/>
  <c r="E967" i="205"/>
  <c r="E968" i="205"/>
  <c r="F968" i="205"/>
  <c r="E970" i="205"/>
  <c r="E971" i="205"/>
  <c r="E972" i="205"/>
  <c r="E973" i="205"/>
  <c r="E974" i="205"/>
  <c r="E975" i="205"/>
  <c r="F975" i="205"/>
  <c r="E976" i="205"/>
  <c r="F976" i="205" s="1"/>
  <c r="E977" i="205"/>
  <c r="F977" i="205" s="1"/>
  <c r="E978" i="205"/>
  <c r="F978" i="205"/>
  <c r="E979" i="205"/>
  <c r="F979" i="205"/>
  <c r="E980" i="205"/>
  <c r="F980" i="205"/>
  <c r="E981" i="205"/>
  <c r="E982" i="205"/>
  <c r="E983" i="205"/>
  <c r="E984" i="205"/>
  <c r="F984" i="205" s="1"/>
  <c r="E985" i="205"/>
  <c r="E986" i="205"/>
  <c r="E987" i="205"/>
  <c r="F987" i="205"/>
  <c r="E988" i="205"/>
  <c r="F988" i="205" s="1"/>
  <c r="A19" i="205"/>
  <c r="A20" i="205"/>
  <c r="A22" i="205"/>
  <c r="A23" i="205"/>
  <c r="A24" i="205"/>
  <c r="A25" i="205"/>
  <c r="A26" i="205"/>
  <c r="A27" i="205"/>
  <c r="A28" i="205"/>
  <c r="A29" i="205"/>
  <c r="A30" i="205"/>
  <c r="A31" i="205"/>
  <c r="A32" i="205"/>
  <c r="A33" i="205"/>
  <c r="A34" i="205"/>
  <c r="A35" i="205"/>
  <c r="A36" i="205"/>
  <c r="A37" i="205"/>
  <c r="A38" i="205"/>
  <c r="A39" i="205"/>
  <c r="A40" i="205"/>
  <c r="A41" i="205"/>
  <c r="A42" i="205"/>
  <c r="A43" i="205"/>
  <c r="A44" i="205"/>
  <c r="A45" i="205"/>
  <c r="A46" i="205"/>
  <c r="A47" i="205"/>
  <c r="A48" i="205"/>
  <c r="A49" i="205"/>
  <c r="A50" i="205"/>
  <c r="A51" i="205"/>
  <c r="A52" i="205"/>
  <c r="A53" i="205"/>
  <c r="A54" i="205"/>
  <c r="A55" i="205"/>
  <c r="A56" i="205"/>
  <c r="A57" i="205"/>
  <c r="A58" i="205"/>
  <c r="A60" i="205"/>
  <c r="A61" i="205"/>
  <c r="A62" i="205"/>
  <c r="A63" i="205"/>
  <c r="A64" i="205"/>
  <c r="A65" i="205"/>
  <c r="A66" i="205"/>
  <c r="A67" i="205"/>
  <c r="A68" i="205"/>
  <c r="A69" i="205"/>
  <c r="A70" i="205"/>
  <c r="A71" i="205"/>
  <c r="A72" i="205"/>
  <c r="A73" i="205"/>
  <c r="A74" i="205"/>
  <c r="A75" i="205"/>
  <c r="A76" i="205"/>
  <c r="A77" i="205"/>
  <c r="A78" i="205"/>
  <c r="A79" i="205"/>
  <c r="A80" i="205"/>
  <c r="A81" i="205"/>
  <c r="A82" i="205"/>
  <c r="A83" i="205"/>
  <c r="A84" i="205"/>
  <c r="A85" i="205"/>
  <c r="A86" i="205"/>
  <c r="A87" i="205"/>
  <c r="A88" i="205"/>
  <c r="A89" i="205"/>
  <c r="A90" i="205"/>
  <c r="A91" i="205"/>
  <c r="A92" i="205"/>
  <c r="A93" i="205"/>
  <c r="A94" i="205"/>
  <c r="A95" i="205"/>
  <c r="A96" i="205"/>
  <c r="A97" i="205"/>
  <c r="A98" i="205"/>
  <c r="A100" i="205"/>
  <c r="A101" i="205"/>
  <c r="A102" i="205"/>
  <c r="A103" i="205"/>
  <c r="A104" i="205"/>
  <c r="A105" i="205"/>
  <c r="A106" i="205"/>
  <c r="A107" i="205"/>
  <c r="A108" i="205"/>
  <c r="A109" i="205"/>
  <c r="A110" i="205"/>
  <c r="A111" i="205"/>
  <c r="A112" i="205"/>
  <c r="A113" i="205"/>
  <c r="A114" i="205"/>
  <c r="A115" i="205"/>
  <c r="A116" i="205"/>
  <c r="A117" i="205"/>
  <c r="A118" i="205"/>
  <c r="A119" i="205"/>
  <c r="A120" i="205"/>
  <c r="A121" i="205"/>
  <c r="A122" i="205"/>
  <c r="A123" i="205"/>
  <c r="A124" i="205"/>
  <c r="A125" i="205"/>
  <c r="A126" i="205"/>
  <c r="A127" i="205"/>
  <c r="A128" i="205"/>
  <c r="A129" i="205"/>
  <c r="A130" i="205"/>
  <c r="A131" i="205"/>
  <c r="A132" i="205"/>
  <c r="A133" i="205"/>
  <c r="A134" i="205"/>
  <c r="A135" i="205"/>
  <c r="A136" i="205"/>
  <c r="A137" i="205"/>
  <c r="A138" i="205"/>
  <c r="A139" i="205"/>
  <c r="A140" i="205"/>
  <c r="A141" i="205"/>
  <c r="A142" i="205"/>
  <c r="A143" i="205"/>
  <c r="A144" i="205"/>
  <c r="A145" i="205"/>
  <c r="A146" i="205"/>
  <c r="A147" i="205"/>
  <c r="A148" i="205"/>
  <c r="A149" i="205"/>
  <c r="A150" i="205"/>
  <c r="A151" i="205"/>
  <c r="A152" i="205"/>
  <c r="A153" i="205"/>
  <c r="A154" i="205"/>
  <c r="A155" i="205"/>
  <c r="A156" i="205"/>
  <c r="A157" i="205"/>
  <c r="A158" i="205"/>
  <c r="A159" i="205"/>
  <c r="A160" i="205"/>
  <c r="A161" i="205"/>
  <c r="A162" i="205"/>
  <c r="A163" i="205"/>
  <c r="A164" i="205"/>
  <c r="A165" i="205"/>
  <c r="A166" i="205"/>
  <c r="A167" i="205"/>
  <c r="A168" i="205"/>
  <c r="A169" i="205"/>
  <c r="A170" i="205"/>
  <c r="A171" i="205"/>
  <c r="A172" i="205"/>
  <c r="A173" i="205"/>
  <c r="A174" i="205"/>
  <c r="A175" i="205"/>
  <c r="A176" i="205"/>
  <c r="A177" i="205"/>
  <c r="A178" i="205"/>
  <c r="A179" i="205"/>
  <c r="A180" i="205"/>
  <c r="A182" i="205"/>
  <c r="A183" i="205"/>
  <c r="A184" i="205"/>
  <c r="A185" i="205"/>
  <c r="A186" i="205"/>
  <c r="A187" i="205"/>
  <c r="A188" i="205"/>
  <c r="A189" i="205"/>
  <c r="A190" i="205"/>
  <c r="A191" i="205"/>
  <c r="A192" i="205"/>
  <c r="A193" i="205"/>
  <c r="A194" i="205"/>
  <c r="A195" i="205"/>
  <c r="A196" i="205"/>
  <c r="A197" i="205"/>
  <c r="A198" i="205"/>
  <c r="A199" i="205"/>
  <c r="A200" i="205"/>
  <c r="A201" i="205"/>
  <c r="A203" i="205"/>
  <c r="A204" i="205"/>
  <c r="A205" i="205"/>
  <c r="A206" i="205"/>
  <c r="A207" i="205"/>
  <c r="A208" i="205"/>
  <c r="A209" i="205"/>
  <c r="A210" i="205"/>
  <c r="A211" i="205"/>
  <c r="A212" i="205"/>
  <c r="A213" i="205"/>
  <c r="A214" i="205"/>
  <c r="A216" i="205"/>
  <c r="A217" i="205"/>
  <c r="A218" i="205"/>
  <c r="A219" i="205"/>
  <c r="A220" i="205"/>
  <c r="A221" i="205"/>
  <c r="A222" i="205"/>
  <c r="A223" i="205"/>
  <c r="A224" i="205"/>
  <c r="A225" i="205"/>
  <c r="A226" i="205"/>
  <c r="A227" i="205"/>
  <c r="A228" i="205"/>
  <c r="A229" i="205"/>
  <c r="A230" i="205"/>
  <c r="A231" i="205"/>
  <c r="A232" i="205"/>
  <c r="A233" i="205"/>
  <c r="A234" i="205"/>
  <c r="A235" i="205"/>
  <c r="A236" i="205"/>
  <c r="A237" i="205"/>
  <c r="A238" i="205"/>
  <c r="A239" i="205"/>
  <c r="A240" i="205"/>
  <c r="A241" i="205"/>
  <c r="A242" i="205"/>
  <c r="A243" i="205"/>
  <c r="A245" i="205"/>
  <c r="A246" i="205"/>
  <c r="A247" i="205"/>
  <c r="A248" i="205"/>
  <c r="A249" i="205"/>
  <c r="A250" i="205"/>
  <c r="A251" i="205"/>
  <c r="A253" i="205"/>
  <c r="A254" i="205"/>
  <c r="A255" i="205"/>
  <c r="A256" i="205"/>
  <c r="A257" i="205"/>
  <c r="A258" i="205"/>
  <c r="A259" i="205"/>
  <c r="A260" i="205"/>
  <c r="A261" i="205"/>
  <c r="A262" i="205"/>
  <c r="A263" i="205"/>
  <c r="A264" i="205"/>
  <c r="A265" i="205"/>
  <c r="A266" i="205"/>
  <c r="A267" i="205"/>
  <c r="A268" i="205"/>
  <c r="A269" i="205"/>
  <c r="A270" i="205"/>
  <c r="A271" i="205"/>
  <c r="A272" i="205"/>
  <c r="A273" i="205"/>
  <c r="A274" i="205"/>
  <c r="A275" i="205"/>
  <c r="A276" i="205"/>
  <c r="A277" i="205"/>
  <c r="A278" i="205"/>
  <c r="A279" i="205"/>
  <c r="A280" i="205"/>
  <c r="A281" i="205"/>
  <c r="A282" i="205"/>
  <c r="A283" i="205"/>
  <c r="A284" i="205"/>
  <c r="A285" i="205"/>
  <c r="A286" i="205"/>
  <c r="A287" i="205"/>
  <c r="A288" i="205"/>
  <c r="A289" i="205"/>
  <c r="A290" i="205"/>
  <c r="A291" i="205"/>
  <c r="A292" i="205"/>
  <c r="A293" i="205"/>
  <c r="A294" i="205"/>
  <c r="A296" i="205"/>
  <c r="A297" i="205"/>
  <c r="A298" i="205"/>
  <c r="A299" i="205"/>
  <c r="A300" i="205"/>
  <c r="A301" i="205"/>
  <c r="A302" i="205"/>
  <c r="A303" i="205"/>
  <c r="A304" i="205"/>
  <c r="A305" i="205"/>
  <c r="A306" i="205"/>
  <c r="A307" i="205"/>
  <c r="A308" i="205"/>
  <c r="A309" i="205"/>
  <c r="A310" i="205"/>
  <c r="A311" i="205"/>
  <c r="A313" i="205"/>
  <c r="A314" i="205"/>
  <c r="A315" i="205"/>
  <c r="A316" i="205"/>
  <c r="A317" i="205"/>
  <c r="A318" i="205"/>
  <c r="A319" i="205"/>
  <c r="A320" i="205"/>
  <c r="A321" i="205"/>
  <c r="A322" i="205"/>
  <c r="A323" i="205"/>
  <c r="A325" i="205"/>
  <c r="A326" i="205"/>
  <c r="A327" i="205"/>
  <c r="A328" i="205"/>
  <c r="A329" i="205"/>
  <c r="A330" i="205"/>
  <c r="A331" i="205"/>
  <c r="A332" i="205"/>
  <c r="A334" i="205"/>
  <c r="A335" i="205"/>
  <c r="A336" i="205"/>
  <c r="A337" i="205"/>
  <c r="A338" i="205"/>
  <c r="A339" i="205"/>
  <c r="A340" i="205"/>
  <c r="A341" i="205"/>
  <c r="A342" i="205"/>
  <c r="A343" i="205"/>
  <c r="A344" i="205"/>
  <c r="A345" i="205"/>
  <c r="A346" i="205"/>
  <c r="A347" i="205"/>
  <c r="A348" i="205"/>
  <c r="A349" i="205"/>
  <c r="A350" i="205"/>
  <c r="A351" i="205"/>
  <c r="A352" i="205"/>
  <c r="A353" i="205"/>
  <c r="A354" i="205"/>
  <c r="A355" i="205"/>
  <c r="A356" i="205"/>
  <c r="A357" i="205"/>
  <c r="A358" i="205"/>
  <c r="A359" i="205"/>
  <c r="A360" i="205"/>
  <c r="A361" i="205"/>
  <c r="A362" i="205"/>
  <c r="A363" i="205"/>
  <c r="A365" i="205"/>
  <c r="A366" i="205"/>
  <c r="A367" i="205"/>
  <c r="A368" i="205"/>
  <c r="A369" i="205"/>
  <c r="A370" i="205"/>
  <c r="A371" i="205"/>
  <c r="A372" i="205"/>
  <c r="A373" i="205"/>
  <c r="A374" i="205"/>
  <c r="A376" i="205"/>
  <c r="A377" i="205"/>
  <c r="A378" i="205"/>
  <c r="A379" i="205"/>
  <c r="A381" i="205"/>
  <c r="A382" i="205"/>
  <c r="A383" i="205"/>
  <c r="A384" i="205"/>
  <c r="A385" i="205"/>
  <c r="A386" i="205"/>
  <c r="A387" i="205"/>
  <c r="A388" i="205"/>
  <c r="A389" i="205"/>
  <c r="A390" i="205"/>
  <c r="A391" i="205"/>
  <c r="A392" i="205"/>
  <c r="A393" i="205"/>
  <c r="A394" i="205"/>
  <c r="A395" i="205"/>
  <c r="A396" i="205"/>
  <c r="A397" i="205"/>
  <c r="A398" i="205"/>
  <c r="A399" i="205"/>
  <c r="A400" i="205"/>
  <c r="A401" i="205"/>
  <c r="A402" i="205"/>
  <c r="A403" i="205"/>
  <c r="A404" i="205"/>
  <c r="A405" i="205"/>
  <c r="A406" i="205"/>
  <c r="A407" i="205"/>
  <c r="A408" i="205"/>
  <c r="A409" i="205"/>
  <c r="A410" i="205"/>
  <c r="A411" i="205"/>
  <c r="A413" i="205"/>
  <c r="A414" i="205"/>
  <c r="A415" i="205"/>
  <c r="A416" i="205"/>
  <c r="A417" i="205"/>
  <c r="A418" i="205"/>
  <c r="A419" i="205"/>
  <c r="A420" i="205"/>
  <c r="A421" i="205"/>
  <c r="A422" i="205"/>
  <c r="A423" i="205"/>
  <c r="A424" i="205"/>
  <c r="A425" i="205"/>
  <c r="A426" i="205"/>
  <c r="A427" i="205"/>
  <c r="A428" i="205"/>
  <c r="A429" i="205"/>
  <c r="A430" i="205"/>
  <c r="A431" i="205"/>
  <c r="A433" i="205"/>
  <c r="A434" i="205"/>
  <c r="A435" i="205"/>
  <c r="A436" i="205"/>
  <c r="A437" i="205"/>
  <c r="A438" i="205"/>
  <c r="A439" i="205"/>
  <c r="A440" i="205"/>
  <c r="A441" i="205"/>
  <c r="A442" i="205"/>
  <c r="A443" i="205"/>
  <c r="A444" i="205"/>
  <c r="A445" i="205"/>
  <c r="A446" i="205"/>
  <c r="A447" i="205"/>
  <c r="A448" i="205"/>
  <c r="A449" i="205"/>
  <c r="A450" i="205"/>
  <c r="A452" i="205"/>
  <c r="A453" i="205"/>
  <c r="A454" i="205"/>
  <c r="A455" i="205"/>
  <c r="A456" i="205"/>
  <c r="A457" i="205"/>
  <c r="A458" i="205"/>
  <c r="A459" i="205"/>
  <c r="A460" i="205"/>
  <c r="A461" i="205"/>
  <c r="A462" i="205"/>
  <c r="A463" i="205"/>
  <c r="A464" i="205"/>
  <c r="A465" i="205"/>
  <c r="A466" i="205"/>
  <c r="A467" i="205"/>
  <c r="A468" i="205"/>
  <c r="A469" i="205"/>
  <c r="A470" i="205"/>
  <c r="A471" i="205"/>
  <c r="A472" i="205"/>
  <c r="A473" i="205"/>
  <c r="A474" i="205"/>
  <c r="A475" i="205"/>
  <c r="A476" i="205"/>
  <c r="A477" i="205"/>
  <c r="A478" i="205"/>
  <c r="A479" i="205"/>
  <c r="A480" i="205"/>
  <c r="A481" i="205"/>
  <c r="A482" i="205"/>
  <c r="A483" i="205"/>
  <c r="A484" i="205"/>
  <c r="A485" i="205"/>
  <c r="A486" i="205"/>
  <c r="A487" i="205"/>
  <c r="A488" i="205"/>
  <c r="A489" i="205"/>
  <c r="A490" i="205"/>
  <c r="A491" i="205"/>
  <c r="A492" i="205"/>
  <c r="A493" i="205"/>
  <c r="A494" i="205"/>
  <c r="A496" i="205"/>
  <c r="A497" i="205"/>
  <c r="A498" i="205"/>
  <c r="A499" i="205"/>
  <c r="A500" i="205"/>
  <c r="A501" i="205"/>
  <c r="A502" i="205"/>
  <c r="A503" i="205"/>
  <c r="A504" i="205"/>
  <c r="A505" i="205"/>
  <c r="A506" i="205"/>
  <c r="A507" i="205"/>
  <c r="A508" i="205"/>
  <c r="A509" i="205"/>
  <c r="A510" i="205"/>
  <c r="A511" i="205"/>
  <c r="A512" i="205"/>
  <c r="A513" i="205"/>
  <c r="A514" i="205"/>
  <c r="A515" i="205"/>
  <c r="A516" i="205"/>
  <c r="A517" i="205"/>
  <c r="A518" i="205"/>
  <c r="A519" i="205"/>
  <c r="A520" i="205"/>
  <c r="A521" i="205"/>
  <c r="A522" i="205"/>
  <c r="A523" i="205"/>
  <c r="A524" i="205"/>
  <c r="A525" i="205"/>
  <c r="A526" i="205"/>
  <c r="A527" i="205"/>
  <c r="A528" i="205"/>
  <c r="A529" i="205"/>
  <c r="A530" i="205"/>
  <c r="A531" i="205"/>
  <c r="A532" i="205"/>
  <c r="A533" i="205"/>
  <c r="A534" i="205"/>
  <c r="A535" i="205"/>
  <c r="A536" i="205"/>
  <c r="A537" i="205"/>
  <c r="A538" i="205"/>
  <c r="A539" i="205"/>
  <c r="A540" i="205"/>
  <c r="A541" i="205"/>
  <c r="A542" i="205"/>
  <c r="A543" i="205"/>
  <c r="A544" i="205"/>
  <c r="A545" i="205"/>
  <c r="A546" i="205"/>
  <c r="A547" i="205"/>
  <c r="A548" i="205"/>
  <c r="A549" i="205"/>
  <c r="A550" i="205"/>
  <c r="A551" i="205"/>
  <c r="A552" i="205"/>
  <c r="A553" i="205"/>
  <c r="A554" i="205"/>
  <c r="A555" i="205"/>
  <c r="A556" i="205"/>
  <c r="A557" i="205"/>
  <c r="A558" i="205"/>
  <c r="A559" i="205"/>
  <c r="A560" i="205"/>
  <c r="A561" i="205"/>
  <c r="A562" i="205"/>
  <c r="A563" i="205"/>
  <c r="A564" i="205"/>
  <c r="A565" i="205"/>
  <c r="A566" i="205"/>
  <c r="A567" i="205"/>
  <c r="A568" i="205"/>
  <c r="A569" i="205"/>
  <c r="A571" i="205"/>
  <c r="A572" i="205"/>
  <c r="A573" i="205"/>
  <c r="A574" i="205"/>
  <c r="A575" i="205"/>
  <c r="A576" i="205"/>
  <c r="A577" i="205"/>
  <c r="A578" i="205"/>
  <c r="A579" i="205"/>
  <c r="A580" i="205"/>
  <c r="A581" i="205"/>
  <c r="A582" i="205"/>
  <c r="A583" i="205"/>
  <c r="A584" i="205"/>
  <c r="A585" i="205"/>
  <c r="A586" i="205"/>
  <c r="A587" i="205"/>
  <c r="A588" i="205"/>
  <c r="A589" i="205"/>
  <c r="A590" i="205"/>
  <c r="A591" i="205"/>
  <c r="A592" i="205"/>
  <c r="A593" i="205"/>
  <c r="A594" i="205"/>
  <c r="A595" i="205"/>
  <c r="A596" i="205"/>
  <c r="A597" i="205"/>
  <c r="A598" i="205"/>
  <c r="A599" i="205"/>
  <c r="A600" i="205"/>
  <c r="A601" i="205"/>
  <c r="A602" i="205"/>
  <c r="A603" i="205"/>
  <c r="A604" i="205"/>
  <c r="A605" i="205"/>
  <c r="A606" i="205"/>
  <c r="A607" i="205"/>
  <c r="A608" i="205"/>
  <c r="A609" i="205"/>
  <c r="A610" i="205"/>
  <c r="A611" i="205"/>
  <c r="A612" i="205"/>
  <c r="A613" i="205"/>
  <c r="A614" i="205"/>
  <c r="A615" i="205"/>
  <c r="A616" i="205"/>
  <c r="A617" i="205"/>
  <c r="A618" i="205"/>
  <c r="A619" i="205"/>
  <c r="A620" i="205"/>
  <c r="A621" i="205"/>
  <c r="A622" i="205"/>
  <c r="A623" i="205"/>
  <c r="A624" i="205"/>
  <c r="A625" i="205"/>
  <c r="A626" i="205"/>
  <c r="A627" i="205"/>
  <c r="A628" i="205"/>
  <c r="A629" i="205"/>
  <c r="A630" i="205"/>
  <c r="A631" i="205"/>
  <c r="A632" i="205"/>
  <c r="A633" i="205"/>
  <c r="A634" i="205"/>
  <c r="A635" i="205"/>
  <c r="A636" i="205"/>
  <c r="A637" i="205"/>
  <c r="A638" i="205"/>
  <c r="A639" i="205"/>
  <c r="A640" i="205"/>
  <c r="A641" i="205"/>
  <c r="A642" i="205"/>
  <c r="A643" i="205"/>
  <c r="A644" i="205"/>
  <c r="A645" i="205"/>
  <c r="A646" i="205"/>
  <c r="A648" i="205"/>
  <c r="A649" i="205"/>
  <c r="A650" i="205"/>
  <c r="A651" i="205"/>
  <c r="A652" i="205"/>
  <c r="A653" i="205"/>
  <c r="A654" i="205"/>
  <c r="A655" i="205"/>
  <c r="A656" i="205"/>
  <c r="A657" i="205"/>
  <c r="A658" i="205"/>
  <c r="A659" i="205"/>
  <c r="A660" i="205"/>
  <c r="A661" i="205"/>
  <c r="A662" i="205"/>
  <c r="A663" i="205"/>
  <c r="A664" i="205"/>
  <c r="A665" i="205"/>
  <c r="A666" i="205"/>
  <c r="A667" i="205"/>
  <c r="A668" i="205"/>
  <c r="A669" i="205"/>
  <c r="A671" i="205"/>
  <c r="A672" i="205"/>
  <c r="A673" i="205"/>
  <c r="A674" i="205"/>
  <c r="A675" i="205"/>
  <c r="A676" i="205"/>
  <c r="A677" i="205"/>
  <c r="A678" i="205"/>
  <c r="A679" i="205"/>
  <c r="A680" i="205"/>
  <c r="A681" i="205"/>
  <c r="A682" i="205"/>
  <c r="A683" i="205"/>
  <c r="A684" i="205"/>
  <c r="A686" i="205"/>
  <c r="A687" i="205"/>
  <c r="A688" i="205"/>
  <c r="A689" i="205"/>
  <c r="A690" i="205"/>
  <c r="A691" i="205"/>
  <c r="A692" i="205"/>
  <c r="A693" i="205"/>
  <c r="A694" i="205"/>
  <c r="A695" i="205"/>
  <c r="A696" i="205"/>
  <c r="A697" i="205"/>
  <c r="A698" i="205"/>
  <c r="A699" i="205"/>
  <c r="A700" i="205"/>
  <c r="A701" i="205"/>
  <c r="A702" i="205"/>
  <c r="A703" i="205"/>
  <c r="A704" i="205"/>
  <c r="A705" i="205"/>
  <c r="A706" i="205"/>
  <c r="A707" i="205"/>
  <c r="A708" i="205"/>
  <c r="A709" i="205"/>
  <c r="A710" i="205"/>
  <c r="A711" i="205"/>
  <c r="A712" i="205"/>
  <c r="A713" i="205"/>
  <c r="A714" i="205"/>
  <c r="A715" i="205"/>
  <c r="A716" i="205"/>
  <c r="A717" i="205"/>
  <c r="A718" i="205"/>
  <c r="A719" i="205"/>
  <c r="A720" i="205"/>
  <c r="A721" i="205"/>
  <c r="A722" i="205"/>
  <c r="A723" i="205"/>
  <c r="A724" i="205"/>
  <c r="A725" i="205"/>
  <c r="A726" i="205"/>
  <c r="A727" i="205"/>
  <c r="A728" i="205"/>
  <c r="A729" i="205"/>
  <c r="A730" i="205"/>
  <c r="A731" i="205"/>
  <c r="A732" i="205"/>
  <c r="A734" i="205"/>
  <c r="A735" i="205"/>
  <c r="A736" i="205"/>
  <c r="A737" i="205"/>
  <c r="A738" i="205"/>
  <c r="A739" i="205"/>
  <c r="A740" i="205"/>
  <c r="A741" i="205"/>
  <c r="A742" i="205"/>
  <c r="A743" i="205"/>
  <c r="A744" i="205"/>
  <c r="A745" i="205"/>
  <c r="A746" i="205"/>
  <c r="A747" i="205"/>
  <c r="A748" i="205"/>
  <c r="A750" i="205"/>
  <c r="A751" i="205"/>
  <c r="A752" i="205"/>
  <c r="A753" i="205"/>
  <c r="A754" i="205"/>
  <c r="A755" i="205"/>
  <c r="A756" i="205"/>
  <c r="A757" i="205"/>
  <c r="A758" i="205"/>
  <c r="A759" i="205"/>
  <c r="A760" i="205"/>
  <c r="A761" i="205"/>
  <c r="A762" i="205"/>
  <c r="A763" i="205"/>
  <c r="A764" i="205"/>
  <c r="A765" i="205"/>
  <c r="A766" i="205"/>
  <c r="A767" i="205"/>
  <c r="A768" i="205"/>
  <c r="A769" i="205"/>
  <c r="A770" i="205"/>
  <c r="A771" i="205"/>
  <c r="A773" i="205"/>
  <c r="A774" i="205"/>
  <c r="A775" i="205"/>
  <c r="A776" i="205"/>
  <c r="A777" i="205"/>
  <c r="A778" i="205"/>
  <c r="A779" i="205"/>
  <c r="A780" i="205"/>
  <c r="A781" i="205"/>
  <c r="A782" i="205"/>
  <c r="A783" i="205"/>
  <c r="A784" i="205"/>
  <c r="A785" i="205"/>
  <c r="A786" i="205"/>
  <c r="A787" i="205"/>
  <c r="A788" i="205"/>
  <c r="A789" i="205"/>
  <c r="A790" i="205"/>
  <c r="A791" i="205"/>
  <c r="A792" i="205"/>
  <c r="A793" i="205"/>
  <c r="A794" i="205"/>
  <c r="A795" i="205"/>
  <c r="A796" i="205"/>
  <c r="A797" i="205"/>
  <c r="A799" i="205"/>
  <c r="A800" i="205"/>
  <c r="A801" i="205"/>
  <c r="A802" i="205"/>
  <c r="A803" i="205"/>
  <c r="A804" i="205"/>
  <c r="A805" i="205"/>
  <c r="A806" i="205"/>
  <c r="A807" i="205"/>
  <c r="A808" i="205"/>
  <c r="A809" i="205"/>
  <c r="A810" i="205"/>
  <c r="A811" i="205"/>
  <c r="A812" i="205"/>
  <c r="A813" i="205"/>
  <c r="A814" i="205"/>
  <c r="A815" i="205"/>
  <c r="A816" i="205"/>
  <c r="A818" i="205"/>
  <c r="A819" i="205"/>
  <c r="A820" i="205"/>
  <c r="A821" i="205"/>
  <c r="A822" i="205"/>
  <c r="A823" i="205"/>
  <c r="A824" i="205"/>
  <c r="A825" i="205"/>
  <c r="A826" i="205"/>
  <c r="A827" i="205"/>
  <c r="A828" i="205"/>
  <c r="A829" i="205"/>
  <c r="A830" i="205"/>
  <c r="A831" i="205"/>
  <c r="A832" i="205"/>
  <c r="A833" i="205"/>
  <c r="A834" i="205"/>
  <c r="A835" i="205"/>
  <c r="A836" i="205"/>
  <c r="A837" i="205"/>
  <c r="A838" i="205"/>
  <c r="A839" i="205"/>
  <c r="A840" i="205"/>
  <c r="A842" i="205"/>
  <c r="A843" i="205"/>
  <c r="A844" i="205"/>
  <c r="A845" i="205"/>
  <c r="A846" i="205"/>
  <c r="A847" i="205"/>
  <c r="A848" i="205"/>
  <c r="A849" i="205"/>
  <c r="A850" i="205"/>
  <c r="A851" i="205"/>
  <c r="A852" i="205"/>
  <c r="A853" i="205"/>
  <c r="A854" i="205"/>
  <c r="A855" i="205"/>
  <c r="A856" i="205"/>
  <c r="A857" i="205"/>
  <c r="A858" i="205"/>
  <c r="A859" i="205"/>
  <c r="A860" i="205"/>
  <c r="A861" i="205"/>
  <c r="A862" i="205"/>
  <c r="A863" i="205"/>
  <c r="A865" i="205"/>
  <c r="A866" i="205"/>
  <c r="A867" i="205"/>
  <c r="A868" i="205"/>
  <c r="A869" i="205"/>
  <c r="A870" i="205"/>
  <c r="A871" i="205"/>
  <c r="A872" i="205"/>
  <c r="A873" i="205"/>
  <c r="A874" i="205"/>
  <c r="A875" i="205"/>
  <c r="A876" i="205"/>
  <c r="A877" i="205"/>
  <c r="A878" i="205"/>
  <c r="A879" i="205"/>
  <c r="A880" i="205"/>
  <c r="A881" i="205"/>
  <c r="A882" i="205"/>
  <c r="A883" i="205"/>
  <c r="A884" i="205"/>
  <c r="A885" i="205"/>
  <c r="A886" i="205"/>
  <c r="A887" i="205"/>
  <c r="A888" i="205"/>
  <c r="A889" i="205"/>
  <c r="A891" i="205"/>
  <c r="A892" i="205"/>
  <c r="A893" i="205"/>
  <c r="A894" i="205"/>
  <c r="A895" i="205"/>
  <c r="A896" i="205"/>
  <c r="A897" i="205"/>
  <c r="A898" i="205"/>
  <c r="A899" i="205"/>
  <c r="A900" i="205"/>
  <c r="A901" i="205"/>
  <c r="A902" i="205"/>
  <c r="A903" i="205"/>
  <c r="A904" i="205"/>
  <c r="A905" i="205"/>
  <c r="A906" i="205"/>
  <c r="A907" i="205"/>
  <c r="A908" i="205"/>
  <c r="A909" i="205"/>
  <c r="A911" i="205"/>
  <c r="A912" i="205"/>
  <c r="A913" i="205"/>
  <c r="A914" i="205"/>
  <c r="A915" i="205"/>
  <c r="A916" i="205"/>
  <c r="A917" i="205"/>
  <c r="A918" i="205"/>
  <c r="A919" i="205"/>
  <c r="A920" i="205"/>
  <c r="A921" i="205"/>
  <c r="A922" i="205"/>
  <c r="A923" i="205"/>
  <c r="A924" i="205"/>
  <c r="A925" i="205"/>
  <c r="A926" i="205"/>
  <c r="A928" i="205"/>
  <c r="A929" i="205"/>
  <c r="A930" i="205"/>
  <c r="A931" i="205"/>
  <c r="A932" i="205"/>
  <c r="A933" i="205"/>
  <c r="A934" i="205"/>
  <c r="A935" i="205"/>
  <c r="A936" i="205"/>
  <c r="A937" i="205"/>
  <c r="A938" i="205"/>
  <c r="A939" i="205"/>
  <c r="A940" i="205"/>
  <c r="A941" i="205"/>
  <c r="A942" i="205"/>
  <c r="A943" i="205"/>
  <c r="A944" i="205"/>
  <c r="A945" i="205"/>
  <c r="A946" i="205"/>
  <c r="A947" i="205"/>
  <c r="A949" i="205"/>
  <c r="A950" i="205"/>
  <c r="A951" i="205"/>
  <c r="A952" i="205"/>
  <c r="A953" i="205"/>
  <c r="A954" i="205"/>
  <c r="A955" i="205"/>
  <c r="A956" i="205"/>
  <c r="A957" i="205"/>
  <c r="A958" i="205"/>
  <c r="A959" i="205"/>
  <c r="A960" i="205"/>
  <c r="A961" i="205"/>
  <c r="A962" i="205"/>
  <c r="A963" i="205"/>
  <c r="A964" i="205"/>
  <c r="A965" i="205"/>
  <c r="A966" i="205"/>
  <c r="A967" i="205"/>
  <c r="A968" i="205"/>
  <c r="A970" i="205"/>
  <c r="A971" i="205"/>
  <c r="A972" i="205"/>
  <c r="A973" i="205"/>
  <c r="A974" i="205"/>
  <c r="A975" i="205"/>
  <c r="A976" i="205"/>
  <c r="A977" i="205"/>
  <c r="A978" i="205"/>
  <c r="A979" i="205"/>
  <c r="A980" i="205"/>
  <c r="A981" i="205"/>
  <c r="A982" i="205"/>
  <c r="A983" i="205"/>
  <c r="A984" i="205"/>
  <c r="A985" i="205"/>
  <c r="A986" i="205"/>
  <c r="A987" i="205"/>
  <c r="A988" i="205"/>
  <c r="Y17" i="49"/>
  <c r="AA17" i="49"/>
  <c r="Y18" i="49"/>
  <c r="AA18" i="49"/>
  <c r="Y19" i="49"/>
  <c r="AA19" i="49"/>
  <c r="Y20" i="49"/>
  <c r="AA20" i="49"/>
  <c r="Y22" i="49"/>
  <c r="AA22" i="49"/>
  <c r="Y23" i="49"/>
  <c r="AA23" i="49"/>
  <c r="Y24" i="49"/>
  <c r="AA24" i="49"/>
  <c r="Y25" i="49"/>
  <c r="AA25" i="49"/>
  <c r="Y26" i="49"/>
  <c r="AA26" i="49"/>
  <c r="Y27" i="49"/>
  <c r="AA27" i="49"/>
  <c r="Y28" i="49"/>
  <c r="AA28" i="49"/>
  <c r="Y29" i="49"/>
  <c r="AA29" i="49"/>
  <c r="Y30" i="49"/>
  <c r="AA30" i="49"/>
  <c r="Y31" i="49"/>
  <c r="AA31" i="49"/>
  <c r="Y32" i="49"/>
  <c r="AA32" i="49"/>
  <c r="Y33" i="49"/>
  <c r="AA33" i="49"/>
  <c r="Y34" i="49"/>
  <c r="AA34" i="49"/>
  <c r="Y35" i="49"/>
  <c r="AA35" i="49"/>
  <c r="Y36" i="49"/>
  <c r="AA36" i="49"/>
  <c r="Y37" i="49"/>
  <c r="AA37" i="49"/>
  <c r="Y38" i="49"/>
  <c r="AA38" i="49"/>
  <c r="Y39" i="49"/>
  <c r="AA39" i="49"/>
  <c r="Y40" i="49"/>
  <c r="AA40" i="49"/>
  <c r="Y41" i="49"/>
  <c r="AA41" i="49"/>
  <c r="Y42" i="49"/>
  <c r="AA42" i="49"/>
  <c r="Y43" i="49"/>
  <c r="AA43" i="49"/>
  <c r="Y44" i="49"/>
  <c r="AA44" i="49"/>
  <c r="Y45" i="49"/>
  <c r="AA45" i="49"/>
  <c r="Y46" i="49"/>
  <c r="AA46" i="49"/>
  <c r="Y47" i="49"/>
  <c r="AA47" i="49"/>
  <c r="Y48" i="49"/>
  <c r="AA48" i="49"/>
  <c r="Y49" i="49"/>
  <c r="AA49" i="49"/>
  <c r="Y50" i="49"/>
  <c r="AA50" i="49"/>
  <c r="Y51" i="49"/>
  <c r="AA51" i="49"/>
  <c r="Y52" i="49"/>
  <c r="AA52" i="49"/>
  <c r="Y53" i="49"/>
  <c r="AA53" i="49"/>
  <c r="Y54" i="49"/>
  <c r="AA54" i="49"/>
  <c r="Y55" i="49"/>
  <c r="AA55" i="49"/>
  <c r="Y56" i="49"/>
  <c r="AA56" i="49"/>
  <c r="Y57" i="49"/>
  <c r="AA57" i="49"/>
  <c r="Y58" i="49"/>
  <c r="AA58" i="49"/>
  <c r="Y60" i="49"/>
  <c r="AA60" i="49"/>
  <c r="Y61" i="49"/>
  <c r="AA61" i="49"/>
  <c r="Y62" i="49"/>
  <c r="AA62" i="49"/>
  <c r="Y63" i="49"/>
  <c r="AA63" i="49"/>
  <c r="Y64" i="49"/>
  <c r="AA64" i="49"/>
  <c r="Y65" i="49"/>
  <c r="AA65" i="49"/>
  <c r="Y66" i="49"/>
  <c r="AA66" i="49"/>
  <c r="Y67" i="49"/>
  <c r="AA67" i="49"/>
  <c r="Y68" i="49"/>
  <c r="AA68" i="49"/>
  <c r="Y69" i="49"/>
  <c r="AA69" i="49"/>
  <c r="Y70" i="49"/>
  <c r="AA70" i="49"/>
  <c r="Y71" i="49"/>
  <c r="AA71" i="49"/>
  <c r="Y72" i="49"/>
  <c r="AA72" i="49"/>
  <c r="Y73" i="49"/>
  <c r="AA73" i="49"/>
  <c r="Y74" i="49"/>
  <c r="AA74" i="49"/>
  <c r="Y75" i="49"/>
  <c r="AA75" i="49"/>
  <c r="Y76" i="49"/>
  <c r="AA76" i="49"/>
  <c r="Y77" i="49"/>
  <c r="AA77" i="49"/>
  <c r="Y78" i="49"/>
  <c r="AA78" i="49"/>
  <c r="Y79" i="49"/>
  <c r="AA79" i="49"/>
  <c r="Y80" i="49"/>
  <c r="AA80" i="49"/>
  <c r="Y81" i="49"/>
  <c r="AA81" i="49"/>
  <c r="Y82" i="49"/>
  <c r="AA82" i="49"/>
  <c r="Y83" i="49"/>
  <c r="AA83" i="49"/>
  <c r="Y84" i="49"/>
  <c r="AA84" i="49"/>
  <c r="Y85" i="49"/>
  <c r="AA85" i="49"/>
  <c r="Y86" i="49"/>
  <c r="AA86" i="49"/>
  <c r="Y87" i="49"/>
  <c r="AA87" i="49"/>
  <c r="Y88" i="49"/>
  <c r="AA88" i="49"/>
  <c r="Y89" i="49"/>
  <c r="AA89" i="49"/>
  <c r="Y90" i="49"/>
  <c r="AA90" i="49"/>
  <c r="Y91" i="49"/>
  <c r="AA91" i="49"/>
  <c r="Y92" i="49"/>
  <c r="AA92" i="49"/>
  <c r="Y93" i="49"/>
  <c r="AA93" i="49"/>
  <c r="Y94" i="49"/>
  <c r="AA94" i="49"/>
  <c r="Y95" i="49"/>
  <c r="AA95" i="49"/>
  <c r="Y96" i="49"/>
  <c r="AA96" i="49"/>
  <c r="Y97" i="49"/>
  <c r="AA97" i="49"/>
  <c r="Y98" i="49"/>
  <c r="AA98" i="49"/>
  <c r="Y100" i="49"/>
  <c r="AA100" i="49"/>
  <c r="Y101" i="49"/>
  <c r="AA101" i="49"/>
  <c r="Y102" i="49"/>
  <c r="AA102" i="49"/>
  <c r="Y103" i="49"/>
  <c r="AA103" i="49"/>
  <c r="Y104" i="49"/>
  <c r="AA104" i="49"/>
  <c r="Y105" i="49"/>
  <c r="AA105" i="49"/>
  <c r="Y106" i="49"/>
  <c r="AA106" i="49"/>
  <c r="Y107" i="49"/>
  <c r="AA107" i="49"/>
  <c r="Y108" i="49"/>
  <c r="AA108" i="49"/>
  <c r="Y109" i="49"/>
  <c r="AA109" i="49"/>
  <c r="Y110" i="49"/>
  <c r="AA110" i="49"/>
  <c r="Y111" i="49"/>
  <c r="AA111" i="49"/>
  <c r="Y112" i="49"/>
  <c r="AA112" i="49"/>
  <c r="Y113" i="49"/>
  <c r="AA113" i="49"/>
  <c r="Y114" i="49"/>
  <c r="AA114" i="49"/>
  <c r="Y115" i="49"/>
  <c r="AA115" i="49"/>
  <c r="Y116" i="49"/>
  <c r="AA116" i="49"/>
  <c r="Y117" i="49"/>
  <c r="AA117" i="49"/>
  <c r="Y118" i="49"/>
  <c r="AA118" i="49"/>
  <c r="Y119" i="49"/>
  <c r="AA119" i="49"/>
  <c r="Y120" i="49"/>
  <c r="AA120" i="49"/>
  <c r="Y121" i="49"/>
  <c r="AA121" i="49"/>
  <c r="Y122" i="49"/>
  <c r="AA122" i="49"/>
  <c r="Y123" i="49"/>
  <c r="AA123" i="49"/>
  <c r="Y124" i="49"/>
  <c r="AA124" i="49"/>
  <c r="Y125" i="49"/>
  <c r="AA125" i="49"/>
  <c r="Y126" i="49"/>
  <c r="AA126" i="49"/>
  <c r="Y127" i="49"/>
  <c r="AA127" i="49"/>
  <c r="Y128" i="49"/>
  <c r="AA128" i="49"/>
  <c r="Y129" i="49"/>
  <c r="AA129" i="49"/>
  <c r="Y130" i="49"/>
  <c r="AA130" i="49"/>
  <c r="Y131" i="49"/>
  <c r="AA131" i="49"/>
  <c r="Y132" i="49"/>
  <c r="AA132" i="49"/>
  <c r="Y133" i="49"/>
  <c r="AA133" i="49"/>
  <c r="Y134" i="49"/>
  <c r="AA134" i="49"/>
  <c r="Y135" i="49"/>
  <c r="AA135" i="49"/>
  <c r="Y136" i="49"/>
  <c r="AA136" i="49"/>
  <c r="Y137" i="49"/>
  <c r="AA137" i="49"/>
  <c r="Y138" i="49"/>
  <c r="AA138" i="49"/>
  <c r="Y139" i="49"/>
  <c r="AA139" i="49"/>
  <c r="Y140" i="49"/>
  <c r="AA140" i="49"/>
  <c r="Y141" i="49"/>
  <c r="AA141" i="49"/>
  <c r="Y142" i="49"/>
  <c r="AA142" i="49"/>
  <c r="Y143" i="49"/>
  <c r="AA143" i="49"/>
  <c r="Y144" i="49"/>
  <c r="AA144" i="49"/>
  <c r="Y145" i="49"/>
  <c r="AA145" i="49"/>
  <c r="Y146" i="49"/>
  <c r="AA146" i="49"/>
  <c r="Y147" i="49"/>
  <c r="AA147" i="49"/>
  <c r="Y148" i="49"/>
  <c r="AA148" i="49"/>
  <c r="Y149" i="49"/>
  <c r="AA149" i="49"/>
  <c r="Y150" i="49"/>
  <c r="AA150" i="49"/>
  <c r="Y151" i="49"/>
  <c r="AA151" i="49"/>
  <c r="Y152" i="49"/>
  <c r="AA152" i="49"/>
  <c r="Y153" i="49"/>
  <c r="AA153" i="49"/>
  <c r="Y154" i="49"/>
  <c r="AA154" i="49"/>
  <c r="Y155" i="49"/>
  <c r="AA155" i="49"/>
  <c r="Y156" i="49"/>
  <c r="AA156" i="49"/>
  <c r="Y157" i="49"/>
  <c r="AA157" i="49"/>
  <c r="Y158" i="49"/>
  <c r="AA158" i="49"/>
  <c r="Y159" i="49"/>
  <c r="AA159" i="49"/>
  <c r="Y160" i="49"/>
  <c r="AA160" i="49"/>
  <c r="Y161" i="49"/>
  <c r="AA161" i="49"/>
  <c r="Y162" i="49"/>
  <c r="AA162" i="49"/>
  <c r="Y163" i="49"/>
  <c r="AA163" i="49"/>
  <c r="Y164" i="49"/>
  <c r="AA164" i="49"/>
  <c r="Y165" i="49"/>
  <c r="AA165" i="49"/>
  <c r="Y166" i="49"/>
  <c r="AA166" i="49"/>
  <c r="Y167" i="49"/>
  <c r="AA167" i="49"/>
  <c r="Y168" i="49"/>
  <c r="AA168" i="49"/>
  <c r="Y169" i="49"/>
  <c r="AA169" i="49"/>
  <c r="Y170" i="49"/>
  <c r="AA170" i="49"/>
  <c r="Y171" i="49"/>
  <c r="AA171" i="49"/>
  <c r="Y172" i="49"/>
  <c r="AA172" i="49"/>
  <c r="Y173" i="49"/>
  <c r="AA173" i="49"/>
  <c r="Y174" i="49"/>
  <c r="AA174" i="49"/>
  <c r="Y175" i="49"/>
  <c r="AA175" i="49"/>
  <c r="Y176" i="49"/>
  <c r="AA176" i="49"/>
  <c r="Y177" i="49"/>
  <c r="AA177" i="49"/>
  <c r="Y178" i="49"/>
  <c r="AA178" i="49"/>
  <c r="Y179" i="49"/>
  <c r="AA179" i="49"/>
  <c r="Y180" i="49"/>
  <c r="AA180" i="49"/>
  <c r="Y182" i="49"/>
  <c r="AA182" i="49"/>
  <c r="Y183" i="49"/>
  <c r="AA183" i="49"/>
  <c r="Y184" i="49"/>
  <c r="AA184" i="49"/>
  <c r="Z184" i="49" s="1"/>
  <c r="Y185" i="49"/>
  <c r="AA185" i="49"/>
  <c r="Y186" i="49"/>
  <c r="AA186" i="49"/>
  <c r="Y187" i="49"/>
  <c r="AA187" i="49"/>
  <c r="Y188" i="49"/>
  <c r="Z188" i="49" s="1"/>
  <c r="AA188" i="49"/>
  <c r="Y189" i="49"/>
  <c r="AA189" i="49"/>
  <c r="Y190" i="49"/>
  <c r="AA190" i="49"/>
  <c r="Y191" i="49"/>
  <c r="AA191" i="49"/>
  <c r="Y192" i="49"/>
  <c r="AA192" i="49"/>
  <c r="Y193" i="49"/>
  <c r="AA193" i="49"/>
  <c r="Y194" i="49"/>
  <c r="AA194" i="49"/>
  <c r="Y195" i="49"/>
  <c r="AA195" i="49"/>
  <c r="Y196" i="49"/>
  <c r="AA196" i="49"/>
  <c r="Y197" i="49"/>
  <c r="AA197" i="49"/>
  <c r="Y198" i="49"/>
  <c r="AA198" i="49"/>
  <c r="Y199" i="49"/>
  <c r="AA199" i="49"/>
  <c r="Y200" i="49"/>
  <c r="AA200" i="49"/>
  <c r="Y201" i="49"/>
  <c r="AA201" i="49"/>
  <c r="Y203" i="49"/>
  <c r="AA203" i="49"/>
  <c r="Y204" i="49"/>
  <c r="AA204" i="49"/>
  <c r="Y205" i="49"/>
  <c r="AA205" i="49"/>
  <c r="Y206" i="49"/>
  <c r="AA206" i="49"/>
  <c r="Y207" i="49"/>
  <c r="AA207" i="49"/>
  <c r="Y208" i="49"/>
  <c r="AA208" i="49"/>
  <c r="Y209" i="49"/>
  <c r="AA209" i="49"/>
  <c r="Y210" i="49"/>
  <c r="AA210" i="49"/>
  <c r="Y211" i="49"/>
  <c r="AA211" i="49"/>
  <c r="Y212" i="49"/>
  <c r="AA212" i="49"/>
  <c r="Y213" i="49"/>
  <c r="AA213" i="49"/>
  <c r="Y214" i="49"/>
  <c r="AA214" i="49"/>
  <c r="Y216" i="49"/>
  <c r="AA216" i="49"/>
  <c r="Y217" i="49"/>
  <c r="AA217" i="49"/>
  <c r="Y218" i="49"/>
  <c r="AA218" i="49"/>
  <c r="Y219" i="49"/>
  <c r="AA219" i="49"/>
  <c r="Y220" i="49"/>
  <c r="AA220" i="49"/>
  <c r="Y221" i="49"/>
  <c r="AA221" i="49"/>
  <c r="Y222" i="49"/>
  <c r="AA222" i="49"/>
  <c r="Y223" i="49"/>
  <c r="AA223" i="49"/>
  <c r="Y224" i="49"/>
  <c r="AA224" i="49"/>
  <c r="Y225" i="49"/>
  <c r="AA225" i="49"/>
  <c r="Y226" i="49"/>
  <c r="AA226" i="49"/>
  <c r="Y227" i="49"/>
  <c r="AA227" i="49"/>
  <c r="Y228" i="49"/>
  <c r="AA228" i="49"/>
  <c r="Y229" i="49"/>
  <c r="AA229" i="49"/>
  <c r="Y230" i="49"/>
  <c r="AA230" i="49"/>
  <c r="Y231" i="49"/>
  <c r="AA231" i="49"/>
  <c r="Y232" i="49"/>
  <c r="AA232" i="49"/>
  <c r="Y233" i="49"/>
  <c r="AA233" i="49"/>
  <c r="Y234" i="49"/>
  <c r="AA234" i="49"/>
  <c r="Y235" i="49"/>
  <c r="AA235" i="49"/>
  <c r="Y236" i="49"/>
  <c r="AA236" i="49"/>
  <c r="Y237" i="49"/>
  <c r="AA237" i="49"/>
  <c r="Y238" i="49"/>
  <c r="AA238" i="49"/>
  <c r="Z238" i="49" s="1"/>
  <c r="Y239" i="49"/>
  <c r="AA239" i="49"/>
  <c r="Y240" i="49"/>
  <c r="AA240" i="49"/>
  <c r="Y241" i="49"/>
  <c r="AA241" i="49"/>
  <c r="Y242" i="49"/>
  <c r="AA242" i="49"/>
  <c r="Y243" i="49"/>
  <c r="AA243" i="49"/>
  <c r="Y245" i="49"/>
  <c r="AA245" i="49"/>
  <c r="Y246" i="49"/>
  <c r="AA246" i="49"/>
  <c r="Y247" i="49"/>
  <c r="AA247" i="49"/>
  <c r="Y248" i="49"/>
  <c r="AA248" i="49"/>
  <c r="Y249" i="49"/>
  <c r="AA249" i="49"/>
  <c r="Y250" i="49"/>
  <c r="AA250" i="49"/>
  <c r="Y251" i="49"/>
  <c r="AA251" i="49"/>
  <c r="Y253" i="49"/>
  <c r="AA253" i="49"/>
  <c r="Y254" i="49"/>
  <c r="AA254" i="49"/>
  <c r="Y255" i="49"/>
  <c r="AA255" i="49"/>
  <c r="Y256" i="49"/>
  <c r="AA256" i="49"/>
  <c r="Y257" i="49"/>
  <c r="AA257" i="49"/>
  <c r="Y258" i="49"/>
  <c r="AA258" i="49"/>
  <c r="Y259" i="49"/>
  <c r="AA259" i="49"/>
  <c r="Y260" i="49"/>
  <c r="AA260" i="49"/>
  <c r="Y261" i="49"/>
  <c r="AA261" i="49"/>
  <c r="Y262" i="49"/>
  <c r="AA262" i="49"/>
  <c r="Y263" i="49"/>
  <c r="AA263" i="49"/>
  <c r="Y264" i="49"/>
  <c r="AA264" i="49"/>
  <c r="Y265" i="49"/>
  <c r="AA265" i="49"/>
  <c r="Y266" i="49"/>
  <c r="AA266" i="49"/>
  <c r="Y267" i="49"/>
  <c r="AA267" i="49"/>
  <c r="Y268" i="49"/>
  <c r="AA268" i="49"/>
  <c r="Y269" i="49"/>
  <c r="AA269" i="49"/>
  <c r="Y270" i="49"/>
  <c r="AA270" i="49"/>
  <c r="Y271" i="49"/>
  <c r="AA271" i="49"/>
  <c r="Y272" i="49"/>
  <c r="AA272" i="49"/>
  <c r="Y273" i="49"/>
  <c r="AA273" i="49"/>
  <c r="Y274" i="49"/>
  <c r="AA274" i="49"/>
  <c r="Y275" i="49"/>
  <c r="AA275" i="49"/>
  <c r="Y276" i="49"/>
  <c r="AA276" i="49"/>
  <c r="Y277" i="49"/>
  <c r="AA277" i="49"/>
  <c r="Y278" i="49"/>
  <c r="AA278" i="49"/>
  <c r="Y279" i="49"/>
  <c r="AA279" i="49"/>
  <c r="Y280" i="49"/>
  <c r="AA280" i="49"/>
  <c r="Y281" i="49"/>
  <c r="AA281" i="49"/>
  <c r="Y282" i="49"/>
  <c r="AA282" i="49"/>
  <c r="Y283" i="49"/>
  <c r="AA283" i="49"/>
  <c r="Y284" i="49"/>
  <c r="AA284" i="49"/>
  <c r="Y285" i="49"/>
  <c r="AA285" i="49"/>
  <c r="Y286" i="49"/>
  <c r="AA286" i="49"/>
  <c r="Y287" i="49"/>
  <c r="AA287" i="49"/>
  <c r="Y288" i="49"/>
  <c r="AA288" i="49"/>
  <c r="Y289" i="49"/>
  <c r="AA289" i="49"/>
  <c r="Y290" i="49"/>
  <c r="AA290" i="49"/>
  <c r="Y291" i="49"/>
  <c r="AA291" i="49"/>
  <c r="Y292" i="49"/>
  <c r="AA292" i="49"/>
  <c r="Y293" i="49"/>
  <c r="AA293" i="49"/>
  <c r="Y294" i="49"/>
  <c r="AA294" i="49"/>
  <c r="Y296" i="49"/>
  <c r="AA296" i="49"/>
  <c r="Y297" i="49"/>
  <c r="AA297" i="49"/>
  <c r="Y298" i="49"/>
  <c r="AA298" i="49"/>
  <c r="Y299" i="49"/>
  <c r="AA299" i="49"/>
  <c r="Y300" i="49"/>
  <c r="AA300" i="49"/>
  <c r="Y301" i="49"/>
  <c r="AA301" i="49"/>
  <c r="Y302" i="49"/>
  <c r="AA302" i="49"/>
  <c r="Y303" i="49"/>
  <c r="AA303" i="49"/>
  <c r="Y304" i="49"/>
  <c r="AA304" i="49"/>
  <c r="Y305" i="49"/>
  <c r="AA305" i="49"/>
  <c r="Y306" i="49"/>
  <c r="AA306" i="49"/>
  <c r="Y307" i="49"/>
  <c r="AA307" i="49"/>
  <c r="Y308" i="49"/>
  <c r="AA308" i="49"/>
  <c r="Y309" i="49"/>
  <c r="AA309" i="49"/>
  <c r="Y310" i="49"/>
  <c r="AA310" i="49"/>
  <c r="Y311" i="49"/>
  <c r="AA311" i="49"/>
  <c r="Y313" i="49"/>
  <c r="AA313" i="49"/>
  <c r="Y314" i="49"/>
  <c r="AA314" i="49"/>
  <c r="Y315" i="49"/>
  <c r="AA315" i="49"/>
  <c r="Y316" i="49"/>
  <c r="AA316" i="49"/>
  <c r="Y317" i="49"/>
  <c r="AA317" i="49"/>
  <c r="Y318" i="49"/>
  <c r="AA318" i="49"/>
  <c r="Y319" i="49"/>
  <c r="AA319" i="49"/>
  <c r="Y320" i="49"/>
  <c r="AA320" i="49"/>
  <c r="Y321" i="49"/>
  <c r="AA321" i="49"/>
  <c r="Y322" i="49"/>
  <c r="AA322" i="49"/>
  <c r="Y323" i="49"/>
  <c r="AA323" i="49"/>
  <c r="Y325" i="49"/>
  <c r="AA325" i="49"/>
  <c r="Y326" i="49"/>
  <c r="AA326" i="49"/>
  <c r="Y327" i="49"/>
  <c r="AA327" i="49"/>
  <c r="Y328" i="49"/>
  <c r="AA328" i="49"/>
  <c r="Y329" i="49"/>
  <c r="AA329" i="49"/>
  <c r="Y330" i="49"/>
  <c r="AA330" i="49"/>
  <c r="Y331" i="49"/>
  <c r="AA331" i="49"/>
  <c r="Y332" i="49"/>
  <c r="AA332" i="49"/>
  <c r="Y334" i="49"/>
  <c r="AA334" i="49"/>
  <c r="Y335" i="49"/>
  <c r="AA335" i="49"/>
  <c r="Y336" i="49"/>
  <c r="AA336" i="49"/>
  <c r="Y337" i="49"/>
  <c r="AA337" i="49"/>
  <c r="Y338" i="49"/>
  <c r="AA338" i="49"/>
  <c r="Y339" i="49"/>
  <c r="AA339" i="49"/>
  <c r="Y340" i="49"/>
  <c r="AA340" i="49"/>
  <c r="Y341" i="49"/>
  <c r="AA341" i="49"/>
  <c r="Y342" i="49"/>
  <c r="AA342" i="49"/>
  <c r="Y343" i="49"/>
  <c r="AA343" i="49"/>
  <c r="Y344" i="49"/>
  <c r="AA344" i="49"/>
  <c r="Y345" i="49"/>
  <c r="AA345" i="49"/>
  <c r="Y346" i="49"/>
  <c r="AA346" i="49"/>
  <c r="Y347" i="49"/>
  <c r="AA347" i="49"/>
  <c r="Y348" i="49"/>
  <c r="AA348" i="49"/>
  <c r="Y349" i="49"/>
  <c r="AA349" i="49"/>
  <c r="Y350" i="49"/>
  <c r="AA350" i="49"/>
  <c r="Y351" i="49"/>
  <c r="AA351" i="49"/>
  <c r="Y352" i="49"/>
  <c r="AA352" i="49"/>
  <c r="Y353" i="49"/>
  <c r="AA353" i="49"/>
  <c r="Y354" i="49"/>
  <c r="AA354" i="49"/>
  <c r="Y355" i="49"/>
  <c r="AA355" i="49"/>
  <c r="Y356" i="49"/>
  <c r="AA356" i="49"/>
  <c r="Y357" i="49"/>
  <c r="AA357" i="49"/>
  <c r="Y358" i="49"/>
  <c r="AA358" i="49"/>
  <c r="Y359" i="49"/>
  <c r="AA359" i="49"/>
  <c r="Y360" i="49"/>
  <c r="AA360" i="49"/>
  <c r="Y361" i="49"/>
  <c r="AA361" i="49"/>
  <c r="Y362" i="49"/>
  <c r="AA362" i="49"/>
  <c r="Y363" i="49"/>
  <c r="AA363" i="49"/>
  <c r="Y365" i="49"/>
  <c r="AA365" i="49"/>
  <c r="Y366" i="49"/>
  <c r="AA366" i="49"/>
  <c r="Y367" i="49"/>
  <c r="AA367" i="49"/>
  <c r="Y368" i="49"/>
  <c r="AA368" i="49"/>
  <c r="Y369" i="49"/>
  <c r="AA369" i="49"/>
  <c r="Y370" i="49"/>
  <c r="AA370" i="49"/>
  <c r="Y371" i="49"/>
  <c r="AA371" i="49"/>
  <c r="Y372" i="49"/>
  <c r="AA372" i="49"/>
  <c r="Y373" i="49"/>
  <c r="Z373" i="49" s="1"/>
  <c r="AA373" i="49"/>
  <c r="Y374" i="49"/>
  <c r="AA374" i="49"/>
  <c r="Y376" i="49"/>
  <c r="Y380" i="49" s="1"/>
  <c r="AA376" i="49"/>
  <c r="Y377" i="49"/>
  <c r="AA377" i="49"/>
  <c r="Y378" i="49"/>
  <c r="AA378" i="49"/>
  <c r="Y379" i="49"/>
  <c r="AA379" i="49"/>
  <c r="Y381" i="49"/>
  <c r="AA381" i="49"/>
  <c r="Y382" i="49"/>
  <c r="AA382" i="49"/>
  <c r="Y383" i="49"/>
  <c r="AA383" i="49"/>
  <c r="Y384" i="49"/>
  <c r="AA384" i="49"/>
  <c r="Y385" i="49"/>
  <c r="AA385" i="49"/>
  <c r="Y386" i="49"/>
  <c r="AA386" i="49"/>
  <c r="Y387" i="49"/>
  <c r="AA387" i="49"/>
  <c r="Y388" i="49"/>
  <c r="AA388" i="49"/>
  <c r="Y389" i="49"/>
  <c r="AA389" i="49"/>
  <c r="Y390" i="49"/>
  <c r="AA390" i="49"/>
  <c r="Y391" i="49"/>
  <c r="AA391" i="49"/>
  <c r="Y392" i="49"/>
  <c r="AA392" i="49"/>
  <c r="Y393" i="49"/>
  <c r="AA393" i="49"/>
  <c r="Y394" i="49"/>
  <c r="AA394" i="49"/>
  <c r="Y395" i="49"/>
  <c r="AA395" i="49"/>
  <c r="Y396" i="49"/>
  <c r="AA396" i="49"/>
  <c r="Y397" i="49"/>
  <c r="AA397" i="49"/>
  <c r="Y398" i="49"/>
  <c r="AA398" i="49"/>
  <c r="Y399" i="49"/>
  <c r="AA399" i="49"/>
  <c r="Y400" i="49"/>
  <c r="AA400" i="49"/>
  <c r="Y401" i="49"/>
  <c r="AA401" i="49"/>
  <c r="Z401" i="49" s="1"/>
  <c r="Y402" i="49"/>
  <c r="AA402" i="49"/>
  <c r="Y403" i="49"/>
  <c r="AA403" i="49"/>
  <c r="Y404" i="49"/>
  <c r="AA404" i="49"/>
  <c r="Y405" i="49"/>
  <c r="AA405" i="49"/>
  <c r="Y406" i="49"/>
  <c r="AA406" i="49"/>
  <c r="Y407" i="49"/>
  <c r="AA407" i="49"/>
  <c r="Z407" i="49"/>
  <c r="Y408" i="49"/>
  <c r="AA408" i="49"/>
  <c r="Y409" i="49"/>
  <c r="AA409" i="49"/>
  <c r="Y410" i="49"/>
  <c r="AA410" i="49"/>
  <c r="Y411" i="49"/>
  <c r="AA411" i="49"/>
  <c r="Y413" i="49"/>
  <c r="AA413" i="49"/>
  <c r="Y414" i="49"/>
  <c r="AA414" i="49"/>
  <c r="Y415" i="49"/>
  <c r="AA415" i="49"/>
  <c r="Y416" i="49"/>
  <c r="AA416" i="49"/>
  <c r="Y417" i="49"/>
  <c r="AA417" i="49"/>
  <c r="Y418" i="49"/>
  <c r="AA418" i="49"/>
  <c r="Y419" i="49"/>
  <c r="AA419" i="49"/>
  <c r="Z419" i="49" s="1"/>
  <c r="Y420" i="49"/>
  <c r="AA420" i="49"/>
  <c r="Z420" i="49" s="1"/>
  <c r="Y421" i="49"/>
  <c r="AA421" i="49"/>
  <c r="Y422" i="49"/>
  <c r="AA422" i="49"/>
  <c r="Z422" i="49" s="1"/>
  <c r="Y423" i="49"/>
  <c r="AA423" i="49"/>
  <c r="Z423" i="49"/>
  <c r="Y424" i="49"/>
  <c r="AA424" i="49"/>
  <c r="Y425" i="49"/>
  <c r="AA425" i="49"/>
  <c r="Y426" i="49"/>
  <c r="AA426" i="49"/>
  <c r="Y427" i="49"/>
  <c r="AA427" i="49"/>
  <c r="Z427" i="49" s="1"/>
  <c r="Y428" i="49"/>
  <c r="AA428" i="49"/>
  <c r="Z428" i="49"/>
  <c r="Y429" i="49"/>
  <c r="AA429" i="49"/>
  <c r="Y430" i="49"/>
  <c r="AA430" i="49"/>
  <c r="Z430" i="49" s="1"/>
  <c r="Y431" i="49"/>
  <c r="AA431" i="49"/>
  <c r="Y433" i="49"/>
  <c r="AA433" i="49"/>
  <c r="Y434" i="49"/>
  <c r="AA434" i="49"/>
  <c r="Y435" i="49"/>
  <c r="AA435" i="49"/>
  <c r="Y436" i="49"/>
  <c r="Z436" i="49" s="1"/>
  <c r="AA436" i="49"/>
  <c r="Y437" i="49"/>
  <c r="AA437" i="49"/>
  <c r="Z437" i="49"/>
  <c r="Y438" i="49"/>
  <c r="AA438" i="49"/>
  <c r="Y439" i="49"/>
  <c r="AA439" i="49"/>
  <c r="Y440" i="49"/>
  <c r="AA440" i="49"/>
  <c r="Z440" i="49"/>
  <c r="Y441" i="49"/>
  <c r="AA441" i="49"/>
  <c r="Y442" i="49"/>
  <c r="AA442" i="49"/>
  <c r="Y443" i="49"/>
  <c r="AA443" i="49"/>
  <c r="Y444" i="49"/>
  <c r="AA444" i="49"/>
  <c r="Z444" i="49"/>
  <c r="Y445" i="49"/>
  <c r="AA445" i="49"/>
  <c r="Y446" i="49"/>
  <c r="AA446" i="49"/>
  <c r="Y447" i="49"/>
  <c r="AA447" i="49"/>
  <c r="Y448" i="49"/>
  <c r="AA448" i="49"/>
  <c r="Z448" i="49" s="1"/>
  <c r="Y449" i="49"/>
  <c r="AA449" i="49"/>
  <c r="Y450" i="49"/>
  <c r="AA450" i="49"/>
  <c r="Y452" i="49"/>
  <c r="AA452" i="49"/>
  <c r="Y453" i="49"/>
  <c r="AA453" i="49"/>
  <c r="Y454" i="49"/>
  <c r="AA454" i="49"/>
  <c r="Y455" i="49"/>
  <c r="AA455" i="49"/>
  <c r="Y456" i="49"/>
  <c r="AA456" i="49"/>
  <c r="Y457" i="49"/>
  <c r="Z457" i="49" s="1"/>
  <c r="AA457" i="49"/>
  <c r="Y458" i="49"/>
  <c r="AA458" i="49"/>
  <c r="Y459" i="49"/>
  <c r="AA459" i="49"/>
  <c r="Y460" i="49"/>
  <c r="AA460" i="49"/>
  <c r="Y461" i="49"/>
  <c r="AA461" i="49"/>
  <c r="Z461" i="49" s="1"/>
  <c r="Y462" i="49"/>
  <c r="Z462" i="49" s="1"/>
  <c r="AA462" i="49"/>
  <c r="Y463" i="49"/>
  <c r="AA463" i="49"/>
  <c r="Y464" i="49"/>
  <c r="AA464" i="49"/>
  <c r="Z464" i="49" s="1"/>
  <c r="Y465" i="49"/>
  <c r="AA465" i="49"/>
  <c r="Y466" i="49"/>
  <c r="AA466" i="49"/>
  <c r="Y467" i="49"/>
  <c r="AA467" i="49"/>
  <c r="Y468" i="49"/>
  <c r="AA468" i="49"/>
  <c r="Y469" i="49"/>
  <c r="AA469" i="49"/>
  <c r="Y470" i="49"/>
  <c r="AA470" i="49"/>
  <c r="Y471" i="49"/>
  <c r="AA471" i="49"/>
  <c r="Y472" i="49"/>
  <c r="AA472" i="49"/>
  <c r="Y473" i="49"/>
  <c r="AA473" i="49"/>
  <c r="Z473" i="49"/>
  <c r="Y474" i="49"/>
  <c r="AA474" i="49"/>
  <c r="Y475" i="49"/>
  <c r="AA475" i="49"/>
  <c r="Y476" i="49"/>
  <c r="AA476" i="49"/>
  <c r="Y477" i="49"/>
  <c r="AA477" i="49"/>
  <c r="Z477" i="49"/>
  <c r="Y478" i="49"/>
  <c r="AA478" i="49"/>
  <c r="Y479" i="49"/>
  <c r="AA479" i="49"/>
  <c r="Y480" i="49"/>
  <c r="AA480" i="49"/>
  <c r="Y481" i="49"/>
  <c r="AA481" i="49"/>
  <c r="Z481" i="49"/>
  <c r="Y482" i="49"/>
  <c r="AA482" i="49"/>
  <c r="Y483" i="49"/>
  <c r="AA483" i="49"/>
  <c r="Y484" i="49"/>
  <c r="AA484" i="49"/>
  <c r="Z484" i="49"/>
  <c r="Y485" i="49"/>
  <c r="AA485" i="49"/>
  <c r="Y486" i="49"/>
  <c r="AA486" i="49"/>
  <c r="Y487" i="49"/>
  <c r="AA487" i="49"/>
  <c r="Y488" i="49"/>
  <c r="AA488" i="49"/>
  <c r="Y489" i="49"/>
  <c r="AA489" i="49"/>
  <c r="Y490" i="49"/>
  <c r="AA490" i="49"/>
  <c r="Y491" i="49"/>
  <c r="AA491" i="49"/>
  <c r="Y492" i="49"/>
  <c r="AA492" i="49"/>
  <c r="Y493" i="49"/>
  <c r="AA493" i="49"/>
  <c r="Y494" i="49"/>
  <c r="AA494" i="49"/>
  <c r="Y496" i="49"/>
  <c r="AA496" i="49"/>
  <c r="Y497" i="49"/>
  <c r="AA497" i="49"/>
  <c r="Y498" i="49"/>
  <c r="AA498" i="49"/>
  <c r="Y499" i="49"/>
  <c r="AA499" i="49"/>
  <c r="Y500" i="49"/>
  <c r="AA500" i="49"/>
  <c r="Y501" i="49"/>
  <c r="AA501" i="49"/>
  <c r="Y502" i="49"/>
  <c r="AA502" i="49"/>
  <c r="Y503" i="49"/>
  <c r="Z503" i="49" s="1"/>
  <c r="AA503" i="49"/>
  <c r="Y504" i="49"/>
  <c r="AA504" i="49"/>
  <c r="Y505" i="49"/>
  <c r="AA505" i="49"/>
  <c r="Y506" i="49"/>
  <c r="AA506" i="49"/>
  <c r="Y507" i="49"/>
  <c r="AA507" i="49"/>
  <c r="Y508" i="49"/>
  <c r="AA508" i="49"/>
  <c r="Y509" i="49"/>
  <c r="AA509" i="49"/>
  <c r="Y510" i="49"/>
  <c r="AA510" i="49"/>
  <c r="Y511" i="49"/>
  <c r="AA511" i="49"/>
  <c r="Y512" i="49"/>
  <c r="AA512" i="49"/>
  <c r="Y513" i="49"/>
  <c r="AA513" i="49"/>
  <c r="Y514" i="49"/>
  <c r="AA514" i="49"/>
  <c r="Y515" i="49"/>
  <c r="AA515" i="49"/>
  <c r="Y516" i="49"/>
  <c r="AA516" i="49"/>
  <c r="Y517" i="49"/>
  <c r="AA517" i="49"/>
  <c r="Y518" i="49"/>
  <c r="AA518" i="49"/>
  <c r="Y519" i="49"/>
  <c r="AA519" i="49"/>
  <c r="Y520" i="49"/>
  <c r="AA520" i="49"/>
  <c r="Y521" i="49"/>
  <c r="AA521" i="49"/>
  <c r="Y522" i="49"/>
  <c r="AA522" i="49"/>
  <c r="Y523" i="49"/>
  <c r="AA523" i="49"/>
  <c r="Y524" i="49"/>
  <c r="AA524" i="49"/>
  <c r="Y525" i="49"/>
  <c r="AA525" i="49"/>
  <c r="Y526" i="49"/>
  <c r="AA526" i="49"/>
  <c r="Y527" i="49"/>
  <c r="AA527" i="49"/>
  <c r="Y528" i="49"/>
  <c r="AA528" i="49"/>
  <c r="Y529" i="49"/>
  <c r="AA529" i="49"/>
  <c r="Z529" i="49" s="1"/>
  <c r="Y530" i="49"/>
  <c r="AA530" i="49"/>
  <c r="Y531" i="49"/>
  <c r="AA531" i="49"/>
  <c r="Y532" i="49"/>
  <c r="AA532" i="49"/>
  <c r="Y533" i="49"/>
  <c r="AA533" i="49"/>
  <c r="Y534" i="49"/>
  <c r="AA534" i="49"/>
  <c r="Y535" i="49"/>
  <c r="AA535" i="49"/>
  <c r="Y536" i="49"/>
  <c r="AA536" i="49"/>
  <c r="Y537" i="49"/>
  <c r="AA537" i="49"/>
  <c r="Y538" i="49"/>
  <c r="AA538" i="49"/>
  <c r="Y539" i="49"/>
  <c r="AA539" i="49"/>
  <c r="Y540" i="49"/>
  <c r="AA540" i="49"/>
  <c r="Y541" i="49"/>
  <c r="AA541" i="49"/>
  <c r="Y542" i="49"/>
  <c r="AA542" i="49"/>
  <c r="Y543" i="49"/>
  <c r="AA543" i="49"/>
  <c r="Y544" i="49"/>
  <c r="AA544" i="49"/>
  <c r="Y545" i="49"/>
  <c r="AA545" i="49"/>
  <c r="Y546" i="49"/>
  <c r="AA546" i="49"/>
  <c r="Y547" i="49"/>
  <c r="AA547" i="49"/>
  <c r="Y548" i="49"/>
  <c r="AA548" i="49"/>
  <c r="Y549" i="49"/>
  <c r="AA549" i="49"/>
  <c r="Y550" i="49"/>
  <c r="AA550" i="49"/>
  <c r="Y551" i="49"/>
  <c r="AA551" i="49"/>
  <c r="Y552" i="49"/>
  <c r="AA552" i="49"/>
  <c r="Y553" i="49"/>
  <c r="AA553" i="49"/>
  <c r="Y554" i="49"/>
  <c r="AA554" i="49"/>
  <c r="Y555" i="49"/>
  <c r="AA555" i="49"/>
  <c r="Y556" i="49"/>
  <c r="AA556" i="49"/>
  <c r="Y557" i="49"/>
  <c r="AA557" i="49"/>
  <c r="Y558" i="49"/>
  <c r="AA558" i="49"/>
  <c r="Y559" i="49"/>
  <c r="AA559" i="49"/>
  <c r="Y560" i="49"/>
  <c r="AA560" i="49"/>
  <c r="Y561" i="49"/>
  <c r="AA561" i="49"/>
  <c r="Y562" i="49"/>
  <c r="AA562" i="49"/>
  <c r="Y563" i="49"/>
  <c r="AA563" i="49"/>
  <c r="Y564" i="49"/>
  <c r="AA564" i="49"/>
  <c r="Y565" i="49"/>
  <c r="AA565" i="49"/>
  <c r="Y566" i="49"/>
  <c r="AA566" i="49"/>
  <c r="Y567" i="49"/>
  <c r="AA567" i="49"/>
  <c r="Y568" i="49"/>
  <c r="AA568" i="49"/>
  <c r="Y569" i="49"/>
  <c r="AA569" i="49"/>
  <c r="Y571" i="49"/>
  <c r="AA571" i="49"/>
  <c r="Y572" i="49"/>
  <c r="AA572" i="49"/>
  <c r="Y573" i="49"/>
  <c r="AA573" i="49"/>
  <c r="Y574" i="49"/>
  <c r="AA574" i="49"/>
  <c r="Y575" i="49"/>
  <c r="AA575" i="49"/>
  <c r="Y576" i="49"/>
  <c r="AA576" i="49"/>
  <c r="Y577" i="49"/>
  <c r="AA577" i="49"/>
  <c r="Y578" i="49"/>
  <c r="AA578" i="49"/>
  <c r="Y579" i="49"/>
  <c r="AA579" i="49"/>
  <c r="Y580" i="49"/>
  <c r="AA580" i="49"/>
  <c r="Y581" i="49"/>
  <c r="AA581" i="49"/>
  <c r="Y582" i="49"/>
  <c r="AA582" i="49"/>
  <c r="Y583" i="49"/>
  <c r="AA583" i="49"/>
  <c r="Y584" i="49"/>
  <c r="AA584" i="49"/>
  <c r="Y585" i="49"/>
  <c r="AA585" i="49"/>
  <c r="Y586" i="49"/>
  <c r="AA586" i="49"/>
  <c r="Y587" i="49"/>
  <c r="AA587" i="49"/>
  <c r="Y588" i="49"/>
  <c r="AA588" i="49"/>
  <c r="Y589" i="49"/>
  <c r="AA589" i="49"/>
  <c r="Y590" i="49"/>
  <c r="AA590" i="49"/>
  <c r="Y591" i="49"/>
  <c r="AA591" i="49"/>
  <c r="Y592" i="49"/>
  <c r="AA592" i="49"/>
  <c r="Y593" i="49"/>
  <c r="AA593" i="49"/>
  <c r="Y594" i="49"/>
  <c r="AA594" i="49"/>
  <c r="Y595" i="49"/>
  <c r="AA595" i="49"/>
  <c r="Y596" i="49"/>
  <c r="AA596" i="49"/>
  <c r="Y597" i="49"/>
  <c r="AA597" i="49"/>
  <c r="Y598" i="49"/>
  <c r="AA598" i="49"/>
  <c r="Y599" i="49"/>
  <c r="AA599" i="49"/>
  <c r="Y600" i="49"/>
  <c r="AA600" i="49"/>
  <c r="Y601" i="49"/>
  <c r="AA601" i="49"/>
  <c r="Y602" i="49"/>
  <c r="AA602" i="49"/>
  <c r="Y603" i="49"/>
  <c r="AA603" i="49"/>
  <c r="Y604" i="49"/>
  <c r="AA604" i="49"/>
  <c r="Y605" i="49"/>
  <c r="AA605" i="49"/>
  <c r="Y606" i="49"/>
  <c r="AA606" i="49"/>
  <c r="Z606" i="49"/>
  <c r="Y607" i="49"/>
  <c r="AA607" i="49"/>
  <c r="Y608" i="49"/>
  <c r="AA608" i="49"/>
  <c r="Y609" i="49"/>
  <c r="AA609" i="49"/>
  <c r="Y610" i="49"/>
  <c r="AA610" i="49"/>
  <c r="Y611" i="49"/>
  <c r="AA611" i="49"/>
  <c r="Y612" i="49"/>
  <c r="AA612" i="49"/>
  <c r="Z612" i="49" s="1"/>
  <c r="Y613" i="49"/>
  <c r="AA613" i="49"/>
  <c r="Y614" i="49"/>
  <c r="AA614" i="49"/>
  <c r="Y615" i="49"/>
  <c r="AA615" i="49"/>
  <c r="Y616" i="49"/>
  <c r="Z616" i="49" s="1"/>
  <c r="AA616" i="49"/>
  <c r="Y617" i="49"/>
  <c r="AA617" i="49"/>
  <c r="Y618" i="49"/>
  <c r="AA618" i="49"/>
  <c r="Y619" i="49"/>
  <c r="AA619" i="49"/>
  <c r="Y620" i="49"/>
  <c r="AA620" i="49"/>
  <c r="Y621" i="49"/>
  <c r="AA621" i="49"/>
  <c r="Y622" i="49"/>
  <c r="AA622" i="49"/>
  <c r="Y623" i="49"/>
  <c r="AA623" i="49"/>
  <c r="Y624" i="49"/>
  <c r="AA624" i="49"/>
  <c r="Y625" i="49"/>
  <c r="AA625" i="49"/>
  <c r="Y626" i="49"/>
  <c r="AA626" i="49"/>
  <c r="Y627" i="49"/>
  <c r="AA627" i="49"/>
  <c r="Y628" i="49"/>
  <c r="AA628" i="49"/>
  <c r="Y629" i="49"/>
  <c r="AA629" i="49"/>
  <c r="Y630" i="49"/>
  <c r="AA630" i="49"/>
  <c r="Y631" i="49"/>
  <c r="AA631" i="49"/>
  <c r="Y632" i="49"/>
  <c r="AA632" i="49"/>
  <c r="Y633" i="49"/>
  <c r="AA633" i="49"/>
  <c r="Y634" i="49"/>
  <c r="AA634" i="49"/>
  <c r="Y635" i="49"/>
  <c r="AA635" i="49"/>
  <c r="Y636" i="49"/>
  <c r="AA636" i="49"/>
  <c r="Y637" i="49"/>
  <c r="AA637" i="49"/>
  <c r="Y638" i="49"/>
  <c r="AA638" i="49"/>
  <c r="Y639" i="49"/>
  <c r="AA639" i="49"/>
  <c r="Y640" i="49"/>
  <c r="AA640" i="49"/>
  <c r="Y641" i="49"/>
  <c r="AA641" i="49"/>
  <c r="Y642" i="49"/>
  <c r="AA642" i="49"/>
  <c r="Y643" i="49"/>
  <c r="AA643" i="49"/>
  <c r="Y644" i="49"/>
  <c r="AA644" i="49"/>
  <c r="Y645" i="49"/>
  <c r="AA645" i="49"/>
  <c r="Y646" i="49"/>
  <c r="AA646" i="49"/>
  <c r="Y648" i="49"/>
  <c r="AA648" i="49"/>
  <c r="Y649" i="49"/>
  <c r="AA649" i="49"/>
  <c r="Y650" i="49"/>
  <c r="AA650" i="49"/>
  <c r="Y651" i="49"/>
  <c r="AA651" i="49"/>
  <c r="Y652" i="49"/>
  <c r="AA652" i="49"/>
  <c r="Y653" i="49"/>
  <c r="AA653" i="49"/>
  <c r="Y654" i="49"/>
  <c r="AA654" i="49"/>
  <c r="Y655" i="49"/>
  <c r="AA655" i="49"/>
  <c r="Y656" i="49"/>
  <c r="AA656" i="49"/>
  <c r="Y657" i="49"/>
  <c r="AA657" i="49"/>
  <c r="Y658" i="49"/>
  <c r="AA658" i="49"/>
  <c r="Y659" i="49"/>
  <c r="AA659" i="49"/>
  <c r="Y660" i="49"/>
  <c r="AA660" i="49"/>
  <c r="Y661" i="49"/>
  <c r="AA661" i="49"/>
  <c r="Y662" i="49"/>
  <c r="AA662" i="49"/>
  <c r="Y663" i="49"/>
  <c r="AA663" i="49"/>
  <c r="Y664" i="49"/>
  <c r="AA664" i="49"/>
  <c r="Y665" i="49"/>
  <c r="AA665" i="49"/>
  <c r="Y666" i="49"/>
  <c r="AA666" i="49"/>
  <c r="Y667" i="49"/>
  <c r="AA667" i="49"/>
  <c r="Y668" i="49"/>
  <c r="AA668" i="49"/>
  <c r="Y669" i="49"/>
  <c r="AA669" i="49"/>
  <c r="Y671" i="49"/>
  <c r="AA671" i="49"/>
  <c r="Y672" i="49"/>
  <c r="AA672" i="49"/>
  <c r="Y673" i="49"/>
  <c r="AA673" i="49"/>
  <c r="Y674" i="49"/>
  <c r="AA674" i="49"/>
  <c r="Y675" i="49"/>
  <c r="AA675" i="49"/>
  <c r="Y676" i="49"/>
  <c r="AA676" i="49"/>
  <c r="Y677" i="49"/>
  <c r="AA677" i="49"/>
  <c r="Y678" i="49"/>
  <c r="AA678" i="49"/>
  <c r="Y679" i="49"/>
  <c r="AA679" i="49"/>
  <c r="Y680" i="49"/>
  <c r="AA680" i="49"/>
  <c r="Y681" i="49"/>
  <c r="AA681" i="49"/>
  <c r="Y682" i="49"/>
  <c r="AA682" i="49"/>
  <c r="Y683" i="49"/>
  <c r="AA683" i="49"/>
  <c r="Y684" i="49"/>
  <c r="AA684" i="49"/>
  <c r="Z684" i="49" s="1"/>
  <c r="Y686" i="49"/>
  <c r="AA686" i="49"/>
  <c r="Y687" i="49"/>
  <c r="AA687" i="49"/>
  <c r="Y688" i="49"/>
  <c r="AA688" i="49"/>
  <c r="Y689" i="49"/>
  <c r="AA689" i="49"/>
  <c r="Y690" i="49"/>
  <c r="AA690" i="49"/>
  <c r="Y691" i="49"/>
  <c r="AA691" i="49"/>
  <c r="Z691" i="49"/>
  <c r="Y692" i="49"/>
  <c r="AA692" i="49"/>
  <c r="Y693" i="49"/>
  <c r="AA693" i="49"/>
  <c r="Y694" i="49"/>
  <c r="AA694" i="49"/>
  <c r="Y695" i="49"/>
  <c r="AA695" i="49"/>
  <c r="Y696" i="49"/>
  <c r="AA696" i="49"/>
  <c r="Y697" i="49"/>
  <c r="AA697" i="49"/>
  <c r="Y698" i="49"/>
  <c r="AA698" i="49"/>
  <c r="Y699" i="49"/>
  <c r="AA699" i="49"/>
  <c r="Y700" i="49"/>
  <c r="AA700" i="49"/>
  <c r="Y701" i="49"/>
  <c r="AA701" i="49"/>
  <c r="Y702" i="49"/>
  <c r="AA702" i="49"/>
  <c r="Y703" i="49"/>
  <c r="AA703" i="49"/>
  <c r="Y704" i="49"/>
  <c r="AA704" i="49"/>
  <c r="Y705" i="49"/>
  <c r="AA705" i="49"/>
  <c r="Y706" i="49"/>
  <c r="AA706" i="49"/>
  <c r="Y707" i="49"/>
  <c r="AA707" i="49"/>
  <c r="Y708" i="49"/>
  <c r="AA708" i="49"/>
  <c r="Y709" i="49"/>
  <c r="AA709" i="49"/>
  <c r="Y710" i="49"/>
  <c r="AA710" i="49"/>
  <c r="Y711" i="49"/>
  <c r="AA711" i="49"/>
  <c r="Y712" i="49"/>
  <c r="AA712" i="49"/>
  <c r="Y713" i="49"/>
  <c r="AA713" i="49"/>
  <c r="Y714" i="49"/>
  <c r="AA714" i="49"/>
  <c r="Y715" i="49"/>
  <c r="AA715" i="49"/>
  <c r="Z715" i="49" s="1"/>
  <c r="Y716" i="49"/>
  <c r="AA716" i="49"/>
  <c r="Y717" i="49"/>
  <c r="AA717" i="49"/>
  <c r="Y718" i="49"/>
  <c r="AA718" i="49"/>
  <c r="Y719" i="49"/>
  <c r="AA719" i="49"/>
  <c r="Y720" i="49"/>
  <c r="AA720" i="49"/>
  <c r="Y721" i="49"/>
  <c r="AA721" i="49"/>
  <c r="Y722" i="49"/>
  <c r="AA722" i="49"/>
  <c r="Y723" i="49"/>
  <c r="AA723" i="49"/>
  <c r="Y724" i="49"/>
  <c r="AA724" i="49"/>
  <c r="Y725" i="49"/>
  <c r="AA725" i="49"/>
  <c r="Y726" i="49"/>
  <c r="AA726" i="49"/>
  <c r="Y727" i="49"/>
  <c r="AA727" i="49"/>
  <c r="Y728" i="49"/>
  <c r="AA728" i="49"/>
  <c r="Y729" i="49"/>
  <c r="AA729" i="49"/>
  <c r="Z729" i="49"/>
  <c r="Y730" i="49"/>
  <c r="AA730" i="49"/>
  <c r="Y731" i="49"/>
  <c r="AA731" i="49"/>
  <c r="Y732" i="49"/>
  <c r="AA732" i="49"/>
  <c r="Y734" i="49"/>
  <c r="AA734" i="49"/>
  <c r="Y735" i="49"/>
  <c r="AA735" i="49"/>
  <c r="Y736" i="49"/>
  <c r="AA736" i="49"/>
  <c r="Y737" i="49"/>
  <c r="AA737" i="49"/>
  <c r="Y738" i="49"/>
  <c r="AA738" i="49"/>
  <c r="Y739" i="49"/>
  <c r="AA739" i="49"/>
  <c r="Y740" i="49"/>
  <c r="AA740" i="49"/>
  <c r="Y741" i="49"/>
  <c r="AA741" i="49"/>
  <c r="Y742" i="49"/>
  <c r="AA742" i="49"/>
  <c r="Y743" i="49"/>
  <c r="AA743" i="49"/>
  <c r="Y744" i="49"/>
  <c r="AA744" i="49"/>
  <c r="Y745" i="49"/>
  <c r="AA745" i="49"/>
  <c r="Y746" i="49"/>
  <c r="AA746" i="49"/>
  <c r="Y747" i="49"/>
  <c r="AA747" i="49"/>
  <c r="Y748" i="49"/>
  <c r="AA748" i="49"/>
  <c r="Y750" i="49"/>
  <c r="AA750" i="49"/>
  <c r="Y751" i="49"/>
  <c r="AA751" i="49"/>
  <c r="Y752" i="49"/>
  <c r="AA752" i="49"/>
  <c r="Y753" i="49"/>
  <c r="AA753" i="49"/>
  <c r="Y754" i="49"/>
  <c r="AA754" i="49"/>
  <c r="Y755" i="49"/>
  <c r="AA755" i="49"/>
  <c r="Y756" i="49"/>
  <c r="AA756" i="49"/>
  <c r="Y757" i="49"/>
  <c r="AA757" i="49"/>
  <c r="Y758" i="49"/>
  <c r="AA758" i="49"/>
  <c r="Y759" i="49"/>
  <c r="AA759" i="49"/>
  <c r="Y760" i="49"/>
  <c r="AA760" i="49"/>
  <c r="Y761" i="49"/>
  <c r="AA761" i="49"/>
  <c r="Z761" i="49" s="1"/>
  <c r="Y762" i="49"/>
  <c r="AA762" i="49"/>
  <c r="Y763" i="49"/>
  <c r="AA763" i="49"/>
  <c r="Y764" i="49"/>
  <c r="AA764" i="49"/>
  <c r="Y765" i="49"/>
  <c r="AA765" i="49"/>
  <c r="Y766" i="49"/>
  <c r="AA766" i="49"/>
  <c r="Y767" i="49"/>
  <c r="AA767" i="49"/>
  <c r="Y768" i="49"/>
  <c r="AA768" i="49"/>
  <c r="Y769" i="49"/>
  <c r="AA769" i="49"/>
  <c r="Y770" i="49"/>
  <c r="AA770" i="49"/>
  <c r="Y771" i="49"/>
  <c r="AA771" i="49"/>
  <c r="Y773" i="49"/>
  <c r="AA773" i="49"/>
  <c r="Y774" i="49"/>
  <c r="AA774" i="49"/>
  <c r="Y775" i="49"/>
  <c r="AA775" i="49"/>
  <c r="Y776" i="49"/>
  <c r="AA776" i="49"/>
  <c r="Y777" i="49"/>
  <c r="AA777" i="49"/>
  <c r="Y778" i="49"/>
  <c r="AA778" i="49"/>
  <c r="Y779" i="49"/>
  <c r="AA779" i="49"/>
  <c r="Y780" i="49"/>
  <c r="AA780" i="49"/>
  <c r="Y781" i="49"/>
  <c r="AA781" i="49"/>
  <c r="Y782" i="49"/>
  <c r="AA782" i="49"/>
  <c r="Y783" i="49"/>
  <c r="AA783" i="49"/>
  <c r="Y784" i="49"/>
  <c r="AA784" i="49"/>
  <c r="Z784" i="49" s="1"/>
  <c r="Y785" i="49"/>
  <c r="AA785" i="49"/>
  <c r="Y786" i="49"/>
  <c r="AA786" i="49"/>
  <c r="Z786" i="49" s="1"/>
  <c r="Y787" i="49"/>
  <c r="AA787" i="49"/>
  <c r="Y788" i="49"/>
  <c r="AA788" i="49"/>
  <c r="Z788" i="49"/>
  <c r="Y789" i="49"/>
  <c r="AA789" i="49"/>
  <c r="Y790" i="49"/>
  <c r="AA790" i="49"/>
  <c r="Y791" i="49"/>
  <c r="AA791" i="49"/>
  <c r="Y792" i="49"/>
  <c r="AA792" i="49"/>
  <c r="Y793" i="49"/>
  <c r="AA793" i="49"/>
  <c r="Y794" i="49"/>
  <c r="AA794" i="49"/>
  <c r="Y795" i="49"/>
  <c r="AA795" i="49"/>
  <c r="Y796" i="49"/>
  <c r="AA796" i="49"/>
  <c r="Y797" i="49"/>
  <c r="AA797" i="49"/>
  <c r="Y799" i="49"/>
  <c r="AA799" i="49"/>
  <c r="Y800" i="49"/>
  <c r="AA800" i="49"/>
  <c r="Y801" i="49"/>
  <c r="AA801" i="49"/>
  <c r="Y802" i="49"/>
  <c r="AA802" i="49"/>
  <c r="Y803" i="49"/>
  <c r="AA803" i="49"/>
  <c r="Z803" i="49"/>
  <c r="Y804" i="49"/>
  <c r="AA804" i="49"/>
  <c r="Y805" i="49"/>
  <c r="AA805" i="49"/>
  <c r="Y806" i="49"/>
  <c r="AA806" i="49"/>
  <c r="Y807" i="49"/>
  <c r="AA807" i="49"/>
  <c r="Z807" i="49" s="1"/>
  <c r="Y808" i="49"/>
  <c r="AA808" i="49"/>
  <c r="Y809" i="49"/>
  <c r="AA809" i="49"/>
  <c r="Y810" i="49"/>
  <c r="AA810" i="49"/>
  <c r="Y811" i="49"/>
  <c r="AA811" i="49"/>
  <c r="Y812" i="49"/>
  <c r="AA812" i="49"/>
  <c r="Y813" i="49"/>
  <c r="AA813" i="49"/>
  <c r="Y814" i="49"/>
  <c r="AA814" i="49"/>
  <c r="Y815" i="49"/>
  <c r="AA815" i="49"/>
  <c r="Y816" i="49"/>
  <c r="AA816" i="49"/>
  <c r="Y818" i="49"/>
  <c r="Y841" i="49" s="1"/>
  <c r="AA818" i="49"/>
  <c r="Y819" i="49"/>
  <c r="AA819" i="49"/>
  <c r="Y820" i="49"/>
  <c r="AA820" i="49"/>
  <c r="Y821" i="49"/>
  <c r="AA821" i="49"/>
  <c r="Y822" i="49"/>
  <c r="AA822" i="49"/>
  <c r="Y823" i="49"/>
  <c r="AA823" i="49"/>
  <c r="Y824" i="49"/>
  <c r="AA824" i="49"/>
  <c r="Y825" i="49"/>
  <c r="AA825" i="49"/>
  <c r="Y826" i="49"/>
  <c r="AA826" i="49"/>
  <c r="Y827" i="49"/>
  <c r="AA827" i="49"/>
  <c r="Y828" i="49"/>
  <c r="AA828" i="49"/>
  <c r="Y829" i="49"/>
  <c r="AA829" i="49"/>
  <c r="Y830" i="49"/>
  <c r="AA830" i="49"/>
  <c r="Y831" i="49"/>
  <c r="AA831" i="49"/>
  <c r="Y832" i="49"/>
  <c r="AA832" i="49"/>
  <c r="Y833" i="49"/>
  <c r="AA833" i="49"/>
  <c r="Y834" i="49"/>
  <c r="AA834" i="49"/>
  <c r="Y835" i="49"/>
  <c r="AA835" i="49"/>
  <c r="Y836" i="49"/>
  <c r="AA836" i="49"/>
  <c r="Y837" i="49"/>
  <c r="AA837" i="49"/>
  <c r="Y838" i="49"/>
  <c r="AA838" i="49"/>
  <c r="Y839" i="49"/>
  <c r="AA839" i="49"/>
  <c r="Y840" i="49"/>
  <c r="AA840" i="49"/>
  <c r="Y842" i="49"/>
  <c r="AA842" i="49"/>
  <c r="Y843" i="49"/>
  <c r="AA843" i="49"/>
  <c r="Z843" i="49" s="1"/>
  <c r="Y844" i="49"/>
  <c r="AA844" i="49"/>
  <c r="Y845" i="49"/>
  <c r="Z845" i="49" s="1"/>
  <c r="AA845" i="49"/>
  <c r="Y846" i="49"/>
  <c r="AA846" i="49"/>
  <c r="Y847" i="49"/>
  <c r="AA847" i="49"/>
  <c r="Y848" i="49"/>
  <c r="AA848" i="49"/>
  <c r="Y849" i="49"/>
  <c r="AA849" i="49"/>
  <c r="Z849" i="49" s="1"/>
  <c r="Y850" i="49"/>
  <c r="AA850" i="49"/>
  <c r="Y851" i="49"/>
  <c r="AA851" i="49"/>
  <c r="Z851" i="49"/>
  <c r="Y852" i="49"/>
  <c r="AA852" i="49"/>
  <c r="Y853" i="49"/>
  <c r="AA853" i="49"/>
  <c r="Y854" i="49"/>
  <c r="AA854" i="49"/>
  <c r="Y855" i="49"/>
  <c r="AA855" i="49"/>
  <c r="Y856" i="49"/>
  <c r="AA856" i="49"/>
  <c r="Y857" i="49"/>
  <c r="AA857" i="49"/>
  <c r="Y858" i="49"/>
  <c r="AA858" i="49"/>
  <c r="Y859" i="49"/>
  <c r="AA859" i="49"/>
  <c r="Y860" i="49"/>
  <c r="AA860" i="49"/>
  <c r="Y861" i="49"/>
  <c r="AA861" i="49"/>
  <c r="Y862" i="49"/>
  <c r="AA862" i="49"/>
  <c r="Y863" i="49"/>
  <c r="AA863" i="49"/>
  <c r="Y865" i="49"/>
  <c r="AA865" i="49"/>
  <c r="Y866" i="49"/>
  <c r="AA866" i="49"/>
  <c r="Y867" i="49"/>
  <c r="AA867" i="49"/>
  <c r="Y868" i="49"/>
  <c r="AA868" i="49"/>
  <c r="Y869" i="49"/>
  <c r="AA869" i="49"/>
  <c r="Y870" i="49"/>
  <c r="AA870" i="49"/>
  <c r="Z870" i="49" s="1"/>
  <c r="Y871" i="49"/>
  <c r="AA871" i="49"/>
  <c r="Y872" i="49"/>
  <c r="AA872" i="49"/>
  <c r="Y873" i="49"/>
  <c r="AA873" i="49"/>
  <c r="Y874" i="49"/>
  <c r="AA874" i="49"/>
  <c r="Y875" i="49"/>
  <c r="AA875" i="49"/>
  <c r="Y876" i="49"/>
  <c r="AA876" i="49"/>
  <c r="Y877" i="49"/>
  <c r="AA877" i="49"/>
  <c r="Y878" i="49"/>
  <c r="AA878" i="49"/>
  <c r="Y879" i="49"/>
  <c r="AA879" i="49"/>
  <c r="Y880" i="49"/>
  <c r="AA880" i="49"/>
  <c r="Y881" i="49"/>
  <c r="AA881" i="49"/>
  <c r="Y882" i="49"/>
  <c r="AA882" i="49"/>
  <c r="Y883" i="49"/>
  <c r="AA883" i="49"/>
  <c r="Y884" i="49"/>
  <c r="Z884" i="49" s="1"/>
  <c r="AA884" i="49"/>
  <c r="Y885" i="49"/>
  <c r="AA885" i="49"/>
  <c r="Y886" i="49"/>
  <c r="AA886" i="49"/>
  <c r="Z886" i="49" s="1"/>
  <c r="Y887" i="49"/>
  <c r="AA887" i="49"/>
  <c r="Y888" i="49"/>
  <c r="AA888" i="49"/>
  <c r="Y889" i="49"/>
  <c r="AA889" i="49"/>
  <c r="Y891" i="49"/>
  <c r="AA891" i="49"/>
  <c r="Y892" i="49"/>
  <c r="Z892" i="49" s="1"/>
  <c r="AA892" i="49"/>
  <c r="Y893" i="49"/>
  <c r="AA893" i="49"/>
  <c r="Y894" i="49"/>
  <c r="AA894" i="49"/>
  <c r="Y895" i="49"/>
  <c r="AA895" i="49"/>
  <c r="Z895" i="49" s="1"/>
  <c r="Y896" i="49"/>
  <c r="AA896" i="49"/>
  <c r="Y897" i="49"/>
  <c r="AA897" i="49"/>
  <c r="Y898" i="49"/>
  <c r="AA898" i="49"/>
  <c r="Y899" i="49"/>
  <c r="AA899" i="49"/>
  <c r="Y900" i="49"/>
  <c r="AA900" i="49"/>
  <c r="Y901" i="49"/>
  <c r="AA901" i="49"/>
  <c r="Z901" i="49"/>
  <c r="Y902" i="49"/>
  <c r="AA902" i="49"/>
  <c r="Y903" i="49"/>
  <c r="AA903" i="49"/>
  <c r="Y904" i="49"/>
  <c r="AA904" i="49"/>
  <c r="Z904" i="49" s="1"/>
  <c r="Y905" i="49"/>
  <c r="AA905" i="49"/>
  <c r="Y906" i="49"/>
  <c r="AA906" i="49"/>
  <c r="Y907" i="49"/>
  <c r="AA907" i="49"/>
  <c r="Y908" i="49"/>
  <c r="AA908" i="49"/>
  <c r="Y909" i="49"/>
  <c r="AA909" i="49"/>
  <c r="Z909" i="49"/>
  <c r="Y911" i="49"/>
  <c r="AA911" i="49"/>
  <c r="Y912" i="49"/>
  <c r="AA912" i="49"/>
  <c r="Y913" i="49"/>
  <c r="AA913" i="49"/>
  <c r="Z913" i="49" s="1"/>
  <c r="Y914" i="49"/>
  <c r="AA914" i="49"/>
  <c r="Y915" i="49"/>
  <c r="AA915" i="49"/>
  <c r="Y916" i="49"/>
  <c r="AA916" i="49"/>
  <c r="Y917" i="49"/>
  <c r="AA917" i="49"/>
  <c r="Y918" i="49"/>
  <c r="Z918" i="49" s="1"/>
  <c r="AA918" i="49"/>
  <c r="Y919" i="49"/>
  <c r="AA919" i="49"/>
  <c r="Y920" i="49"/>
  <c r="AA920" i="49"/>
  <c r="Y921" i="49"/>
  <c r="AA921" i="49"/>
  <c r="Z921" i="49" s="1"/>
  <c r="Y922" i="49"/>
  <c r="AA922" i="49"/>
  <c r="Y923" i="49"/>
  <c r="AA923" i="49"/>
  <c r="Y924" i="49"/>
  <c r="AA924" i="49"/>
  <c r="Y925" i="49"/>
  <c r="Z925" i="49" s="1"/>
  <c r="AA925" i="49"/>
  <c r="Y926" i="49"/>
  <c r="AA926" i="49"/>
  <c r="Y928" i="49"/>
  <c r="AA928" i="49"/>
  <c r="Y929" i="49"/>
  <c r="AA929" i="49"/>
  <c r="Y930" i="49"/>
  <c r="AA930" i="49"/>
  <c r="Y931" i="49"/>
  <c r="AA931" i="49"/>
  <c r="Y932" i="49"/>
  <c r="AA932" i="49"/>
  <c r="Y933" i="49"/>
  <c r="AA933" i="49"/>
  <c r="Y934" i="49"/>
  <c r="AA934" i="49"/>
  <c r="Z934" i="49" s="1"/>
  <c r="Y935" i="49"/>
  <c r="AA935" i="49"/>
  <c r="Y936" i="49"/>
  <c r="AA936" i="49"/>
  <c r="Y937" i="49"/>
  <c r="AA937" i="49"/>
  <c r="Y938" i="49"/>
  <c r="AA938" i="49"/>
  <c r="Y939" i="49"/>
  <c r="AA939" i="49"/>
  <c r="Y940" i="49"/>
  <c r="AA940" i="49"/>
  <c r="Y941" i="49"/>
  <c r="AA941" i="49"/>
  <c r="Y942" i="49"/>
  <c r="AA942" i="49"/>
  <c r="Y943" i="49"/>
  <c r="AA943" i="49"/>
  <c r="Y944" i="49"/>
  <c r="AA944" i="49"/>
  <c r="Y945" i="49"/>
  <c r="AA945" i="49"/>
  <c r="Y946" i="49"/>
  <c r="AA946" i="49"/>
  <c r="Z946" i="49" s="1"/>
  <c r="Y947" i="49"/>
  <c r="AA947" i="49"/>
  <c r="Y949" i="49"/>
  <c r="AA949" i="49"/>
  <c r="Y950" i="49"/>
  <c r="AA950" i="49"/>
  <c r="Y951" i="49"/>
  <c r="AA951" i="49"/>
  <c r="Y952" i="49"/>
  <c r="AA952" i="49"/>
  <c r="Z952" i="49" s="1"/>
  <c r="Y953" i="49"/>
  <c r="AA953" i="49"/>
  <c r="Y954" i="49"/>
  <c r="AA954" i="49"/>
  <c r="Z954" i="49" s="1"/>
  <c r="Y955" i="49"/>
  <c r="AA955" i="49"/>
  <c r="Z955" i="49" s="1"/>
  <c r="Y956" i="49"/>
  <c r="AA956" i="49"/>
  <c r="Y957" i="49"/>
  <c r="AA957" i="49"/>
  <c r="Y958" i="49"/>
  <c r="AA958" i="49"/>
  <c r="Y959" i="49"/>
  <c r="AA959" i="49"/>
  <c r="Z959" i="49"/>
  <c r="Y960" i="49"/>
  <c r="AA960" i="49"/>
  <c r="Y961" i="49"/>
  <c r="AA961" i="49"/>
  <c r="Y962" i="49"/>
  <c r="AA962" i="49"/>
  <c r="Y963" i="49"/>
  <c r="AA963" i="49"/>
  <c r="Y964" i="49"/>
  <c r="AA964" i="49"/>
  <c r="Y965" i="49"/>
  <c r="AA965" i="49"/>
  <c r="Z965" i="49" s="1"/>
  <c r="Y966" i="49"/>
  <c r="AA966" i="49"/>
  <c r="Y967" i="49"/>
  <c r="AA967" i="49"/>
  <c r="Z967" i="49" s="1"/>
  <c r="Y968" i="49"/>
  <c r="Z968" i="49" s="1"/>
  <c r="AA968" i="49"/>
  <c r="Y970" i="49"/>
  <c r="AA970" i="49"/>
  <c r="Y971" i="49"/>
  <c r="Z971" i="49" s="1"/>
  <c r="AA971" i="49"/>
  <c r="Y972" i="49"/>
  <c r="Z972" i="49" s="1"/>
  <c r="AA972" i="49"/>
  <c r="Y973" i="49"/>
  <c r="AA973" i="49"/>
  <c r="Y974" i="49"/>
  <c r="AA974" i="49"/>
  <c r="Y975" i="49"/>
  <c r="AA975" i="49"/>
  <c r="Y976" i="49"/>
  <c r="AA976" i="49"/>
  <c r="Y977" i="49"/>
  <c r="AA977" i="49"/>
  <c r="Z977" i="49"/>
  <c r="Y978" i="49"/>
  <c r="AA978" i="49"/>
  <c r="Y979" i="49"/>
  <c r="Z979" i="49" s="1"/>
  <c r="AA979" i="49"/>
  <c r="Y980" i="49"/>
  <c r="AA980" i="49"/>
  <c r="Z980" i="49"/>
  <c r="Y981" i="49"/>
  <c r="AA981" i="49"/>
  <c r="Y982" i="49"/>
  <c r="AA982" i="49"/>
  <c r="Y983" i="49"/>
  <c r="AA983" i="49"/>
  <c r="Y984" i="49"/>
  <c r="AA984" i="49"/>
  <c r="Y985" i="49"/>
  <c r="AA985" i="49"/>
  <c r="Z985" i="49" s="1"/>
  <c r="Y986" i="49"/>
  <c r="AA986" i="49"/>
  <c r="Y987" i="49"/>
  <c r="AA987" i="49"/>
  <c r="Z987" i="49"/>
  <c r="Y988" i="49"/>
  <c r="AA988" i="49"/>
  <c r="Z988" i="49" s="1"/>
  <c r="A19" i="49"/>
  <c r="A20" i="49"/>
  <c r="A22" i="49"/>
  <c r="A23" i="49"/>
  <c r="A24" i="49"/>
  <c r="A25" i="49"/>
  <c r="A26" i="49"/>
  <c r="A27" i="49"/>
  <c r="A28" i="49"/>
  <c r="A29" i="49"/>
  <c r="A30" i="49"/>
  <c r="A31" i="49"/>
  <c r="A32" i="49"/>
  <c r="A33" i="49"/>
  <c r="A34" i="49"/>
  <c r="A35" i="49"/>
  <c r="A36" i="49"/>
  <c r="A37" i="49"/>
  <c r="A38" i="49"/>
  <c r="A39" i="49"/>
  <c r="A40" i="49"/>
  <c r="A41" i="49"/>
  <c r="A42" i="49"/>
  <c r="A43" i="49"/>
  <c r="A44" i="49"/>
  <c r="A45" i="49"/>
  <c r="A46" i="49"/>
  <c r="A47" i="49"/>
  <c r="A48" i="49"/>
  <c r="A49" i="49"/>
  <c r="A50" i="49"/>
  <c r="A51" i="49"/>
  <c r="A52" i="49"/>
  <c r="A53" i="49"/>
  <c r="A54" i="49"/>
  <c r="A55" i="49"/>
  <c r="A56" i="49"/>
  <c r="A57" i="49"/>
  <c r="A58" i="49"/>
  <c r="A60" i="49"/>
  <c r="A61" i="49"/>
  <c r="A62" i="49"/>
  <c r="A63" i="49"/>
  <c r="A64" i="49"/>
  <c r="A65" i="49"/>
  <c r="A66" i="49"/>
  <c r="A67" i="49"/>
  <c r="A68" i="49"/>
  <c r="A69" i="49"/>
  <c r="A70" i="49"/>
  <c r="A71" i="49"/>
  <c r="A72" i="49"/>
  <c r="A73" i="49"/>
  <c r="A74" i="49"/>
  <c r="A75" i="49"/>
  <c r="A76" i="49"/>
  <c r="A77" i="49"/>
  <c r="A78" i="49"/>
  <c r="A79" i="49"/>
  <c r="A80" i="49"/>
  <c r="A81" i="49"/>
  <c r="A82" i="49"/>
  <c r="A83" i="49"/>
  <c r="A84" i="49"/>
  <c r="A85" i="49"/>
  <c r="A86" i="49"/>
  <c r="A87" i="49"/>
  <c r="A88" i="49"/>
  <c r="A89" i="49"/>
  <c r="A90" i="49"/>
  <c r="A91" i="49"/>
  <c r="A92" i="49"/>
  <c r="A93" i="49"/>
  <c r="A94" i="49"/>
  <c r="A95" i="49"/>
  <c r="A96" i="49"/>
  <c r="A97" i="49"/>
  <c r="A98" i="49"/>
  <c r="A100" i="49"/>
  <c r="A101" i="49"/>
  <c r="A102" i="49"/>
  <c r="A103" i="49"/>
  <c r="A104" i="49"/>
  <c r="A105" i="49"/>
  <c r="A106" i="49"/>
  <c r="A107" i="49"/>
  <c r="A108" i="49"/>
  <c r="A109" i="49"/>
  <c r="A110" i="49"/>
  <c r="A111" i="49"/>
  <c r="A112" i="49"/>
  <c r="A113" i="49"/>
  <c r="A114" i="49"/>
  <c r="A115" i="49"/>
  <c r="A116" i="49"/>
  <c r="A117" i="49"/>
  <c r="A118" i="49"/>
  <c r="A119" i="49"/>
  <c r="A120" i="49"/>
  <c r="A121" i="49"/>
  <c r="A122" i="49"/>
  <c r="A123" i="49"/>
  <c r="A124" i="49"/>
  <c r="A125" i="49"/>
  <c r="A126" i="49"/>
  <c r="A127" i="49"/>
  <c r="A128" i="49"/>
  <c r="A129" i="49"/>
  <c r="A130" i="49"/>
  <c r="A131" i="49"/>
  <c r="A132" i="49"/>
  <c r="A133" i="49"/>
  <c r="A134" i="49"/>
  <c r="A135" i="49"/>
  <c r="A136" i="49"/>
  <c r="A137" i="49"/>
  <c r="A138" i="49"/>
  <c r="A139" i="49"/>
  <c r="A140" i="49"/>
  <c r="A141" i="49"/>
  <c r="A142" i="49"/>
  <c r="A143" i="49"/>
  <c r="A144" i="49"/>
  <c r="A145" i="49"/>
  <c r="A146" i="49"/>
  <c r="A147" i="49"/>
  <c r="A148" i="49"/>
  <c r="A149" i="49"/>
  <c r="A150" i="49"/>
  <c r="A151" i="49"/>
  <c r="A152" i="49"/>
  <c r="A153" i="49"/>
  <c r="A154" i="49"/>
  <c r="A155" i="49"/>
  <c r="A156" i="49"/>
  <c r="A157" i="49"/>
  <c r="A158" i="49"/>
  <c r="A159" i="49"/>
  <c r="A160" i="49"/>
  <c r="A161" i="49"/>
  <c r="A162" i="49"/>
  <c r="A163" i="49"/>
  <c r="A164" i="49"/>
  <c r="A165" i="49"/>
  <c r="A166" i="49"/>
  <c r="A167" i="49"/>
  <c r="A168" i="49"/>
  <c r="A169" i="49"/>
  <c r="A170" i="49"/>
  <c r="A171" i="49"/>
  <c r="A172" i="49"/>
  <c r="A173" i="49"/>
  <c r="A174" i="49"/>
  <c r="A175" i="49"/>
  <c r="A176" i="49"/>
  <c r="A177" i="49"/>
  <c r="A178" i="49"/>
  <c r="A179" i="49"/>
  <c r="A180" i="49"/>
  <c r="A182" i="49"/>
  <c r="A183" i="49"/>
  <c r="A184" i="49"/>
  <c r="A185" i="49"/>
  <c r="A186" i="49"/>
  <c r="A187" i="49"/>
  <c r="A188" i="49"/>
  <c r="A189" i="49"/>
  <c r="A190" i="49"/>
  <c r="A191" i="49"/>
  <c r="A192" i="49"/>
  <c r="A193" i="49"/>
  <c r="A194" i="49"/>
  <c r="A195" i="49"/>
  <c r="A196" i="49"/>
  <c r="A197" i="49"/>
  <c r="A198" i="49"/>
  <c r="A199" i="49"/>
  <c r="A200" i="49"/>
  <c r="A201" i="49"/>
  <c r="A203" i="49"/>
  <c r="A204" i="49"/>
  <c r="A205" i="49"/>
  <c r="A206" i="49"/>
  <c r="A207" i="49"/>
  <c r="A208" i="49"/>
  <c r="A209" i="49"/>
  <c r="A210" i="49"/>
  <c r="A211" i="49"/>
  <c r="A212" i="49"/>
  <c r="A213" i="49"/>
  <c r="A214" i="49"/>
  <c r="A216" i="49"/>
  <c r="A217" i="49"/>
  <c r="A218" i="49"/>
  <c r="A219" i="49"/>
  <c r="A220" i="49"/>
  <c r="A221" i="49"/>
  <c r="A222" i="49"/>
  <c r="A223" i="49"/>
  <c r="A224" i="49"/>
  <c r="A225" i="49"/>
  <c r="A226" i="49"/>
  <c r="A227" i="49"/>
  <c r="A228" i="49"/>
  <c r="A229" i="49"/>
  <c r="A230" i="49"/>
  <c r="A231" i="49"/>
  <c r="A232" i="49"/>
  <c r="A233" i="49"/>
  <c r="A234" i="49"/>
  <c r="A235" i="49"/>
  <c r="A236" i="49"/>
  <c r="A237" i="49"/>
  <c r="A238" i="49"/>
  <c r="A239" i="49"/>
  <c r="A240" i="49"/>
  <c r="A241" i="49"/>
  <c r="A242" i="49"/>
  <c r="A243" i="49"/>
  <c r="A245" i="49"/>
  <c r="A246" i="49"/>
  <c r="A247" i="49"/>
  <c r="A248" i="49"/>
  <c r="A249" i="49"/>
  <c r="A250" i="49"/>
  <c r="A251" i="49"/>
  <c r="A253" i="49"/>
  <c r="A254" i="49"/>
  <c r="A255" i="49"/>
  <c r="A256" i="49"/>
  <c r="A257" i="49"/>
  <c r="A258" i="49"/>
  <c r="A259" i="49"/>
  <c r="A260" i="49"/>
  <c r="A261" i="49"/>
  <c r="A262" i="49"/>
  <c r="A263" i="49"/>
  <c r="A264" i="49"/>
  <c r="A265" i="49"/>
  <c r="A266" i="49"/>
  <c r="A267" i="49"/>
  <c r="A268" i="49"/>
  <c r="A269" i="49"/>
  <c r="A270" i="49"/>
  <c r="A271" i="49"/>
  <c r="A272" i="49"/>
  <c r="A273" i="49"/>
  <c r="A274" i="49"/>
  <c r="A275" i="49"/>
  <c r="A276" i="49"/>
  <c r="A277" i="49"/>
  <c r="A278" i="49"/>
  <c r="A279" i="49"/>
  <c r="A280" i="49"/>
  <c r="A281" i="49"/>
  <c r="A282" i="49"/>
  <c r="A283" i="49"/>
  <c r="A284" i="49"/>
  <c r="A285" i="49"/>
  <c r="A286" i="49"/>
  <c r="A287" i="49"/>
  <c r="A288" i="49"/>
  <c r="A289" i="49"/>
  <c r="A290" i="49"/>
  <c r="A291" i="49"/>
  <c r="A292" i="49"/>
  <c r="A293" i="49"/>
  <c r="A294" i="49"/>
  <c r="A296" i="49"/>
  <c r="A297" i="49"/>
  <c r="A298" i="49"/>
  <c r="A299" i="49"/>
  <c r="A300" i="49"/>
  <c r="A301" i="49"/>
  <c r="A302" i="49"/>
  <c r="A303" i="49"/>
  <c r="A304" i="49"/>
  <c r="A305" i="49"/>
  <c r="A306" i="49"/>
  <c r="A307" i="49"/>
  <c r="A308" i="49"/>
  <c r="A309" i="49"/>
  <c r="A310" i="49"/>
  <c r="A311" i="49"/>
  <c r="A313" i="49"/>
  <c r="A314" i="49"/>
  <c r="A315" i="49"/>
  <c r="A316" i="49"/>
  <c r="A317" i="49"/>
  <c r="A318" i="49"/>
  <c r="A319" i="49"/>
  <c r="A320" i="49"/>
  <c r="A321" i="49"/>
  <c r="A322" i="49"/>
  <c r="A323" i="49"/>
  <c r="A325" i="49"/>
  <c r="A326" i="49"/>
  <c r="A327" i="49"/>
  <c r="A328" i="49"/>
  <c r="A329" i="49"/>
  <c r="A330" i="49"/>
  <c r="A331" i="49"/>
  <c r="A332" i="49"/>
  <c r="A334" i="49"/>
  <c r="A335" i="49"/>
  <c r="A336" i="49"/>
  <c r="A337" i="49"/>
  <c r="A338" i="49"/>
  <c r="A339" i="49"/>
  <c r="A340" i="49"/>
  <c r="A341" i="49"/>
  <c r="A342" i="49"/>
  <c r="A343" i="49"/>
  <c r="A344" i="49"/>
  <c r="A345" i="49"/>
  <c r="A346" i="49"/>
  <c r="A347" i="49"/>
  <c r="A348" i="49"/>
  <c r="A349" i="49"/>
  <c r="A350" i="49"/>
  <c r="A351" i="49"/>
  <c r="A352" i="49"/>
  <c r="A353" i="49"/>
  <c r="A354" i="49"/>
  <c r="A355" i="49"/>
  <c r="A356" i="49"/>
  <c r="A357" i="49"/>
  <c r="A358" i="49"/>
  <c r="A359" i="49"/>
  <c r="A360" i="49"/>
  <c r="A361" i="49"/>
  <c r="A362" i="49"/>
  <c r="A363" i="49"/>
  <c r="A365" i="49"/>
  <c r="A366" i="49"/>
  <c r="A367" i="49"/>
  <c r="A368" i="49"/>
  <c r="A369" i="49"/>
  <c r="A370" i="49"/>
  <c r="A371" i="49"/>
  <c r="A372" i="49"/>
  <c r="A373" i="49"/>
  <c r="A374" i="49"/>
  <c r="A376" i="49"/>
  <c r="A377" i="49"/>
  <c r="A378" i="49"/>
  <c r="A379" i="49"/>
  <c r="A381" i="49"/>
  <c r="A382" i="49"/>
  <c r="A383" i="49"/>
  <c r="A384" i="49"/>
  <c r="A385" i="49"/>
  <c r="A386" i="49"/>
  <c r="A387" i="49"/>
  <c r="A388" i="49"/>
  <c r="A389" i="49"/>
  <c r="A390" i="49"/>
  <c r="A391" i="49"/>
  <c r="A392" i="49"/>
  <c r="A393" i="49"/>
  <c r="A394" i="49"/>
  <c r="A395" i="49"/>
  <c r="A396" i="49"/>
  <c r="A397" i="49"/>
  <c r="A398" i="49"/>
  <c r="A399" i="49"/>
  <c r="A400" i="49"/>
  <c r="A401" i="49"/>
  <c r="A402" i="49"/>
  <c r="A403" i="49"/>
  <c r="A404" i="49"/>
  <c r="A405" i="49"/>
  <c r="A406" i="49"/>
  <c r="A407" i="49"/>
  <c r="A408" i="49"/>
  <c r="A409" i="49"/>
  <c r="A410" i="49"/>
  <c r="A411" i="49"/>
  <c r="A413" i="49"/>
  <c r="A414" i="49"/>
  <c r="A415" i="49"/>
  <c r="A416" i="49"/>
  <c r="A417" i="49"/>
  <c r="A418" i="49"/>
  <c r="A419" i="49"/>
  <c r="A420" i="49"/>
  <c r="A421" i="49"/>
  <c r="A422" i="49"/>
  <c r="A423" i="49"/>
  <c r="A424" i="49"/>
  <c r="A425" i="49"/>
  <c r="A426" i="49"/>
  <c r="A427" i="49"/>
  <c r="A428" i="49"/>
  <c r="A429" i="49"/>
  <c r="A430" i="49"/>
  <c r="A431" i="49"/>
  <c r="A433" i="49"/>
  <c r="A434" i="49"/>
  <c r="A435" i="49"/>
  <c r="A436" i="49"/>
  <c r="A437" i="49"/>
  <c r="A438" i="49"/>
  <c r="A439" i="49"/>
  <c r="A440" i="49"/>
  <c r="A441" i="49"/>
  <c r="A442" i="49"/>
  <c r="A443" i="49"/>
  <c r="A444" i="49"/>
  <c r="A445" i="49"/>
  <c r="A446" i="49"/>
  <c r="A447" i="49"/>
  <c r="A448" i="49"/>
  <c r="A449" i="49"/>
  <c r="A450" i="49"/>
  <c r="A452" i="49"/>
  <c r="A453" i="49"/>
  <c r="A454" i="49"/>
  <c r="A455" i="49"/>
  <c r="A456" i="49"/>
  <c r="A457" i="49"/>
  <c r="A458" i="49"/>
  <c r="A459" i="49"/>
  <c r="A460" i="49"/>
  <c r="A461" i="49"/>
  <c r="A462" i="49"/>
  <c r="A463" i="49"/>
  <c r="A464" i="49"/>
  <c r="A465" i="49"/>
  <c r="A466" i="49"/>
  <c r="A467" i="49"/>
  <c r="A468" i="49"/>
  <c r="A469" i="49"/>
  <c r="A470" i="49"/>
  <c r="A471" i="49"/>
  <c r="A472" i="49"/>
  <c r="A473" i="49"/>
  <c r="A474" i="49"/>
  <c r="A475" i="49"/>
  <c r="A476" i="49"/>
  <c r="A477" i="49"/>
  <c r="A478" i="49"/>
  <c r="A479" i="49"/>
  <c r="A480" i="49"/>
  <c r="A481" i="49"/>
  <c r="A482" i="49"/>
  <c r="A483" i="49"/>
  <c r="A484" i="49"/>
  <c r="A485" i="49"/>
  <c r="A486" i="49"/>
  <c r="A487" i="49"/>
  <c r="A488" i="49"/>
  <c r="A489" i="49"/>
  <c r="A490" i="49"/>
  <c r="A491" i="49"/>
  <c r="A492" i="49"/>
  <c r="A493" i="49"/>
  <c r="A494" i="49"/>
  <c r="A496" i="49"/>
  <c r="A497" i="49"/>
  <c r="A498" i="49"/>
  <c r="A499" i="49"/>
  <c r="A500" i="49"/>
  <c r="A501" i="49"/>
  <c r="A502" i="49"/>
  <c r="A503" i="49"/>
  <c r="A504" i="49"/>
  <c r="A505" i="49"/>
  <c r="A506" i="49"/>
  <c r="A507" i="49"/>
  <c r="A508" i="49"/>
  <c r="A509" i="49"/>
  <c r="A510" i="49"/>
  <c r="A511" i="49"/>
  <c r="A512" i="49"/>
  <c r="A513" i="49"/>
  <c r="A514" i="49"/>
  <c r="A515" i="49"/>
  <c r="A516" i="49"/>
  <c r="A517" i="49"/>
  <c r="A518" i="49"/>
  <c r="A519" i="49"/>
  <c r="A520" i="49"/>
  <c r="A521" i="49"/>
  <c r="A522" i="49"/>
  <c r="A523" i="49"/>
  <c r="A524" i="49"/>
  <c r="A525" i="49"/>
  <c r="A526" i="49"/>
  <c r="A527" i="49"/>
  <c r="A528" i="49"/>
  <c r="A529" i="49"/>
  <c r="A530" i="49"/>
  <c r="A531" i="49"/>
  <c r="A532" i="49"/>
  <c r="A533" i="49"/>
  <c r="A534" i="49"/>
  <c r="A535" i="49"/>
  <c r="A536" i="49"/>
  <c r="A537" i="49"/>
  <c r="A538" i="49"/>
  <c r="A539" i="49"/>
  <c r="A540" i="49"/>
  <c r="A541" i="49"/>
  <c r="A542" i="49"/>
  <c r="A543" i="49"/>
  <c r="A544" i="49"/>
  <c r="A545" i="49"/>
  <c r="A546" i="49"/>
  <c r="A547" i="49"/>
  <c r="A548" i="49"/>
  <c r="A549" i="49"/>
  <c r="A550" i="49"/>
  <c r="A551" i="49"/>
  <c r="A552" i="49"/>
  <c r="A553" i="49"/>
  <c r="A554" i="49"/>
  <c r="A555" i="49"/>
  <c r="A556" i="49"/>
  <c r="A557" i="49"/>
  <c r="A558" i="49"/>
  <c r="A559" i="49"/>
  <c r="A560" i="49"/>
  <c r="A561" i="49"/>
  <c r="A562" i="49"/>
  <c r="A563" i="49"/>
  <c r="A564" i="49"/>
  <c r="A565" i="49"/>
  <c r="A566" i="49"/>
  <c r="A567" i="49"/>
  <c r="A568" i="49"/>
  <c r="A569" i="49"/>
  <c r="A571" i="49"/>
  <c r="A572" i="49"/>
  <c r="A573" i="49"/>
  <c r="A574" i="49"/>
  <c r="A575" i="49"/>
  <c r="A576" i="49"/>
  <c r="A577" i="49"/>
  <c r="A578" i="49"/>
  <c r="A579" i="49"/>
  <c r="A580" i="49"/>
  <c r="A581" i="49"/>
  <c r="A582" i="49"/>
  <c r="A583" i="49"/>
  <c r="A584" i="49"/>
  <c r="A585" i="49"/>
  <c r="A586" i="49"/>
  <c r="A587" i="49"/>
  <c r="A588" i="49"/>
  <c r="A589" i="49"/>
  <c r="A590" i="49"/>
  <c r="A591" i="49"/>
  <c r="A592" i="49"/>
  <c r="A593" i="49"/>
  <c r="A594" i="49"/>
  <c r="A595" i="49"/>
  <c r="A596" i="49"/>
  <c r="A597" i="49"/>
  <c r="A598" i="49"/>
  <c r="A599" i="49"/>
  <c r="A600" i="49"/>
  <c r="A601" i="49"/>
  <c r="A602" i="49"/>
  <c r="A603" i="49"/>
  <c r="A604" i="49"/>
  <c r="A605" i="49"/>
  <c r="A606" i="49"/>
  <c r="A607" i="49"/>
  <c r="A608" i="49"/>
  <c r="A609" i="49"/>
  <c r="A610" i="49"/>
  <c r="A611" i="49"/>
  <c r="A612" i="49"/>
  <c r="A613" i="49"/>
  <c r="A614" i="49"/>
  <c r="A615" i="49"/>
  <c r="A616" i="49"/>
  <c r="A617" i="49"/>
  <c r="A618" i="49"/>
  <c r="A619" i="49"/>
  <c r="A620" i="49"/>
  <c r="A621" i="49"/>
  <c r="A622" i="49"/>
  <c r="A623" i="49"/>
  <c r="A624" i="49"/>
  <c r="A625" i="49"/>
  <c r="A626" i="49"/>
  <c r="A627" i="49"/>
  <c r="A628" i="49"/>
  <c r="A629" i="49"/>
  <c r="A630" i="49"/>
  <c r="A631" i="49"/>
  <c r="A632" i="49"/>
  <c r="A633" i="49"/>
  <c r="A634" i="49"/>
  <c r="A635" i="49"/>
  <c r="A636" i="49"/>
  <c r="A637" i="49"/>
  <c r="A638" i="49"/>
  <c r="A639" i="49"/>
  <c r="A640" i="49"/>
  <c r="A641" i="49"/>
  <c r="A642" i="49"/>
  <c r="A643" i="49"/>
  <c r="A644" i="49"/>
  <c r="A645" i="49"/>
  <c r="A646" i="49"/>
  <c r="A648" i="49"/>
  <c r="A649" i="49"/>
  <c r="A650" i="49"/>
  <c r="A651" i="49"/>
  <c r="A652" i="49"/>
  <c r="A653" i="49"/>
  <c r="A654" i="49"/>
  <c r="A655" i="49"/>
  <c r="A656" i="49"/>
  <c r="A657" i="49"/>
  <c r="A658" i="49"/>
  <c r="A659" i="49"/>
  <c r="A660" i="49"/>
  <c r="A661" i="49"/>
  <c r="A662" i="49"/>
  <c r="A663" i="49"/>
  <c r="A664" i="49"/>
  <c r="A665" i="49"/>
  <c r="A666" i="49"/>
  <c r="A667" i="49"/>
  <c r="A668" i="49"/>
  <c r="A669" i="49"/>
  <c r="A671" i="49"/>
  <c r="A672" i="49"/>
  <c r="A673" i="49"/>
  <c r="A674" i="49"/>
  <c r="A675" i="49"/>
  <c r="A676" i="49"/>
  <c r="A677" i="49"/>
  <c r="A678" i="49"/>
  <c r="A679" i="49"/>
  <c r="A680" i="49"/>
  <c r="A681" i="49"/>
  <c r="A682" i="49"/>
  <c r="A683" i="49"/>
  <c r="A684" i="49"/>
  <c r="A686" i="49"/>
  <c r="A687" i="49"/>
  <c r="A688" i="49"/>
  <c r="A689" i="49"/>
  <c r="A690" i="49"/>
  <c r="A691" i="49"/>
  <c r="A692" i="49"/>
  <c r="A693" i="49"/>
  <c r="A694" i="49"/>
  <c r="A695" i="49"/>
  <c r="A696" i="49"/>
  <c r="A697" i="49"/>
  <c r="A698" i="49"/>
  <c r="A699" i="49"/>
  <c r="A700" i="49"/>
  <c r="A701" i="49"/>
  <c r="A702" i="49"/>
  <c r="A703" i="49"/>
  <c r="A704" i="49"/>
  <c r="A705" i="49"/>
  <c r="A706" i="49"/>
  <c r="A707" i="49"/>
  <c r="A708" i="49"/>
  <c r="A709" i="49"/>
  <c r="A710" i="49"/>
  <c r="A711" i="49"/>
  <c r="A712" i="49"/>
  <c r="A713" i="49"/>
  <c r="A714" i="49"/>
  <c r="A715" i="49"/>
  <c r="A716" i="49"/>
  <c r="A717" i="49"/>
  <c r="A718" i="49"/>
  <c r="A719" i="49"/>
  <c r="A720" i="49"/>
  <c r="A721" i="49"/>
  <c r="A722" i="49"/>
  <c r="A723" i="49"/>
  <c r="A724" i="49"/>
  <c r="A725" i="49"/>
  <c r="A726" i="49"/>
  <c r="A727" i="49"/>
  <c r="A728" i="49"/>
  <c r="A729" i="49"/>
  <c r="A730" i="49"/>
  <c r="A731" i="49"/>
  <c r="A732" i="49"/>
  <c r="A734" i="49"/>
  <c r="A735" i="49"/>
  <c r="A736" i="49"/>
  <c r="A737" i="49"/>
  <c r="A738" i="49"/>
  <c r="A739" i="49"/>
  <c r="A740" i="49"/>
  <c r="A741" i="49"/>
  <c r="A742" i="49"/>
  <c r="A743" i="49"/>
  <c r="A744" i="49"/>
  <c r="A745" i="49"/>
  <c r="A746" i="49"/>
  <c r="A747" i="49"/>
  <c r="A748" i="49"/>
  <c r="A750" i="49"/>
  <c r="A751" i="49"/>
  <c r="A752" i="49"/>
  <c r="A753" i="49"/>
  <c r="A754" i="49"/>
  <c r="A755" i="49"/>
  <c r="A756" i="49"/>
  <c r="A757" i="49"/>
  <c r="A758" i="49"/>
  <c r="A759" i="49"/>
  <c r="A760" i="49"/>
  <c r="A761" i="49"/>
  <c r="A762" i="49"/>
  <c r="A763" i="49"/>
  <c r="A764" i="49"/>
  <c r="A765" i="49"/>
  <c r="A766" i="49"/>
  <c r="A767" i="49"/>
  <c r="A768" i="49"/>
  <c r="A769" i="49"/>
  <c r="A770" i="49"/>
  <c r="A771" i="49"/>
  <c r="A773" i="49"/>
  <c r="A774" i="49"/>
  <c r="A775" i="49"/>
  <c r="A776" i="49"/>
  <c r="A777" i="49"/>
  <c r="A778" i="49"/>
  <c r="A779" i="49"/>
  <c r="A780" i="49"/>
  <c r="A781" i="49"/>
  <c r="A782" i="49"/>
  <c r="A783" i="49"/>
  <c r="A784" i="49"/>
  <c r="A785" i="49"/>
  <c r="A786" i="49"/>
  <c r="A787" i="49"/>
  <c r="A788" i="49"/>
  <c r="A789" i="49"/>
  <c r="A790" i="49"/>
  <c r="A791" i="49"/>
  <c r="A792" i="49"/>
  <c r="A793" i="49"/>
  <c r="A794" i="49"/>
  <c r="A795" i="49"/>
  <c r="A796" i="49"/>
  <c r="A797" i="49"/>
  <c r="A799" i="49"/>
  <c r="A800" i="49"/>
  <c r="A801" i="49"/>
  <c r="A802" i="49"/>
  <c r="A803" i="49"/>
  <c r="A804" i="49"/>
  <c r="A805" i="49"/>
  <c r="A806" i="49"/>
  <c r="A807" i="49"/>
  <c r="A808" i="49"/>
  <c r="A809" i="49"/>
  <c r="A810" i="49"/>
  <c r="A811" i="49"/>
  <c r="A812" i="49"/>
  <c r="A813" i="49"/>
  <c r="A814" i="49"/>
  <c r="A815" i="49"/>
  <c r="A816" i="49"/>
  <c r="A818" i="49"/>
  <c r="A819" i="49"/>
  <c r="A820" i="49"/>
  <c r="A821" i="49"/>
  <c r="A822" i="49"/>
  <c r="A823" i="49"/>
  <c r="A824" i="49"/>
  <c r="A825" i="49"/>
  <c r="A826" i="49"/>
  <c r="A827" i="49"/>
  <c r="A828" i="49"/>
  <c r="A829" i="49"/>
  <c r="A830" i="49"/>
  <c r="A831" i="49"/>
  <c r="A832" i="49"/>
  <c r="A833" i="49"/>
  <c r="A834" i="49"/>
  <c r="A835" i="49"/>
  <c r="A836" i="49"/>
  <c r="A837" i="49"/>
  <c r="A838" i="49"/>
  <c r="A839" i="49"/>
  <c r="A840" i="49"/>
  <c r="A842" i="49"/>
  <c r="A843" i="49"/>
  <c r="A844" i="49"/>
  <c r="A845" i="49"/>
  <c r="A846" i="49"/>
  <c r="A847" i="49"/>
  <c r="A848" i="49"/>
  <c r="A849" i="49"/>
  <c r="A850" i="49"/>
  <c r="A851" i="49"/>
  <c r="A852" i="49"/>
  <c r="A853" i="49"/>
  <c r="A854" i="49"/>
  <c r="A855" i="49"/>
  <c r="A856" i="49"/>
  <c r="A857" i="49"/>
  <c r="A858" i="49"/>
  <c r="A859" i="49"/>
  <c r="A860" i="49"/>
  <c r="A861" i="49"/>
  <c r="A862" i="49"/>
  <c r="A863" i="49"/>
  <c r="A865" i="49"/>
  <c r="A866" i="49"/>
  <c r="A867" i="49"/>
  <c r="A868" i="49"/>
  <c r="A869" i="49"/>
  <c r="A870" i="49"/>
  <c r="A871" i="49"/>
  <c r="A872" i="49"/>
  <c r="A873" i="49"/>
  <c r="A874" i="49"/>
  <c r="A875" i="49"/>
  <c r="A876" i="49"/>
  <c r="A877" i="49"/>
  <c r="A878" i="49"/>
  <c r="A879" i="49"/>
  <c r="A880" i="49"/>
  <c r="A881" i="49"/>
  <c r="A882" i="49"/>
  <c r="A883" i="49"/>
  <c r="A884" i="49"/>
  <c r="A885" i="49"/>
  <c r="A886" i="49"/>
  <c r="A887" i="49"/>
  <c r="A888" i="49"/>
  <c r="A889" i="49"/>
  <c r="A891" i="49"/>
  <c r="A892" i="49"/>
  <c r="A893" i="49"/>
  <c r="A894" i="49"/>
  <c r="A895" i="49"/>
  <c r="A896" i="49"/>
  <c r="A897" i="49"/>
  <c r="A898" i="49"/>
  <c r="A899" i="49"/>
  <c r="A900" i="49"/>
  <c r="A901" i="49"/>
  <c r="A902" i="49"/>
  <c r="A903" i="49"/>
  <c r="A904" i="49"/>
  <c r="A905" i="49"/>
  <c r="A906" i="49"/>
  <c r="A907" i="49"/>
  <c r="A908" i="49"/>
  <c r="A909" i="49"/>
  <c r="A911" i="49"/>
  <c r="A912" i="49"/>
  <c r="A913" i="49"/>
  <c r="A914" i="49"/>
  <c r="A915" i="49"/>
  <c r="A916" i="49"/>
  <c r="A917" i="49"/>
  <c r="A918" i="49"/>
  <c r="A919" i="49"/>
  <c r="A920" i="49"/>
  <c r="A921" i="49"/>
  <c r="A922" i="49"/>
  <c r="A923" i="49"/>
  <c r="A924" i="49"/>
  <c r="A925" i="49"/>
  <c r="A926" i="49"/>
  <c r="A928" i="49"/>
  <c r="A929" i="49"/>
  <c r="A930" i="49"/>
  <c r="A931" i="49"/>
  <c r="A932" i="49"/>
  <c r="A933" i="49"/>
  <c r="A934" i="49"/>
  <c r="A935" i="49"/>
  <c r="A936" i="49"/>
  <c r="A937" i="49"/>
  <c r="A938" i="49"/>
  <c r="A939" i="49"/>
  <c r="A940" i="49"/>
  <c r="A941" i="49"/>
  <c r="A942" i="49"/>
  <c r="A943" i="49"/>
  <c r="A944" i="49"/>
  <c r="A945" i="49"/>
  <c r="A946" i="49"/>
  <c r="A947" i="49"/>
  <c r="A949" i="49"/>
  <c r="A950" i="49"/>
  <c r="A951" i="49"/>
  <c r="A952" i="49"/>
  <c r="A953" i="49"/>
  <c r="A954" i="49"/>
  <c r="A955" i="49"/>
  <c r="A956" i="49"/>
  <c r="A957" i="49"/>
  <c r="A958" i="49"/>
  <c r="A959" i="49"/>
  <c r="A960" i="49"/>
  <c r="A961" i="49"/>
  <c r="A962" i="49"/>
  <c r="A963" i="49"/>
  <c r="A964" i="49"/>
  <c r="A965" i="49"/>
  <c r="A966" i="49"/>
  <c r="A967" i="49"/>
  <c r="A968" i="49"/>
  <c r="A970" i="49"/>
  <c r="A971" i="49"/>
  <c r="A972" i="49"/>
  <c r="A973" i="49"/>
  <c r="A974" i="49"/>
  <c r="A975" i="49"/>
  <c r="A976" i="49"/>
  <c r="A977" i="49"/>
  <c r="A978" i="49"/>
  <c r="A979" i="49"/>
  <c r="A980" i="49"/>
  <c r="A981" i="49"/>
  <c r="A982" i="49"/>
  <c r="A983" i="49"/>
  <c r="A984" i="49"/>
  <c r="A985" i="49"/>
  <c r="A986" i="49"/>
  <c r="A987" i="49"/>
  <c r="A988" i="49"/>
  <c r="I18" i="199"/>
  <c r="K18" i="199"/>
  <c r="I19" i="199"/>
  <c r="K19" i="199"/>
  <c r="I20" i="199"/>
  <c r="K20" i="199"/>
  <c r="I22" i="199"/>
  <c r="K22" i="199"/>
  <c r="K59" i="199" s="1"/>
  <c r="I23" i="199"/>
  <c r="K23" i="199"/>
  <c r="I24" i="199"/>
  <c r="K24" i="199"/>
  <c r="I25" i="199"/>
  <c r="K25" i="199"/>
  <c r="I26" i="199"/>
  <c r="K26" i="199"/>
  <c r="I27" i="199"/>
  <c r="K27" i="199"/>
  <c r="I28" i="199"/>
  <c r="K28" i="199"/>
  <c r="I29" i="199"/>
  <c r="K29" i="199"/>
  <c r="I30" i="199"/>
  <c r="K30" i="199"/>
  <c r="J30" i="199"/>
  <c r="I31" i="199"/>
  <c r="K31" i="199"/>
  <c r="I32" i="199"/>
  <c r="K32" i="199"/>
  <c r="I33" i="199"/>
  <c r="K33" i="199"/>
  <c r="I34" i="199"/>
  <c r="K34" i="199"/>
  <c r="J34" i="199" s="1"/>
  <c r="I35" i="199"/>
  <c r="K35" i="199"/>
  <c r="I36" i="199"/>
  <c r="K36" i="199"/>
  <c r="I37" i="199"/>
  <c r="K37" i="199"/>
  <c r="I38" i="199"/>
  <c r="K38" i="199"/>
  <c r="J38" i="199"/>
  <c r="I39" i="199"/>
  <c r="K39" i="199"/>
  <c r="I40" i="199"/>
  <c r="K40" i="199"/>
  <c r="I41" i="199"/>
  <c r="K41" i="199"/>
  <c r="I42" i="199"/>
  <c r="K42" i="199"/>
  <c r="J42" i="199" s="1"/>
  <c r="I43" i="199"/>
  <c r="K43" i="199"/>
  <c r="I44" i="199"/>
  <c r="K44" i="199"/>
  <c r="I45" i="199"/>
  <c r="K45" i="199"/>
  <c r="I46" i="199"/>
  <c r="K46" i="199"/>
  <c r="J46" i="199"/>
  <c r="I47" i="199"/>
  <c r="K47" i="199"/>
  <c r="I48" i="199"/>
  <c r="K48" i="199"/>
  <c r="I49" i="199"/>
  <c r="K49" i="199"/>
  <c r="I50" i="199"/>
  <c r="K50" i="199"/>
  <c r="I51" i="199"/>
  <c r="K51" i="199"/>
  <c r="I52" i="199"/>
  <c r="K52" i="199"/>
  <c r="I53" i="199"/>
  <c r="K53" i="199"/>
  <c r="I54" i="199"/>
  <c r="J54" i="199"/>
  <c r="K54" i="199"/>
  <c r="I55" i="199"/>
  <c r="K55" i="199"/>
  <c r="I56" i="199"/>
  <c r="K56" i="199"/>
  <c r="I57" i="199"/>
  <c r="K57" i="199"/>
  <c r="I58" i="199"/>
  <c r="J58" i="199" s="1"/>
  <c r="K58" i="199"/>
  <c r="I60" i="199"/>
  <c r="K60" i="199"/>
  <c r="K99" i="199" s="1"/>
  <c r="I61" i="199"/>
  <c r="K61" i="199"/>
  <c r="I62" i="199"/>
  <c r="K62" i="199"/>
  <c r="I63" i="199"/>
  <c r="K63" i="199"/>
  <c r="I64" i="199"/>
  <c r="K64" i="199"/>
  <c r="I65" i="199"/>
  <c r="K65" i="199"/>
  <c r="I66" i="199"/>
  <c r="K66" i="199"/>
  <c r="I67" i="199"/>
  <c r="K67" i="199"/>
  <c r="I68" i="199"/>
  <c r="K68" i="199"/>
  <c r="I69" i="199"/>
  <c r="K69" i="199"/>
  <c r="I70" i="199"/>
  <c r="K70" i="199"/>
  <c r="I71" i="199"/>
  <c r="K71" i="199"/>
  <c r="J71" i="199"/>
  <c r="I72" i="199"/>
  <c r="K72" i="199"/>
  <c r="I73" i="199"/>
  <c r="K73" i="199"/>
  <c r="I74" i="199"/>
  <c r="K74" i="199"/>
  <c r="I75" i="199"/>
  <c r="K75" i="199"/>
  <c r="J75" i="199" s="1"/>
  <c r="I76" i="199"/>
  <c r="K76" i="199"/>
  <c r="I77" i="199"/>
  <c r="K77" i="199"/>
  <c r="I78" i="199"/>
  <c r="K78" i="199"/>
  <c r="I79" i="199"/>
  <c r="K79" i="199"/>
  <c r="J79" i="199" s="1"/>
  <c r="I80" i="199"/>
  <c r="K80" i="199"/>
  <c r="I81" i="199"/>
  <c r="K81" i="199"/>
  <c r="I82" i="199"/>
  <c r="K82" i="199"/>
  <c r="I83" i="199"/>
  <c r="K83" i="199"/>
  <c r="J83" i="199" s="1"/>
  <c r="I84" i="199"/>
  <c r="K84" i="199"/>
  <c r="I85" i="199"/>
  <c r="K85" i="199"/>
  <c r="I86" i="199"/>
  <c r="K86" i="199"/>
  <c r="I87" i="199"/>
  <c r="K87" i="199"/>
  <c r="J87" i="199"/>
  <c r="I88" i="199"/>
  <c r="K88" i="199"/>
  <c r="I89" i="199"/>
  <c r="K89" i="199"/>
  <c r="I90" i="199"/>
  <c r="K90" i="199"/>
  <c r="I91" i="199"/>
  <c r="J91" i="199"/>
  <c r="K91" i="199"/>
  <c r="I92" i="199"/>
  <c r="K92" i="199"/>
  <c r="I93" i="199"/>
  <c r="K93" i="199"/>
  <c r="I94" i="199"/>
  <c r="K94" i="199"/>
  <c r="I95" i="199"/>
  <c r="J95" i="199" s="1"/>
  <c r="K95" i="199"/>
  <c r="I96" i="199"/>
  <c r="K96" i="199"/>
  <c r="I97" i="199"/>
  <c r="K97" i="199"/>
  <c r="I98" i="199"/>
  <c r="K98" i="199"/>
  <c r="I100" i="199"/>
  <c r="K100" i="199"/>
  <c r="K181" i="199" s="1"/>
  <c r="I101" i="199"/>
  <c r="K101" i="199"/>
  <c r="I102" i="199"/>
  <c r="K102" i="199"/>
  <c r="I103" i="199"/>
  <c r="K103" i="199"/>
  <c r="I104" i="199"/>
  <c r="K104" i="199"/>
  <c r="J104" i="199"/>
  <c r="I105" i="199"/>
  <c r="K105" i="199"/>
  <c r="I106" i="199"/>
  <c r="K106" i="199"/>
  <c r="I107" i="199"/>
  <c r="K107" i="199"/>
  <c r="I108" i="199"/>
  <c r="K108" i="199"/>
  <c r="I109" i="199"/>
  <c r="K109" i="199"/>
  <c r="I110" i="199"/>
  <c r="K110" i="199"/>
  <c r="I111" i="199"/>
  <c r="K111" i="199"/>
  <c r="I112" i="199"/>
  <c r="J112" i="199"/>
  <c r="K112" i="199"/>
  <c r="I113" i="199"/>
  <c r="K113" i="199"/>
  <c r="I114" i="199"/>
  <c r="K114" i="199"/>
  <c r="I115" i="199"/>
  <c r="K115" i="199"/>
  <c r="I116" i="199"/>
  <c r="K116" i="199"/>
  <c r="I117" i="199"/>
  <c r="K117" i="199"/>
  <c r="I118" i="199"/>
  <c r="K118" i="199"/>
  <c r="I119" i="199"/>
  <c r="K119" i="199"/>
  <c r="I120" i="199"/>
  <c r="K120" i="199"/>
  <c r="I121" i="199"/>
  <c r="K121" i="199"/>
  <c r="I122" i="199"/>
  <c r="K122" i="199"/>
  <c r="I123" i="199"/>
  <c r="K123" i="199"/>
  <c r="I124" i="199"/>
  <c r="K124" i="199"/>
  <c r="J124" i="199" s="1"/>
  <c r="I125" i="199"/>
  <c r="K125" i="199"/>
  <c r="I126" i="199"/>
  <c r="K126" i="199"/>
  <c r="I127" i="199"/>
  <c r="K127" i="199"/>
  <c r="I128" i="199"/>
  <c r="K128" i="199"/>
  <c r="I129" i="199"/>
  <c r="K129" i="199"/>
  <c r="I130" i="199"/>
  <c r="K130" i="199"/>
  <c r="I131" i="199"/>
  <c r="K131" i="199"/>
  <c r="I132" i="199"/>
  <c r="K132" i="199"/>
  <c r="J132" i="199" s="1"/>
  <c r="I133" i="199"/>
  <c r="K133" i="199"/>
  <c r="I134" i="199"/>
  <c r="K134" i="199"/>
  <c r="I135" i="199"/>
  <c r="K135" i="199"/>
  <c r="I136" i="199"/>
  <c r="K136" i="199"/>
  <c r="J136" i="199"/>
  <c r="I137" i="199"/>
  <c r="K137" i="199"/>
  <c r="I138" i="199"/>
  <c r="K138" i="199"/>
  <c r="I139" i="199"/>
  <c r="K139" i="199"/>
  <c r="I140" i="199"/>
  <c r="J140" i="199"/>
  <c r="K140" i="199"/>
  <c r="I141" i="199"/>
  <c r="K141" i="199"/>
  <c r="I142" i="199"/>
  <c r="K142" i="199"/>
  <c r="I143" i="199"/>
  <c r="K143" i="199"/>
  <c r="I144" i="199"/>
  <c r="J144" i="199" s="1"/>
  <c r="K144" i="199"/>
  <c r="I145" i="199"/>
  <c r="K145" i="199"/>
  <c r="I146" i="199"/>
  <c r="K146" i="199"/>
  <c r="I147" i="199"/>
  <c r="K147" i="199"/>
  <c r="I148" i="199"/>
  <c r="J148" i="199"/>
  <c r="K148" i="199"/>
  <c r="I149" i="199"/>
  <c r="K149" i="199"/>
  <c r="I150" i="199"/>
  <c r="K150" i="199"/>
  <c r="I151" i="199"/>
  <c r="K151" i="199"/>
  <c r="I152" i="199"/>
  <c r="K152" i="199"/>
  <c r="J152" i="199"/>
  <c r="I153" i="199"/>
  <c r="K153" i="199"/>
  <c r="I154" i="199"/>
  <c r="K154" i="199"/>
  <c r="I155" i="199"/>
  <c r="K155" i="199"/>
  <c r="I156" i="199"/>
  <c r="K156" i="199"/>
  <c r="J156" i="199" s="1"/>
  <c r="I157" i="199"/>
  <c r="K157" i="199"/>
  <c r="I158" i="199"/>
  <c r="K158" i="199"/>
  <c r="I159" i="199"/>
  <c r="K159" i="199"/>
  <c r="I160" i="199"/>
  <c r="K160" i="199"/>
  <c r="J160" i="199"/>
  <c r="I161" i="199"/>
  <c r="K161" i="199"/>
  <c r="I162" i="199"/>
  <c r="K162" i="199"/>
  <c r="I163" i="199"/>
  <c r="K163" i="199"/>
  <c r="I164" i="199"/>
  <c r="K164" i="199"/>
  <c r="J164" i="199" s="1"/>
  <c r="I165" i="199"/>
  <c r="K165" i="199"/>
  <c r="I166" i="199"/>
  <c r="K166" i="199"/>
  <c r="I167" i="199"/>
  <c r="K167" i="199"/>
  <c r="I168" i="199"/>
  <c r="K168" i="199"/>
  <c r="J168" i="199"/>
  <c r="I169" i="199"/>
  <c r="K169" i="199"/>
  <c r="I170" i="199"/>
  <c r="K170" i="199"/>
  <c r="I171" i="199"/>
  <c r="K171" i="199"/>
  <c r="I172" i="199"/>
  <c r="K172" i="199"/>
  <c r="I173" i="199"/>
  <c r="K173" i="199"/>
  <c r="I174" i="199"/>
  <c r="K174" i="199"/>
  <c r="I175" i="199"/>
  <c r="K175" i="199"/>
  <c r="I176" i="199"/>
  <c r="J176" i="199"/>
  <c r="K176" i="199"/>
  <c r="I177" i="199"/>
  <c r="K177" i="199"/>
  <c r="I178" i="199"/>
  <c r="K178" i="199"/>
  <c r="I179" i="199"/>
  <c r="K179" i="199"/>
  <c r="I180" i="199"/>
  <c r="J180" i="199" s="1"/>
  <c r="K180" i="199"/>
  <c r="I182" i="199"/>
  <c r="K182" i="199"/>
  <c r="K202" i="199" s="1"/>
  <c r="I183" i="199"/>
  <c r="K183" i="199"/>
  <c r="I184" i="199"/>
  <c r="K184" i="199"/>
  <c r="I185" i="199"/>
  <c r="K185" i="199"/>
  <c r="J185" i="199"/>
  <c r="I186" i="199"/>
  <c r="K186" i="199"/>
  <c r="I187" i="199"/>
  <c r="K187" i="199"/>
  <c r="I188" i="199"/>
  <c r="K188" i="199"/>
  <c r="I189" i="199"/>
  <c r="J189" i="199"/>
  <c r="K189" i="199"/>
  <c r="I190" i="199"/>
  <c r="K190" i="199"/>
  <c r="I191" i="199"/>
  <c r="K191" i="199"/>
  <c r="I192" i="199"/>
  <c r="K192" i="199"/>
  <c r="I193" i="199"/>
  <c r="K193" i="199"/>
  <c r="I194" i="199"/>
  <c r="K194" i="199"/>
  <c r="I195" i="199"/>
  <c r="K195" i="199"/>
  <c r="I196" i="199"/>
  <c r="K196" i="199"/>
  <c r="I197" i="199"/>
  <c r="K197" i="199"/>
  <c r="I198" i="199"/>
  <c r="K198" i="199"/>
  <c r="I199" i="199"/>
  <c r="K199" i="199"/>
  <c r="I200" i="199"/>
  <c r="K200" i="199"/>
  <c r="I201" i="199"/>
  <c r="K201" i="199"/>
  <c r="I203" i="199"/>
  <c r="K203" i="199"/>
  <c r="I204" i="199"/>
  <c r="K204" i="199"/>
  <c r="I205" i="199"/>
  <c r="K205" i="199"/>
  <c r="I206" i="199"/>
  <c r="K206" i="199"/>
  <c r="J206" i="199"/>
  <c r="I207" i="199"/>
  <c r="K207" i="199"/>
  <c r="I208" i="199"/>
  <c r="K208" i="199"/>
  <c r="I209" i="199"/>
  <c r="K209" i="199"/>
  <c r="I210" i="199"/>
  <c r="K210" i="199"/>
  <c r="J210" i="199" s="1"/>
  <c r="I211" i="199"/>
  <c r="K211" i="199"/>
  <c r="I212" i="199"/>
  <c r="K212" i="199"/>
  <c r="I213" i="199"/>
  <c r="K213" i="199"/>
  <c r="I214" i="199"/>
  <c r="K214" i="199"/>
  <c r="J214" i="199" s="1"/>
  <c r="I216" i="199"/>
  <c r="K216" i="199"/>
  <c r="K244" i="199" s="1"/>
  <c r="I217" i="199"/>
  <c r="K217" i="199"/>
  <c r="I218" i="199"/>
  <c r="K218" i="199"/>
  <c r="I219" i="199"/>
  <c r="J219" i="199" s="1"/>
  <c r="K219" i="199"/>
  <c r="I220" i="199"/>
  <c r="K220" i="199"/>
  <c r="I221" i="199"/>
  <c r="K221" i="199"/>
  <c r="I222" i="199"/>
  <c r="K222" i="199"/>
  <c r="I223" i="199"/>
  <c r="J223" i="199"/>
  <c r="K223" i="199"/>
  <c r="I224" i="199"/>
  <c r="K224" i="199"/>
  <c r="I225" i="199"/>
  <c r="K225" i="199"/>
  <c r="I226" i="199"/>
  <c r="K226" i="199"/>
  <c r="I227" i="199"/>
  <c r="K227" i="199"/>
  <c r="J227" i="199"/>
  <c r="I228" i="199"/>
  <c r="K228" i="199"/>
  <c r="I229" i="199"/>
  <c r="K229" i="199"/>
  <c r="I230" i="199"/>
  <c r="K230" i="199"/>
  <c r="I231" i="199"/>
  <c r="K231" i="199"/>
  <c r="J231" i="199" s="1"/>
  <c r="I232" i="199"/>
  <c r="K232" i="199"/>
  <c r="I233" i="199"/>
  <c r="K233" i="199"/>
  <c r="I234" i="199"/>
  <c r="K234" i="199"/>
  <c r="I235" i="199"/>
  <c r="K235" i="199"/>
  <c r="J235" i="199" s="1"/>
  <c r="I236" i="199"/>
  <c r="K236" i="199"/>
  <c r="I237" i="199"/>
  <c r="K237" i="199"/>
  <c r="I238" i="199"/>
  <c r="K238" i="199"/>
  <c r="I239" i="199"/>
  <c r="K239" i="199"/>
  <c r="J239" i="199" s="1"/>
  <c r="I240" i="199"/>
  <c r="K240" i="199"/>
  <c r="I241" i="199"/>
  <c r="K241" i="199"/>
  <c r="I242" i="199"/>
  <c r="K242" i="199"/>
  <c r="I243" i="199"/>
  <c r="K243" i="199"/>
  <c r="I245" i="199"/>
  <c r="K245" i="199"/>
  <c r="I246" i="199"/>
  <c r="K246" i="199"/>
  <c r="K252" i="199" s="1"/>
  <c r="I247" i="199"/>
  <c r="K247" i="199"/>
  <c r="I248" i="199"/>
  <c r="J248" i="199"/>
  <c r="K248" i="199"/>
  <c r="I249" i="199"/>
  <c r="K249" i="199"/>
  <c r="I250" i="199"/>
  <c r="K250" i="199"/>
  <c r="I251" i="199"/>
  <c r="K251" i="199"/>
  <c r="I253" i="199"/>
  <c r="I295" i="199" s="1"/>
  <c r="K253" i="199"/>
  <c r="K295" i="199" s="1"/>
  <c r="I254" i="199"/>
  <c r="K254" i="199"/>
  <c r="I255" i="199"/>
  <c r="K255" i="199"/>
  <c r="I256" i="199"/>
  <c r="K256" i="199"/>
  <c r="I257" i="199"/>
  <c r="K257" i="199"/>
  <c r="J257" i="199"/>
  <c r="I258" i="199"/>
  <c r="K258" i="199"/>
  <c r="I259" i="199"/>
  <c r="K259" i="199"/>
  <c r="I260" i="199"/>
  <c r="K260" i="199"/>
  <c r="I261" i="199"/>
  <c r="K261" i="199"/>
  <c r="I262" i="199"/>
  <c r="K262" i="199"/>
  <c r="I263" i="199"/>
  <c r="K263" i="199"/>
  <c r="I264" i="199"/>
  <c r="K264" i="199"/>
  <c r="I265" i="199"/>
  <c r="K265" i="199"/>
  <c r="I266" i="199"/>
  <c r="K266" i="199"/>
  <c r="I267" i="199"/>
  <c r="K267" i="199"/>
  <c r="I268" i="199"/>
  <c r="K268" i="199"/>
  <c r="I269" i="199"/>
  <c r="K269" i="199"/>
  <c r="J269" i="199" s="1"/>
  <c r="I270" i="199"/>
  <c r="K270" i="199"/>
  <c r="I271" i="199"/>
  <c r="K271" i="199"/>
  <c r="I272" i="199"/>
  <c r="K272" i="199"/>
  <c r="I273" i="199"/>
  <c r="K273" i="199"/>
  <c r="J273" i="199" s="1"/>
  <c r="I274" i="199"/>
  <c r="K274" i="199"/>
  <c r="I275" i="199"/>
  <c r="K275" i="199"/>
  <c r="I276" i="199"/>
  <c r="K276" i="199"/>
  <c r="I277" i="199"/>
  <c r="K277" i="199"/>
  <c r="J277" i="199" s="1"/>
  <c r="I278" i="199"/>
  <c r="K278" i="199"/>
  <c r="I279" i="199"/>
  <c r="K279" i="199"/>
  <c r="I280" i="199"/>
  <c r="K280" i="199"/>
  <c r="I281" i="199"/>
  <c r="K281" i="199"/>
  <c r="I282" i="199"/>
  <c r="K282" i="199"/>
  <c r="I283" i="199"/>
  <c r="K283" i="199"/>
  <c r="I284" i="199"/>
  <c r="K284" i="199"/>
  <c r="I285" i="199"/>
  <c r="K285" i="199"/>
  <c r="J285" i="199"/>
  <c r="I286" i="199"/>
  <c r="K286" i="199"/>
  <c r="I287" i="199"/>
  <c r="K287" i="199"/>
  <c r="I288" i="199"/>
  <c r="K288" i="199"/>
  <c r="I289" i="199"/>
  <c r="J289" i="199"/>
  <c r="K289" i="199"/>
  <c r="I290" i="199"/>
  <c r="K290" i="199"/>
  <c r="I291" i="199"/>
  <c r="K291" i="199"/>
  <c r="I292" i="199"/>
  <c r="K292" i="199"/>
  <c r="I293" i="199"/>
  <c r="K293" i="199"/>
  <c r="J293" i="199" s="1"/>
  <c r="I294" i="199"/>
  <c r="K294" i="199"/>
  <c r="I296" i="199"/>
  <c r="K296" i="199"/>
  <c r="K312" i="199" s="1"/>
  <c r="I297" i="199"/>
  <c r="K297" i="199"/>
  <c r="I298" i="199"/>
  <c r="K298" i="199"/>
  <c r="J298" i="199"/>
  <c r="I299" i="199"/>
  <c r="K299" i="199"/>
  <c r="I300" i="199"/>
  <c r="K300" i="199"/>
  <c r="I301" i="199"/>
  <c r="K301" i="199"/>
  <c r="I302" i="199"/>
  <c r="K302" i="199"/>
  <c r="J302" i="199" s="1"/>
  <c r="I303" i="199"/>
  <c r="K303" i="199"/>
  <c r="I304" i="199"/>
  <c r="K304" i="199"/>
  <c r="I305" i="199"/>
  <c r="K305" i="199"/>
  <c r="I306" i="199"/>
  <c r="K306" i="199"/>
  <c r="J306" i="199" s="1"/>
  <c r="I307" i="199"/>
  <c r="K307" i="199"/>
  <c r="I308" i="199"/>
  <c r="K308" i="199"/>
  <c r="I309" i="199"/>
  <c r="K309" i="199"/>
  <c r="I310" i="199"/>
  <c r="K310" i="199"/>
  <c r="J310" i="199" s="1"/>
  <c r="I311" i="199"/>
  <c r="K311" i="199"/>
  <c r="I313" i="199"/>
  <c r="K313" i="199"/>
  <c r="I314" i="199"/>
  <c r="K314" i="199"/>
  <c r="I315" i="199"/>
  <c r="K315" i="199"/>
  <c r="K324" i="199"/>
  <c r="I316" i="199"/>
  <c r="K316" i="199"/>
  <c r="I317" i="199"/>
  <c r="K317" i="199"/>
  <c r="I318" i="199"/>
  <c r="K318" i="199"/>
  <c r="I319" i="199"/>
  <c r="J319" i="199"/>
  <c r="K319" i="199"/>
  <c r="I320" i="199"/>
  <c r="K320" i="199"/>
  <c r="I321" i="199"/>
  <c r="K321" i="199"/>
  <c r="I322" i="199"/>
  <c r="K322" i="199"/>
  <c r="I323" i="199"/>
  <c r="K323" i="199"/>
  <c r="I325" i="199"/>
  <c r="K325" i="199"/>
  <c r="I326" i="199"/>
  <c r="K326" i="199"/>
  <c r="I327" i="199"/>
  <c r="K327" i="199"/>
  <c r="K333" i="199" s="1"/>
  <c r="I328" i="199"/>
  <c r="K328" i="199"/>
  <c r="J328" i="199" s="1"/>
  <c r="I329" i="199"/>
  <c r="K329" i="199"/>
  <c r="I330" i="199"/>
  <c r="K330" i="199"/>
  <c r="I331" i="199"/>
  <c r="K331" i="199"/>
  <c r="I332" i="199"/>
  <c r="K332" i="199"/>
  <c r="J332" i="199" s="1"/>
  <c r="I334" i="199"/>
  <c r="K334" i="199"/>
  <c r="I335" i="199"/>
  <c r="K335" i="199"/>
  <c r="I336" i="199"/>
  <c r="K336" i="199"/>
  <c r="K364" i="199" s="1"/>
  <c r="I337" i="199"/>
  <c r="K337" i="199"/>
  <c r="J337" i="199" s="1"/>
  <c r="I338" i="199"/>
  <c r="K338" i="199"/>
  <c r="I339" i="199"/>
  <c r="K339" i="199"/>
  <c r="I340" i="199"/>
  <c r="K340" i="199"/>
  <c r="I341" i="199"/>
  <c r="K341" i="199"/>
  <c r="J341" i="199"/>
  <c r="I342" i="199"/>
  <c r="K342" i="199"/>
  <c r="I343" i="199"/>
  <c r="K343" i="199"/>
  <c r="I344" i="199"/>
  <c r="K344" i="199"/>
  <c r="I345" i="199"/>
  <c r="K345" i="199"/>
  <c r="J345" i="199" s="1"/>
  <c r="I346" i="199"/>
  <c r="K346" i="199"/>
  <c r="I347" i="199"/>
  <c r="K347" i="199"/>
  <c r="I348" i="199"/>
  <c r="K348" i="199"/>
  <c r="I349" i="199"/>
  <c r="K349" i="199"/>
  <c r="I350" i="199"/>
  <c r="K350" i="199"/>
  <c r="I351" i="199"/>
  <c r="K351" i="199"/>
  <c r="I352" i="199"/>
  <c r="K352" i="199"/>
  <c r="I353" i="199"/>
  <c r="K353" i="199"/>
  <c r="J353" i="199" s="1"/>
  <c r="I354" i="199"/>
  <c r="K354" i="199"/>
  <c r="I355" i="199"/>
  <c r="K355" i="199"/>
  <c r="I356" i="199"/>
  <c r="K356" i="199"/>
  <c r="I357" i="199"/>
  <c r="K357" i="199"/>
  <c r="I358" i="199"/>
  <c r="K358" i="199"/>
  <c r="I359" i="199"/>
  <c r="K359" i="199"/>
  <c r="I360" i="199"/>
  <c r="K360" i="199"/>
  <c r="I361" i="199"/>
  <c r="K361" i="199"/>
  <c r="I362" i="199"/>
  <c r="K362" i="199"/>
  <c r="I363" i="199"/>
  <c r="K363" i="199"/>
  <c r="I365" i="199"/>
  <c r="K365" i="199"/>
  <c r="K375" i="199" s="1"/>
  <c r="I366" i="199"/>
  <c r="K366" i="199"/>
  <c r="I367" i="199"/>
  <c r="K367" i="199"/>
  <c r="I368" i="199"/>
  <c r="K368" i="199"/>
  <c r="I369" i="199"/>
  <c r="K369" i="199"/>
  <c r="I370" i="199"/>
  <c r="K370" i="199"/>
  <c r="J370" i="199"/>
  <c r="I371" i="199"/>
  <c r="K371" i="199"/>
  <c r="I372" i="199"/>
  <c r="K372" i="199"/>
  <c r="I373" i="199"/>
  <c r="K373" i="199"/>
  <c r="I374" i="199"/>
  <c r="J374" i="199"/>
  <c r="K374" i="199"/>
  <c r="I376" i="199"/>
  <c r="K376" i="199"/>
  <c r="I377" i="199"/>
  <c r="K377" i="199"/>
  <c r="I378" i="199"/>
  <c r="K378" i="199"/>
  <c r="K380" i="199" s="1"/>
  <c r="I379" i="199"/>
  <c r="K379" i="199"/>
  <c r="J379" i="199" s="1"/>
  <c r="I381" i="199"/>
  <c r="K381" i="199"/>
  <c r="I382" i="199"/>
  <c r="K382" i="199"/>
  <c r="I383" i="199"/>
  <c r="K383" i="199"/>
  <c r="I384" i="199"/>
  <c r="K384" i="199"/>
  <c r="I385" i="199"/>
  <c r="K385" i="199"/>
  <c r="I386" i="199"/>
  <c r="K386" i="199"/>
  <c r="K412" i="199" s="1"/>
  <c r="I387" i="199"/>
  <c r="K387" i="199"/>
  <c r="I388" i="199"/>
  <c r="K388" i="199"/>
  <c r="J388" i="199" s="1"/>
  <c r="I389" i="199"/>
  <c r="K389" i="199"/>
  <c r="I390" i="199"/>
  <c r="K390" i="199"/>
  <c r="I391" i="199"/>
  <c r="K391" i="199"/>
  <c r="I392" i="199"/>
  <c r="J392" i="199" s="1"/>
  <c r="K392" i="199"/>
  <c r="I393" i="199"/>
  <c r="K393" i="199"/>
  <c r="I394" i="199"/>
  <c r="K394" i="199"/>
  <c r="I395" i="199"/>
  <c r="K395" i="199"/>
  <c r="I396" i="199"/>
  <c r="J396" i="199"/>
  <c r="K396" i="199"/>
  <c r="I397" i="199"/>
  <c r="K397" i="199"/>
  <c r="I398" i="199"/>
  <c r="K398" i="199"/>
  <c r="I399" i="199"/>
  <c r="K399" i="199"/>
  <c r="I400" i="199"/>
  <c r="K400" i="199"/>
  <c r="J400" i="199" s="1"/>
  <c r="I401" i="199"/>
  <c r="K401" i="199"/>
  <c r="I402" i="199"/>
  <c r="K402" i="199"/>
  <c r="I403" i="199"/>
  <c r="K403" i="199"/>
  <c r="I404" i="199"/>
  <c r="J404" i="199"/>
  <c r="K404" i="199"/>
  <c r="I405" i="199"/>
  <c r="K405" i="199"/>
  <c r="I406" i="199"/>
  <c r="K406" i="199"/>
  <c r="I407" i="199"/>
  <c r="K407" i="199"/>
  <c r="I408" i="199"/>
  <c r="K408" i="199"/>
  <c r="J408" i="199"/>
  <c r="I409" i="199"/>
  <c r="K409" i="199"/>
  <c r="I410" i="199"/>
  <c r="K410" i="199"/>
  <c r="I411" i="199"/>
  <c r="K411" i="199"/>
  <c r="I413" i="199"/>
  <c r="J413" i="199"/>
  <c r="K413" i="199"/>
  <c r="I414" i="199"/>
  <c r="K414" i="199"/>
  <c r="I415" i="199"/>
  <c r="K415" i="199"/>
  <c r="I416" i="199"/>
  <c r="K416" i="199"/>
  <c r="I417" i="199"/>
  <c r="K417" i="199"/>
  <c r="K432" i="199" s="1"/>
  <c r="I418" i="199"/>
  <c r="K418" i="199"/>
  <c r="I419" i="199"/>
  <c r="K419" i="199"/>
  <c r="I420" i="199"/>
  <c r="K420" i="199"/>
  <c r="I421" i="199"/>
  <c r="J421" i="199" s="1"/>
  <c r="K421" i="199"/>
  <c r="I422" i="199"/>
  <c r="K422" i="199"/>
  <c r="I423" i="199"/>
  <c r="K423" i="199"/>
  <c r="I424" i="199"/>
  <c r="K424" i="199"/>
  <c r="I425" i="199"/>
  <c r="J425" i="199"/>
  <c r="K425" i="199"/>
  <c r="I426" i="199"/>
  <c r="K426" i="199"/>
  <c r="I427" i="199"/>
  <c r="K427" i="199"/>
  <c r="I428" i="199"/>
  <c r="K428" i="199"/>
  <c r="I429" i="199"/>
  <c r="K429" i="199"/>
  <c r="J429" i="199" s="1"/>
  <c r="I430" i="199"/>
  <c r="K430" i="199"/>
  <c r="I431" i="199"/>
  <c r="K431" i="199"/>
  <c r="I433" i="199"/>
  <c r="K433" i="199"/>
  <c r="I434" i="199"/>
  <c r="K434" i="199"/>
  <c r="J434" i="199" s="1"/>
  <c r="I435" i="199"/>
  <c r="K435" i="199"/>
  <c r="I436" i="199"/>
  <c r="K436" i="199"/>
  <c r="I437" i="199"/>
  <c r="K437" i="199"/>
  <c r="I438" i="199"/>
  <c r="K438" i="199"/>
  <c r="I439" i="199"/>
  <c r="K439" i="199"/>
  <c r="I440" i="199"/>
  <c r="K440" i="199"/>
  <c r="I441" i="199"/>
  <c r="K441" i="199"/>
  <c r="I442" i="199"/>
  <c r="K442" i="199"/>
  <c r="J442" i="199" s="1"/>
  <c r="I443" i="199"/>
  <c r="K443" i="199"/>
  <c r="I444" i="199"/>
  <c r="K444" i="199"/>
  <c r="J444" i="199" s="1"/>
  <c r="I445" i="199"/>
  <c r="K445" i="199"/>
  <c r="I446" i="199"/>
  <c r="K446" i="199"/>
  <c r="I447" i="199"/>
  <c r="K447" i="199"/>
  <c r="I448" i="199"/>
  <c r="K448" i="199"/>
  <c r="I449" i="199"/>
  <c r="K449" i="199"/>
  <c r="I450" i="199"/>
  <c r="K450" i="199"/>
  <c r="J450" i="199"/>
  <c r="I452" i="199"/>
  <c r="K452" i="199"/>
  <c r="I453" i="199"/>
  <c r="K453" i="199"/>
  <c r="I454" i="199"/>
  <c r="K454" i="199"/>
  <c r="I455" i="199"/>
  <c r="K455" i="199"/>
  <c r="J455" i="199" s="1"/>
  <c r="I456" i="199"/>
  <c r="K456" i="199"/>
  <c r="I457" i="199"/>
  <c r="K457" i="199"/>
  <c r="I458" i="199"/>
  <c r="K458" i="199"/>
  <c r="I459" i="199"/>
  <c r="J459" i="199" s="1"/>
  <c r="K459" i="199"/>
  <c r="I460" i="199"/>
  <c r="K460" i="199"/>
  <c r="I461" i="199"/>
  <c r="K461" i="199"/>
  <c r="I462" i="199"/>
  <c r="K462" i="199"/>
  <c r="I463" i="199"/>
  <c r="J463" i="199"/>
  <c r="K463" i="199"/>
  <c r="I464" i="199"/>
  <c r="K464" i="199"/>
  <c r="I465" i="199"/>
  <c r="K465" i="199"/>
  <c r="I466" i="199"/>
  <c r="K466" i="199"/>
  <c r="I467" i="199"/>
  <c r="K467" i="199"/>
  <c r="J467" i="199" s="1"/>
  <c r="I468" i="199"/>
  <c r="K468" i="199"/>
  <c r="I469" i="199"/>
  <c r="K469" i="199"/>
  <c r="I470" i="199"/>
  <c r="K470" i="199"/>
  <c r="J470" i="199" s="1"/>
  <c r="I471" i="199"/>
  <c r="K471" i="199"/>
  <c r="J471" i="199" s="1"/>
  <c r="I472" i="199"/>
  <c r="K472" i="199"/>
  <c r="I473" i="199"/>
  <c r="K473" i="199"/>
  <c r="I474" i="199"/>
  <c r="K474" i="199"/>
  <c r="I475" i="199"/>
  <c r="K475" i="199"/>
  <c r="J475" i="199" s="1"/>
  <c r="I476" i="199"/>
  <c r="K476" i="199"/>
  <c r="I477" i="199"/>
  <c r="K477" i="199"/>
  <c r="I478" i="199"/>
  <c r="K478" i="199"/>
  <c r="I479" i="199"/>
  <c r="K479" i="199"/>
  <c r="J479" i="199"/>
  <c r="I480" i="199"/>
  <c r="K480" i="199"/>
  <c r="I481" i="199"/>
  <c r="K481" i="199"/>
  <c r="I482" i="199"/>
  <c r="K482" i="199"/>
  <c r="I483" i="199"/>
  <c r="J483" i="199"/>
  <c r="K483" i="199"/>
  <c r="I484" i="199"/>
  <c r="K484" i="199"/>
  <c r="I485" i="199"/>
  <c r="K485" i="199"/>
  <c r="I486" i="199"/>
  <c r="K486" i="199"/>
  <c r="I487" i="199"/>
  <c r="J487" i="199" s="1"/>
  <c r="K487" i="199"/>
  <c r="I488" i="199"/>
  <c r="K488" i="199"/>
  <c r="I489" i="199"/>
  <c r="K489" i="199"/>
  <c r="I490" i="199"/>
  <c r="K490" i="199"/>
  <c r="I491" i="199"/>
  <c r="K491" i="199"/>
  <c r="J491" i="199" s="1"/>
  <c r="I492" i="199"/>
  <c r="K492" i="199"/>
  <c r="I493" i="199"/>
  <c r="K493" i="199"/>
  <c r="I494" i="199"/>
  <c r="K494" i="199"/>
  <c r="I496" i="199"/>
  <c r="K496" i="199"/>
  <c r="I497" i="199"/>
  <c r="K497" i="199"/>
  <c r="K570" i="199" s="1"/>
  <c r="I498" i="199"/>
  <c r="K498" i="199"/>
  <c r="I499" i="199"/>
  <c r="K499" i="199"/>
  <c r="I500" i="199"/>
  <c r="J500" i="199"/>
  <c r="K500" i="199"/>
  <c r="I501" i="199"/>
  <c r="K501" i="199"/>
  <c r="I502" i="199"/>
  <c r="K502" i="199"/>
  <c r="I503" i="199"/>
  <c r="K503" i="199"/>
  <c r="I504" i="199"/>
  <c r="K504" i="199"/>
  <c r="J504" i="199" s="1"/>
  <c r="I505" i="199"/>
  <c r="K505" i="199"/>
  <c r="I506" i="199"/>
  <c r="K506" i="199"/>
  <c r="I507" i="199"/>
  <c r="K507" i="199"/>
  <c r="I508" i="199"/>
  <c r="K508" i="199"/>
  <c r="J508" i="199" s="1"/>
  <c r="I509" i="199"/>
  <c r="K509" i="199"/>
  <c r="I510" i="199"/>
  <c r="K510" i="199"/>
  <c r="I511" i="199"/>
  <c r="K511" i="199"/>
  <c r="I512" i="199"/>
  <c r="K512" i="199"/>
  <c r="I513" i="199"/>
  <c r="K513" i="199"/>
  <c r="I514" i="199"/>
  <c r="K514" i="199"/>
  <c r="I515" i="199"/>
  <c r="K515" i="199"/>
  <c r="J515" i="199" s="1"/>
  <c r="I516" i="199"/>
  <c r="K516" i="199"/>
  <c r="I517" i="199"/>
  <c r="K517" i="199"/>
  <c r="I518" i="199"/>
  <c r="K518" i="199"/>
  <c r="I519" i="199"/>
  <c r="K519" i="199"/>
  <c r="I520" i="199"/>
  <c r="K520" i="199"/>
  <c r="I521" i="199"/>
  <c r="K521" i="199"/>
  <c r="I522" i="199"/>
  <c r="K522" i="199"/>
  <c r="I523" i="199"/>
  <c r="J523" i="199"/>
  <c r="K523" i="199"/>
  <c r="I524" i="199"/>
  <c r="K524" i="199"/>
  <c r="I525" i="199"/>
  <c r="K525" i="199"/>
  <c r="I526" i="199"/>
  <c r="K526" i="199"/>
  <c r="I527" i="199"/>
  <c r="K527" i="199"/>
  <c r="I528" i="199"/>
  <c r="K528" i="199"/>
  <c r="I529" i="199"/>
  <c r="K529" i="199"/>
  <c r="I530" i="199"/>
  <c r="K530" i="199"/>
  <c r="I531" i="199"/>
  <c r="K531" i="199"/>
  <c r="J531" i="199" s="1"/>
  <c r="I532" i="199"/>
  <c r="J532" i="199"/>
  <c r="K532" i="199"/>
  <c r="I533" i="199"/>
  <c r="K533" i="199"/>
  <c r="I534" i="199"/>
  <c r="K534" i="199"/>
  <c r="J534" i="199"/>
  <c r="I535" i="199"/>
  <c r="K535" i="199"/>
  <c r="I536" i="199"/>
  <c r="K536" i="199"/>
  <c r="I537" i="199"/>
  <c r="K537" i="199"/>
  <c r="I538" i="199"/>
  <c r="K538" i="199"/>
  <c r="J538" i="199" s="1"/>
  <c r="I539" i="199"/>
  <c r="K539" i="199"/>
  <c r="I540" i="199"/>
  <c r="K540" i="199"/>
  <c r="J540" i="199"/>
  <c r="I541" i="199"/>
  <c r="K541" i="199"/>
  <c r="I542" i="199"/>
  <c r="K542" i="199"/>
  <c r="I543" i="199"/>
  <c r="K543" i="199"/>
  <c r="I544" i="199"/>
  <c r="K544" i="199"/>
  <c r="I545" i="199"/>
  <c r="K545" i="199"/>
  <c r="I546" i="199"/>
  <c r="J546" i="199"/>
  <c r="K546" i="199"/>
  <c r="I547" i="199"/>
  <c r="K547" i="199"/>
  <c r="I548" i="199"/>
  <c r="K548" i="199"/>
  <c r="J548" i="199" s="1"/>
  <c r="I549" i="199"/>
  <c r="K549" i="199"/>
  <c r="I550" i="199"/>
  <c r="K550" i="199"/>
  <c r="I551" i="199"/>
  <c r="K551" i="199"/>
  <c r="I552" i="199"/>
  <c r="K552" i="199"/>
  <c r="I553" i="199"/>
  <c r="K553" i="199"/>
  <c r="J553" i="199" s="1"/>
  <c r="I554" i="199"/>
  <c r="K554" i="199"/>
  <c r="I555" i="199"/>
  <c r="K555" i="199"/>
  <c r="I556" i="199"/>
  <c r="J556" i="199" s="1"/>
  <c r="K556" i="199"/>
  <c r="I557" i="199"/>
  <c r="J557" i="199"/>
  <c r="K557" i="199"/>
  <c r="I558" i="199"/>
  <c r="K558" i="199"/>
  <c r="I559" i="199"/>
  <c r="K559" i="199"/>
  <c r="I560" i="199"/>
  <c r="K560" i="199"/>
  <c r="J560" i="199"/>
  <c r="I561" i="199"/>
  <c r="K561" i="199"/>
  <c r="I562" i="199"/>
  <c r="K562" i="199"/>
  <c r="I563" i="199"/>
  <c r="K563" i="199"/>
  <c r="I564" i="199"/>
  <c r="J564" i="199"/>
  <c r="K564" i="199"/>
  <c r="I565" i="199"/>
  <c r="K565" i="199"/>
  <c r="I566" i="199"/>
  <c r="K566" i="199"/>
  <c r="I567" i="199"/>
  <c r="K567" i="199"/>
  <c r="I568" i="199"/>
  <c r="K568" i="199"/>
  <c r="J568" i="199" s="1"/>
  <c r="I569" i="199"/>
  <c r="K569" i="199"/>
  <c r="I571" i="199"/>
  <c r="K571" i="199"/>
  <c r="I572" i="199"/>
  <c r="K572" i="199"/>
  <c r="I573" i="199"/>
  <c r="J573" i="199"/>
  <c r="K573" i="199"/>
  <c r="I574" i="199"/>
  <c r="K574" i="199"/>
  <c r="I575" i="199"/>
  <c r="I647" i="199" s="1"/>
  <c r="K575" i="199"/>
  <c r="I576" i="199"/>
  <c r="K576" i="199"/>
  <c r="I577" i="199"/>
  <c r="J577" i="199" s="1"/>
  <c r="K577" i="199"/>
  <c r="I578" i="199"/>
  <c r="K578" i="199"/>
  <c r="I579" i="199"/>
  <c r="J579" i="199"/>
  <c r="K579" i="199"/>
  <c r="I580" i="199"/>
  <c r="K580" i="199"/>
  <c r="I581" i="199"/>
  <c r="K581" i="199"/>
  <c r="J581" i="199" s="1"/>
  <c r="I582" i="199"/>
  <c r="K582" i="199"/>
  <c r="K647" i="199" s="1"/>
  <c r="I583" i="199"/>
  <c r="K583" i="199"/>
  <c r="I584" i="199"/>
  <c r="K584" i="199"/>
  <c r="I585" i="199"/>
  <c r="K585" i="199"/>
  <c r="J585" i="199"/>
  <c r="I586" i="199"/>
  <c r="K586" i="199"/>
  <c r="I587" i="199"/>
  <c r="K587" i="199"/>
  <c r="I588" i="199"/>
  <c r="K588" i="199"/>
  <c r="I589" i="199"/>
  <c r="K589" i="199"/>
  <c r="J589" i="199" s="1"/>
  <c r="I590" i="199"/>
  <c r="K590" i="199"/>
  <c r="I591" i="199"/>
  <c r="K591" i="199"/>
  <c r="I592" i="199"/>
  <c r="K592" i="199"/>
  <c r="I593" i="199"/>
  <c r="K593" i="199"/>
  <c r="J593" i="199"/>
  <c r="I594" i="199"/>
  <c r="K594" i="199"/>
  <c r="I595" i="199"/>
  <c r="K595" i="199"/>
  <c r="I596" i="199"/>
  <c r="K596" i="199"/>
  <c r="I597" i="199"/>
  <c r="K597" i="199"/>
  <c r="I598" i="199"/>
  <c r="K598" i="199"/>
  <c r="I599" i="199"/>
  <c r="K599" i="199"/>
  <c r="I600" i="199"/>
  <c r="K600" i="199"/>
  <c r="I601" i="199"/>
  <c r="J601" i="199"/>
  <c r="K601" i="199"/>
  <c r="I602" i="199"/>
  <c r="K602" i="199"/>
  <c r="I603" i="199"/>
  <c r="K603" i="199"/>
  <c r="I604" i="199"/>
  <c r="K604" i="199"/>
  <c r="I605" i="199"/>
  <c r="K605" i="199"/>
  <c r="J605" i="199" s="1"/>
  <c r="I606" i="199"/>
  <c r="K606" i="199"/>
  <c r="I607" i="199"/>
  <c r="K607" i="199"/>
  <c r="I608" i="199"/>
  <c r="K608" i="199"/>
  <c r="I609" i="199"/>
  <c r="K609" i="199"/>
  <c r="I610" i="199"/>
  <c r="K610" i="199"/>
  <c r="I611" i="199"/>
  <c r="K611" i="199"/>
  <c r="I612" i="199"/>
  <c r="K612" i="199"/>
  <c r="I613" i="199"/>
  <c r="J613" i="199"/>
  <c r="K613" i="199"/>
  <c r="I614" i="199"/>
  <c r="K614" i="199"/>
  <c r="I615" i="199"/>
  <c r="K615" i="199"/>
  <c r="I616" i="199"/>
  <c r="K616" i="199"/>
  <c r="J616" i="199" s="1"/>
  <c r="I617" i="199"/>
  <c r="K617" i="199"/>
  <c r="J617" i="199" s="1"/>
  <c r="I618" i="199"/>
  <c r="K618" i="199"/>
  <c r="I619" i="199"/>
  <c r="K619" i="199"/>
  <c r="I620" i="199"/>
  <c r="K620" i="199"/>
  <c r="I621" i="199"/>
  <c r="K621" i="199"/>
  <c r="J621" i="199"/>
  <c r="I622" i="199"/>
  <c r="K622" i="199"/>
  <c r="I623" i="199"/>
  <c r="J623" i="199"/>
  <c r="K623" i="199"/>
  <c r="I624" i="199"/>
  <c r="K624" i="199"/>
  <c r="I625" i="199"/>
  <c r="K625" i="199"/>
  <c r="J625" i="199" s="1"/>
  <c r="I626" i="199"/>
  <c r="K626" i="199"/>
  <c r="J626" i="199" s="1"/>
  <c r="I627" i="199"/>
  <c r="K627" i="199"/>
  <c r="I628" i="199"/>
  <c r="K628" i="199"/>
  <c r="I629" i="199"/>
  <c r="J629" i="199" s="1"/>
  <c r="K629" i="199"/>
  <c r="I630" i="199"/>
  <c r="J630" i="199"/>
  <c r="K630" i="199"/>
  <c r="I631" i="199"/>
  <c r="K631" i="199"/>
  <c r="I632" i="199"/>
  <c r="K632" i="199"/>
  <c r="I633" i="199"/>
  <c r="K633" i="199"/>
  <c r="J633" i="199"/>
  <c r="I634" i="199"/>
  <c r="K634" i="199"/>
  <c r="I635" i="199"/>
  <c r="K635" i="199"/>
  <c r="I636" i="199"/>
  <c r="K636" i="199"/>
  <c r="I637" i="199"/>
  <c r="J637" i="199"/>
  <c r="K637" i="199"/>
  <c r="I638" i="199"/>
  <c r="K638" i="199"/>
  <c r="I639" i="199"/>
  <c r="K639" i="199"/>
  <c r="I640" i="199"/>
  <c r="K640" i="199"/>
  <c r="I641" i="199"/>
  <c r="K641" i="199"/>
  <c r="J641" i="199" s="1"/>
  <c r="I642" i="199"/>
  <c r="K642" i="199"/>
  <c r="I643" i="199"/>
  <c r="K643" i="199"/>
  <c r="I644" i="199"/>
  <c r="K644" i="199"/>
  <c r="J644" i="199" s="1"/>
  <c r="I645" i="199"/>
  <c r="K645" i="199"/>
  <c r="J645" i="199" s="1"/>
  <c r="I646" i="199"/>
  <c r="K646" i="199"/>
  <c r="I648" i="199"/>
  <c r="I670" i="199" s="1"/>
  <c r="K648" i="199"/>
  <c r="I649" i="199"/>
  <c r="K649" i="199"/>
  <c r="I650" i="199"/>
  <c r="K650" i="199"/>
  <c r="J650" i="199" s="1"/>
  <c r="I651" i="199"/>
  <c r="K651" i="199"/>
  <c r="I652" i="199"/>
  <c r="K652" i="199"/>
  <c r="I653" i="199"/>
  <c r="K653" i="199"/>
  <c r="I654" i="199"/>
  <c r="K654" i="199"/>
  <c r="I655" i="199"/>
  <c r="K655" i="199"/>
  <c r="I656" i="199"/>
  <c r="J656" i="199"/>
  <c r="K656" i="199"/>
  <c r="I657" i="199"/>
  <c r="K657" i="199"/>
  <c r="I658" i="199"/>
  <c r="K658" i="199"/>
  <c r="I659" i="199"/>
  <c r="K659" i="199"/>
  <c r="I660" i="199"/>
  <c r="K660" i="199"/>
  <c r="J660" i="199" s="1"/>
  <c r="I661" i="199"/>
  <c r="K661" i="199"/>
  <c r="I662" i="199"/>
  <c r="J662" i="199"/>
  <c r="K662" i="199"/>
  <c r="I663" i="199"/>
  <c r="K663" i="199"/>
  <c r="I664" i="199"/>
  <c r="K664" i="199"/>
  <c r="I665" i="199"/>
  <c r="K665" i="199"/>
  <c r="I666" i="199"/>
  <c r="K666" i="199"/>
  <c r="I667" i="199"/>
  <c r="K667" i="199"/>
  <c r="K670" i="199" s="1"/>
  <c r="I668" i="199"/>
  <c r="K668" i="199"/>
  <c r="I669" i="199"/>
  <c r="K669" i="199"/>
  <c r="I671" i="199"/>
  <c r="K671" i="199"/>
  <c r="I672" i="199"/>
  <c r="K672" i="199"/>
  <c r="J672" i="199" s="1"/>
  <c r="I673" i="199"/>
  <c r="K673" i="199"/>
  <c r="I674" i="199"/>
  <c r="K674" i="199"/>
  <c r="I675" i="199"/>
  <c r="K675" i="199"/>
  <c r="I676" i="199"/>
  <c r="K676" i="199"/>
  <c r="J676" i="199"/>
  <c r="I677" i="199"/>
  <c r="K677" i="199"/>
  <c r="I678" i="199"/>
  <c r="K678" i="199"/>
  <c r="K685" i="199" s="1"/>
  <c r="I679" i="199"/>
  <c r="K679" i="199"/>
  <c r="J679" i="199" s="1"/>
  <c r="I680" i="199"/>
  <c r="K680" i="199"/>
  <c r="J680" i="199" s="1"/>
  <c r="I681" i="199"/>
  <c r="K681" i="199"/>
  <c r="I682" i="199"/>
  <c r="K682" i="199"/>
  <c r="I683" i="199"/>
  <c r="K683" i="199"/>
  <c r="J683" i="199" s="1"/>
  <c r="I684" i="199"/>
  <c r="K684" i="199"/>
  <c r="I686" i="199"/>
  <c r="K686" i="199"/>
  <c r="I687" i="199"/>
  <c r="K687" i="199"/>
  <c r="I688" i="199"/>
  <c r="J688" i="199"/>
  <c r="K688" i="199"/>
  <c r="I689" i="199"/>
  <c r="K689" i="199"/>
  <c r="I690" i="199"/>
  <c r="K690" i="199"/>
  <c r="I691" i="199"/>
  <c r="K691" i="199"/>
  <c r="I692" i="199"/>
  <c r="K692" i="199"/>
  <c r="J692" i="199"/>
  <c r="I693" i="199"/>
  <c r="K693" i="199"/>
  <c r="I694" i="199"/>
  <c r="K694" i="199"/>
  <c r="K733" i="199" s="1"/>
  <c r="I695" i="199"/>
  <c r="K695" i="199"/>
  <c r="J695" i="199" s="1"/>
  <c r="I696" i="199"/>
  <c r="K696" i="199"/>
  <c r="J696" i="199" s="1"/>
  <c r="I697" i="199"/>
  <c r="K697" i="199"/>
  <c r="I698" i="199"/>
  <c r="K698" i="199"/>
  <c r="I699" i="199"/>
  <c r="K699" i="199"/>
  <c r="I700" i="199"/>
  <c r="K700" i="199"/>
  <c r="J700" i="199" s="1"/>
  <c r="I701" i="199"/>
  <c r="K701" i="199"/>
  <c r="I702" i="199"/>
  <c r="K702" i="199"/>
  <c r="J702" i="199"/>
  <c r="I703" i="199"/>
  <c r="K703" i="199"/>
  <c r="I704" i="199"/>
  <c r="K704" i="199"/>
  <c r="J704" i="199" s="1"/>
  <c r="I705" i="199"/>
  <c r="K705" i="199"/>
  <c r="I706" i="199"/>
  <c r="K706" i="199"/>
  <c r="J706" i="199" s="1"/>
  <c r="I707" i="199"/>
  <c r="K707" i="199"/>
  <c r="I708" i="199"/>
  <c r="J708" i="199"/>
  <c r="K708" i="199"/>
  <c r="I709" i="199"/>
  <c r="J709" i="199" s="1"/>
  <c r="K709" i="199"/>
  <c r="I710" i="199"/>
  <c r="K710" i="199"/>
  <c r="I711" i="199"/>
  <c r="K711" i="199"/>
  <c r="I712" i="199"/>
  <c r="K712" i="199"/>
  <c r="J712" i="199" s="1"/>
  <c r="I713" i="199"/>
  <c r="K713" i="199"/>
  <c r="J713" i="199" s="1"/>
  <c r="I714" i="199"/>
  <c r="K714" i="199"/>
  <c r="I715" i="199"/>
  <c r="K715" i="199"/>
  <c r="I716" i="199"/>
  <c r="K716" i="199"/>
  <c r="J716" i="199" s="1"/>
  <c r="I717" i="199"/>
  <c r="K717" i="199"/>
  <c r="I718" i="199"/>
  <c r="K718" i="199"/>
  <c r="I719" i="199"/>
  <c r="K719" i="199"/>
  <c r="I720" i="199"/>
  <c r="K720" i="199"/>
  <c r="J720" i="199" s="1"/>
  <c r="I721" i="199"/>
  <c r="K721" i="199"/>
  <c r="I722" i="199"/>
  <c r="K722" i="199"/>
  <c r="I723" i="199"/>
  <c r="K723" i="199"/>
  <c r="I724" i="199"/>
  <c r="J724" i="199"/>
  <c r="K724" i="199"/>
  <c r="I725" i="199"/>
  <c r="K725" i="199"/>
  <c r="I726" i="199"/>
  <c r="K726" i="199"/>
  <c r="I727" i="199"/>
  <c r="K727" i="199"/>
  <c r="I728" i="199"/>
  <c r="K728" i="199"/>
  <c r="J728" i="199"/>
  <c r="I729" i="199"/>
  <c r="K729" i="199"/>
  <c r="I730" i="199"/>
  <c r="K730" i="199"/>
  <c r="I731" i="199"/>
  <c r="K731" i="199"/>
  <c r="J731" i="199" s="1"/>
  <c r="I732" i="199"/>
  <c r="K732" i="199"/>
  <c r="J732" i="199" s="1"/>
  <c r="I734" i="199"/>
  <c r="K734" i="199"/>
  <c r="K749" i="199" s="1"/>
  <c r="I735" i="199"/>
  <c r="K735" i="199"/>
  <c r="J735" i="199"/>
  <c r="I736" i="199"/>
  <c r="K736" i="199"/>
  <c r="I737" i="199"/>
  <c r="K737" i="199"/>
  <c r="J737" i="199" s="1"/>
  <c r="I738" i="199"/>
  <c r="K738" i="199"/>
  <c r="I739" i="199"/>
  <c r="K739" i="199"/>
  <c r="J739" i="199" s="1"/>
  <c r="I740" i="199"/>
  <c r="K740" i="199"/>
  <c r="I741" i="199"/>
  <c r="J741" i="199"/>
  <c r="K741" i="199"/>
  <c r="I742" i="199"/>
  <c r="K742" i="199"/>
  <c r="J742" i="199"/>
  <c r="I743" i="199"/>
  <c r="K743" i="199"/>
  <c r="I744" i="199"/>
  <c r="K744" i="199"/>
  <c r="I745" i="199"/>
  <c r="K745" i="199"/>
  <c r="J745" i="199" s="1"/>
  <c r="I746" i="199"/>
  <c r="K746" i="199"/>
  <c r="J746" i="199" s="1"/>
  <c r="I747" i="199"/>
  <c r="K747" i="199"/>
  <c r="I748" i="199"/>
  <c r="K748" i="199"/>
  <c r="I750" i="199"/>
  <c r="K750" i="199"/>
  <c r="K772" i="199" s="1"/>
  <c r="I751" i="199"/>
  <c r="K751" i="199"/>
  <c r="I752" i="199"/>
  <c r="K752" i="199"/>
  <c r="I753" i="199"/>
  <c r="K753" i="199"/>
  <c r="I754" i="199"/>
  <c r="K754" i="199"/>
  <c r="I755" i="199"/>
  <c r="K755" i="199"/>
  <c r="I756" i="199"/>
  <c r="K756" i="199"/>
  <c r="I757" i="199"/>
  <c r="K757" i="199"/>
  <c r="I758" i="199"/>
  <c r="J758" i="199" s="1"/>
  <c r="K758" i="199"/>
  <c r="I759" i="199"/>
  <c r="K759" i="199"/>
  <c r="I760" i="199"/>
  <c r="K760" i="199"/>
  <c r="I761" i="199"/>
  <c r="K761" i="199"/>
  <c r="I762" i="199"/>
  <c r="J762" i="199"/>
  <c r="K762" i="199"/>
  <c r="I763" i="199"/>
  <c r="K763" i="199"/>
  <c r="I764" i="199"/>
  <c r="K764" i="199"/>
  <c r="I765" i="199"/>
  <c r="K765" i="199"/>
  <c r="I766" i="199"/>
  <c r="K766" i="199"/>
  <c r="J766" i="199"/>
  <c r="I767" i="199"/>
  <c r="K767" i="199"/>
  <c r="I768" i="199"/>
  <c r="K768" i="199"/>
  <c r="I769" i="199"/>
  <c r="K769" i="199"/>
  <c r="J769" i="199" s="1"/>
  <c r="I770" i="199"/>
  <c r="K770" i="199"/>
  <c r="J770" i="199" s="1"/>
  <c r="I771" i="199"/>
  <c r="K771" i="199"/>
  <c r="I773" i="199"/>
  <c r="K773" i="199"/>
  <c r="I774" i="199"/>
  <c r="K774" i="199"/>
  <c r="I775" i="199"/>
  <c r="K775" i="199"/>
  <c r="K798" i="199" s="1"/>
  <c r="I776" i="199"/>
  <c r="K776" i="199"/>
  <c r="I777" i="199"/>
  <c r="K777" i="199"/>
  <c r="J777" i="199" s="1"/>
  <c r="I778" i="199"/>
  <c r="K778" i="199"/>
  <c r="I779" i="199"/>
  <c r="J779" i="199"/>
  <c r="K779" i="199"/>
  <c r="I780" i="199"/>
  <c r="K780" i="199"/>
  <c r="I781" i="199"/>
  <c r="K781" i="199"/>
  <c r="I782" i="199"/>
  <c r="K782" i="199"/>
  <c r="I783" i="199"/>
  <c r="K783" i="199"/>
  <c r="J783" i="199" s="1"/>
  <c r="I784" i="199"/>
  <c r="K784" i="199"/>
  <c r="J784" i="199" s="1"/>
  <c r="I785" i="199"/>
  <c r="K785" i="199"/>
  <c r="I786" i="199"/>
  <c r="K786" i="199"/>
  <c r="I787" i="199"/>
  <c r="K787" i="199"/>
  <c r="J787" i="199" s="1"/>
  <c r="I788" i="199"/>
  <c r="K788" i="199"/>
  <c r="I789" i="199"/>
  <c r="K789" i="199"/>
  <c r="I790" i="199"/>
  <c r="K790" i="199"/>
  <c r="I791" i="199"/>
  <c r="K791" i="199"/>
  <c r="I792" i="199"/>
  <c r="K792" i="199"/>
  <c r="I793" i="199"/>
  <c r="K793" i="199"/>
  <c r="I794" i="199"/>
  <c r="K794" i="199"/>
  <c r="I795" i="199"/>
  <c r="K795" i="199"/>
  <c r="I796" i="199"/>
  <c r="K796" i="199"/>
  <c r="I797" i="199"/>
  <c r="K797" i="199"/>
  <c r="I799" i="199"/>
  <c r="K799" i="199"/>
  <c r="I800" i="199"/>
  <c r="K800" i="199"/>
  <c r="J800" i="199" s="1"/>
  <c r="I801" i="199"/>
  <c r="K801" i="199"/>
  <c r="I802" i="199"/>
  <c r="K802" i="199"/>
  <c r="I803" i="199"/>
  <c r="K803" i="199"/>
  <c r="I804" i="199"/>
  <c r="K804" i="199"/>
  <c r="I805" i="199"/>
  <c r="K805" i="199"/>
  <c r="I806" i="199"/>
  <c r="K806" i="199"/>
  <c r="I807" i="199"/>
  <c r="K807" i="199"/>
  <c r="I808" i="199"/>
  <c r="K808" i="199"/>
  <c r="J808" i="199"/>
  <c r="I809" i="199"/>
  <c r="K809" i="199"/>
  <c r="I810" i="199"/>
  <c r="K810" i="199"/>
  <c r="I811" i="199"/>
  <c r="K811" i="199"/>
  <c r="J811" i="199" s="1"/>
  <c r="I812" i="199"/>
  <c r="K812" i="199"/>
  <c r="I813" i="199"/>
  <c r="K813" i="199"/>
  <c r="I814" i="199"/>
  <c r="K814" i="199"/>
  <c r="I815" i="199"/>
  <c r="K815" i="199"/>
  <c r="J815" i="199"/>
  <c r="I816" i="199"/>
  <c r="K816" i="199"/>
  <c r="I818" i="199"/>
  <c r="K818" i="199"/>
  <c r="K841" i="199" s="1"/>
  <c r="I819" i="199"/>
  <c r="K819" i="199"/>
  <c r="J819" i="199"/>
  <c r="I820" i="199"/>
  <c r="K820" i="199"/>
  <c r="I821" i="199"/>
  <c r="K821" i="199"/>
  <c r="I822" i="199"/>
  <c r="K822" i="199"/>
  <c r="I823" i="199"/>
  <c r="K823" i="199"/>
  <c r="J823" i="199" s="1"/>
  <c r="I824" i="199"/>
  <c r="K824" i="199"/>
  <c r="I825" i="199"/>
  <c r="K825" i="199"/>
  <c r="I826" i="199"/>
  <c r="K826" i="199"/>
  <c r="I827" i="199"/>
  <c r="K827" i="199"/>
  <c r="I828" i="199"/>
  <c r="J828" i="199" s="1"/>
  <c r="K828" i="199"/>
  <c r="I829" i="199"/>
  <c r="K829" i="199"/>
  <c r="J829" i="199" s="1"/>
  <c r="I830" i="199"/>
  <c r="J830" i="199" s="1"/>
  <c r="K830" i="199"/>
  <c r="I831" i="199"/>
  <c r="K831" i="199"/>
  <c r="I832" i="199"/>
  <c r="K832" i="199"/>
  <c r="I833" i="199"/>
  <c r="K833" i="199"/>
  <c r="J833" i="199" s="1"/>
  <c r="I834" i="199"/>
  <c r="K834" i="199"/>
  <c r="I835" i="199"/>
  <c r="K835" i="199"/>
  <c r="I836" i="199"/>
  <c r="K836" i="199"/>
  <c r="J836" i="199"/>
  <c r="I837" i="199"/>
  <c r="J837" i="199"/>
  <c r="K837" i="199"/>
  <c r="I838" i="199"/>
  <c r="K838" i="199"/>
  <c r="I839" i="199"/>
  <c r="K839" i="199"/>
  <c r="I840" i="199"/>
  <c r="K840" i="199"/>
  <c r="I842" i="199"/>
  <c r="I864" i="199" s="1"/>
  <c r="K842" i="199"/>
  <c r="I843" i="199"/>
  <c r="K843" i="199"/>
  <c r="I844" i="199"/>
  <c r="K844" i="199"/>
  <c r="I845" i="199"/>
  <c r="K845" i="199"/>
  <c r="J845" i="199" s="1"/>
  <c r="I846" i="199"/>
  <c r="K846" i="199"/>
  <c r="J846" i="199" s="1"/>
  <c r="I847" i="199"/>
  <c r="K847" i="199"/>
  <c r="I848" i="199"/>
  <c r="K848" i="199"/>
  <c r="I849" i="199"/>
  <c r="J849" i="199"/>
  <c r="K849" i="199"/>
  <c r="I850" i="199"/>
  <c r="K850" i="199"/>
  <c r="I851" i="199"/>
  <c r="K851" i="199"/>
  <c r="I852" i="199"/>
  <c r="J852" i="199" s="1"/>
  <c r="K852" i="199"/>
  <c r="I853" i="199"/>
  <c r="K853" i="199"/>
  <c r="J853" i="199" s="1"/>
  <c r="I854" i="199"/>
  <c r="K854" i="199"/>
  <c r="I855" i="199"/>
  <c r="K855" i="199"/>
  <c r="I856" i="199"/>
  <c r="K856" i="199"/>
  <c r="J856" i="199" s="1"/>
  <c r="I857" i="199"/>
  <c r="K857" i="199"/>
  <c r="I858" i="199"/>
  <c r="K858" i="199"/>
  <c r="I859" i="199"/>
  <c r="K859" i="199"/>
  <c r="I860" i="199"/>
  <c r="J860" i="199"/>
  <c r="K860" i="199"/>
  <c r="I861" i="199"/>
  <c r="K861" i="199"/>
  <c r="I862" i="199"/>
  <c r="K862" i="199"/>
  <c r="I863" i="199"/>
  <c r="K863" i="199"/>
  <c r="I865" i="199"/>
  <c r="K865" i="199"/>
  <c r="J865" i="199" s="1"/>
  <c r="I866" i="199"/>
  <c r="K866" i="199"/>
  <c r="J866" i="199" s="1"/>
  <c r="I867" i="199"/>
  <c r="K867" i="199"/>
  <c r="J867" i="199"/>
  <c r="I868" i="199"/>
  <c r="K868" i="199"/>
  <c r="I869" i="199"/>
  <c r="K869" i="199"/>
  <c r="I870" i="199"/>
  <c r="K870" i="199"/>
  <c r="J870" i="199" s="1"/>
  <c r="I871" i="199"/>
  <c r="K871" i="199"/>
  <c r="J871" i="199" s="1"/>
  <c r="I872" i="199"/>
  <c r="K872" i="199"/>
  <c r="J872" i="199" s="1"/>
  <c r="I873" i="199"/>
  <c r="K873" i="199"/>
  <c r="J873" i="199" s="1"/>
  <c r="I874" i="199"/>
  <c r="K874" i="199"/>
  <c r="I875" i="199"/>
  <c r="K875" i="199"/>
  <c r="I876" i="199"/>
  <c r="K876" i="199"/>
  <c r="I877" i="199"/>
  <c r="K877" i="199"/>
  <c r="I878" i="199"/>
  <c r="K878" i="199"/>
  <c r="J878" i="199" s="1"/>
  <c r="I879" i="199"/>
  <c r="K879" i="199"/>
  <c r="I880" i="199"/>
  <c r="K880" i="199"/>
  <c r="J880" i="199" s="1"/>
  <c r="I881" i="199"/>
  <c r="K881" i="199"/>
  <c r="I882" i="199"/>
  <c r="K882" i="199"/>
  <c r="I883" i="199"/>
  <c r="K883" i="199"/>
  <c r="I884" i="199"/>
  <c r="K884" i="199"/>
  <c r="J884" i="199" s="1"/>
  <c r="I885" i="199"/>
  <c r="K885" i="199"/>
  <c r="I886" i="199"/>
  <c r="J886" i="199" s="1"/>
  <c r="K886" i="199"/>
  <c r="I887" i="199"/>
  <c r="K887" i="199"/>
  <c r="I888" i="199"/>
  <c r="K888" i="199"/>
  <c r="J888" i="199" s="1"/>
  <c r="I889" i="199"/>
  <c r="K889" i="199"/>
  <c r="I891" i="199"/>
  <c r="K891" i="199"/>
  <c r="J891" i="199"/>
  <c r="I892" i="199"/>
  <c r="J892" i="199"/>
  <c r="K892" i="199"/>
  <c r="I893" i="199"/>
  <c r="J893" i="199" s="1"/>
  <c r="K893" i="199"/>
  <c r="I894" i="199"/>
  <c r="K894" i="199"/>
  <c r="J894" i="199" s="1"/>
  <c r="I895" i="199"/>
  <c r="K895" i="199"/>
  <c r="I896" i="199"/>
  <c r="K896" i="199"/>
  <c r="I897" i="199"/>
  <c r="K897" i="199"/>
  <c r="I898" i="199"/>
  <c r="K898" i="199"/>
  <c r="J898" i="199"/>
  <c r="I899" i="199"/>
  <c r="K899" i="199"/>
  <c r="I900" i="199"/>
  <c r="K900" i="199"/>
  <c r="I901" i="199"/>
  <c r="K901" i="199"/>
  <c r="J901" i="199" s="1"/>
  <c r="I902" i="199"/>
  <c r="K902" i="199"/>
  <c r="I903" i="199"/>
  <c r="J903" i="199" s="1"/>
  <c r="K903" i="199"/>
  <c r="I904" i="199"/>
  <c r="K904" i="199"/>
  <c r="I905" i="199"/>
  <c r="J905" i="199"/>
  <c r="K905" i="199"/>
  <c r="I906" i="199"/>
  <c r="K906" i="199"/>
  <c r="I907" i="199"/>
  <c r="K907" i="199"/>
  <c r="I908" i="199"/>
  <c r="K908" i="199"/>
  <c r="I909" i="199"/>
  <c r="K909" i="199"/>
  <c r="J909" i="199" s="1"/>
  <c r="I911" i="199"/>
  <c r="K911" i="199"/>
  <c r="K927" i="199" s="1"/>
  <c r="I912" i="199"/>
  <c r="J912" i="199" s="1"/>
  <c r="K912" i="199"/>
  <c r="I913" i="199"/>
  <c r="J913" i="199"/>
  <c r="K913" i="199"/>
  <c r="I914" i="199"/>
  <c r="K914" i="199"/>
  <c r="J914" i="199"/>
  <c r="I915" i="199"/>
  <c r="K915" i="199"/>
  <c r="I916" i="199"/>
  <c r="K916" i="199"/>
  <c r="J916" i="199" s="1"/>
  <c r="I917" i="199"/>
  <c r="K917" i="199"/>
  <c r="I918" i="199"/>
  <c r="K918" i="199"/>
  <c r="J918" i="199" s="1"/>
  <c r="I919" i="199"/>
  <c r="K919" i="199"/>
  <c r="J919" i="199" s="1"/>
  <c r="I920" i="199"/>
  <c r="K920" i="199"/>
  <c r="J920" i="199"/>
  <c r="I921" i="199"/>
  <c r="K921" i="199"/>
  <c r="J921" i="199" s="1"/>
  <c r="I922" i="199"/>
  <c r="K922" i="199"/>
  <c r="J922" i="199" s="1"/>
  <c r="I923" i="199"/>
  <c r="K923" i="199"/>
  <c r="I924" i="199"/>
  <c r="K924" i="199"/>
  <c r="J924" i="199" s="1"/>
  <c r="I925" i="199"/>
  <c r="K925" i="199"/>
  <c r="I926" i="199"/>
  <c r="K926" i="199"/>
  <c r="J926" i="199"/>
  <c r="I928" i="199"/>
  <c r="K928" i="199"/>
  <c r="J928" i="199" s="1"/>
  <c r="I929" i="199"/>
  <c r="I948" i="199" s="1"/>
  <c r="K929" i="199"/>
  <c r="I930" i="199"/>
  <c r="K930" i="199"/>
  <c r="J930" i="199" s="1"/>
  <c r="I931" i="199"/>
  <c r="J931" i="199" s="1"/>
  <c r="K931" i="199"/>
  <c r="I932" i="199"/>
  <c r="K932" i="199"/>
  <c r="J932" i="199" s="1"/>
  <c r="I933" i="199"/>
  <c r="K933" i="199"/>
  <c r="I934" i="199"/>
  <c r="J934" i="199" s="1"/>
  <c r="K934" i="199"/>
  <c r="I935" i="199"/>
  <c r="K935" i="199"/>
  <c r="J935" i="199" s="1"/>
  <c r="I936" i="199"/>
  <c r="K936" i="199"/>
  <c r="J936" i="199" s="1"/>
  <c r="I937" i="199"/>
  <c r="K937" i="199"/>
  <c r="J937" i="199" s="1"/>
  <c r="I938" i="199"/>
  <c r="K938" i="199"/>
  <c r="J938" i="199"/>
  <c r="I939" i="199"/>
  <c r="K939" i="199"/>
  <c r="I940" i="199"/>
  <c r="K940" i="199"/>
  <c r="I941" i="199"/>
  <c r="K941" i="199"/>
  <c r="I942" i="199"/>
  <c r="K942" i="199"/>
  <c r="J942" i="199" s="1"/>
  <c r="I943" i="199"/>
  <c r="J943" i="199" s="1"/>
  <c r="K943" i="199"/>
  <c r="I944" i="199"/>
  <c r="J944" i="199"/>
  <c r="K944" i="199"/>
  <c r="I945" i="199"/>
  <c r="K945" i="199"/>
  <c r="I946" i="199"/>
  <c r="J946" i="199" s="1"/>
  <c r="K946" i="199"/>
  <c r="I947" i="199"/>
  <c r="J947" i="199"/>
  <c r="K947" i="199"/>
  <c r="I949" i="199"/>
  <c r="I969" i="199" s="1"/>
  <c r="K949" i="199"/>
  <c r="I950" i="199"/>
  <c r="K950" i="199"/>
  <c r="J950" i="199" s="1"/>
  <c r="I951" i="199"/>
  <c r="K951" i="199"/>
  <c r="J951" i="199" s="1"/>
  <c r="I952" i="199"/>
  <c r="J952" i="199" s="1"/>
  <c r="K952" i="199"/>
  <c r="I953" i="199"/>
  <c r="K953" i="199"/>
  <c r="J953" i="199" s="1"/>
  <c r="I954" i="199"/>
  <c r="K954" i="199"/>
  <c r="J954" i="199"/>
  <c r="I955" i="199"/>
  <c r="K955" i="199"/>
  <c r="J955" i="199" s="1"/>
  <c r="I956" i="199"/>
  <c r="K956" i="199"/>
  <c r="J956" i="199" s="1"/>
  <c r="I957" i="199"/>
  <c r="K957" i="199"/>
  <c r="K969" i="199" s="1"/>
  <c r="I958" i="199"/>
  <c r="J958" i="199"/>
  <c r="K958" i="199"/>
  <c r="I959" i="199"/>
  <c r="K959" i="199"/>
  <c r="J959" i="199"/>
  <c r="I960" i="199"/>
  <c r="K960" i="199"/>
  <c r="I961" i="199"/>
  <c r="K961" i="199"/>
  <c r="I962" i="199"/>
  <c r="K962" i="199"/>
  <c r="I963" i="199"/>
  <c r="K963" i="199"/>
  <c r="J963" i="199" s="1"/>
  <c r="I964" i="199"/>
  <c r="K964" i="199"/>
  <c r="J964" i="199" s="1"/>
  <c r="I965" i="199"/>
  <c r="K965" i="199"/>
  <c r="I966" i="199"/>
  <c r="K966" i="199"/>
  <c r="I967" i="199"/>
  <c r="K967" i="199"/>
  <c r="I968" i="199"/>
  <c r="K968" i="199"/>
  <c r="I970" i="199"/>
  <c r="K970" i="199"/>
  <c r="J970" i="199" s="1"/>
  <c r="I971" i="199"/>
  <c r="K971" i="199"/>
  <c r="J971" i="199" s="1"/>
  <c r="I972" i="199"/>
  <c r="J972" i="199" s="1"/>
  <c r="K972" i="199"/>
  <c r="I973" i="199"/>
  <c r="K973" i="199"/>
  <c r="J973" i="199" s="1"/>
  <c r="I974" i="199"/>
  <c r="K974" i="199"/>
  <c r="J974" i="199" s="1"/>
  <c r="I975" i="199"/>
  <c r="K975" i="199"/>
  <c r="J975" i="199" s="1"/>
  <c r="I976" i="199"/>
  <c r="K976" i="199"/>
  <c r="J976" i="199"/>
  <c r="I977" i="199"/>
  <c r="K977" i="199"/>
  <c r="I978" i="199"/>
  <c r="J978" i="199"/>
  <c r="K978" i="199"/>
  <c r="I979" i="199"/>
  <c r="K979" i="199"/>
  <c r="J979" i="199"/>
  <c r="I980" i="199"/>
  <c r="K980" i="199"/>
  <c r="J980" i="199" s="1"/>
  <c r="I981" i="199"/>
  <c r="K981" i="199"/>
  <c r="I982" i="199"/>
  <c r="K982" i="199"/>
  <c r="I983" i="199"/>
  <c r="J983" i="199" s="1"/>
  <c r="K983" i="199"/>
  <c r="I984" i="199"/>
  <c r="K984" i="199"/>
  <c r="J984" i="199" s="1"/>
  <c r="I985" i="199"/>
  <c r="K985" i="199"/>
  <c r="I986" i="199"/>
  <c r="J986" i="199" s="1"/>
  <c r="K986" i="199"/>
  <c r="I987" i="199"/>
  <c r="K987" i="199"/>
  <c r="I988" i="199"/>
  <c r="K988" i="199"/>
  <c r="A19" i="199"/>
  <c r="A20" i="199"/>
  <c r="A22" i="199"/>
  <c r="A23" i="199"/>
  <c r="A24" i="199"/>
  <c r="A25" i="199"/>
  <c r="A26" i="199"/>
  <c r="A27" i="199"/>
  <c r="A28" i="199"/>
  <c r="A29" i="199"/>
  <c r="A30" i="199"/>
  <c r="A31" i="199"/>
  <c r="A32" i="199"/>
  <c r="A33" i="199"/>
  <c r="A34" i="199"/>
  <c r="A35" i="199"/>
  <c r="A36" i="199"/>
  <c r="A37" i="199"/>
  <c r="A38" i="199"/>
  <c r="A39" i="199"/>
  <c r="A40" i="199"/>
  <c r="A41" i="199"/>
  <c r="A42" i="199"/>
  <c r="A43" i="199"/>
  <c r="A44" i="199"/>
  <c r="A45" i="199"/>
  <c r="A46" i="199"/>
  <c r="A47" i="199"/>
  <c r="A48" i="199"/>
  <c r="A49" i="199"/>
  <c r="A50" i="199"/>
  <c r="A51" i="199"/>
  <c r="A52" i="199"/>
  <c r="A53" i="199"/>
  <c r="A54" i="199"/>
  <c r="A55" i="199"/>
  <c r="A56" i="199"/>
  <c r="A57" i="199"/>
  <c r="A58" i="199"/>
  <c r="A60" i="199"/>
  <c r="A61" i="199"/>
  <c r="A62" i="199"/>
  <c r="A63" i="199"/>
  <c r="A64" i="199"/>
  <c r="A65" i="199"/>
  <c r="A66" i="199"/>
  <c r="A67" i="199"/>
  <c r="A68" i="199"/>
  <c r="A69" i="199"/>
  <c r="A70" i="199"/>
  <c r="A71" i="199"/>
  <c r="A72" i="199"/>
  <c r="A73" i="199"/>
  <c r="A74" i="199"/>
  <c r="A75" i="199"/>
  <c r="A76" i="199"/>
  <c r="A77" i="199"/>
  <c r="A78" i="199"/>
  <c r="A79" i="199"/>
  <c r="A80" i="199"/>
  <c r="A81" i="199"/>
  <c r="A82" i="199"/>
  <c r="A83" i="199"/>
  <c r="A84" i="199"/>
  <c r="A85" i="199"/>
  <c r="A86" i="199"/>
  <c r="A87" i="199"/>
  <c r="A88" i="199"/>
  <c r="A89" i="199"/>
  <c r="A90" i="199"/>
  <c r="A91" i="199"/>
  <c r="A92" i="199"/>
  <c r="A93" i="199"/>
  <c r="A94" i="199"/>
  <c r="A95" i="199"/>
  <c r="A96" i="199"/>
  <c r="A97" i="199"/>
  <c r="A98" i="199"/>
  <c r="A100" i="199"/>
  <c r="A101" i="199"/>
  <c r="A102" i="199"/>
  <c r="A103" i="199"/>
  <c r="A104" i="199"/>
  <c r="A105" i="199"/>
  <c r="A106" i="199"/>
  <c r="A107" i="199"/>
  <c r="A108" i="199"/>
  <c r="A109" i="199"/>
  <c r="A110" i="199"/>
  <c r="A111" i="199"/>
  <c r="A112" i="199"/>
  <c r="A113" i="199"/>
  <c r="A114" i="199"/>
  <c r="A115" i="199"/>
  <c r="A116" i="199"/>
  <c r="A117" i="199"/>
  <c r="A118" i="199"/>
  <c r="A119" i="199"/>
  <c r="A120" i="199"/>
  <c r="A121" i="199"/>
  <c r="A122" i="199"/>
  <c r="A123" i="199"/>
  <c r="A124" i="199"/>
  <c r="A125" i="199"/>
  <c r="A126" i="199"/>
  <c r="A127" i="199"/>
  <c r="A128" i="199"/>
  <c r="A129" i="199"/>
  <c r="A130" i="199"/>
  <c r="A131" i="199"/>
  <c r="A132" i="199"/>
  <c r="A133" i="199"/>
  <c r="A134" i="199"/>
  <c r="A135" i="199"/>
  <c r="A136" i="199"/>
  <c r="A137" i="199"/>
  <c r="A138" i="199"/>
  <c r="A139" i="199"/>
  <c r="A140" i="199"/>
  <c r="A141" i="199"/>
  <c r="A142" i="199"/>
  <c r="A143" i="199"/>
  <c r="A144" i="199"/>
  <c r="A145" i="199"/>
  <c r="A146" i="199"/>
  <c r="A147" i="199"/>
  <c r="A148" i="199"/>
  <c r="A149" i="199"/>
  <c r="A150" i="199"/>
  <c r="A151" i="199"/>
  <c r="A152" i="199"/>
  <c r="A153" i="199"/>
  <c r="A154" i="199"/>
  <c r="A155" i="199"/>
  <c r="A156" i="199"/>
  <c r="A157" i="199"/>
  <c r="A158" i="199"/>
  <c r="A159" i="199"/>
  <c r="A160" i="199"/>
  <c r="A161" i="199"/>
  <c r="A162" i="199"/>
  <c r="A163" i="199"/>
  <c r="A164" i="199"/>
  <c r="A165" i="199"/>
  <c r="A166" i="199"/>
  <c r="A167" i="199"/>
  <c r="A168" i="199"/>
  <c r="A169" i="199"/>
  <c r="A170" i="199"/>
  <c r="A171" i="199"/>
  <c r="A172" i="199"/>
  <c r="A173" i="199"/>
  <c r="A174" i="199"/>
  <c r="A175" i="199"/>
  <c r="A176" i="199"/>
  <c r="A177" i="199"/>
  <c r="A178" i="199"/>
  <c r="A179" i="199"/>
  <c r="A180" i="199"/>
  <c r="A182" i="199"/>
  <c r="A183" i="199"/>
  <c r="A184" i="199"/>
  <c r="A185" i="199"/>
  <c r="A186" i="199"/>
  <c r="A187" i="199"/>
  <c r="A188" i="199"/>
  <c r="A189" i="199"/>
  <c r="A190" i="199"/>
  <c r="A191" i="199"/>
  <c r="A192" i="199"/>
  <c r="A193" i="199"/>
  <c r="A194" i="199"/>
  <c r="A195" i="199"/>
  <c r="A196" i="199"/>
  <c r="A197" i="199"/>
  <c r="A198" i="199"/>
  <c r="A199" i="199"/>
  <c r="A200" i="199"/>
  <c r="A201" i="199"/>
  <c r="A203" i="199"/>
  <c r="A204" i="199"/>
  <c r="A205" i="199"/>
  <c r="A206" i="199"/>
  <c r="A207" i="199"/>
  <c r="A208" i="199"/>
  <c r="A209" i="199"/>
  <c r="A210" i="199"/>
  <c r="A211" i="199"/>
  <c r="A212" i="199"/>
  <c r="A213" i="199"/>
  <c r="A214" i="199"/>
  <c r="A216" i="199"/>
  <c r="A217" i="199"/>
  <c r="A218" i="199"/>
  <c r="A219" i="199"/>
  <c r="A220" i="199"/>
  <c r="A221" i="199"/>
  <c r="A222" i="199"/>
  <c r="A223" i="199"/>
  <c r="A224" i="199"/>
  <c r="A225" i="199"/>
  <c r="A226" i="199"/>
  <c r="A227" i="199"/>
  <c r="A228" i="199"/>
  <c r="A229" i="199"/>
  <c r="A230" i="199"/>
  <c r="A231" i="199"/>
  <c r="A232" i="199"/>
  <c r="A233" i="199"/>
  <c r="A234" i="199"/>
  <c r="A235" i="199"/>
  <c r="A236" i="199"/>
  <c r="A237" i="199"/>
  <c r="A238" i="199"/>
  <c r="A239" i="199"/>
  <c r="A240" i="199"/>
  <c r="A241" i="199"/>
  <c r="A242" i="199"/>
  <c r="A243" i="199"/>
  <c r="A245" i="199"/>
  <c r="A246" i="199"/>
  <c r="A247" i="199"/>
  <c r="A248" i="199"/>
  <c r="A249" i="199"/>
  <c r="A250" i="199"/>
  <c r="A251" i="199"/>
  <c r="A253" i="199"/>
  <c r="A254" i="199"/>
  <c r="A255" i="199"/>
  <c r="A256" i="199"/>
  <c r="A257" i="199"/>
  <c r="A258" i="199"/>
  <c r="A259" i="199"/>
  <c r="A260" i="199"/>
  <c r="A261" i="199"/>
  <c r="A262" i="199"/>
  <c r="A263" i="199"/>
  <c r="A264" i="199"/>
  <c r="A265" i="199"/>
  <c r="A266" i="199"/>
  <c r="A267" i="199"/>
  <c r="A268" i="199"/>
  <c r="A269" i="199"/>
  <c r="A270" i="199"/>
  <c r="A271" i="199"/>
  <c r="A272" i="199"/>
  <c r="A273" i="199"/>
  <c r="A274" i="199"/>
  <c r="A275" i="199"/>
  <c r="A276" i="199"/>
  <c r="A277" i="199"/>
  <c r="A278" i="199"/>
  <c r="A279" i="199"/>
  <c r="A280" i="199"/>
  <c r="A281" i="199"/>
  <c r="A282" i="199"/>
  <c r="A283" i="199"/>
  <c r="A284" i="199"/>
  <c r="A285" i="199"/>
  <c r="A286" i="199"/>
  <c r="A287" i="199"/>
  <c r="A288" i="199"/>
  <c r="A289" i="199"/>
  <c r="A290" i="199"/>
  <c r="A291" i="199"/>
  <c r="A292" i="199"/>
  <c r="A293" i="199"/>
  <c r="A294" i="199"/>
  <c r="A296" i="199"/>
  <c r="A297" i="199"/>
  <c r="A298" i="199"/>
  <c r="A299" i="199"/>
  <c r="A300" i="199"/>
  <c r="A301" i="199"/>
  <c r="A302" i="199"/>
  <c r="A303" i="199"/>
  <c r="A304" i="199"/>
  <c r="A305" i="199"/>
  <c r="A306" i="199"/>
  <c r="A307" i="199"/>
  <c r="A308" i="199"/>
  <c r="A309" i="199"/>
  <c r="A310" i="199"/>
  <c r="A311" i="199"/>
  <c r="A313" i="199"/>
  <c r="A314" i="199"/>
  <c r="A315" i="199"/>
  <c r="A316" i="199"/>
  <c r="A317" i="199"/>
  <c r="A318" i="199"/>
  <c r="A319" i="199"/>
  <c r="A320" i="199"/>
  <c r="A321" i="199"/>
  <c r="A322" i="199"/>
  <c r="A323" i="199"/>
  <c r="A325" i="199"/>
  <c r="A326" i="199"/>
  <c r="A327" i="199"/>
  <c r="A328" i="199"/>
  <c r="A329" i="199"/>
  <c r="A330" i="199"/>
  <c r="A331" i="199"/>
  <c r="A332" i="199"/>
  <c r="A334" i="199"/>
  <c r="A335" i="199"/>
  <c r="A336" i="199"/>
  <c r="A337" i="199"/>
  <c r="A338" i="199"/>
  <c r="A339" i="199"/>
  <c r="A340" i="199"/>
  <c r="A341" i="199"/>
  <c r="A342" i="199"/>
  <c r="A343" i="199"/>
  <c r="A344" i="199"/>
  <c r="A345" i="199"/>
  <c r="A346" i="199"/>
  <c r="A347" i="199"/>
  <c r="A348" i="199"/>
  <c r="A349" i="199"/>
  <c r="A350" i="199"/>
  <c r="A351" i="199"/>
  <c r="A352" i="199"/>
  <c r="A353" i="199"/>
  <c r="A354" i="199"/>
  <c r="A355" i="199"/>
  <c r="A356" i="199"/>
  <c r="A357" i="199"/>
  <c r="A358" i="199"/>
  <c r="A359" i="199"/>
  <c r="A360" i="199"/>
  <c r="A361" i="199"/>
  <c r="A362" i="199"/>
  <c r="A363" i="199"/>
  <c r="A365" i="199"/>
  <c r="A366" i="199"/>
  <c r="A367" i="199"/>
  <c r="A368" i="199"/>
  <c r="A369" i="199"/>
  <c r="A370" i="199"/>
  <c r="A371" i="199"/>
  <c r="A372" i="199"/>
  <c r="A373" i="199"/>
  <c r="A374" i="199"/>
  <c r="A376" i="199"/>
  <c r="A377" i="199"/>
  <c r="A378" i="199"/>
  <c r="A379" i="199"/>
  <c r="A381" i="199"/>
  <c r="A382" i="199"/>
  <c r="A383" i="199"/>
  <c r="A384" i="199"/>
  <c r="A385" i="199"/>
  <c r="A386" i="199"/>
  <c r="A387" i="199"/>
  <c r="A388" i="199"/>
  <c r="A389" i="199"/>
  <c r="A390" i="199"/>
  <c r="A391" i="199"/>
  <c r="A392" i="199"/>
  <c r="A393" i="199"/>
  <c r="A394" i="199"/>
  <c r="A395" i="199"/>
  <c r="A396" i="199"/>
  <c r="A397" i="199"/>
  <c r="A398" i="199"/>
  <c r="A399" i="199"/>
  <c r="A400" i="199"/>
  <c r="A401" i="199"/>
  <c r="A402" i="199"/>
  <c r="A403" i="199"/>
  <c r="A404" i="199"/>
  <c r="A405" i="199"/>
  <c r="A406" i="199"/>
  <c r="A407" i="199"/>
  <c r="A408" i="199"/>
  <c r="A409" i="199"/>
  <c r="A410" i="199"/>
  <c r="A411" i="199"/>
  <c r="A413" i="199"/>
  <c r="A414" i="199"/>
  <c r="A415" i="199"/>
  <c r="A416" i="199"/>
  <c r="A417" i="199"/>
  <c r="A418" i="199"/>
  <c r="A419" i="199"/>
  <c r="A420" i="199"/>
  <c r="A421" i="199"/>
  <c r="A422" i="199"/>
  <c r="A423" i="199"/>
  <c r="A424" i="199"/>
  <c r="A425" i="199"/>
  <c r="A426" i="199"/>
  <c r="A427" i="199"/>
  <c r="A428" i="199"/>
  <c r="A429" i="199"/>
  <c r="A430" i="199"/>
  <c r="A431" i="199"/>
  <c r="A433" i="199"/>
  <c r="A434" i="199"/>
  <c r="A435" i="199"/>
  <c r="A436" i="199"/>
  <c r="A437" i="199"/>
  <c r="A438" i="199"/>
  <c r="A439" i="199"/>
  <c r="A440" i="199"/>
  <c r="A441" i="199"/>
  <c r="A442" i="199"/>
  <c r="A443" i="199"/>
  <c r="A444" i="199"/>
  <c r="A445" i="199"/>
  <c r="A446" i="199"/>
  <c r="A447" i="199"/>
  <c r="A448" i="199"/>
  <c r="A449" i="199"/>
  <c r="A450" i="199"/>
  <c r="A452" i="199"/>
  <c r="A453" i="199"/>
  <c r="A454" i="199"/>
  <c r="A455" i="199"/>
  <c r="A456" i="199"/>
  <c r="A457" i="199"/>
  <c r="A458" i="199"/>
  <c r="A459" i="199"/>
  <c r="A460" i="199"/>
  <c r="A461" i="199"/>
  <c r="A462" i="199"/>
  <c r="A463" i="199"/>
  <c r="A464" i="199"/>
  <c r="A465" i="199"/>
  <c r="A466" i="199"/>
  <c r="A467" i="199"/>
  <c r="A468" i="199"/>
  <c r="A469" i="199"/>
  <c r="A470" i="199"/>
  <c r="A471" i="199"/>
  <c r="A472" i="199"/>
  <c r="A473" i="199"/>
  <c r="A474" i="199"/>
  <c r="A475" i="199"/>
  <c r="A476" i="199"/>
  <c r="A477" i="199"/>
  <c r="A478" i="199"/>
  <c r="A479" i="199"/>
  <c r="A480" i="199"/>
  <c r="A481" i="199"/>
  <c r="A482" i="199"/>
  <c r="A483" i="199"/>
  <c r="A484" i="199"/>
  <c r="A485" i="199"/>
  <c r="A486" i="199"/>
  <c r="A487" i="199"/>
  <c r="A488" i="199"/>
  <c r="A489" i="199"/>
  <c r="A490" i="199"/>
  <c r="A491" i="199"/>
  <c r="A492" i="199"/>
  <c r="A493" i="199"/>
  <c r="A494" i="199"/>
  <c r="A496" i="199"/>
  <c r="A497" i="199"/>
  <c r="A498" i="199"/>
  <c r="A499" i="199"/>
  <c r="A500" i="199"/>
  <c r="A501" i="199"/>
  <c r="A502" i="199"/>
  <c r="A503" i="199"/>
  <c r="A504" i="199"/>
  <c r="A505" i="199"/>
  <c r="A506" i="199"/>
  <c r="A507" i="199"/>
  <c r="A508" i="199"/>
  <c r="A509" i="199"/>
  <c r="A510" i="199"/>
  <c r="A511" i="199"/>
  <c r="A512" i="199"/>
  <c r="A513" i="199"/>
  <c r="A514" i="199"/>
  <c r="A515" i="199"/>
  <c r="A516" i="199"/>
  <c r="A517" i="199"/>
  <c r="A518" i="199"/>
  <c r="A519" i="199"/>
  <c r="A520" i="199"/>
  <c r="A521" i="199"/>
  <c r="A522" i="199"/>
  <c r="A523" i="199"/>
  <c r="A524" i="199"/>
  <c r="A525" i="199"/>
  <c r="A526" i="199"/>
  <c r="A527" i="199"/>
  <c r="A528" i="199"/>
  <c r="A529" i="199"/>
  <c r="A530" i="199"/>
  <c r="A531" i="199"/>
  <c r="A532" i="199"/>
  <c r="A533" i="199"/>
  <c r="A534" i="199"/>
  <c r="A535" i="199"/>
  <c r="A536" i="199"/>
  <c r="A537" i="199"/>
  <c r="A538" i="199"/>
  <c r="A539" i="199"/>
  <c r="A540" i="199"/>
  <c r="A541" i="199"/>
  <c r="A542" i="199"/>
  <c r="A543" i="199"/>
  <c r="A544" i="199"/>
  <c r="A545" i="199"/>
  <c r="A546" i="199"/>
  <c r="A547" i="199"/>
  <c r="A548" i="199"/>
  <c r="A549" i="199"/>
  <c r="A550" i="199"/>
  <c r="A551" i="199"/>
  <c r="A552" i="199"/>
  <c r="A553" i="199"/>
  <c r="A554" i="199"/>
  <c r="A555" i="199"/>
  <c r="A556" i="199"/>
  <c r="A557" i="199"/>
  <c r="A558" i="199"/>
  <c r="A559" i="199"/>
  <c r="A560" i="199"/>
  <c r="A561" i="199"/>
  <c r="A562" i="199"/>
  <c r="A563" i="199"/>
  <c r="A564" i="199"/>
  <c r="A565" i="199"/>
  <c r="A566" i="199"/>
  <c r="A567" i="199"/>
  <c r="A568" i="199"/>
  <c r="A569" i="199"/>
  <c r="A571" i="199"/>
  <c r="A572" i="199"/>
  <c r="A573" i="199"/>
  <c r="A574" i="199"/>
  <c r="A575" i="199"/>
  <c r="A576" i="199"/>
  <c r="A577" i="199"/>
  <c r="A578" i="199"/>
  <c r="A579" i="199"/>
  <c r="A580" i="199"/>
  <c r="A581" i="199"/>
  <c r="A582" i="199"/>
  <c r="A583" i="199"/>
  <c r="A584" i="199"/>
  <c r="A585" i="199"/>
  <c r="A586" i="199"/>
  <c r="A587" i="199"/>
  <c r="A588" i="199"/>
  <c r="A589" i="199"/>
  <c r="A590" i="199"/>
  <c r="A591" i="199"/>
  <c r="A592" i="199"/>
  <c r="A593" i="199"/>
  <c r="A594" i="199"/>
  <c r="A595" i="199"/>
  <c r="A596" i="199"/>
  <c r="A597" i="199"/>
  <c r="A598" i="199"/>
  <c r="A599" i="199"/>
  <c r="A600" i="199"/>
  <c r="A601" i="199"/>
  <c r="A602" i="199"/>
  <c r="A603" i="199"/>
  <c r="A604" i="199"/>
  <c r="A605" i="199"/>
  <c r="A606" i="199"/>
  <c r="A607" i="199"/>
  <c r="A608" i="199"/>
  <c r="A609" i="199"/>
  <c r="A610" i="199"/>
  <c r="A611" i="199"/>
  <c r="A612" i="199"/>
  <c r="A613" i="199"/>
  <c r="A614" i="199"/>
  <c r="A615" i="199"/>
  <c r="A616" i="199"/>
  <c r="A617" i="199"/>
  <c r="A618" i="199"/>
  <c r="A619" i="199"/>
  <c r="A620" i="199"/>
  <c r="A621" i="199"/>
  <c r="A622" i="199"/>
  <c r="A623" i="199"/>
  <c r="A624" i="199"/>
  <c r="A625" i="199"/>
  <c r="A626" i="199"/>
  <c r="A627" i="199"/>
  <c r="A628" i="199"/>
  <c r="A629" i="199"/>
  <c r="A630" i="199"/>
  <c r="A631" i="199"/>
  <c r="A632" i="199"/>
  <c r="A633" i="199"/>
  <c r="A634" i="199"/>
  <c r="A635" i="199"/>
  <c r="A636" i="199"/>
  <c r="A637" i="199"/>
  <c r="A638" i="199"/>
  <c r="A639" i="199"/>
  <c r="A640" i="199"/>
  <c r="A641" i="199"/>
  <c r="A642" i="199"/>
  <c r="A643" i="199"/>
  <c r="A644" i="199"/>
  <c r="A645" i="199"/>
  <c r="A646" i="199"/>
  <c r="A648" i="199"/>
  <c r="A649" i="199"/>
  <c r="A650" i="199"/>
  <c r="A651" i="199"/>
  <c r="A652" i="199"/>
  <c r="A653" i="199"/>
  <c r="A654" i="199"/>
  <c r="A655" i="199"/>
  <c r="A656" i="199"/>
  <c r="A657" i="199"/>
  <c r="A658" i="199"/>
  <c r="A659" i="199"/>
  <c r="A660" i="199"/>
  <c r="A661" i="199"/>
  <c r="A662" i="199"/>
  <c r="A663" i="199"/>
  <c r="A664" i="199"/>
  <c r="A665" i="199"/>
  <c r="A666" i="199"/>
  <c r="A667" i="199"/>
  <c r="A668" i="199"/>
  <c r="A669" i="199"/>
  <c r="A671" i="199"/>
  <c r="A672" i="199"/>
  <c r="A673" i="199"/>
  <c r="A674" i="199"/>
  <c r="A675" i="199"/>
  <c r="A676" i="199"/>
  <c r="A677" i="199"/>
  <c r="A678" i="199"/>
  <c r="A679" i="199"/>
  <c r="A680" i="199"/>
  <c r="A681" i="199"/>
  <c r="A682" i="199"/>
  <c r="A683" i="199"/>
  <c r="A684" i="199"/>
  <c r="A686" i="199"/>
  <c r="A687" i="199"/>
  <c r="A688" i="199"/>
  <c r="A689" i="199"/>
  <c r="A690" i="199"/>
  <c r="A691" i="199"/>
  <c r="A692" i="199"/>
  <c r="A693" i="199"/>
  <c r="A694" i="199"/>
  <c r="A695" i="199"/>
  <c r="A696" i="199"/>
  <c r="A697" i="199"/>
  <c r="A698" i="199"/>
  <c r="A699" i="199"/>
  <c r="A700" i="199"/>
  <c r="A701" i="199"/>
  <c r="A702" i="199"/>
  <c r="A703" i="199"/>
  <c r="A704" i="199"/>
  <c r="A705" i="199"/>
  <c r="A706" i="199"/>
  <c r="A707" i="199"/>
  <c r="A708" i="199"/>
  <c r="A709" i="199"/>
  <c r="A710" i="199"/>
  <c r="A711" i="199"/>
  <c r="A712" i="199"/>
  <c r="A713" i="199"/>
  <c r="A714" i="199"/>
  <c r="A715" i="199"/>
  <c r="A716" i="199"/>
  <c r="A717" i="199"/>
  <c r="A718" i="199"/>
  <c r="A719" i="199"/>
  <c r="A720" i="199"/>
  <c r="A721" i="199"/>
  <c r="A722" i="199"/>
  <c r="A723" i="199"/>
  <c r="A724" i="199"/>
  <c r="A725" i="199"/>
  <c r="A726" i="199"/>
  <c r="A727" i="199"/>
  <c r="A728" i="199"/>
  <c r="A729" i="199"/>
  <c r="A730" i="199"/>
  <c r="A731" i="199"/>
  <c r="A732" i="199"/>
  <c r="A734" i="199"/>
  <c r="A735" i="199"/>
  <c r="A736" i="199"/>
  <c r="A737" i="199"/>
  <c r="A738" i="199"/>
  <c r="A739" i="199"/>
  <c r="A740" i="199"/>
  <c r="A741" i="199"/>
  <c r="A742" i="199"/>
  <c r="A743" i="199"/>
  <c r="A744" i="199"/>
  <c r="A745" i="199"/>
  <c r="A746" i="199"/>
  <c r="A747" i="199"/>
  <c r="A748" i="199"/>
  <c r="A750" i="199"/>
  <c r="A751" i="199"/>
  <c r="A752" i="199"/>
  <c r="A753" i="199"/>
  <c r="A754" i="199"/>
  <c r="A755" i="199"/>
  <c r="A756" i="199"/>
  <c r="A757" i="199"/>
  <c r="A758" i="199"/>
  <c r="A759" i="199"/>
  <c r="A760" i="199"/>
  <c r="A761" i="199"/>
  <c r="A762" i="199"/>
  <c r="A763" i="199"/>
  <c r="A764" i="199"/>
  <c r="A765" i="199"/>
  <c r="A766" i="199"/>
  <c r="A767" i="199"/>
  <c r="A768" i="199"/>
  <c r="A769" i="199"/>
  <c r="A770" i="199"/>
  <c r="A771" i="199"/>
  <c r="A773" i="199"/>
  <c r="A774" i="199"/>
  <c r="A775" i="199"/>
  <c r="A776" i="199"/>
  <c r="A777" i="199"/>
  <c r="A778" i="199"/>
  <c r="A779" i="199"/>
  <c r="A780" i="199"/>
  <c r="A781" i="199"/>
  <c r="A782" i="199"/>
  <c r="A783" i="199"/>
  <c r="A784" i="199"/>
  <c r="A785" i="199"/>
  <c r="A786" i="199"/>
  <c r="A787" i="199"/>
  <c r="A788" i="199"/>
  <c r="A789" i="199"/>
  <c r="A790" i="199"/>
  <c r="A791" i="199"/>
  <c r="A792" i="199"/>
  <c r="A793" i="199"/>
  <c r="A794" i="199"/>
  <c r="A795" i="199"/>
  <c r="A796" i="199"/>
  <c r="A797" i="199"/>
  <c r="A799" i="199"/>
  <c r="A800" i="199"/>
  <c r="A801" i="199"/>
  <c r="A802" i="199"/>
  <c r="A803" i="199"/>
  <c r="A804" i="199"/>
  <c r="A805" i="199"/>
  <c r="A806" i="199"/>
  <c r="A807" i="199"/>
  <c r="A808" i="199"/>
  <c r="A809" i="199"/>
  <c r="A810" i="199"/>
  <c r="A811" i="199"/>
  <c r="A812" i="199"/>
  <c r="A813" i="199"/>
  <c r="A814" i="199"/>
  <c r="A815" i="199"/>
  <c r="A816" i="199"/>
  <c r="A818" i="199"/>
  <c r="A819" i="199"/>
  <c r="A820" i="199"/>
  <c r="A821" i="199"/>
  <c r="A822" i="199"/>
  <c r="A823" i="199"/>
  <c r="A824" i="199"/>
  <c r="A825" i="199"/>
  <c r="A826" i="199"/>
  <c r="A827" i="199"/>
  <c r="A828" i="199"/>
  <c r="A829" i="199"/>
  <c r="A830" i="199"/>
  <c r="A831" i="199"/>
  <c r="A832" i="199"/>
  <c r="A833" i="199"/>
  <c r="A834" i="199"/>
  <c r="A835" i="199"/>
  <c r="A836" i="199"/>
  <c r="A837" i="199"/>
  <c r="A838" i="199"/>
  <c r="A839" i="199"/>
  <c r="A840" i="199"/>
  <c r="A842" i="199"/>
  <c r="A843" i="199"/>
  <c r="A844" i="199"/>
  <c r="A845" i="199"/>
  <c r="A846" i="199"/>
  <c r="A847" i="199"/>
  <c r="A848" i="199"/>
  <c r="A849" i="199"/>
  <c r="A850" i="199"/>
  <c r="A851" i="199"/>
  <c r="A852" i="199"/>
  <c r="A853" i="199"/>
  <c r="A854" i="199"/>
  <c r="A855" i="199"/>
  <c r="A856" i="199"/>
  <c r="A857" i="199"/>
  <c r="A858" i="199"/>
  <c r="A859" i="199"/>
  <c r="A860" i="199"/>
  <c r="A861" i="199"/>
  <c r="A862" i="199"/>
  <c r="A863" i="199"/>
  <c r="A865" i="199"/>
  <c r="A866" i="199"/>
  <c r="A867" i="199"/>
  <c r="A868" i="199"/>
  <c r="A869" i="199"/>
  <c r="A870" i="199"/>
  <c r="A871" i="199"/>
  <c r="A872" i="199"/>
  <c r="A873" i="199"/>
  <c r="A874" i="199"/>
  <c r="A875" i="199"/>
  <c r="A876" i="199"/>
  <c r="A877" i="199"/>
  <c r="A878" i="199"/>
  <c r="A879" i="199"/>
  <c r="A880" i="199"/>
  <c r="A881" i="199"/>
  <c r="A882" i="199"/>
  <c r="A883" i="199"/>
  <c r="A884" i="199"/>
  <c r="A885" i="199"/>
  <c r="A886" i="199"/>
  <c r="A887" i="199"/>
  <c r="A888" i="199"/>
  <c r="A889" i="199"/>
  <c r="A891" i="199"/>
  <c r="A892" i="199"/>
  <c r="A893" i="199"/>
  <c r="A894" i="199"/>
  <c r="A895" i="199"/>
  <c r="A896" i="199"/>
  <c r="A897" i="199"/>
  <c r="A898" i="199"/>
  <c r="A899" i="199"/>
  <c r="A900" i="199"/>
  <c r="A901" i="199"/>
  <c r="A902" i="199"/>
  <c r="A903" i="199"/>
  <c r="A904" i="199"/>
  <c r="A905" i="199"/>
  <c r="A906" i="199"/>
  <c r="A907" i="199"/>
  <c r="A908" i="199"/>
  <c r="A909" i="199"/>
  <c r="A911" i="199"/>
  <c r="A912" i="199"/>
  <c r="A913" i="199"/>
  <c r="A914" i="199"/>
  <c r="A915" i="199"/>
  <c r="A916" i="199"/>
  <c r="A917" i="199"/>
  <c r="A918" i="199"/>
  <c r="A919" i="199"/>
  <c r="A920" i="199"/>
  <c r="A921" i="199"/>
  <c r="A922" i="199"/>
  <c r="A923" i="199"/>
  <c r="A924" i="199"/>
  <c r="A925" i="199"/>
  <c r="A926" i="199"/>
  <c r="A928" i="199"/>
  <c r="A929" i="199"/>
  <c r="A930" i="199"/>
  <c r="A931" i="199"/>
  <c r="A932" i="199"/>
  <c r="A933" i="199"/>
  <c r="A934" i="199"/>
  <c r="A935" i="199"/>
  <c r="A936" i="199"/>
  <c r="A937" i="199"/>
  <c r="A938" i="199"/>
  <c r="A939" i="199"/>
  <c r="A940" i="199"/>
  <c r="A941" i="199"/>
  <c r="A942" i="199"/>
  <c r="A943" i="199"/>
  <c r="A944" i="199"/>
  <c r="A945" i="199"/>
  <c r="A946" i="199"/>
  <c r="A947" i="199"/>
  <c r="A949" i="199"/>
  <c r="A950" i="199"/>
  <c r="A951" i="199"/>
  <c r="A952" i="199"/>
  <c r="A953" i="199"/>
  <c r="A954" i="199"/>
  <c r="A955" i="199"/>
  <c r="A956" i="199"/>
  <c r="A957" i="199"/>
  <c r="A958" i="199"/>
  <c r="A959" i="199"/>
  <c r="A960" i="199"/>
  <c r="A961" i="199"/>
  <c r="A962" i="199"/>
  <c r="A963" i="199"/>
  <c r="A964" i="199"/>
  <c r="A965" i="199"/>
  <c r="A966" i="199"/>
  <c r="A967" i="199"/>
  <c r="A968" i="199"/>
  <c r="A970" i="199"/>
  <c r="A971" i="199"/>
  <c r="A972" i="199"/>
  <c r="A973" i="199"/>
  <c r="A974" i="199"/>
  <c r="A975" i="199"/>
  <c r="A976" i="199"/>
  <c r="A977" i="199"/>
  <c r="A978" i="199"/>
  <c r="A979" i="199"/>
  <c r="A980" i="199"/>
  <c r="A981" i="199"/>
  <c r="A982" i="199"/>
  <c r="A983" i="199"/>
  <c r="A984" i="199"/>
  <c r="A985" i="199"/>
  <c r="A986" i="199"/>
  <c r="A987" i="199"/>
  <c r="A988" i="199"/>
  <c r="H19" i="184"/>
  <c r="J19" i="184"/>
  <c r="H20" i="184"/>
  <c r="J20" i="184"/>
  <c r="H22" i="184"/>
  <c r="J22" i="184"/>
  <c r="H23" i="184"/>
  <c r="J23" i="184"/>
  <c r="H24" i="184"/>
  <c r="J24" i="184"/>
  <c r="H25" i="184"/>
  <c r="J25" i="184"/>
  <c r="H26" i="184"/>
  <c r="J26" i="184"/>
  <c r="H27" i="184"/>
  <c r="J27" i="184"/>
  <c r="H28" i="184"/>
  <c r="J28" i="184"/>
  <c r="H29" i="184"/>
  <c r="J29" i="184"/>
  <c r="H30" i="184"/>
  <c r="J30" i="184"/>
  <c r="H31" i="184"/>
  <c r="J31" i="184"/>
  <c r="H32" i="184"/>
  <c r="J32" i="184"/>
  <c r="H33" i="184"/>
  <c r="J33" i="184"/>
  <c r="H34" i="184"/>
  <c r="J34" i="184"/>
  <c r="I34" i="184" s="1"/>
  <c r="H35" i="184"/>
  <c r="J35" i="184"/>
  <c r="H36" i="184"/>
  <c r="J36" i="184"/>
  <c r="H37" i="184"/>
  <c r="J37" i="184"/>
  <c r="H38" i="184"/>
  <c r="J38" i="184"/>
  <c r="H39" i="184"/>
  <c r="J39" i="184"/>
  <c r="H40" i="184"/>
  <c r="J40" i="184"/>
  <c r="H41" i="184"/>
  <c r="J41" i="184"/>
  <c r="H42" i="184"/>
  <c r="J42" i="184"/>
  <c r="H43" i="184"/>
  <c r="J43" i="184"/>
  <c r="H44" i="184"/>
  <c r="J44" i="184"/>
  <c r="H45" i="184"/>
  <c r="J45" i="184"/>
  <c r="H46" i="184"/>
  <c r="J46" i="184"/>
  <c r="I46" i="184" s="1"/>
  <c r="H47" i="184"/>
  <c r="J47" i="184"/>
  <c r="H48" i="184"/>
  <c r="J48" i="184"/>
  <c r="H49" i="184"/>
  <c r="J49" i="184"/>
  <c r="H50" i="184"/>
  <c r="I50" i="184" s="1"/>
  <c r="J50" i="184"/>
  <c r="H51" i="184"/>
  <c r="J51" i="184"/>
  <c r="H52" i="184"/>
  <c r="J52" i="184"/>
  <c r="H53" i="184"/>
  <c r="J53" i="184"/>
  <c r="H54" i="184"/>
  <c r="I54" i="184"/>
  <c r="J54" i="184"/>
  <c r="H55" i="184"/>
  <c r="J55" i="184"/>
  <c r="H56" i="184"/>
  <c r="J56" i="184"/>
  <c r="H57" i="184"/>
  <c r="J57" i="184"/>
  <c r="H58" i="184"/>
  <c r="J58" i="184"/>
  <c r="H60" i="184"/>
  <c r="J60" i="184"/>
  <c r="H61" i="184"/>
  <c r="J61" i="184"/>
  <c r="H62" i="184"/>
  <c r="I62" i="184" s="1"/>
  <c r="J62" i="184"/>
  <c r="H63" i="184"/>
  <c r="J63" i="184"/>
  <c r="H64" i="184"/>
  <c r="J64" i="184"/>
  <c r="H65" i="184"/>
  <c r="J65" i="184"/>
  <c r="H66" i="184"/>
  <c r="J66" i="184"/>
  <c r="I66" i="184" s="1"/>
  <c r="H67" i="184"/>
  <c r="J67" i="184"/>
  <c r="H68" i="184"/>
  <c r="J68" i="184"/>
  <c r="H69" i="184"/>
  <c r="J69" i="184"/>
  <c r="H70" i="184"/>
  <c r="J70" i="184"/>
  <c r="H71" i="184"/>
  <c r="J71" i="184"/>
  <c r="H72" i="184"/>
  <c r="J72" i="184"/>
  <c r="H73" i="184"/>
  <c r="J73" i="184"/>
  <c r="H74" i="184"/>
  <c r="I74" i="184" s="1"/>
  <c r="J74" i="184"/>
  <c r="H75" i="184"/>
  <c r="J75" i="184"/>
  <c r="H76" i="184"/>
  <c r="J76" i="184"/>
  <c r="H77" i="184"/>
  <c r="J77" i="184"/>
  <c r="H78" i="184"/>
  <c r="J78" i="184"/>
  <c r="I78" i="184" s="1"/>
  <c r="H79" i="184"/>
  <c r="J79" i="184"/>
  <c r="H80" i="184"/>
  <c r="J80" i="184"/>
  <c r="H81" i="184"/>
  <c r="J81" i="184"/>
  <c r="H82" i="184"/>
  <c r="J82" i="184"/>
  <c r="I82" i="184"/>
  <c r="H83" i="184"/>
  <c r="J83" i="184"/>
  <c r="H84" i="184"/>
  <c r="J84" i="184"/>
  <c r="H85" i="184"/>
  <c r="J85" i="184"/>
  <c r="H86" i="184"/>
  <c r="J86" i="184"/>
  <c r="I86" i="184"/>
  <c r="H87" i="184"/>
  <c r="J87" i="184"/>
  <c r="H88" i="184"/>
  <c r="J88" i="184"/>
  <c r="H89" i="184"/>
  <c r="J89" i="184"/>
  <c r="H90" i="184"/>
  <c r="J90" i="184"/>
  <c r="H91" i="184"/>
  <c r="J91" i="184"/>
  <c r="H92" i="184"/>
  <c r="J92" i="184"/>
  <c r="H93" i="184"/>
  <c r="J93" i="184"/>
  <c r="H94" i="184"/>
  <c r="J94" i="184"/>
  <c r="H95" i="184"/>
  <c r="J95" i="184"/>
  <c r="I95" i="184" s="1"/>
  <c r="H96" i="184"/>
  <c r="J96" i="184"/>
  <c r="H97" i="184"/>
  <c r="J97" i="184"/>
  <c r="H98" i="184"/>
  <c r="J98" i="184"/>
  <c r="H100" i="184"/>
  <c r="J100" i="184"/>
  <c r="H101" i="184"/>
  <c r="J101" i="184"/>
  <c r="H102" i="184"/>
  <c r="J102" i="184"/>
  <c r="H103" i="184"/>
  <c r="J103" i="184"/>
  <c r="H104" i="184"/>
  <c r="J104" i="184"/>
  <c r="H105" i="184"/>
  <c r="J105" i="184"/>
  <c r="H106" i="184"/>
  <c r="J106" i="184"/>
  <c r="H107" i="184"/>
  <c r="J107" i="184"/>
  <c r="H108" i="184"/>
  <c r="J108" i="184"/>
  <c r="I108" i="184" s="1"/>
  <c r="H109" i="184"/>
  <c r="J109" i="184"/>
  <c r="H110" i="184"/>
  <c r="J110" i="184"/>
  <c r="H111" i="184"/>
  <c r="J111" i="184"/>
  <c r="H112" i="184"/>
  <c r="J112" i="184"/>
  <c r="I112" i="184" s="1"/>
  <c r="H113" i="184"/>
  <c r="J113" i="184"/>
  <c r="H114" i="184"/>
  <c r="J114" i="184"/>
  <c r="H115" i="184"/>
  <c r="J115" i="184"/>
  <c r="H116" i="184"/>
  <c r="J116" i="184"/>
  <c r="H117" i="184"/>
  <c r="J117" i="184"/>
  <c r="H118" i="184"/>
  <c r="J118" i="184"/>
  <c r="H119" i="184"/>
  <c r="J119" i="184"/>
  <c r="H120" i="184"/>
  <c r="J120" i="184"/>
  <c r="H121" i="184"/>
  <c r="J121" i="184"/>
  <c r="H122" i="184"/>
  <c r="J122" i="184"/>
  <c r="H123" i="184"/>
  <c r="J123" i="184"/>
  <c r="H124" i="184"/>
  <c r="J124" i="184"/>
  <c r="I124" i="184"/>
  <c r="H125" i="184"/>
  <c r="J125" i="184"/>
  <c r="H126" i="184"/>
  <c r="J126" i="184"/>
  <c r="H127" i="184"/>
  <c r="J127" i="184"/>
  <c r="H128" i="184"/>
  <c r="J128" i="184"/>
  <c r="I128" i="184"/>
  <c r="H129" i="184"/>
  <c r="J129" i="184"/>
  <c r="H130" i="184"/>
  <c r="J130" i="184"/>
  <c r="H131" i="184"/>
  <c r="J131" i="184"/>
  <c r="H132" i="184"/>
  <c r="J132" i="184"/>
  <c r="H133" i="184"/>
  <c r="J133" i="184"/>
  <c r="H134" i="184"/>
  <c r="J134" i="184"/>
  <c r="H135" i="184"/>
  <c r="J135" i="184"/>
  <c r="H136" i="184"/>
  <c r="J136" i="184"/>
  <c r="H137" i="184"/>
  <c r="J137" i="184"/>
  <c r="H138" i="184"/>
  <c r="J138" i="184"/>
  <c r="H139" i="184"/>
  <c r="J139" i="184"/>
  <c r="H140" i="184"/>
  <c r="I140" i="184"/>
  <c r="J140" i="184"/>
  <c r="H141" i="184"/>
  <c r="J141" i="184"/>
  <c r="H142" i="184"/>
  <c r="J142" i="184"/>
  <c r="H143" i="184"/>
  <c r="J143" i="184"/>
  <c r="H144" i="184"/>
  <c r="J144" i="184"/>
  <c r="H145" i="184"/>
  <c r="J145" i="184"/>
  <c r="H146" i="184"/>
  <c r="J146" i="184"/>
  <c r="H147" i="184"/>
  <c r="J147" i="184"/>
  <c r="I147" i="184"/>
  <c r="H148" i="184"/>
  <c r="J148" i="184"/>
  <c r="H149" i="184"/>
  <c r="J149" i="184"/>
  <c r="H150" i="184"/>
  <c r="J150" i="184"/>
  <c r="H151" i="184"/>
  <c r="J151" i="184"/>
  <c r="H152" i="184"/>
  <c r="J152" i="184"/>
  <c r="H153" i="184"/>
  <c r="J153" i="184"/>
  <c r="H154" i="184"/>
  <c r="J154" i="184"/>
  <c r="H155" i="184"/>
  <c r="J155" i="184"/>
  <c r="H156" i="184"/>
  <c r="J156" i="184"/>
  <c r="H157" i="184"/>
  <c r="J157" i="184"/>
  <c r="H158" i="184"/>
  <c r="J158" i="184"/>
  <c r="H159" i="184"/>
  <c r="J159" i="184"/>
  <c r="H160" i="184"/>
  <c r="J160" i="184"/>
  <c r="H161" i="184"/>
  <c r="J161" i="184"/>
  <c r="H162" i="184"/>
  <c r="J162" i="184"/>
  <c r="H163" i="184"/>
  <c r="J163" i="184"/>
  <c r="H164" i="184"/>
  <c r="J164" i="184"/>
  <c r="H165" i="184"/>
  <c r="J165" i="184"/>
  <c r="H166" i="184"/>
  <c r="J166" i="184"/>
  <c r="H167" i="184"/>
  <c r="J167" i="184"/>
  <c r="H168" i="184"/>
  <c r="J168" i="184"/>
  <c r="H169" i="184"/>
  <c r="J169" i="184"/>
  <c r="H170" i="184"/>
  <c r="J170" i="184"/>
  <c r="H171" i="184"/>
  <c r="J171" i="184"/>
  <c r="H172" i="184"/>
  <c r="J172" i="184"/>
  <c r="H173" i="184"/>
  <c r="J173" i="184"/>
  <c r="H174" i="184"/>
  <c r="J174" i="184"/>
  <c r="H175" i="184"/>
  <c r="J175" i="184"/>
  <c r="H176" i="184"/>
  <c r="J176" i="184"/>
  <c r="H177" i="184"/>
  <c r="J177" i="184"/>
  <c r="H178" i="184"/>
  <c r="J178" i="184"/>
  <c r="H179" i="184"/>
  <c r="J179" i="184"/>
  <c r="H180" i="184"/>
  <c r="J180" i="184"/>
  <c r="H182" i="184"/>
  <c r="J182" i="184"/>
  <c r="H183" i="184"/>
  <c r="J183" i="184"/>
  <c r="H184" i="184"/>
  <c r="J184" i="184"/>
  <c r="H185" i="184"/>
  <c r="J185" i="184"/>
  <c r="H186" i="184"/>
  <c r="J186" i="184"/>
  <c r="H187" i="184"/>
  <c r="J187" i="184"/>
  <c r="I187" i="184"/>
  <c r="H188" i="184"/>
  <c r="J188" i="184"/>
  <c r="H189" i="184"/>
  <c r="J189" i="184"/>
  <c r="I189" i="184" s="1"/>
  <c r="H190" i="184"/>
  <c r="J190" i="184"/>
  <c r="H191" i="184"/>
  <c r="J191" i="184"/>
  <c r="H192" i="184"/>
  <c r="J192" i="184"/>
  <c r="H193" i="184"/>
  <c r="J193" i="184"/>
  <c r="H194" i="184"/>
  <c r="J194" i="184"/>
  <c r="I194" i="184" s="1"/>
  <c r="H195" i="184"/>
  <c r="I195" i="184" s="1"/>
  <c r="J195" i="184"/>
  <c r="H196" i="184"/>
  <c r="J196" i="184"/>
  <c r="H197" i="184"/>
  <c r="J197" i="184"/>
  <c r="H198" i="184"/>
  <c r="J198" i="184"/>
  <c r="H199" i="184"/>
  <c r="J199" i="184"/>
  <c r="I199" i="184" s="1"/>
  <c r="H200" i="184"/>
  <c r="J200" i="184"/>
  <c r="H201" i="184"/>
  <c r="J201" i="184"/>
  <c r="H203" i="184"/>
  <c r="J203" i="184"/>
  <c r="H204" i="184"/>
  <c r="J204" i="184"/>
  <c r="H205" i="184"/>
  <c r="J205" i="184"/>
  <c r="H206" i="184"/>
  <c r="J206" i="184"/>
  <c r="I206" i="184" s="1"/>
  <c r="H207" i="184"/>
  <c r="I207" i="184"/>
  <c r="J207" i="184"/>
  <c r="H208" i="184"/>
  <c r="J208" i="184"/>
  <c r="H209" i="184"/>
  <c r="J209" i="184"/>
  <c r="H210" i="184"/>
  <c r="J210" i="184"/>
  <c r="H211" i="184"/>
  <c r="J211" i="184"/>
  <c r="H212" i="184"/>
  <c r="J212" i="184"/>
  <c r="H213" i="184"/>
  <c r="J213" i="184"/>
  <c r="H214" i="184"/>
  <c r="J214" i="184"/>
  <c r="H216" i="184"/>
  <c r="J216" i="184"/>
  <c r="H217" i="184"/>
  <c r="J217" i="184"/>
  <c r="H218" i="184"/>
  <c r="J218" i="184"/>
  <c r="H219" i="184"/>
  <c r="J219" i="184"/>
  <c r="H220" i="184"/>
  <c r="J220" i="184"/>
  <c r="H221" i="184"/>
  <c r="J221" i="184"/>
  <c r="H222" i="184"/>
  <c r="J222" i="184"/>
  <c r="H223" i="184"/>
  <c r="J223" i="184"/>
  <c r="I223" i="184" s="1"/>
  <c r="H224" i="184"/>
  <c r="J224" i="184"/>
  <c r="H225" i="184"/>
  <c r="J225" i="184"/>
  <c r="H226" i="184"/>
  <c r="J226" i="184"/>
  <c r="H227" i="184"/>
  <c r="J227" i="184"/>
  <c r="I227" i="184" s="1"/>
  <c r="H228" i="184"/>
  <c r="J228" i="184"/>
  <c r="H229" i="184"/>
  <c r="J229" i="184"/>
  <c r="H230" i="184"/>
  <c r="I230" i="184" s="1"/>
  <c r="J230" i="184"/>
  <c r="H231" i="184"/>
  <c r="J231" i="184"/>
  <c r="H232" i="184"/>
  <c r="J232" i="184"/>
  <c r="H233" i="184"/>
  <c r="J233" i="184"/>
  <c r="H234" i="184"/>
  <c r="J234" i="184"/>
  <c r="H235" i="184"/>
  <c r="J235" i="184"/>
  <c r="H236" i="184"/>
  <c r="J236" i="184"/>
  <c r="H237" i="184"/>
  <c r="J237" i="184"/>
  <c r="H238" i="184"/>
  <c r="J238" i="184"/>
  <c r="I238" i="184" s="1"/>
  <c r="H239" i="184"/>
  <c r="J239" i="184"/>
  <c r="H240" i="184"/>
  <c r="J240" i="184"/>
  <c r="H241" i="184"/>
  <c r="J241" i="184"/>
  <c r="H242" i="184"/>
  <c r="J242" i="184"/>
  <c r="I242" i="184"/>
  <c r="H243" i="184"/>
  <c r="I243" i="184" s="1"/>
  <c r="J243" i="184"/>
  <c r="H245" i="184"/>
  <c r="J245" i="184"/>
  <c r="J252" i="184" s="1"/>
  <c r="H246" i="184"/>
  <c r="J246" i="184"/>
  <c r="H247" i="184"/>
  <c r="J247" i="184"/>
  <c r="H248" i="184"/>
  <c r="J248" i="184"/>
  <c r="H249" i="184"/>
  <c r="J249" i="184"/>
  <c r="H250" i="184"/>
  <c r="J250" i="184"/>
  <c r="H251" i="184"/>
  <c r="J251" i="184"/>
  <c r="H253" i="184"/>
  <c r="J253" i="184"/>
  <c r="H254" i="184"/>
  <c r="J254" i="184"/>
  <c r="I254" i="184" s="1"/>
  <c r="H255" i="184"/>
  <c r="J255" i="184"/>
  <c r="H256" i="184"/>
  <c r="J256" i="184"/>
  <c r="H257" i="184"/>
  <c r="J257" i="184"/>
  <c r="H258" i="184"/>
  <c r="J258" i="184"/>
  <c r="H259" i="184"/>
  <c r="J259" i="184"/>
  <c r="H260" i="184"/>
  <c r="J260" i="184"/>
  <c r="H261" i="184"/>
  <c r="J261" i="184"/>
  <c r="I261" i="184" s="1"/>
  <c r="H262" i="184"/>
  <c r="J262" i="184"/>
  <c r="H263" i="184"/>
  <c r="J263" i="184"/>
  <c r="H264" i="184"/>
  <c r="J264" i="184"/>
  <c r="I264" i="184" s="1"/>
  <c r="H265" i="184"/>
  <c r="I265" i="184"/>
  <c r="J265" i="184"/>
  <c r="H266" i="184"/>
  <c r="J266" i="184"/>
  <c r="H267" i="184"/>
  <c r="J267" i="184"/>
  <c r="H268" i="184"/>
  <c r="J268" i="184"/>
  <c r="I268" i="184"/>
  <c r="H269" i="184"/>
  <c r="I269" i="184"/>
  <c r="J269" i="184"/>
  <c r="H270" i="184"/>
  <c r="J270" i="184"/>
  <c r="H271" i="184"/>
  <c r="J271" i="184"/>
  <c r="H272" i="184"/>
  <c r="J272" i="184"/>
  <c r="I272" i="184"/>
  <c r="H273" i="184"/>
  <c r="J273" i="184"/>
  <c r="I273" i="184" s="1"/>
  <c r="H274" i="184"/>
  <c r="J274" i="184"/>
  <c r="H275" i="184"/>
  <c r="J275" i="184"/>
  <c r="H276" i="184"/>
  <c r="J276" i="184"/>
  <c r="H277" i="184"/>
  <c r="I277" i="184"/>
  <c r="J277" i="184"/>
  <c r="H278" i="184"/>
  <c r="J278" i="184"/>
  <c r="H279" i="184"/>
  <c r="J279" i="184"/>
  <c r="H280" i="184"/>
  <c r="I280" i="184" s="1"/>
  <c r="J280" i="184"/>
  <c r="H281" i="184"/>
  <c r="J281" i="184"/>
  <c r="I281" i="184" s="1"/>
  <c r="H282" i="184"/>
  <c r="J282" i="184"/>
  <c r="H283" i="184"/>
  <c r="J283" i="184"/>
  <c r="H284" i="184"/>
  <c r="J284" i="184"/>
  <c r="I284" i="184"/>
  <c r="H285" i="184"/>
  <c r="J285" i="184"/>
  <c r="H286" i="184"/>
  <c r="J286" i="184"/>
  <c r="H287" i="184"/>
  <c r="J287" i="184"/>
  <c r="H288" i="184"/>
  <c r="J288" i="184"/>
  <c r="I288" i="184"/>
  <c r="H289" i="184"/>
  <c r="J289" i="184"/>
  <c r="I289" i="184" s="1"/>
  <c r="H290" i="184"/>
  <c r="J290" i="184"/>
  <c r="H291" i="184"/>
  <c r="J291" i="184"/>
  <c r="H292" i="184"/>
  <c r="J292" i="184"/>
  <c r="H293" i="184"/>
  <c r="I293" i="184" s="1"/>
  <c r="J293" i="184"/>
  <c r="H294" i="184"/>
  <c r="J294" i="184"/>
  <c r="H296" i="184"/>
  <c r="I296" i="184"/>
  <c r="J296" i="184"/>
  <c r="H297" i="184"/>
  <c r="J297" i="184"/>
  <c r="H298" i="184"/>
  <c r="J298" i="184"/>
  <c r="H299" i="184"/>
  <c r="J299" i="184"/>
  <c r="H300" i="184"/>
  <c r="J300" i="184"/>
  <c r="H301" i="184"/>
  <c r="J301" i="184"/>
  <c r="H302" i="184"/>
  <c r="J302" i="184"/>
  <c r="H303" i="184"/>
  <c r="J303" i="184"/>
  <c r="H304" i="184"/>
  <c r="J304" i="184"/>
  <c r="H305" i="184"/>
  <c r="J305" i="184"/>
  <c r="H306" i="184"/>
  <c r="J306" i="184"/>
  <c r="H307" i="184"/>
  <c r="J307" i="184"/>
  <c r="I307" i="184" s="1"/>
  <c r="H308" i="184"/>
  <c r="J308" i="184"/>
  <c r="H309" i="184"/>
  <c r="J309" i="184"/>
  <c r="H310" i="184"/>
  <c r="J310" i="184"/>
  <c r="H311" i="184"/>
  <c r="J311" i="184"/>
  <c r="H313" i="184"/>
  <c r="J313" i="184"/>
  <c r="H314" i="184"/>
  <c r="J314" i="184"/>
  <c r="H315" i="184"/>
  <c r="J315" i="184"/>
  <c r="I315" i="184" s="1"/>
  <c r="H316" i="184"/>
  <c r="J316" i="184"/>
  <c r="H317" i="184"/>
  <c r="J317" i="184"/>
  <c r="H318" i="184"/>
  <c r="J318" i="184"/>
  <c r="H319" i="184"/>
  <c r="J319" i="184"/>
  <c r="I319" i="184" s="1"/>
  <c r="H320" i="184"/>
  <c r="J320" i="184"/>
  <c r="H321" i="184"/>
  <c r="J321" i="184"/>
  <c r="H322" i="184"/>
  <c r="J322" i="184"/>
  <c r="H323" i="184"/>
  <c r="J323" i="184"/>
  <c r="H325" i="184"/>
  <c r="J325" i="184"/>
  <c r="H326" i="184"/>
  <c r="J326" i="184"/>
  <c r="H327" i="184"/>
  <c r="J327" i="184"/>
  <c r="H328" i="184"/>
  <c r="J328" i="184"/>
  <c r="H329" i="184"/>
  <c r="J329" i="184"/>
  <c r="H330" i="184"/>
  <c r="I330" i="184" s="1"/>
  <c r="J330" i="184"/>
  <c r="H331" i="184"/>
  <c r="J331" i="184"/>
  <c r="H332" i="184"/>
  <c r="J332" i="184"/>
  <c r="H334" i="184"/>
  <c r="J334" i="184"/>
  <c r="H335" i="184"/>
  <c r="J335" i="184"/>
  <c r="H336" i="184"/>
  <c r="J336" i="184"/>
  <c r="H337" i="184"/>
  <c r="J337" i="184"/>
  <c r="I337" i="184" s="1"/>
  <c r="H338" i="184"/>
  <c r="J338" i="184"/>
  <c r="I338" i="184" s="1"/>
  <c r="H339" i="184"/>
  <c r="J339" i="184"/>
  <c r="H340" i="184"/>
  <c r="J340" i="184"/>
  <c r="H341" i="184"/>
  <c r="J341" i="184"/>
  <c r="H342" i="184"/>
  <c r="J342" i="184"/>
  <c r="H343" i="184"/>
  <c r="J343" i="184"/>
  <c r="H344" i="184"/>
  <c r="J344" i="184"/>
  <c r="H345" i="184"/>
  <c r="J345" i="184"/>
  <c r="I345" i="184" s="1"/>
  <c r="H346" i="184"/>
  <c r="J346" i="184"/>
  <c r="H347" i="184"/>
  <c r="J347" i="184"/>
  <c r="H348" i="184"/>
  <c r="J348" i="184"/>
  <c r="H349" i="184"/>
  <c r="J349" i="184"/>
  <c r="H350" i="184"/>
  <c r="J350" i="184"/>
  <c r="H351" i="184"/>
  <c r="J351" i="184"/>
  <c r="H352" i="184"/>
  <c r="J352" i="184"/>
  <c r="H353" i="184"/>
  <c r="J353" i="184"/>
  <c r="H354" i="184"/>
  <c r="J354" i="184"/>
  <c r="H355" i="184"/>
  <c r="J355" i="184"/>
  <c r="H356" i="184"/>
  <c r="J356" i="184"/>
  <c r="H357" i="184"/>
  <c r="J357" i="184"/>
  <c r="H358" i="184"/>
  <c r="J358" i="184"/>
  <c r="H359" i="184"/>
  <c r="J359" i="184"/>
  <c r="H360" i="184"/>
  <c r="J360" i="184"/>
  <c r="H361" i="184"/>
  <c r="I361" i="184"/>
  <c r="J361" i="184"/>
  <c r="H362" i="184"/>
  <c r="J362" i="184"/>
  <c r="H363" i="184"/>
  <c r="J363" i="184"/>
  <c r="H365" i="184"/>
  <c r="J365" i="184"/>
  <c r="H366" i="184"/>
  <c r="J366" i="184"/>
  <c r="H367" i="184"/>
  <c r="J367" i="184"/>
  <c r="H368" i="184"/>
  <c r="J368" i="184"/>
  <c r="H369" i="184"/>
  <c r="J369" i="184"/>
  <c r="H370" i="184"/>
  <c r="J370" i="184"/>
  <c r="H371" i="184"/>
  <c r="J371" i="184"/>
  <c r="H372" i="184"/>
  <c r="J372" i="184"/>
  <c r="H373" i="184"/>
  <c r="J373" i="184"/>
  <c r="H374" i="184"/>
  <c r="J374" i="184"/>
  <c r="H376" i="184"/>
  <c r="J376" i="184"/>
  <c r="H377" i="184"/>
  <c r="J377" i="184"/>
  <c r="H378" i="184"/>
  <c r="J378" i="184"/>
  <c r="J380" i="184" s="1"/>
  <c r="H379" i="184"/>
  <c r="J379" i="184"/>
  <c r="H381" i="184"/>
  <c r="J381" i="184"/>
  <c r="H382" i="184"/>
  <c r="J382" i="184"/>
  <c r="H383" i="184"/>
  <c r="J383" i="184"/>
  <c r="H384" i="184"/>
  <c r="J384" i="184"/>
  <c r="H385" i="184"/>
  <c r="J385" i="184"/>
  <c r="H386" i="184"/>
  <c r="J386" i="184"/>
  <c r="H387" i="184"/>
  <c r="H412" i="184" s="1"/>
  <c r="J387" i="184"/>
  <c r="H388" i="184"/>
  <c r="J388" i="184"/>
  <c r="H389" i="184"/>
  <c r="J389" i="184"/>
  <c r="H390" i="184"/>
  <c r="J390" i="184"/>
  <c r="H391" i="184"/>
  <c r="J391" i="184"/>
  <c r="H392" i="184"/>
  <c r="J392" i="184"/>
  <c r="H393" i="184"/>
  <c r="J393" i="184"/>
  <c r="I393" i="184"/>
  <c r="H394" i="184"/>
  <c r="J394" i="184"/>
  <c r="H395" i="184"/>
  <c r="J395" i="184"/>
  <c r="H396" i="184"/>
  <c r="J396" i="184"/>
  <c r="H397" i="184"/>
  <c r="J397" i="184"/>
  <c r="I397" i="184" s="1"/>
  <c r="H398" i="184"/>
  <c r="J398" i="184"/>
  <c r="H399" i="184"/>
  <c r="J399" i="184"/>
  <c r="H400" i="184"/>
  <c r="J400" i="184"/>
  <c r="H401" i="184"/>
  <c r="J401" i="184"/>
  <c r="H402" i="184"/>
  <c r="J402" i="184"/>
  <c r="H403" i="184"/>
  <c r="J403" i="184"/>
  <c r="H404" i="184"/>
  <c r="J404" i="184"/>
  <c r="H405" i="184"/>
  <c r="J405" i="184"/>
  <c r="H406" i="184"/>
  <c r="J406" i="184"/>
  <c r="H407" i="184"/>
  <c r="J407" i="184"/>
  <c r="H408" i="184"/>
  <c r="J408" i="184"/>
  <c r="I408" i="184"/>
  <c r="H409" i="184"/>
  <c r="J409" i="184"/>
  <c r="H410" i="184"/>
  <c r="J410" i="184"/>
  <c r="H411" i="184"/>
  <c r="J411" i="184"/>
  <c r="H413" i="184"/>
  <c r="J413" i="184"/>
  <c r="H414" i="184"/>
  <c r="J414" i="184"/>
  <c r="H415" i="184"/>
  <c r="J415" i="184"/>
  <c r="H416" i="184"/>
  <c r="I416" i="184" s="1"/>
  <c r="J416" i="184"/>
  <c r="H417" i="184"/>
  <c r="I417" i="184" s="1"/>
  <c r="J417" i="184"/>
  <c r="H418" i="184"/>
  <c r="J418" i="184"/>
  <c r="H419" i="184"/>
  <c r="J419" i="184"/>
  <c r="H420" i="184"/>
  <c r="J420" i="184"/>
  <c r="I420" i="184" s="1"/>
  <c r="H421" i="184"/>
  <c r="J421" i="184"/>
  <c r="H422" i="184"/>
  <c r="J422" i="184"/>
  <c r="H423" i="184"/>
  <c r="J423" i="184"/>
  <c r="H424" i="184"/>
  <c r="J424" i="184"/>
  <c r="I424" i="184" s="1"/>
  <c r="H425" i="184"/>
  <c r="J425" i="184"/>
  <c r="I425" i="184" s="1"/>
  <c r="H426" i="184"/>
  <c r="J426" i="184"/>
  <c r="H427" i="184"/>
  <c r="J427" i="184"/>
  <c r="H428" i="184"/>
  <c r="J428" i="184"/>
  <c r="H429" i="184"/>
  <c r="J429" i="184"/>
  <c r="H430" i="184"/>
  <c r="J430" i="184"/>
  <c r="H431" i="184"/>
  <c r="J431" i="184"/>
  <c r="H433" i="184"/>
  <c r="J433" i="184"/>
  <c r="H434" i="184"/>
  <c r="J434" i="184"/>
  <c r="H435" i="184"/>
  <c r="J435" i="184"/>
  <c r="H436" i="184"/>
  <c r="J436" i="184"/>
  <c r="H437" i="184"/>
  <c r="I437" i="184"/>
  <c r="J437" i="184"/>
  <c r="H438" i="184"/>
  <c r="J438" i="184"/>
  <c r="I438" i="184" s="1"/>
  <c r="H439" i="184"/>
  <c r="J439" i="184"/>
  <c r="H440" i="184"/>
  <c r="J440" i="184"/>
  <c r="H441" i="184"/>
  <c r="J441" i="184"/>
  <c r="H442" i="184"/>
  <c r="I442" i="184"/>
  <c r="J442" i="184"/>
  <c r="H443" i="184"/>
  <c r="I443" i="184" s="1"/>
  <c r="J443" i="184"/>
  <c r="H444" i="184"/>
  <c r="J444" i="184"/>
  <c r="H445" i="184"/>
  <c r="J445" i="184"/>
  <c r="H446" i="184"/>
  <c r="J446" i="184"/>
  <c r="H447" i="184"/>
  <c r="J447" i="184"/>
  <c r="H448" i="184"/>
  <c r="J448" i="184"/>
  <c r="I448" i="184" s="1"/>
  <c r="H449" i="184"/>
  <c r="J449" i="184"/>
  <c r="H450" i="184"/>
  <c r="J450" i="184"/>
  <c r="H452" i="184"/>
  <c r="J452" i="184"/>
  <c r="H453" i="184"/>
  <c r="J453" i="184"/>
  <c r="H454" i="184"/>
  <c r="J454" i="184"/>
  <c r="H455" i="184"/>
  <c r="J455" i="184"/>
  <c r="H456" i="184"/>
  <c r="J456" i="184"/>
  <c r="H457" i="184"/>
  <c r="J457" i="184"/>
  <c r="H458" i="184"/>
  <c r="J458" i="184"/>
  <c r="H459" i="184"/>
  <c r="J459" i="184"/>
  <c r="H460" i="184"/>
  <c r="J460" i="184"/>
  <c r="I460" i="184"/>
  <c r="H461" i="184"/>
  <c r="J461" i="184"/>
  <c r="H462" i="184"/>
  <c r="J462" i="184"/>
  <c r="H463" i="184"/>
  <c r="J463" i="184"/>
  <c r="H464" i="184"/>
  <c r="J464" i="184"/>
  <c r="H465" i="184"/>
  <c r="J465" i="184"/>
  <c r="H466" i="184"/>
  <c r="J466" i="184"/>
  <c r="H467" i="184"/>
  <c r="I467" i="184" s="1"/>
  <c r="J467" i="184"/>
  <c r="H468" i="184"/>
  <c r="J468" i="184"/>
  <c r="I468" i="184" s="1"/>
  <c r="H469" i="184"/>
  <c r="J469" i="184"/>
  <c r="H470" i="184"/>
  <c r="J470" i="184"/>
  <c r="H471" i="184"/>
  <c r="J471" i="184"/>
  <c r="I471" i="184" s="1"/>
  <c r="H472" i="184"/>
  <c r="J472" i="184"/>
  <c r="H473" i="184"/>
  <c r="J473" i="184"/>
  <c r="H474" i="184"/>
  <c r="J474" i="184"/>
  <c r="H475" i="184"/>
  <c r="J475" i="184"/>
  <c r="I475" i="184" s="1"/>
  <c r="H476" i="184"/>
  <c r="J476" i="184"/>
  <c r="H477" i="184"/>
  <c r="J477" i="184"/>
  <c r="H478" i="184"/>
  <c r="J478" i="184"/>
  <c r="H479" i="184"/>
  <c r="J479" i="184"/>
  <c r="H480" i="184"/>
  <c r="J480" i="184"/>
  <c r="H481" i="184"/>
  <c r="J481" i="184"/>
  <c r="H482" i="184"/>
  <c r="J482" i="184"/>
  <c r="I482" i="184" s="1"/>
  <c r="H483" i="184"/>
  <c r="J483" i="184"/>
  <c r="I483" i="184" s="1"/>
  <c r="H484" i="184"/>
  <c r="J484" i="184"/>
  <c r="H485" i="184"/>
  <c r="J485" i="184"/>
  <c r="H486" i="184"/>
  <c r="J486" i="184"/>
  <c r="H487" i="184"/>
  <c r="I487" i="184" s="1"/>
  <c r="J487" i="184"/>
  <c r="H488" i="184"/>
  <c r="J488" i="184"/>
  <c r="H489" i="184"/>
  <c r="J489" i="184"/>
  <c r="H490" i="184"/>
  <c r="I490" i="184" s="1"/>
  <c r="J490" i="184"/>
  <c r="H491" i="184"/>
  <c r="J491" i="184"/>
  <c r="H492" i="184"/>
  <c r="J492" i="184"/>
  <c r="H493" i="184"/>
  <c r="J493" i="184"/>
  <c r="I493" i="184" s="1"/>
  <c r="H494" i="184"/>
  <c r="J494" i="184"/>
  <c r="H496" i="184"/>
  <c r="J496" i="184"/>
  <c r="H497" i="184"/>
  <c r="J497" i="184"/>
  <c r="I497" i="184" s="1"/>
  <c r="H498" i="184"/>
  <c r="J498" i="184"/>
  <c r="H499" i="184"/>
  <c r="J499" i="184"/>
  <c r="H500" i="184"/>
  <c r="J500" i="184"/>
  <c r="H501" i="184"/>
  <c r="J501" i="184"/>
  <c r="I501" i="184" s="1"/>
  <c r="H502" i="184"/>
  <c r="I502" i="184"/>
  <c r="J502" i="184"/>
  <c r="H503" i="184"/>
  <c r="J503" i="184"/>
  <c r="H504" i="184"/>
  <c r="J504" i="184"/>
  <c r="H505" i="184"/>
  <c r="J505" i="184"/>
  <c r="H506" i="184"/>
  <c r="J506" i="184"/>
  <c r="H507" i="184"/>
  <c r="J507" i="184"/>
  <c r="H508" i="184"/>
  <c r="J508" i="184"/>
  <c r="I508" i="184" s="1"/>
  <c r="H509" i="184"/>
  <c r="I509" i="184"/>
  <c r="J509" i="184"/>
  <c r="H510" i="184"/>
  <c r="J510" i="184"/>
  <c r="H511" i="184"/>
  <c r="J511" i="184"/>
  <c r="H512" i="184"/>
  <c r="J512" i="184"/>
  <c r="H513" i="184"/>
  <c r="J513" i="184"/>
  <c r="I513" i="184" s="1"/>
  <c r="H514" i="184"/>
  <c r="J514" i="184"/>
  <c r="H515" i="184"/>
  <c r="J515" i="184"/>
  <c r="H516" i="184"/>
  <c r="J516" i="184"/>
  <c r="H517" i="184"/>
  <c r="J517" i="184"/>
  <c r="H518" i="184"/>
  <c r="J518" i="184"/>
  <c r="H519" i="184"/>
  <c r="J519" i="184"/>
  <c r="H520" i="184"/>
  <c r="J520" i="184"/>
  <c r="I520" i="184" s="1"/>
  <c r="H521" i="184"/>
  <c r="J521" i="184"/>
  <c r="I521" i="184" s="1"/>
  <c r="H522" i="184"/>
  <c r="J522" i="184"/>
  <c r="H523" i="184"/>
  <c r="J523" i="184"/>
  <c r="H524" i="184"/>
  <c r="J524" i="184"/>
  <c r="I524" i="184"/>
  <c r="H525" i="184"/>
  <c r="J525" i="184"/>
  <c r="I525" i="184" s="1"/>
  <c r="H526" i="184"/>
  <c r="J526" i="184"/>
  <c r="H527" i="184"/>
  <c r="J527" i="184"/>
  <c r="H528" i="184"/>
  <c r="J528" i="184"/>
  <c r="H529" i="184"/>
  <c r="J529" i="184"/>
  <c r="H530" i="184"/>
  <c r="J530" i="184"/>
  <c r="H531" i="184"/>
  <c r="J531" i="184"/>
  <c r="H532" i="184"/>
  <c r="J532" i="184"/>
  <c r="I532" i="184" s="1"/>
  <c r="H533" i="184"/>
  <c r="J533" i="184"/>
  <c r="H534" i="184"/>
  <c r="J534" i="184"/>
  <c r="H535" i="184"/>
  <c r="J535" i="184"/>
  <c r="H536" i="184"/>
  <c r="I536" i="184" s="1"/>
  <c r="J536" i="184"/>
  <c r="H537" i="184"/>
  <c r="J537" i="184"/>
  <c r="H538" i="184"/>
  <c r="J538" i="184"/>
  <c r="H539" i="184"/>
  <c r="J539" i="184"/>
  <c r="H540" i="184"/>
  <c r="J540" i="184"/>
  <c r="I540" i="184" s="1"/>
  <c r="H541" i="184"/>
  <c r="J541" i="184"/>
  <c r="H542" i="184"/>
  <c r="J542" i="184"/>
  <c r="H543" i="184"/>
  <c r="J543" i="184"/>
  <c r="H544" i="184"/>
  <c r="I544" i="184" s="1"/>
  <c r="J544" i="184"/>
  <c r="H545" i="184"/>
  <c r="J545" i="184"/>
  <c r="H546" i="184"/>
  <c r="J546" i="184"/>
  <c r="H547" i="184"/>
  <c r="J547" i="184"/>
  <c r="H548" i="184"/>
  <c r="J548" i="184"/>
  <c r="I548" i="184" s="1"/>
  <c r="H549" i="184"/>
  <c r="J549" i="184"/>
  <c r="H550" i="184"/>
  <c r="J550" i="184"/>
  <c r="H551" i="184"/>
  <c r="J551" i="184"/>
  <c r="H552" i="184"/>
  <c r="I552" i="184" s="1"/>
  <c r="J552" i="184"/>
  <c r="H553" i="184"/>
  <c r="J553" i="184"/>
  <c r="H554" i="184"/>
  <c r="J554" i="184"/>
  <c r="H555" i="184"/>
  <c r="J555" i="184"/>
  <c r="H556" i="184"/>
  <c r="J556" i="184"/>
  <c r="I556" i="184" s="1"/>
  <c r="H557" i="184"/>
  <c r="J557" i="184"/>
  <c r="H558" i="184"/>
  <c r="J558" i="184"/>
  <c r="H559" i="184"/>
  <c r="I559" i="184" s="1"/>
  <c r="J559" i="184"/>
  <c r="H560" i="184"/>
  <c r="I560" i="184"/>
  <c r="J560" i="184"/>
  <c r="H561" i="184"/>
  <c r="J561" i="184"/>
  <c r="H562" i="184"/>
  <c r="J562" i="184"/>
  <c r="H563" i="184"/>
  <c r="J563" i="184"/>
  <c r="H564" i="184"/>
  <c r="I564" i="184" s="1"/>
  <c r="J564" i="184"/>
  <c r="H565" i="184"/>
  <c r="J565" i="184"/>
  <c r="H566" i="184"/>
  <c r="J566" i="184"/>
  <c r="H567" i="184"/>
  <c r="J567" i="184"/>
  <c r="I567" i="184" s="1"/>
  <c r="H568" i="184"/>
  <c r="J568" i="184"/>
  <c r="H569" i="184"/>
  <c r="J569" i="184"/>
  <c r="H571" i="184"/>
  <c r="J571" i="184"/>
  <c r="H572" i="184"/>
  <c r="J572" i="184"/>
  <c r="H573" i="184"/>
  <c r="J573" i="184"/>
  <c r="H574" i="184"/>
  <c r="J574" i="184"/>
  <c r="H575" i="184"/>
  <c r="J575" i="184"/>
  <c r="I575" i="184"/>
  <c r="H576" i="184"/>
  <c r="J576" i="184"/>
  <c r="H577" i="184"/>
  <c r="J577" i="184"/>
  <c r="H578" i="184"/>
  <c r="J578" i="184"/>
  <c r="H579" i="184"/>
  <c r="J579" i="184"/>
  <c r="H580" i="184"/>
  <c r="I580" i="184" s="1"/>
  <c r="J580" i="184"/>
  <c r="H581" i="184"/>
  <c r="J581" i="184"/>
  <c r="H582" i="184"/>
  <c r="J582" i="184"/>
  <c r="H583" i="184"/>
  <c r="J583" i="184"/>
  <c r="H584" i="184"/>
  <c r="J584" i="184"/>
  <c r="H585" i="184"/>
  <c r="J585" i="184"/>
  <c r="H586" i="184"/>
  <c r="J586" i="184"/>
  <c r="H587" i="184"/>
  <c r="J587" i="184"/>
  <c r="H588" i="184"/>
  <c r="J588" i="184"/>
  <c r="I588" i="184" s="1"/>
  <c r="H589" i="184"/>
  <c r="J589" i="184"/>
  <c r="H590" i="184"/>
  <c r="J590" i="184"/>
  <c r="H591" i="184"/>
  <c r="J591" i="184"/>
  <c r="H592" i="184"/>
  <c r="J592" i="184"/>
  <c r="H593" i="184"/>
  <c r="J593" i="184"/>
  <c r="H594" i="184"/>
  <c r="J594" i="184"/>
  <c r="H595" i="184"/>
  <c r="J595" i="184"/>
  <c r="H596" i="184"/>
  <c r="I596" i="184"/>
  <c r="J596" i="184"/>
  <c r="H597" i="184"/>
  <c r="J597" i="184"/>
  <c r="H598" i="184"/>
  <c r="J598" i="184"/>
  <c r="H599" i="184"/>
  <c r="I599" i="184" s="1"/>
  <c r="J599" i="184"/>
  <c r="H600" i="184"/>
  <c r="J600" i="184"/>
  <c r="H601" i="184"/>
  <c r="J601" i="184"/>
  <c r="H602" i="184"/>
  <c r="J602" i="184"/>
  <c r="H603" i="184"/>
  <c r="J603" i="184"/>
  <c r="I603" i="184" s="1"/>
  <c r="H604" i="184"/>
  <c r="J604" i="184"/>
  <c r="H605" i="184"/>
  <c r="J605" i="184"/>
  <c r="H606" i="184"/>
  <c r="J606" i="184"/>
  <c r="H607" i="184"/>
  <c r="J607" i="184"/>
  <c r="H608" i="184"/>
  <c r="J608" i="184"/>
  <c r="H609" i="184"/>
  <c r="J609" i="184"/>
  <c r="H610" i="184"/>
  <c r="J610" i="184"/>
  <c r="H611" i="184"/>
  <c r="J611" i="184"/>
  <c r="H612" i="184"/>
  <c r="I612" i="184"/>
  <c r="J612" i="184"/>
  <c r="H613" i="184"/>
  <c r="J613" i="184"/>
  <c r="H614" i="184"/>
  <c r="J614" i="184"/>
  <c r="H615" i="184"/>
  <c r="J615" i="184"/>
  <c r="I615" i="184"/>
  <c r="H616" i="184"/>
  <c r="I616" i="184"/>
  <c r="J616" i="184"/>
  <c r="H617" i="184"/>
  <c r="J617" i="184"/>
  <c r="H618" i="184"/>
  <c r="J618" i="184"/>
  <c r="H619" i="184"/>
  <c r="J619" i="184"/>
  <c r="H620" i="184"/>
  <c r="J620" i="184"/>
  <c r="H621" i="184"/>
  <c r="J621" i="184"/>
  <c r="H622" i="184"/>
  <c r="J622" i="184"/>
  <c r="H623" i="184"/>
  <c r="I623" i="184" s="1"/>
  <c r="J623" i="184"/>
  <c r="H624" i="184"/>
  <c r="J624" i="184"/>
  <c r="H625" i="184"/>
  <c r="J625" i="184"/>
  <c r="H626" i="184"/>
  <c r="J626" i="184"/>
  <c r="H627" i="184"/>
  <c r="J627" i="184"/>
  <c r="I627" i="184" s="1"/>
  <c r="H628" i="184"/>
  <c r="J628" i="184"/>
  <c r="H629" i="184"/>
  <c r="J629" i="184"/>
  <c r="I629" i="184" s="1"/>
  <c r="H630" i="184"/>
  <c r="J630" i="184"/>
  <c r="H631" i="184"/>
  <c r="J631" i="184"/>
  <c r="H632" i="184"/>
  <c r="J632" i="184"/>
  <c r="H633" i="184"/>
  <c r="J633" i="184"/>
  <c r="H634" i="184"/>
  <c r="J634" i="184"/>
  <c r="H635" i="184"/>
  <c r="J635" i="184"/>
  <c r="H636" i="184"/>
  <c r="J636" i="184"/>
  <c r="H637" i="184"/>
  <c r="J637" i="184"/>
  <c r="H638" i="184"/>
  <c r="J638" i="184"/>
  <c r="H639" i="184"/>
  <c r="J639" i="184"/>
  <c r="H640" i="184"/>
  <c r="J640" i="184"/>
  <c r="H641" i="184"/>
  <c r="J641" i="184"/>
  <c r="H642" i="184"/>
  <c r="J642" i="184"/>
  <c r="H643" i="184"/>
  <c r="J643" i="184"/>
  <c r="H644" i="184"/>
  <c r="J644" i="184"/>
  <c r="H645" i="184"/>
  <c r="J645" i="184"/>
  <c r="H646" i="184"/>
  <c r="J646" i="184"/>
  <c r="H648" i="184"/>
  <c r="J648" i="184"/>
  <c r="H649" i="184"/>
  <c r="J649" i="184"/>
  <c r="H650" i="184"/>
  <c r="J650" i="184"/>
  <c r="H651" i="184"/>
  <c r="J651" i="184"/>
  <c r="H652" i="184"/>
  <c r="J652" i="184"/>
  <c r="H653" i="184"/>
  <c r="J653" i="184"/>
  <c r="H654" i="184"/>
  <c r="J654" i="184"/>
  <c r="H655" i="184"/>
  <c r="J655" i="184"/>
  <c r="H656" i="184"/>
  <c r="J656" i="184"/>
  <c r="H657" i="184"/>
  <c r="J657" i="184"/>
  <c r="H658" i="184"/>
  <c r="J658" i="184"/>
  <c r="H659" i="184"/>
  <c r="I659" i="184" s="1"/>
  <c r="J659" i="184"/>
  <c r="H660" i="184"/>
  <c r="J660" i="184"/>
  <c r="H661" i="184"/>
  <c r="J661" i="184"/>
  <c r="H662" i="184"/>
  <c r="J662" i="184"/>
  <c r="H663" i="184"/>
  <c r="J663" i="184"/>
  <c r="H664" i="184"/>
  <c r="J664" i="184"/>
  <c r="H665" i="184"/>
  <c r="J665" i="184"/>
  <c r="H666" i="184"/>
  <c r="J666" i="184"/>
  <c r="H667" i="184"/>
  <c r="J667" i="184"/>
  <c r="H668" i="184"/>
  <c r="J668" i="184"/>
  <c r="H669" i="184"/>
  <c r="J669" i="184"/>
  <c r="H671" i="184"/>
  <c r="J671" i="184"/>
  <c r="I671" i="184" s="1"/>
  <c r="H672" i="184"/>
  <c r="J672" i="184"/>
  <c r="H673" i="184"/>
  <c r="J673" i="184"/>
  <c r="H674" i="184"/>
  <c r="J674" i="184"/>
  <c r="H675" i="184"/>
  <c r="J675" i="184"/>
  <c r="H676" i="184"/>
  <c r="J676" i="184"/>
  <c r="H677" i="184"/>
  <c r="J677" i="184"/>
  <c r="H678" i="184"/>
  <c r="J678" i="184"/>
  <c r="H679" i="184"/>
  <c r="J679" i="184"/>
  <c r="I679" i="184" s="1"/>
  <c r="H680" i="184"/>
  <c r="J680" i="184"/>
  <c r="H681" i="184"/>
  <c r="J681" i="184"/>
  <c r="H682" i="184"/>
  <c r="J682" i="184"/>
  <c r="H683" i="184"/>
  <c r="J683" i="184"/>
  <c r="I683" i="184" s="1"/>
  <c r="H684" i="184"/>
  <c r="J684" i="184"/>
  <c r="H686" i="184"/>
  <c r="J686" i="184"/>
  <c r="H687" i="184"/>
  <c r="J687" i="184"/>
  <c r="H688" i="184"/>
  <c r="J688" i="184"/>
  <c r="H689" i="184"/>
  <c r="J689" i="184"/>
  <c r="H690" i="184"/>
  <c r="J690" i="184"/>
  <c r="H691" i="184"/>
  <c r="J691" i="184"/>
  <c r="H692" i="184"/>
  <c r="J692" i="184"/>
  <c r="H693" i="184"/>
  <c r="J693" i="184"/>
  <c r="H694" i="184"/>
  <c r="I694" i="184" s="1"/>
  <c r="J694" i="184"/>
  <c r="H695" i="184"/>
  <c r="J695" i="184"/>
  <c r="H696" i="184"/>
  <c r="J696" i="184"/>
  <c r="H697" i="184"/>
  <c r="J697" i="184"/>
  <c r="H698" i="184"/>
  <c r="J698" i="184"/>
  <c r="I698" i="184" s="1"/>
  <c r="H699" i="184"/>
  <c r="J699" i="184"/>
  <c r="H700" i="184"/>
  <c r="J700" i="184"/>
  <c r="H701" i="184"/>
  <c r="J701" i="184"/>
  <c r="H702" i="184"/>
  <c r="J702" i="184"/>
  <c r="H703" i="184"/>
  <c r="I703" i="184"/>
  <c r="J703" i="184"/>
  <c r="H704" i="184"/>
  <c r="J704" i="184"/>
  <c r="H705" i="184"/>
  <c r="J705" i="184"/>
  <c r="H706" i="184"/>
  <c r="J706" i="184"/>
  <c r="H707" i="184"/>
  <c r="J707" i="184"/>
  <c r="H708" i="184"/>
  <c r="J708" i="184"/>
  <c r="H709" i="184"/>
  <c r="J709" i="184"/>
  <c r="H710" i="184"/>
  <c r="J710" i="184"/>
  <c r="H711" i="184"/>
  <c r="J711" i="184"/>
  <c r="H712" i="184"/>
  <c r="I712" i="184"/>
  <c r="J712" i="184"/>
  <c r="H713" i="184"/>
  <c r="J713" i="184"/>
  <c r="H714" i="184"/>
  <c r="J714" i="184"/>
  <c r="H715" i="184"/>
  <c r="J715" i="184"/>
  <c r="H716" i="184"/>
  <c r="I716" i="184" s="1"/>
  <c r="J716" i="184"/>
  <c r="H717" i="184"/>
  <c r="J717" i="184"/>
  <c r="I717" i="184"/>
  <c r="H718" i="184"/>
  <c r="J718" i="184"/>
  <c r="H719" i="184"/>
  <c r="J719" i="184"/>
  <c r="H720" i="184"/>
  <c r="J720" i="184"/>
  <c r="I720" i="184" s="1"/>
  <c r="H721" i="184"/>
  <c r="J721" i="184"/>
  <c r="H722" i="184"/>
  <c r="J722" i="184"/>
  <c r="H723" i="184"/>
  <c r="J723" i="184"/>
  <c r="H724" i="184"/>
  <c r="J724" i="184"/>
  <c r="I724" i="184"/>
  <c r="H725" i="184"/>
  <c r="I725" i="184" s="1"/>
  <c r="J725" i="184"/>
  <c r="H726" i="184"/>
  <c r="J726" i="184"/>
  <c r="H727" i="184"/>
  <c r="J727" i="184"/>
  <c r="H728" i="184"/>
  <c r="J728" i="184"/>
  <c r="I728" i="184" s="1"/>
  <c r="H729" i="184"/>
  <c r="J729" i="184"/>
  <c r="I729" i="184" s="1"/>
  <c r="H730" i="184"/>
  <c r="J730" i="184"/>
  <c r="H731" i="184"/>
  <c r="J731" i="184"/>
  <c r="H732" i="184"/>
  <c r="J732" i="184"/>
  <c r="H734" i="184"/>
  <c r="J734" i="184"/>
  <c r="H735" i="184"/>
  <c r="J735" i="184"/>
  <c r="H736" i="184"/>
  <c r="J736" i="184"/>
  <c r="H737" i="184"/>
  <c r="I737" i="184" s="1"/>
  <c r="J737" i="184"/>
  <c r="H738" i="184"/>
  <c r="J738" i="184"/>
  <c r="H739" i="184"/>
  <c r="J739" i="184"/>
  <c r="H740" i="184"/>
  <c r="I740" i="184" s="1"/>
  <c r="J740" i="184"/>
  <c r="H741" i="184"/>
  <c r="J741" i="184"/>
  <c r="I741" i="184"/>
  <c r="H742" i="184"/>
  <c r="J742" i="184"/>
  <c r="H743" i="184"/>
  <c r="J743" i="184"/>
  <c r="H744" i="184"/>
  <c r="J744" i="184"/>
  <c r="H745" i="184"/>
  <c r="J745" i="184"/>
  <c r="I745" i="184" s="1"/>
  <c r="H746" i="184"/>
  <c r="J746" i="184"/>
  <c r="H747" i="184"/>
  <c r="J747" i="184"/>
  <c r="H748" i="184"/>
  <c r="J748" i="184"/>
  <c r="H750" i="184"/>
  <c r="J750" i="184"/>
  <c r="H751" i="184"/>
  <c r="J751" i="184"/>
  <c r="H752" i="184"/>
  <c r="J752" i="184"/>
  <c r="H753" i="184"/>
  <c r="J753" i="184"/>
  <c r="I753" i="184" s="1"/>
  <c r="H754" i="184"/>
  <c r="H772" i="184" s="1"/>
  <c r="J754" i="184"/>
  <c r="I754" i="184" s="1"/>
  <c r="H755" i="184"/>
  <c r="J755" i="184"/>
  <c r="H756" i="184"/>
  <c r="J756" i="184"/>
  <c r="H757" i="184"/>
  <c r="J757" i="184"/>
  <c r="H758" i="184"/>
  <c r="J758" i="184"/>
  <c r="H759" i="184"/>
  <c r="J759" i="184"/>
  <c r="H760" i="184"/>
  <c r="J760" i="184"/>
  <c r="H761" i="184"/>
  <c r="J761" i="184"/>
  <c r="H762" i="184"/>
  <c r="J762" i="184"/>
  <c r="H763" i="184"/>
  <c r="J763" i="184"/>
  <c r="H764" i="184"/>
  <c r="I764" i="184" s="1"/>
  <c r="J764" i="184"/>
  <c r="H765" i="184"/>
  <c r="J765" i="184"/>
  <c r="H766" i="184"/>
  <c r="J766" i="184"/>
  <c r="I766" i="184" s="1"/>
  <c r="H767" i="184"/>
  <c r="J767" i="184"/>
  <c r="I767" i="184" s="1"/>
  <c r="H768" i="184"/>
  <c r="J768" i="184"/>
  <c r="H769" i="184"/>
  <c r="J769" i="184"/>
  <c r="H770" i="184"/>
  <c r="J770" i="184"/>
  <c r="I770" i="184" s="1"/>
  <c r="H771" i="184"/>
  <c r="J771" i="184"/>
  <c r="H773" i="184"/>
  <c r="J773" i="184"/>
  <c r="H774" i="184"/>
  <c r="J774" i="184"/>
  <c r="H775" i="184"/>
  <c r="J775" i="184"/>
  <c r="H776" i="184"/>
  <c r="J776" i="184"/>
  <c r="H777" i="184"/>
  <c r="J777" i="184"/>
  <c r="I777" i="184" s="1"/>
  <c r="H778" i="184"/>
  <c r="J778" i="184"/>
  <c r="H779" i="184"/>
  <c r="J779" i="184"/>
  <c r="H780" i="184"/>
  <c r="I780" i="184" s="1"/>
  <c r="J780" i="184"/>
  <c r="H781" i="184"/>
  <c r="J781" i="184"/>
  <c r="H782" i="184"/>
  <c r="J782" i="184"/>
  <c r="H783" i="184"/>
  <c r="J783" i="184"/>
  <c r="H784" i="184"/>
  <c r="J784" i="184"/>
  <c r="H785" i="184"/>
  <c r="J785" i="184"/>
  <c r="I785" i="184" s="1"/>
  <c r="H786" i="184"/>
  <c r="J786" i="184"/>
  <c r="I786" i="184" s="1"/>
  <c r="H787" i="184"/>
  <c r="J787" i="184"/>
  <c r="H788" i="184"/>
  <c r="J788" i="184"/>
  <c r="H789" i="184"/>
  <c r="I789" i="184" s="1"/>
  <c r="J789" i="184"/>
  <c r="H790" i="184"/>
  <c r="J790" i="184"/>
  <c r="H791" i="184"/>
  <c r="J791" i="184"/>
  <c r="H792" i="184"/>
  <c r="J792" i="184"/>
  <c r="H793" i="184"/>
  <c r="J793" i="184"/>
  <c r="H794" i="184"/>
  <c r="J794" i="184"/>
  <c r="I794" i="184" s="1"/>
  <c r="H795" i="184"/>
  <c r="J795" i="184"/>
  <c r="H796" i="184"/>
  <c r="J796" i="184"/>
  <c r="H797" i="184"/>
  <c r="J797" i="184"/>
  <c r="H799" i="184"/>
  <c r="J799" i="184"/>
  <c r="H800" i="184"/>
  <c r="J800" i="184"/>
  <c r="H801" i="184"/>
  <c r="J801" i="184"/>
  <c r="H802" i="184"/>
  <c r="J802" i="184"/>
  <c r="H803" i="184"/>
  <c r="J803" i="184"/>
  <c r="H804" i="184"/>
  <c r="J804" i="184"/>
  <c r="H805" i="184"/>
  <c r="J805" i="184"/>
  <c r="I805" i="184" s="1"/>
  <c r="H806" i="184"/>
  <c r="J806" i="184"/>
  <c r="H807" i="184"/>
  <c r="J807" i="184"/>
  <c r="H808" i="184"/>
  <c r="J808" i="184"/>
  <c r="I808" i="184" s="1"/>
  <c r="H809" i="184"/>
  <c r="J809" i="184"/>
  <c r="I809" i="184" s="1"/>
  <c r="H810" i="184"/>
  <c r="J810" i="184"/>
  <c r="H811" i="184"/>
  <c r="J811" i="184"/>
  <c r="H812" i="184"/>
  <c r="I812" i="184"/>
  <c r="J812" i="184"/>
  <c r="H813" i="184"/>
  <c r="J813" i="184"/>
  <c r="I813" i="184" s="1"/>
  <c r="H814" i="184"/>
  <c r="J814" i="184"/>
  <c r="I814" i="184" s="1"/>
  <c r="H815" i="184"/>
  <c r="J815" i="184"/>
  <c r="H816" i="184"/>
  <c r="J816" i="184"/>
  <c r="H818" i="184"/>
  <c r="J818" i="184"/>
  <c r="H819" i="184"/>
  <c r="J819" i="184"/>
  <c r="H820" i="184"/>
  <c r="J820" i="184"/>
  <c r="H821" i="184"/>
  <c r="J821" i="184"/>
  <c r="H822" i="184"/>
  <c r="J822" i="184"/>
  <c r="H823" i="184"/>
  <c r="J823" i="184"/>
  <c r="I823" i="184" s="1"/>
  <c r="H824" i="184"/>
  <c r="J824" i="184"/>
  <c r="H825" i="184"/>
  <c r="J825" i="184"/>
  <c r="H826" i="184"/>
  <c r="J826" i="184"/>
  <c r="I826" i="184" s="1"/>
  <c r="H827" i="184"/>
  <c r="I827" i="184"/>
  <c r="J827" i="184"/>
  <c r="H828" i="184"/>
  <c r="J828" i="184"/>
  <c r="H829" i="184"/>
  <c r="J829" i="184"/>
  <c r="I829" i="184" s="1"/>
  <c r="H830" i="184"/>
  <c r="J830" i="184"/>
  <c r="I830" i="184" s="1"/>
  <c r="H831" i="184"/>
  <c r="I831" i="184" s="1"/>
  <c r="J831" i="184"/>
  <c r="H832" i="184"/>
  <c r="J832" i="184"/>
  <c r="H833" i="184"/>
  <c r="J833" i="184"/>
  <c r="H834" i="184"/>
  <c r="J834" i="184"/>
  <c r="I834" i="184" s="1"/>
  <c r="H835" i="184"/>
  <c r="J835" i="184"/>
  <c r="H836" i="184"/>
  <c r="J836" i="184"/>
  <c r="H837" i="184"/>
  <c r="J837" i="184"/>
  <c r="I837" i="184" s="1"/>
  <c r="H838" i="184"/>
  <c r="J838" i="184"/>
  <c r="H839" i="184"/>
  <c r="I839" i="184"/>
  <c r="J839" i="184"/>
  <c r="H840" i="184"/>
  <c r="J840" i="184"/>
  <c r="H842" i="184"/>
  <c r="J842" i="184"/>
  <c r="H843" i="184"/>
  <c r="J843" i="184"/>
  <c r="H844" i="184"/>
  <c r="J844" i="184"/>
  <c r="H845" i="184"/>
  <c r="I845" i="184" s="1"/>
  <c r="J845" i="184"/>
  <c r="H846" i="184"/>
  <c r="J846" i="184"/>
  <c r="I846" i="184" s="1"/>
  <c r="H847" i="184"/>
  <c r="J847" i="184"/>
  <c r="H848" i="184"/>
  <c r="J848" i="184"/>
  <c r="H849" i="184"/>
  <c r="J849" i="184"/>
  <c r="I849" i="184"/>
  <c r="H850" i="184"/>
  <c r="J850" i="184"/>
  <c r="H851" i="184"/>
  <c r="J851" i="184"/>
  <c r="H852" i="184"/>
  <c r="J852" i="184"/>
  <c r="H853" i="184"/>
  <c r="J853" i="184"/>
  <c r="I853" i="184"/>
  <c r="H854" i="184"/>
  <c r="J854" i="184"/>
  <c r="H855" i="184"/>
  <c r="J855" i="184"/>
  <c r="H856" i="184"/>
  <c r="J856" i="184"/>
  <c r="I856" i="184"/>
  <c r="H857" i="184"/>
  <c r="J857" i="184"/>
  <c r="H858" i="184"/>
  <c r="J858" i="184"/>
  <c r="I858" i="184" s="1"/>
  <c r="H859" i="184"/>
  <c r="J859" i="184"/>
  <c r="H860" i="184"/>
  <c r="J860" i="184"/>
  <c r="H861" i="184"/>
  <c r="J861" i="184"/>
  <c r="H862" i="184"/>
  <c r="I862" i="184" s="1"/>
  <c r="J862" i="184"/>
  <c r="H863" i="184"/>
  <c r="J863" i="184"/>
  <c r="H865" i="184"/>
  <c r="J865" i="184"/>
  <c r="H866" i="184"/>
  <c r="I866" i="184"/>
  <c r="J866" i="184"/>
  <c r="H867" i="184"/>
  <c r="J867" i="184"/>
  <c r="H868" i="184"/>
  <c r="J868" i="184"/>
  <c r="I868" i="184" s="1"/>
  <c r="H869" i="184"/>
  <c r="J869" i="184"/>
  <c r="H870" i="184"/>
  <c r="J870" i="184"/>
  <c r="H871" i="184"/>
  <c r="J871" i="184"/>
  <c r="H872" i="184"/>
  <c r="J872" i="184"/>
  <c r="I872" i="184" s="1"/>
  <c r="H873" i="184"/>
  <c r="I873" i="184" s="1"/>
  <c r="J873" i="184"/>
  <c r="H874" i="184"/>
  <c r="J874" i="184"/>
  <c r="H875" i="184"/>
  <c r="I875" i="184" s="1"/>
  <c r="J875" i="184"/>
  <c r="H876" i="184"/>
  <c r="J876" i="184"/>
  <c r="H877" i="184"/>
  <c r="J877" i="184"/>
  <c r="H878" i="184"/>
  <c r="J878" i="184"/>
  <c r="H879" i="184"/>
  <c r="J879" i="184"/>
  <c r="H880" i="184"/>
  <c r="J880" i="184"/>
  <c r="H881" i="184"/>
  <c r="J881" i="184"/>
  <c r="I881" i="184" s="1"/>
  <c r="H882" i="184"/>
  <c r="J882" i="184"/>
  <c r="H883" i="184"/>
  <c r="J883" i="184"/>
  <c r="I883" i="184" s="1"/>
  <c r="H884" i="184"/>
  <c r="J884" i="184"/>
  <c r="H885" i="184"/>
  <c r="J885" i="184"/>
  <c r="H886" i="184"/>
  <c r="J886" i="184"/>
  <c r="H887" i="184"/>
  <c r="J887" i="184"/>
  <c r="H888" i="184"/>
  <c r="I888" i="184" s="1"/>
  <c r="J888" i="184"/>
  <c r="H889" i="184"/>
  <c r="J889" i="184"/>
  <c r="H891" i="184"/>
  <c r="J891" i="184"/>
  <c r="H892" i="184"/>
  <c r="J892" i="184"/>
  <c r="H893" i="184"/>
  <c r="J893" i="184"/>
  <c r="I893" i="184" s="1"/>
  <c r="H894" i="184"/>
  <c r="J894" i="184"/>
  <c r="H895" i="184"/>
  <c r="J895" i="184"/>
  <c r="I895" i="184"/>
  <c r="H896" i="184"/>
  <c r="J896" i="184"/>
  <c r="H897" i="184"/>
  <c r="I897" i="184"/>
  <c r="J897" i="184"/>
  <c r="H898" i="184"/>
  <c r="J898" i="184"/>
  <c r="I898" i="184"/>
  <c r="H899" i="184"/>
  <c r="J899" i="184"/>
  <c r="H900" i="184"/>
  <c r="J900" i="184"/>
  <c r="H901" i="184"/>
  <c r="J901" i="184"/>
  <c r="H902" i="184"/>
  <c r="J902" i="184"/>
  <c r="H903" i="184"/>
  <c r="J903" i="184"/>
  <c r="H904" i="184"/>
  <c r="J904" i="184"/>
  <c r="H905" i="184"/>
  <c r="J905" i="184"/>
  <c r="H906" i="184"/>
  <c r="J906" i="184"/>
  <c r="I906" i="184"/>
  <c r="H907" i="184"/>
  <c r="J907" i="184"/>
  <c r="I907" i="184" s="1"/>
  <c r="H908" i="184"/>
  <c r="J908" i="184"/>
  <c r="H909" i="184"/>
  <c r="J909" i="184"/>
  <c r="I909" i="184"/>
  <c r="H911" i="184"/>
  <c r="J911" i="184"/>
  <c r="H912" i="184"/>
  <c r="J912" i="184"/>
  <c r="I912" i="184" s="1"/>
  <c r="H913" i="184"/>
  <c r="J913" i="184"/>
  <c r="I913" i="184" s="1"/>
  <c r="H914" i="184"/>
  <c r="J914" i="184"/>
  <c r="H915" i="184"/>
  <c r="J915" i="184"/>
  <c r="H916" i="184"/>
  <c r="J916" i="184"/>
  <c r="H917" i="184"/>
  <c r="J917" i="184"/>
  <c r="H918" i="184"/>
  <c r="J918" i="184"/>
  <c r="H919" i="184"/>
  <c r="J919" i="184"/>
  <c r="I919" i="184" s="1"/>
  <c r="H920" i="184"/>
  <c r="J920" i="184"/>
  <c r="H921" i="184"/>
  <c r="J921" i="184"/>
  <c r="H922" i="184"/>
  <c r="J922" i="184"/>
  <c r="H923" i="184"/>
  <c r="J923" i="184"/>
  <c r="H924" i="184"/>
  <c r="J924" i="184"/>
  <c r="H925" i="184"/>
  <c r="I925" i="184" s="1"/>
  <c r="J925" i="184"/>
  <c r="H926" i="184"/>
  <c r="J926" i="184"/>
  <c r="I926" i="184" s="1"/>
  <c r="H928" i="184"/>
  <c r="J928" i="184"/>
  <c r="I928" i="184" s="1"/>
  <c r="H929" i="184"/>
  <c r="J929" i="184"/>
  <c r="H930" i="184"/>
  <c r="J930" i="184"/>
  <c r="I930" i="184" s="1"/>
  <c r="H931" i="184"/>
  <c r="J931" i="184"/>
  <c r="H932" i="184"/>
  <c r="J932" i="184"/>
  <c r="H933" i="184"/>
  <c r="J933" i="184"/>
  <c r="H934" i="184"/>
  <c r="J934" i="184"/>
  <c r="H935" i="184"/>
  <c r="J935" i="184"/>
  <c r="H936" i="184"/>
  <c r="J936" i="184"/>
  <c r="I936" i="184" s="1"/>
  <c r="H937" i="184"/>
  <c r="J937" i="184"/>
  <c r="I937" i="184"/>
  <c r="H938" i="184"/>
  <c r="J938" i="184"/>
  <c r="I938" i="184" s="1"/>
  <c r="H939" i="184"/>
  <c r="J939" i="184"/>
  <c r="H940" i="184"/>
  <c r="J940" i="184"/>
  <c r="I940" i="184"/>
  <c r="H941" i="184"/>
  <c r="J941" i="184"/>
  <c r="H942" i="184"/>
  <c r="J942" i="184"/>
  <c r="H943" i="184"/>
  <c r="J943" i="184"/>
  <c r="H944" i="184"/>
  <c r="J944" i="184"/>
  <c r="H945" i="184"/>
  <c r="J945" i="184"/>
  <c r="I945" i="184" s="1"/>
  <c r="H946" i="184"/>
  <c r="J946" i="184"/>
  <c r="H947" i="184"/>
  <c r="J947" i="184"/>
  <c r="H949" i="184"/>
  <c r="J949" i="184"/>
  <c r="H950" i="184"/>
  <c r="J950" i="184"/>
  <c r="I950" i="184" s="1"/>
  <c r="H951" i="184"/>
  <c r="I951" i="184" s="1"/>
  <c r="J951" i="184"/>
  <c r="H952" i="184"/>
  <c r="J952" i="184"/>
  <c r="H953" i="184"/>
  <c r="J953" i="184"/>
  <c r="I953" i="184" s="1"/>
  <c r="H954" i="184"/>
  <c r="J954" i="184"/>
  <c r="I954" i="184" s="1"/>
  <c r="H955" i="184"/>
  <c r="J955" i="184"/>
  <c r="I955" i="184" s="1"/>
  <c r="H956" i="184"/>
  <c r="J956" i="184"/>
  <c r="I956" i="184"/>
  <c r="H957" i="184"/>
  <c r="I957" i="184"/>
  <c r="J957" i="184"/>
  <c r="H958" i="184"/>
  <c r="I958" i="184" s="1"/>
  <c r="J958" i="184"/>
  <c r="H959" i="184"/>
  <c r="J959" i="184"/>
  <c r="I959" i="184"/>
  <c r="H960" i="184"/>
  <c r="J960" i="184"/>
  <c r="I960" i="184" s="1"/>
  <c r="H961" i="184"/>
  <c r="J961" i="184"/>
  <c r="I961" i="184"/>
  <c r="H962" i="184"/>
  <c r="J962" i="184"/>
  <c r="I962" i="184"/>
  <c r="H963" i="184"/>
  <c r="I963" i="184"/>
  <c r="J963" i="184"/>
  <c r="H964" i="184"/>
  <c r="I964" i="184"/>
  <c r="J964" i="184"/>
  <c r="H965" i="184"/>
  <c r="J965" i="184"/>
  <c r="I965" i="184" s="1"/>
  <c r="H966" i="184"/>
  <c r="J966" i="184"/>
  <c r="H967" i="184"/>
  <c r="I967" i="184"/>
  <c r="J967" i="184"/>
  <c r="H968" i="184"/>
  <c r="J968" i="184"/>
  <c r="I968" i="184" s="1"/>
  <c r="H970" i="184"/>
  <c r="J970" i="184"/>
  <c r="H971" i="184"/>
  <c r="J971" i="184"/>
  <c r="I971" i="184"/>
  <c r="H972" i="184"/>
  <c r="I972" i="184" s="1"/>
  <c r="J972" i="184"/>
  <c r="H973" i="184"/>
  <c r="J973" i="184"/>
  <c r="I973" i="184" s="1"/>
  <c r="H974" i="184"/>
  <c r="I974" i="184" s="1"/>
  <c r="J974" i="184"/>
  <c r="H975" i="184"/>
  <c r="J975" i="184"/>
  <c r="H976" i="184"/>
  <c r="J976" i="184"/>
  <c r="H977" i="184"/>
  <c r="J977" i="184"/>
  <c r="I977" i="184" s="1"/>
  <c r="H978" i="184"/>
  <c r="I978" i="184" s="1"/>
  <c r="J978" i="184"/>
  <c r="H979" i="184"/>
  <c r="J979" i="184"/>
  <c r="I979" i="184" s="1"/>
  <c r="H980" i="184"/>
  <c r="I980" i="184" s="1"/>
  <c r="J980" i="184"/>
  <c r="H981" i="184"/>
  <c r="J981" i="184"/>
  <c r="I981" i="184" s="1"/>
  <c r="H982" i="184"/>
  <c r="J982" i="184"/>
  <c r="I982" i="184"/>
  <c r="H983" i="184"/>
  <c r="I983" i="184" s="1"/>
  <c r="J983" i="184"/>
  <c r="H984" i="184"/>
  <c r="I984" i="184" s="1"/>
  <c r="J984" i="184"/>
  <c r="H985" i="184"/>
  <c r="J985" i="184"/>
  <c r="H986" i="184"/>
  <c r="J986" i="184"/>
  <c r="I986" i="184" s="1"/>
  <c r="H987" i="184"/>
  <c r="I987" i="184" s="1"/>
  <c r="J987" i="184"/>
  <c r="H988" i="184"/>
  <c r="J988" i="184"/>
  <c r="A18" i="184"/>
  <c r="A19" i="184"/>
  <c r="A20" i="184"/>
  <c r="A22" i="184"/>
  <c r="A23" i="184"/>
  <c r="A24" i="184"/>
  <c r="A25" i="184"/>
  <c r="A26" i="184"/>
  <c r="A27" i="184"/>
  <c r="A28" i="184"/>
  <c r="A29" i="184"/>
  <c r="A30" i="184"/>
  <c r="A31" i="184"/>
  <c r="A32" i="184"/>
  <c r="A33" i="184"/>
  <c r="A34" i="184"/>
  <c r="A35" i="184"/>
  <c r="A36" i="184"/>
  <c r="A37" i="184"/>
  <c r="A38" i="184"/>
  <c r="A39" i="184"/>
  <c r="A40" i="184"/>
  <c r="A41" i="184"/>
  <c r="A42" i="184"/>
  <c r="A43" i="184"/>
  <c r="A44" i="184"/>
  <c r="A45" i="184"/>
  <c r="A46" i="184"/>
  <c r="A47" i="184"/>
  <c r="A48" i="184"/>
  <c r="A49" i="184"/>
  <c r="A50" i="184"/>
  <c r="A51" i="184"/>
  <c r="A52" i="184"/>
  <c r="A53" i="184"/>
  <c r="A54" i="184"/>
  <c r="A55" i="184"/>
  <c r="A56" i="184"/>
  <c r="A57" i="184"/>
  <c r="A58" i="184"/>
  <c r="A60" i="184"/>
  <c r="A61" i="184"/>
  <c r="A62" i="184"/>
  <c r="A63" i="184"/>
  <c r="A64" i="184"/>
  <c r="A65" i="184"/>
  <c r="A66" i="184"/>
  <c r="A67" i="184"/>
  <c r="A68" i="184"/>
  <c r="A69" i="184"/>
  <c r="A70" i="184"/>
  <c r="A71" i="184"/>
  <c r="A72" i="184"/>
  <c r="A73" i="184"/>
  <c r="A74" i="184"/>
  <c r="A75" i="184"/>
  <c r="A76" i="184"/>
  <c r="A77" i="184"/>
  <c r="A78" i="184"/>
  <c r="A79" i="184"/>
  <c r="A80" i="184"/>
  <c r="A81" i="184"/>
  <c r="A82" i="184"/>
  <c r="A83" i="184"/>
  <c r="A84" i="184"/>
  <c r="A85" i="184"/>
  <c r="A86" i="184"/>
  <c r="A87" i="184"/>
  <c r="A88" i="184"/>
  <c r="A89" i="184"/>
  <c r="A90" i="184"/>
  <c r="A91" i="184"/>
  <c r="A92" i="184"/>
  <c r="A93" i="184"/>
  <c r="A94" i="184"/>
  <c r="A95" i="184"/>
  <c r="A96" i="184"/>
  <c r="A97" i="184"/>
  <c r="A98" i="184"/>
  <c r="A100" i="184"/>
  <c r="A101" i="184"/>
  <c r="A102" i="184"/>
  <c r="A103" i="184"/>
  <c r="A104" i="184"/>
  <c r="A105" i="184"/>
  <c r="A106" i="184"/>
  <c r="A107" i="184"/>
  <c r="A108" i="184"/>
  <c r="A109" i="184"/>
  <c r="A110" i="184"/>
  <c r="A111" i="184"/>
  <c r="A112" i="184"/>
  <c r="A113" i="184"/>
  <c r="A114" i="184"/>
  <c r="A115" i="184"/>
  <c r="A116" i="184"/>
  <c r="A117" i="184"/>
  <c r="A118" i="184"/>
  <c r="A119" i="184"/>
  <c r="A120" i="184"/>
  <c r="A121" i="184"/>
  <c r="A122" i="184"/>
  <c r="A123" i="184"/>
  <c r="A124" i="184"/>
  <c r="A125" i="184"/>
  <c r="A126" i="184"/>
  <c r="A127" i="184"/>
  <c r="A128" i="184"/>
  <c r="A129" i="184"/>
  <c r="A130" i="184"/>
  <c r="A131" i="184"/>
  <c r="A132" i="184"/>
  <c r="A133" i="184"/>
  <c r="A134" i="184"/>
  <c r="A135" i="184"/>
  <c r="A136" i="184"/>
  <c r="A137" i="184"/>
  <c r="A138" i="184"/>
  <c r="A139" i="184"/>
  <c r="A140" i="184"/>
  <c r="A141" i="184"/>
  <c r="A142" i="184"/>
  <c r="A143" i="184"/>
  <c r="A144" i="184"/>
  <c r="A145" i="184"/>
  <c r="A146" i="184"/>
  <c r="A147" i="184"/>
  <c r="A148" i="184"/>
  <c r="A149" i="184"/>
  <c r="A150" i="184"/>
  <c r="A151" i="184"/>
  <c r="A152" i="184"/>
  <c r="A153" i="184"/>
  <c r="A154" i="184"/>
  <c r="A155" i="184"/>
  <c r="A156" i="184"/>
  <c r="A157" i="184"/>
  <c r="A158" i="184"/>
  <c r="A159" i="184"/>
  <c r="A160" i="184"/>
  <c r="A161" i="184"/>
  <c r="A162" i="184"/>
  <c r="A163" i="184"/>
  <c r="A164" i="184"/>
  <c r="A165" i="184"/>
  <c r="A166" i="184"/>
  <c r="A167" i="184"/>
  <c r="A168" i="184"/>
  <c r="A169" i="184"/>
  <c r="A170" i="184"/>
  <c r="A171" i="184"/>
  <c r="A172" i="184"/>
  <c r="A173" i="184"/>
  <c r="A174" i="184"/>
  <c r="A175" i="184"/>
  <c r="A176" i="184"/>
  <c r="A177" i="184"/>
  <c r="A178" i="184"/>
  <c r="A179" i="184"/>
  <c r="A180" i="184"/>
  <c r="A182" i="184"/>
  <c r="A183" i="184"/>
  <c r="A184" i="184"/>
  <c r="A185" i="184"/>
  <c r="A186" i="184"/>
  <c r="A187" i="184"/>
  <c r="A188" i="184"/>
  <c r="A189" i="184"/>
  <c r="A190" i="184"/>
  <c r="A191" i="184"/>
  <c r="A192" i="184"/>
  <c r="A193" i="184"/>
  <c r="A194" i="184"/>
  <c r="A195" i="184"/>
  <c r="A196" i="184"/>
  <c r="A197" i="184"/>
  <c r="A198" i="184"/>
  <c r="A199" i="184"/>
  <c r="A200" i="184"/>
  <c r="A201" i="184"/>
  <c r="A203" i="184"/>
  <c r="A204" i="184"/>
  <c r="A205" i="184"/>
  <c r="A206" i="184"/>
  <c r="A207" i="184"/>
  <c r="A208" i="184"/>
  <c r="A209" i="184"/>
  <c r="A210" i="184"/>
  <c r="A211" i="184"/>
  <c r="A212" i="184"/>
  <c r="A213" i="184"/>
  <c r="A214" i="184"/>
  <c r="A216" i="184"/>
  <c r="A217" i="184"/>
  <c r="A218" i="184"/>
  <c r="A219" i="184"/>
  <c r="A220" i="184"/>
  <c r="A221" i="184"/>
  <c r="A222" i="184"/>
  <c r="A223" i="184"/>
  <c r="A224" i="184"/>
  <c r="A225" i="184"/>
  <c r="A226" i="184"/>
  <c r="A227" i="184"/>
  <c r="A228" i="184"/>
  <c r="A229" i="184"/>
  <c r="A230" i="184"/>
  <c r="A231" i="184"/>
  <c r="A232" i="184"/>
  <c r="A233" i="184"/>
  <c r="A234" i="184"/>
  <c r="A235" i="184"/>
  <c r="A236" i="184"/>
  <c r="A237" i="184"/>
  <c r="A238" i="184"/>
  <c r="A239" i="184"/>
  <c r="A240" i="184"/>
  <c r="A241" i="184"/>
  <c r="A242" i="184"/>
  <c r="A243" i="184"/>
  <c r="A245" i="184"/>
  <c r="A246" i="184"/>
  <c r="A247" i="184"/>
  <c r="A248" i="184"/>
  <c r="A249" i="184"/>
  <c r="A250" i="184"/>
  <c r="A251" i="184"/>
  <c r="A253" i="184"/>
  <c r="A254" i="184"/>
  <c r="A255" i="184"/>
  <c r="A256" i="184"/>
  <c r="A257" i="184"/>
  <c r="A258" i="184"/>
  <c r="A259" i="184"/>
  <c r="A260" i="184"/>
  <c r="A261" i="184"/>
  <c r="A262" i="184"/>
  <c r="A263" i="184"/>
  <c r="A264" i="184"/>
  <c r="A265" i="184"/>
  <c r="A266" i="184"/>
  <c r="A267" i="184"/>
  <c r="A268" i="184"/>
  <c r="A269" i="184"/>
  <c r="A270" i="184"/>
  <c r="A271" i="184"/>
  <c r="A272" i="184"/>
  <c r="A273" i="184"/>
  <c r="A274" i="184"/>
  <c r="A275" i="184"/>
  <c r="A276" i="184"/>
  <c r="A277" i="184"/>
  <c r="A278" i="184"/>
  <c r="A279" i="184"/>
  <c r="A280" i="184"/>
  <c r="A281" i="184"/>
  <c r="A282" i="184"/>
  <c r="A283" i="184"/>
  <c r="A284" i="184"/>
  <c r="A285" i="184"/>
  <c r="A286" i="184"/>
  <c r="A287" i="184"/>
  <c r="A288" i="184"/>
  <c r="A289" i="184"/>
  <c r="A290" i="184"/>
  <c r="A291" i="184"/>
  <c r="A292" i="184"/>
  <c r="A293" i="184"/>
  <c r="A294" i="184"/>
  <c r="A296" i="184"/>
  <c r="A297" i="184"/>
  <c r="A298" i="184"/>
  <c r="A299" i="184"/>
  <c r="A300" i="184"/>
  <c r="A301" i="184"/>
  <c r="A302" i="184"/>
  <c r="A303" i="184"/>
  <c r="A304" i="184"/>
  <c r="A305" i="184"/>
  <c r="A306" i="184"/>
  <c r="A307" i="184"/>
  <c r="A308" i="184"/>
  <c r="A309" i="184"/>
  <c r="A310" i="184"/>
  <c r="A311" i="184"/>
  <c r="A313" i="184"/>
  <c r="A314" i="184"/>
  <c r="A315" i="184"/>
  <c r="A316" i="184"/>
  <c r="A317" i="184"/>
  <c r="A318" i="184"/>
  <c r="A319" i="184"/>
  <c r="A320" i="184"/>
  <c r="A321" i="184"/>
  <c r="A322" i="184"/>
  <c r="A323" i="184"/>
  <c r="A325" i="184"/>
  <c r="A326" i="184"/>
  <c r="A327" i="184"/>
  <c r="A328" i="184"/>
  <c r="A329" i="184"/>
  <c r="A330" i="184"/>
  <c r="A331" i="184"/>
  <c r="A332" i="184"/>
  <c r="A334" i="184"/>
  <c r="A335" i="184"/>
  <c r="A336" i="184"/>
  <c r="A337" i="184"/>
  <c r="A338" i="184"/>
  <c r="A339" i="184"/>
  <c r="A340" i="184"/>
  <c r="A341" i="184"/>
  <c r="A342" i="184"/>
  <c r="A343" i="184"/>
  <c r="A344" i="184"/>
  <c r="A345" i="184"/>
  <c r="A346" i="184"/>
  <c r="A347" i="184"/>
  <c r="A348" i="184"/>
  <c r="A349" i="184"/>
  <c r="A350" i="184"/>
  <c r="A351" i="184"/>
  <c r="A352" i="184"/>
  <c r="A353" i="184"/>
  <c r="A354" i="184"/>
  <c r="A355" i="184"/>
  <c r="A356" i="184"/>
  <c r="A357" i="184"/>
  <c r="A358" i="184"/>
  <c r="A359" i="184"/>
  <c r="A360" i="184"/>
  <c r="A361" i="184"/>
  <c r="A362" i="184"/>
  <c r="A363" i="184"/>
  <c r="A365" i="184"/>
  <c r="A366" i="184"/>
  <c r="A367" i="184"/>
  <c r="A368" i="184"/>
  <c r="A369" i="184"/>
  <c r="A370" i="184"/>
  <c r="A371" i="184"/>
  <c r="A372" i="184"/>
  <c r="A373" i="184"/>
  <c r="A374" i="184"/>
  <c r="A376" i="184"/>
  <c r="A377" i="184"/>
  <c r="A378" i="184"/>
  <c r="A379" i="184"/>
  <c r="A381" i="184"/>
  <c r="A382" i="184"/>
  <c r="A383" i="184"/>
  <c r="A384" i="184"/>
  <c r="A385" i="184"/>
  <c r="A386" i="184"/>
  <c r="A387" i="184"/>
  <c r="A388" i="184"/>
  <c r="A389" i="184"/>
  <c r="A390" i="184"/>
  <c r="A391" i="184"/>
  <c r="A392" i="184"/>
  <c r="A393" i="184"/>
  <c r="A394" i="184"/>
  <c r="A395" i="184"/>
  <c r="A396" i="184"/>
  <c r="A397" i="184"/>
  <c r="A398" i="184"/>
  <c r="A399" i="184"/>
  <c r="A400" i="184"/>
  <c r="A401" i="184"/>
  <c r="A402" i="184"/>
  <c r="A403" i="184"/>
  <c r="A404" i="184"/>
  <c r="A405" i="184"/>
  <c r="A406" i="184"/>
  <c r="A407" i="184"/>
  <c r="A408" i="184"/>
  <c r="A409" i="184"/>
  <c r="A410" i="184"/>
  <c r="A411" i="184"/>
  <c r="A413" i="184"/>
  <c r="A414" i="184"/>
  <c r="A415" i="184"/>
  <c r="A416" i="184"/>
  <c r="A417" i="184"/>
  <c r="A418" i="184"/>
  <c r="A419" i="184"/>
  <c r="A420" i="184"/>
  <c r="A421" i="184"/>
  <c r="A422" i="184"/>
  <c r="A423" i="184"/>
  <c r="A424" i="184"/>
  <c r="A425" i="184"/>
  <c r="A426" i="184"/>
  <c r="A427" i="184"/>
  <c r="A428" i="184"/>
  <c r="A429" i="184"/>
  <c r="A430" i="184"/>
  <c r="A431" i="184"/>
  <c r="A433" i="184"/>
  <c r="A434" i="184"/>
  <c r="A435" i="184"/>
  <c r="A436" i="184"/>
  <c r="A437" i="184"/>
  <c r="A438" i="184"/>
  <c r="A439" i="184"/>
  <c r="A440" i="184"/>
  <c r="A441" i="184"/>
  <c r="A442" i="184"/>
  <c r="A443" i="184"/>
  <c r="A444" i="184"/>
  <c r="A445" i="184"/>
  <c r="A446" i="184"/>
  <c r="A447" i="184"/>
  <c r="A448" i="184"/>
  <c r="A449" i="184"/>
  <c r="A450" i="184"/>
  <c r="A452" i="184"/>
  <c r="A453" i="184"/>
  <c r="A454" i="184"/>
  <c r="A455" i="184"/>
  <c r="A456" i="184"/>
  <c r="A457" i="184"/>
  <c r="A458" i="184"/>
  <c r="A459" i="184"/>
  <c r="A460" i="184"/>
  <c r="A461" i="184"/>
  <c r="A462" i="184"/>
  <c r="A463" i="184"/>
  <c r="A464" i="184"/>
  <c r="A465" i="184"/>
  <c r="A466" i="184"/>
  <c r="A467" i="184"/>
  <c r="A468" i="184"/>
  <c r="A469" i="184"/>
  <c r="A470" i="184"/>
  <c r="A471" i="184"/>
  <c r="A472" i="184"/>
  <c r="A473" i="184"/>
  <c r="A474" i="184"/>
  <c r="A475" i="184"/>
  <c r="A476" i="184"/>
  <c r="A477" i="184"/>
  <c r="A478" i="184"/>
  <c r="A479" i="184"/>
  <c r="A480" i="184"/>
  <c r="A481" i="184"/>
  <c r="A482" i="184"/>
  <c r="A483" i="184"/>
  <c r="A484" i="184"/>
  <c r="A485" i="184"/>
  <c r="A486" i="184"/>
  <c r="A487" i="184"/>
  <c r="A488" i="184"/>
  <c r="A489" i="184"/>
  <c r="A490" i="184"/>
  <c r="A491" i="184"/>
  <c r="A492" i="184"/>
  <c r="A493" i="184"/>
  <c r="A494" i="184"/>
  <c r="A496" i="184"/>
  <c r="A497" i="184"/>
  <c r="A498" i="184"/>
  <c r="A499" i="184"/>
  <c r="A500" i="184"/>
  <c r="A501" i="184"/>
  <c r="A502" i="184"/>
  <c r="A503" i="184"/>
  <c r="A504" i="184"/>
  <c r="A505" i="184"/>
  <c r="A506" i="184"/>
  <c r="A507" i="184"/>
  <c r="A508" i="184"/>
  <c r="A509" i="184"/>
  <c r="A510" i="184"/>
  <c r="A511" i="184"/>
  <c r="A512" i="184"/>
  <c r="A513" i="184"/>
  <c r="A514" i="184"/>
  <c r="A515" i="184"/>
  <c r="A516" i="184"/>
  <c r="A517" i="184"/>
  <c r="A518" i="184"/>
  <c r="A519" i="184"/>
  <c r="A520" i="184"/>
  <c r="A521" i="184"/>
  <c r="A522" i="184"/>
  <c r="A523" i="184"/>
  <c r="A524" i="184"/>
  <c r="A525" i="184"/>
  <c r="A526" i="184"/>
  <c r="A527" i="184"/>
  <c r="A528" i="184"/>
  <c r="A529" i="184"/>
  <c r="A530" i="184"/>
  <c r="A531" i="184"/>
  <c r="A532" i="184"/>
  <c r="A533" i="184"/>
  <c r="A534" i="184"/>
  <c r="A535" i="184"/>
  <c r="A536" i="184"/>
  <c r="A537" i="184"/>
  <c r="A538" i="184"/>
  <c r="A539" i="184"/>
  <c r="A540" i="184"/>
  <c r="A541" i="184"/>
  <c r="A542" i="184"/>
  <c r="A543" i="184"/>
  <c r="A544" i="184"/>
  <c r="A545" i="184"/>
  <c r="A546" i="184"/>
  <c r="A547" i="184"/>
  <c r="A548" i="184"/>
  <c r="A549" i="184"/>
  <c r="A550" i="184"/>
  <c r="A551" i="184"/>
  <c r="A552" i="184"/>
  <c r="A553" i="184"/>
  <c r="A554" i="184"/>
  <c r="A555" i="184"/>
  <c r="A556" i="184"/>
  <c r="A557" i="184"/>
  <c r="A558" i="184"/>
  <c r="A559" i="184"/>
  <c r="A560" i="184"/>
  <c r="A561" i="184"/>
  <c r="A562" i="184"/>
  <c r="A563" i="184"/>
  <c r="A564" i="184"/>
  <c r="A565" i="184"/>
  <c r="A566" i="184"/>
  <c r="A567" i="184"/>
  <c r="A568" i="184"/>
  <c r="A569" i="184"/>
  <c r="A571" i="184"/>
  <c r="A572" i="184"/>
  <c r="A573" i="184"/>
  <c r="A574" i="184"/>
  <c r="A575" i="184"/>
  <c r="A576" i="184"/>
  <c r="A577" i="184"/>
  <c r="A578" i="184"/>
  <c r="A579" i="184"/>
  <c r="A580" i="184"/>
  <c r="A581" i="184"/>
  <c r="A582" i="184"/>
  <c r="A583" i="184"/>
  <c r="A584" i="184"/>
  <c r="A585" i="184"/>
  <c r="A586" i="184"/>
  <c r="A587" i="184"/>
  <c r="A588" i="184"/>
  <c r="A589" i="184"/>
  <c r="A590" i="184"/>
  <c r="A591" i="184"/>
  <c r="A592" i="184"/>
  <c r="A593" i="184"/>
  <c r="A594" i="184"/>
  <c r="A595" i="184"/>
  <c r="A596" i="184"/>
  <c r="A597" i="184"/>
  <c r="A598" i="184"/>
  <c r="A599" i="184"/>
  <c r="A600" i="184"/>
  <c r="A601" i="184"/>
  <c r="A602" i="184"/>
  <c r="A603" i="184"/>
  <c r="A604" i="184"/>
  <c r="A605" i="184"/>
  <c r="A606" i="184"/>
  <c r="A607" i="184"/>
  <c r="A608" i="184"/>
  <c r="A609" i="184"/>
  <c r="A610" i="184"/>
  <c r="A611" i="184"/>
  <c r="A612" i="184"/>
  <c r="A613" i="184"/>
  <c r="A614" i="184"/>
  <c r="A615" i="184"/>
  <c r="A616" i="184"/>
  <c r="A617" i="184"/>
  <c r="A618" i="184"/>
  <c r="A619" i="184"/>
  <c r="A620" i="184"/>
  <c r="A621" i="184"/>
  <c r="A622" i="184"/>
  <c r="A623" i="184"/>
  <c r="A624" i="184"/>
  <c r="A625" i="184"/>
  <c r="A626" i="184"/>
  <c r="A627" i="184"/>
  <c r="A628" i="184"/>
  <c r="A629" i="184"/>
  <c r="A630" i="184"/>
  <c r="A631" i="184"/>
  <c r="A632" i="184"/>
  <c r="A633" i="184"/>
  <c r="A634" i="184"/>
  <c r="A635" i="184"/>
  <c r="A636" i="184"/>
  <c r="A637" i="184"/>
  <c r="A638" i="184"/>
  <c r="A639" i="184"/>
  <c r="A640" i="184"/>
  <c r="A641" i="184"/>
  <c r="A642" i="184"/>
  <c r="A643" i="184"/>
  <c r="A644" i="184"/>
  <c r="A645" i="184"/>
  <c r="A646" i="184"/>
  <c r="A648" i="184"/>
  <c r="A649" i="184"/>
  <c r="A650" i="184"/>
  <c r="A651" i="184"/>
  <c r="A652" i="184"/>
  <c r="A653" i="184"/>
  <c r="A654" i="184"/>
  <c r="A655" i="184"/>
  <c r="A656" i="184"/>
  <c r="A657" i="184"/>
  <c r="A658" i="184"/>
  <c r="A659" i="184"/>
  <c r="A660" i="184"/>
  <c r="A661" i="184"/>
  <c r="A662" i="184"/>
  <c r="A663" i="184"/>
  <c r="A664" i="184"/>
  <c r="A665" i="184"/>
  <c r="A666" i="184"/>
  <c r="A667" i="184"/>
  <c r="A668" i="184"/>
  <c r="A669" i="184"/>
  <c r="A671" i="184"/>
  <c r="A672" i="184"/>
  <c r="A673" i="184"/>
  <c r="A674" i="184"/>
  <c r="A675" i="184"/>
  <c r="A676" i="184"/>
  <c r="A677" i="184"/>
  <c r="A678" i="184"/>
  <c r="A679" i="184"/>
  <c r="A680" i="184"/>
  <c r="A681" i="184"/>
  <c r="A682" i="184"/>
  <c r="A683" i="184"/>
  <c r="A684" i="184"/>
  <c r="A686" i="184"/>
  <c r="A687" i="184"/>
  <c r="A688" i="184"/>
  <c r="A689" i="184"/>
  <c r="A690" i="184"/>
  <c r="A691" i="184"/>
  <c r="A692" i="184"/>
  <c r="A693" i="184"/>
  <c r="A694" i="184"/>
  <c r="A695" i="184"/>
  <c r="A696" i="184"/>
  <c r="A697" i="184"/>
  <c r="A698" i="184"/>
  <c r="A699" i="184"/>
  <c r="A700" i="184"/>
  <c r="A701" i="184"/>
  <c r="A702" i="184"/>
  <c r="A703" i="184"/>
  <c r="A704" i="184"/>
  <c r="A705" i="184"/>
  <c r="A706" i="184"/>
  <c r="A707" i="184"/>
  <c r="A708" i="184"/>
  <c r="A709" i="184"/>
  <c r="A710" i="184"/>
  <c r="A711" i="184"/>
  <c r="A712" i="184"/>
  <c r="A713" i="184"/>
  <c r="A714" i="184"/>
  <c r="A715" i="184"/>
  <c r="A716" i="184"/>
  <c r="A717" i="184"/>
  <c r="A718" i="184"/>
  <c r="A719" i="184"/>
  <c r="A720" i="184"/>
  <c r="A721" i="184"/>
  <c r="A722" i="184"/>
  <c r="A723" i="184"/>
  <c r="A724" i="184"/>
  <c r="A725" i="184"/>
  <c r="A726" i="184"/>
  <c r="A727" i="184"/>
  <c r="A728" i="184"/>
  <c r="A729" i="184"/>
  <c r="A730" i="184"/>
  <c r="A731" i="184"/>
  <c r="A732" i="184"/>
  <c r="A734" i="184"/>
  <c r="A735" i="184"/>
  <c r="A736" i="184"/>
  <c r="A737" i="184"/>
  <c r="A738" i="184"/>
  <c r="A739" i="184"/>
  <c r="A740" i="184"/>
  <c r="A741" i="184"/>
  <c r="A742" i="184"/>
  <c r="A743" i="184"/>
  <c r="A744" i="184"/>
  <c r="A745" i="184"/>
  <c r="A746" i="184"/>
  <c r="A747" i="184"/>
  <c r="A748" i="184"/>
  <c r="A750" i="184"/>
  <c r="A751" i="184"/>
  <c r="A752" i="184"/>
  <c r="A753" i="184"/>
  <c r="A754" i="184"/>
  <c r="A755" i="184"/>
  <c r="A756" i="184"/>
  <c r="A757" i="184"/>
  <c r="A758" i="184"/>
  <c r="A759" i="184"/>
  <c r="A760" i="184"/>
  <c r="A761" i="184"/>
  <c r="A762" i="184"/>
  <c r="A763" i="184"/>
  <c r="A764" i="184"/>
  <c r="A765" i="184"/>
  <c r="A766" i="184"/>
  <c r="A767" i="184"/>
  <c r="A768" i="184"/>
  <c r="A769" i="184"/>
  <c r="A770" i="184"/>
  <c r="A771" i="184"/>
  <c r="A773" i="184"/>
  <c r="A774" i="184"/>
  <c r="A775" i="184"/>
  <c r="A776" i="184"/>
  <c r="A777" i="184"/>
  <c r="A778" i="184"/>
  <c r="A779" i="184"/>
  <c r="A780" i="184"/>
  <c r="A781" i="184"/>
  <c r="A782" i="184"/>
  <c r="A783" i="184"/>
  <c r="A784" i="184"/>
  <c r="A785" i="184"/>
  <c r="A786" i="184"/>
  <c r="A787" i="184"/>
  <c r="A788" i="184"/>
  <c r="A789" i="184"/>
  <c r="A790" i="184"/>
  <c r="A791" i="184"/>
  <c r="A792" i="184"/>
  <c r="A793" i="184"/>
  <c r="A794" i="184"/>
  <c r="A795" i="184"/>
  <c r="A796" i="184"/>
  <c r="A797" i="184"/>
  <c r="A799" i="184"/>
  <c r="A800" i="184"/>
  <c r="A801" i="184"/>
  <c r="A802" i="184"/>
  <c r="A803" i="184"/>
  <c r="A804" i="184"/>
  <c r="A805" i="184"/>
  <c r="A806" i="184"/>
  <c r="A807" i="184"/>
  <c r="A808" i="184"/>
  <c r="A809" i="184"/>
  <c r="A810" i="184"/>
  <c r="A811" i="184"/>
  <c r="A812" i="184"/>
  <c r="A813" i="184"/>
  <c r="A814" i="184"/>
  <c r="A815" i="184"/>
  <c r="A816" i="184"/>
  <c r="A818" i="184"/>
  <c r="A819" i="184"/>
  <c r="A820" i="184"/>
  <c r="A821" i="184"/>
  <c r="A822" i="184"/>
  <c r="A823" i="184"/>
  <c r="A824" i="184"/>
  <c r="A825" i="184"/>
  <c r="A826" i="184"/>
  <c r="A827" i="184"/>
  <c r="A828" i="184"/>
  <c r="A829" i="184"/>
  <c r="A830" i="184"/>
  <c r="A831" i="184"/>
  <c r="A832" i="184"/>
  <c r="A833" i="184"/>
  <c r="A834" i="184"/>
  <c r="A835" i="184"/>
  <c r="A836" i="184"/>
  <c r="A837" i="184"/>
  <c r="A838" i="184"/>
  <c r="A839" i="184"/>
  <c r="A840" i="184"/>
  <c r="A842" i="184"/>
  <c r="A843" i="184"/>
  <c r="A844" i="184"/>
  <c r="A845" i="184"/>
  <c r="A846" i="184"/>
  <c r="A847" i="184"/>
  <c r="A848" i="184"/>
  <c r="A849" i="184"/>
  <c r="A850" i="184"/>
  <c r="A851" i="184"/>
  <c r="A852" i="184"/>
  <c r="A853" i="184"/>
  <c r="A854" i="184"/>
  <c r="A855" i="184"/>
  <c r="A856" i="184"/>
  <c r="A857" i="184"/>
  <c r="A858" i="184"/>
  <c r="A859" i="184"/>
  <c r="A860" i="184"/>
  <c r="A861" i="184"/>
  <c r="A862" i="184"/>
  <c r="A863" i="184"/>
  <c r="A865" i="184"/>
  <c r="A866" i="184"/>
  <c r="A867" i="184"/>
  <c r="A868" i="184"/>
  <c r="A869" i="184"/>
  <c r="A870" i="184"/>
  <c r="A871" i="184"/>
  <c r="A872" i="184"/>
  <c r="A873" i="184"/>
  <c r="A874" i="184"/>
  <c r="A875" i="184"/>
  <c r="A876" i="184"/>
  <c r="A877" i="184"/>
  <c r="A878" i="184"/>
  <c r="A879" i="184"/>
  <c r="A880" i="184"/>
  <c r="A881" i="184"/>
  <c r="A882" i="184"/>
  <c r="A883" i="184"/>
  <c r="A884" i="184"/>
  <c r="A885" i="184"/>
  <c r="A886" i="184"/>
  <c r="A887" i="184"/>
  <c r="A888" i="184"/>
  <c r="A889" i="184"/>
  <c r="A891" i="184"/>
  <c r="A892" i="184"/>
  <c r="A893" i="184"/>
  <c r="A894" i="184"/>
  <c r="A895" i="184"/>
  <c r="A896" i="184"/>
  <c r="A897" i="184"/>
  <c r="A898" i="184"/>
  <c r="A899" i="184"/>
  <c r="A900" i="184"/>
  <c r="A901" i="184"/>
  <c r="A902" i="184"/>
  <c r="A903" i="184"/>
  <c r="A904" i="184"/>
  <c r="A905" i="184"/>
  <c r="A906" i="184"/>
  <c r="A907" i="184"/>
  <c r="A908" i="184"/>
  <c r="A909" i="184"/>
  <c r="A911" i="184"/>
  <c r="A912" i="184"/>
  <c r="A913" i="184"/>
  <c r="A914" i="184"/>
  <c r="A915" i="184"/>
  <c r="A916" i="184"/>
  <c r="A917" i="184"/>
  <c r="A918" i="184"/>
  <c r="A919" i="184"/>
  <c r="A920" i="184"/>
  <c r="A921" i="184"/>
  <c r="A922" i="184"/>
  <c r="A923" i="184"/>
  <c r="A924" i="184"/>
  <c r="A925" i="184"/>
  <c r="A926" i="184"/>
  <c r="A928" i="184"/>
  <c r="A929" i="184"/>
  <c r="A930" i="184"/>
  <c r="A931" i="184"/>
  <c r="A932" i="184"/>
  <c r="A933" i="184"/>
  <c r="A934" i="184"/>
  <c r="A935" i="184"/>
  <c r="A936" i="184"/>
  <c r="A937" i="184"/>
  <c r="A938" i="184"/>
  <c r="A939" i="184"/>
  <c r="A940" i="184"/>
  <c r="A941" i="184"/>
  <c r="A942" i="184"/>
  <c r="A943" i="184"/>
  <c r="A944" i="184"/>
  <c r="A945" i="184"/>
  <c r="A946" i="184"/>
  <c r="A947" i="184"/>
  <c r="A949" i="184"/>
  <c r="A950" i="184"/>
  <c r="A951" i="184"/>
  <c r="A952" i="184"/>
  <c r="A953" i="184"/>
  <c r="A954" i="184"/>
  <c r="A955" i="184"/>
  <c r="A956" i="184"/>
  <c r="A957" i="184"/>
  <c r="A958" i="184"/>
  <c r="A959" i="184"/>
  <c r="A960" i="184"/>
  <c r="A961" i="184"/>
  <c r="A962" i="184"/>
  <c r="A963" i="184"/>
  <c r="A964" i="184"/>
  <c r="A965" i="184"/>
  <c r="A966" i="184"/>
  <c r="A967" i="184"/>
  <c r="A968" i="184"/>
  <c r="A970" i="184"/>
  <c r="A971" i="184"/>
  <c r="A972" i="184"/>
  <c r="A973" i="184"/>
  <c r="A974" i="184"/>
  <c r="A975" i="184"/>
  <c r="A976" i="184"/>
  <c r="A977" i="184"/>
  <c r="A978" i="184"/>
  <c r="A979" i="184"/>
  <c r="A980" i="184"/>
  <c r="A981" i="184"/>
  <c r="A982" i="184"/>
  <c r="A983" i="184"/>
  <c r="A984" i="184"/>
  <c r="A985" i="184"/>
  <c r="A986" i="184"/>
  <c r="A987" i="184"/>
  <c r="A988" i="184"/>
  <c r="H18" i="187"/>
  <c r="J18" i="187"/>
  <c r="H19" i="187"/>
  <c r="J19" i="187"/>
  <c r="H20" i="187"/>
  <c r="J20" i="187"/>
  <c r="I20" i="187" s="1"/>
  <c r="H22" i="187"/>
  <c r="J22" i="187"/>
  <c r="H23" i="187"/>
  <c r="J23" i="187"/>
  <c r="H24" i="187"/>
  <c r="I24" i="187" s="1"/>
  <c r="J24" i="187"/>
  <c r="H25" i="187"/>
  <c r="J25" i="187"/>
  <c r="I25" i="187" s="1"/>
  <c r="H26" i="187"/>
  <c r="J26" i="187"/>
  <c r="H27" i="187"/>
  <c r="I27" i="187" s="1"/>
  <c r="J27" i="187"/>
  <c r="H28" i="187"/>
  <c r="J28" i="187"/>
  <c r="H29" i="187"/>
  <c r="I29" i="187" s="1"/>
  <c r="J29" i="187"/>
  <c r="H30" i="187"/>
  <c r="J30" i="187"/>
  <c r="H31" i="187"/>
  <c r="J31" i="187"/>
  <c r="I31" i="187"/>
  <c r="H32" i="187"/>
  <c r="J32" i="187"/>
  <c r="H33" i="187"/>
  <c r="J33" i="187"/>
  <c r="I33" i="187" s="1"/>
  <c r="H34" i="187"/>
  <c r="J34" i="187"/>
  <c r="H35" i="187"/>
  <c r="I35" i="187"/>
  <c r="J35" i="187"/>
  <c r="H36" i="187"/>
  <c r="J36" i="187"/>
  <c r="H37" i="187"/>
  <c r="J37" i="187"/>
  <c r="I37" i="187" s="1"/>
  <c r="H38" i="187"/>
  <c r="J38" i="187"/>
  <c r="I38" i="187" s="1"/>
  <c r="H39" i="187"/>
  <c r="J39" i="187"/>
  <c r="H40" i="187"/>
  <c r="J40" i="187"/>
  <c r="H41" i="187"/>
  <c r="J41" i="187"/>
  <c r="H42" i="187"/>
  <c r="J42" i="187"/>
  <c r="H43" i="187"/>
  <c r="J43" i="187"/>
  <c r="H44" i="187"/>
  <c r="J44" i="187"/>
  <c r="H45" i="187"/>
  <c r="J45" i="187"/>
  <c r="I45" i="187"/>
  <c r="H46" i="187"/>
  <c r="J46" i="187"/>
  <c r="H47" i="187"/>
  <c r="J47" i="187"/>
  <c r="H48" i="187"/>
  <c r="J48" i="187"/>
  <c r="H49" i="187"/>
  <c r="J49" i="187"/>
  <c r="I49" i="187" s="1"/>
  <c r="H50" i="187"/>
  <c r="J50" i="187"/>
  <c r="H51" i="187"/>
  <c r="J51" i="187"/>
  <c r="H52" i="187"/>
  <c r="J52" i="187"/>
  <c r="H53" i="187"/>
  <c r="J53" i="187"/>
  <c r="I53" i="187" s="1"/>
  <c r="H54" i="187"/>
  <c r="J54" i="187"/>
  <c r="H55" i="187"/>
  <c r="J55" i="187"/>
  <c r="H56" i="187"/>
  <c r="J56" i="187"/>
  <c r="I56" i="187" s="1"/>
  <c r="H57" i="187"/>
  <c r="I57" i="187" s="1"/>
  <c r="J57" i="187"/>
  <c r="H58" i="187"/>
  <c r="J58" i="187"/>
  <c r="H60" i="187"/>
  <c r="J60" i="187"/>
  <c r="H61" i="187"/>
  <c r="J61" i="187"/>
  <c r="H62" i="187"/>
  <c r="J62" i="187"/>
  <c r="I62" i="187" s="1"/>
  <c r="H63" i="187"/>
  <c r="J63" i="187"/>
  <c r="I63" i="187" s="1"/>
  <c r="H64" i="187"/>
  <c r="J64" i="187"/>
  <c r="I64" i="187" s="1"/>
  <c r="H65" i="187"/>
  <c r="J65" i="187"/>
  <c r="H66" i="187"/>
  <c r="I66" i="187" s="1"/>
  <c r="J66" i="187"/>
  <c r="H67" i="187"/>
  <c r="I67" i="187" s="1"/>
  <c r="J67" i="187"/>
  <c r="H68" i="187"/>
  <c r="J68" i="187"/>
  <c r="H69" i="187"/>
  <c r="J69" i="187"/>
  <c r="H70" i="187"/>
  <c r="J70" i="187"/>
  <c r="I70" i="187" s="1"/>
  <c r="H71" i="187"/>
  <c r="I71" i="187"/>
  <c r="J71" i="187"/>
  <c r="H72" i="187"/>
  <c r="J72" i="187"/>
  <c r="H73" i="187"/>
  <c r="J73" i="187"/>
  <c r="H74" i="187"/>
  <c r="J74" i="187"/>
  <c r="I74" i="187" s="1"/>
  <c r="H75" i="187"/>
  <c r="J75" i="187"/>
  <c r="H76" i="187"/>
  <c r="J76" i="187"/>
  <c r="H77" i="187"/>
  <c r="J77" i="187"/>
  <c r="H78" i="187"/>
  <c r="I78" i="187"/>
  <c r="J78" i="187"/>
  <c r="H79" i="187"/>
  <c r="J79" i="187"/>
  <c r="H80" i="187"/>
  <c r="J80" i="187"/>
  <c r="H81" i="187"/>
  <c r="J81" i="187"/>
  <c r="I81" i="187"/>
  <c r="H82" i="187"/>
  <c r="J82" i="187"/>
  <c r="I82" i="187" s="1"/>
  <c r="H83" i="187"/>
  <c r="J83" i="187"/>
  <c r="H84" i="187"/>
  <c r="J84" i="187"/>
  <c r="H85" i="187"/>
  <c r="J85" i="187"/>
  <c r="I85" i="187"/>
  <c r="H86" i="187"/>
  <c r="I86" i="187" s="1"/>
  <c r="J86" i="187"/>
  <c r="H87" i="187"/>
  <c r="J87" i="187"/>
  <c r="H88" i="187"/>
  <c r="J88" i="187"/>
  <c r="I88" i="187"/>
  <c r="H89" i="187"/>
  <c r="J89" i="187"/>
  <c r="H90" i="187"/>
  <c r="I90" i="187"/>
  <c r="J90" i="187"/>
  <c r="H91" i="187"/>
  <c r="J91" i="187"/>
  <c r="H92" i="187"/>
  <c r="I92" i="187" s="1"/>
  <c r="J92" i="187"/>
  <c r="H93" i="187"/>
  <c r="J93" i="187"/>
  <c r="H94" i="187"/>
  <c r="J94" i="187"/>
  <c r="I94" i="187" s="1"/>
  <c r="H95" i="187"/>
  <c r="I95" i="187" s="1"/>
  <c r="J95" i="187"/>
  <c r="H96" i="187"/>
  <c r="I96" i="187"/>
  <c r="J96" i="187"/>
  <c r="H97" i="187"/>
  <c r="J97" i="187"/>
  <c r="H98" i="187"/>
  <c r="J98" i="187"/>
  <c r="H100" i="187"/>
  <c r="J100" i="187"/>
  <c r="I100" i="187" s="1"/>
  <c r="H101" i="187"/>
  <c r="J101" i="187"/>
  <c r="H102" i="187"/>
  <c r="J102" i="187"/>
  <c r="H103" i="187"/>
  <c r="J103" i="187"/>
  <c r="H104" i="187"/>
  <c r="J104" i="187"/>
  <c r="H105" i="187"/>
  <c r="J105" i="187"/>
  <c r="H106" i="187"/>
  <c r="J106" i="187"/>
  <c r="H107" i="187"/>
  <c r="I107" i="187"/>
  <c r="J107" i="187"/>
  <c r="H108" i="187"/>
  <c r="J108" i="187"/>
  <c r="H109" i="187"/>
  <c r="J109" i="187"/>
  <c r="H110" i="187"/>
  <c r="I110" i="187" s="1"/>
  <c r="J110" i="187"/>
  <c r="H111" i="187"/>
  <c r="J111" i="187"/>
  <c r="I111" i="187" s="1"/>
  <c r="H112" i="187"/>
  <c r="J112" i="187"/>
  <c r="H113" i="187"/>
  <c r="J113" i="187"/>
  <c r="H114" i="187"/>
  <c r="J114" i="187"/>
  <c r="H115" i="187"/>
  <c r="J115" i="187"/>
  <c r="I115" i="187" s="1"/>
  <c r="H116" i="187"/>
  <c r="J116" i="187"/>
  <c r="H117" i="187"/>
  <c r="J117" i="187"/>
  <c r="H118" i="187"/>
  <c r="J118" i="187"/>
  <c r="H119" i="187"/>
  <c r="J119" i="187"/>
  <c r="I119" i="187"/>
  <c r="H120" i="187"/>
  <c r="J120" i="187"/>
  <c r="H121" i="187"/>
  <c r="I121" i="187"/>
  <c r="J121" i="187"/>
  <c r="H122" i="187"/>
  <c r="J122" i="187"/>
  <c r="H123" i="187"/>
  <c r="J123" i="187"/>
  <c r="H124" i="187"/>
  <c r="J124" i="187"/>
  <c r="H125" i="187"/>
  <c r="J125" i="187"/>
  <c r="H126" i="187"/>
  <c r="J126" i="187"/>
  <c r="H127" i="187"/>
  <c r="I127" i="187"/>
  <c r="J127" i="187"/>
  <c r="H128" i="187"/>
  <c r="I128" i="187" s="1"/>
  <c r="J128" i="187"/>
  <c r="H129" i="187"/>
  <c r="J129" i="187"/>
  <c r="H130" i="187"/>
  <c r="J130" i="187"/>
  <c r="H131" i="187"/>
  <c r="J131" i="187"/>
  <c r="I131" i="187" s="1"/>
  <c r="H132" i="187"/>
  <c r="J132" i="187"/>
  <c r="H133" i="187"/>
  <c r="J133" i="187"/>
  <c r="H134" i="187"/>
  <c r="J134" i="187"/>
  <c r="H135" i="187"/>
  <c r="J135" i="187"/>
  <c r="I135" i="187" s="1"/>
  <c r="H136" i="187"/>
  <c r="J136" i="187"/>
  <c r="H137" i="187"/>
  <c r="J137" i="187"/>
  <c r="H138" i="187"/>
  <c r="J138" i="187"/>
  <c r="H139" i="187"/>
  <c r="I139" i="187"/>
  <c r="J139" i="187"/>
  <c r="H140" i="187"/>
  <c r="J140" i="187"/>
  <c r="H141" i="187"/>
  <c r="J141" i="187"/>
  <c r="H142" i="187"/>
  <c r="I142" i="187" s="1"/>
  <c r="J142" i="187"/>
  <c r="H143" i="187"/>
  <c r="I143" i="187"/>
  <c r="J143" i="187"/>
  <c r="H144" i="187"/>
  <c r="J144" i="187"/>
  <c r="H145" i="187"/>
  <c r="J145" i="187"/>
  <c r="H146" i="187"/>
  <c r="J146" i="187"/>
  <c r="I146" i="187"/>
  <c r="H147" i="187"/>
  <c r="J147" i="187"/>
  <c r="I147" i="187" s="1"/>
  <c r="H148" i="187"/>
  <c r="J148" i="187"/>
  <c r="H149" i="187"/>
  <c r="J149" i="187"/>
  <c r="H150" i="187"/>
  <c r="J150" i="187"/>
  <c r="H151" i="187"/>
  <c r="J151" i="187"/>
  <c r="H152" i="187"/>
  <c r="J152" i="187"/>
  <c r="H153" i="187"/>
  <c r="J153" i="187"/>
  <c r="I153" i="187"/>
  <c r="H154" i="187"/>
  <c r="J154" i="187"/>
  <c r="H155" i="187"/>
  <c r="I155" i="187"/>
  <c r="J155" i="187"/>
  <c r="H156" i="187"/>
  <c r="J156" i="187"/>
  <c r="H157" i="187"/>
  <c r="J157" i="187"/>
  <c r="H158" i="187"/>
  <c r="J158" i="187"/>
  <c r="H159" i="187"/>
  <c r="I159" i="187" s="1"/>
  <c r="J159" i="187"/>
  <c r="H160" i="187"/>
  <c r="J160" i="187"/>
  <c r="I160" i="187" s="1"/>
  <c r="H161" i="187"/>
  <c r="I161" i="187"/>
  <c r="J161" i="187"/>
  <c r="H162" i="187"/>
  <c r="J162" i="187"/>
  <c r="H163" i="187"/>
  <c r="J163" i="187"/>
  <c r="I163" i="187" s="1"/>
  <c r="H164" i="187"/>
  <c r="J164" i="187"/>
  <c r="I164" i="187" s="1"/>
  <c r="H165" i="187"/>
  <c r="J165" i="187"/>
  <c r="H166" i="187"/>
  <c r="J166" i="187"/>
  <c r="H167" i="187"/>
  <c r="I167" i="187" s="1"/>
  <c r="J167" i="187"/>
  <c r="H168" i="187"/>
  <c r="J168" i="187"/>
  <c r="H169" i="187"/>
  <c r="J169" i="187"/>
  <c r="H170" i="187"/>
  <c r="J170" i="187"/>
  <c r="H171" i="187"/>
  <c r="J171" i="187"/>
  <c r="I171" i="187" s="1"/>
  <c r="H172" i="187"/>
  <c r="I172" i="187" s="1"/>
  <c r="J172" i="187"/>
  <c r="H173" i="187"/>
  <c r="J173" i="187"/>
  <c r="H174" i="187"/>
  <c r="J174" i="187"/>
  <c r="H175" i="187"/>
  <c r="J175" i="187"/>
  <c r="I175" i="187" s="1"/>
  <c r="H176" i="187"/>
  <c r="J176" i="187"/>
  <c r="H177" i="187"/>
  <c r="J177" i="187"/>
  <c r="H178" i="187"/>
  <c r="J178" i="187"/>
  <c r="H179" i="187"/>
  <c r="I179" i="187" s="1"/>
  <c r="J179" i="187"/>
  <c r="H180" i="187"/>
  <c r="J180" i="187"/>
  <c r="H182" i="187"/>
  <c r="J182" i="187"/>
  <c r="H183" i="187"/>
  <c r="J183" i="187"/>
  <c r="H184" i="187"/>
  <c r="J184" i="187"/>
  <c r="I184" i="187" s="1"/>
  <c r="H185" i="187"/>
  <c r="J185" i="187"/>
  <c r="H186" i="187"/>
  <c r="J186" i="187"/>
  <c r="I186" i="187" s="1"/>
  <c r="H187" i="187"/>
  <c r="J187" i="187"/>
  <c r="H188" i="187"/>
  <c r="J188" i="187"/>
  <c r="I188" i="187"/>
  <c r="H189" i="187"/>
  <c r="J189" i="187"/>
  <c r="I189" i="187" s="1"/>
  <c r="H190" i="187"/>
  <c r="J190" i="187"/>
  <c r="H191" i="187"/>
  <c r="J191" i="187"/>
  <c r="H192" i="187"/>
  <c r="J192" i="187"/>
  <c r="I192" i="187" s="1"/>
  <c r="H193" i="187"/>
  <c r="J193" i="187"/>
  <c r="H194" i="187"/>
  <c r="J194" i="187"/>
  <c r="H195" i="187"/>
  <c r="J195" i="187"/>
  <c r="H196" i="187"/>
  <c r="J196" i="187"/>
  <c r="I196" i="187" s="1"/>
  <c r="H197" i="187"/>
  <c r="J197" i="187"/>
  <c r="H198" i="187"/>
  <c r="J198" i="187"/>
  <c r="H199" i="187"/>
  <c r="J199" i="187"/>
  <c r="H200" i="187"/>
  <c r="J200" i="187"/>
  <c r="H201" i="187"/>
  <c r="J201" i="187"/>
  <c r="H203" i="187"/>
  <c r="J203" i="187"/>
  <c r="H204" i="187"/>
  <c r="I204" i="187" s="1"/>
  <c r="J204" i="187"/>
  <c r="H205" i="187"/>
  <c r="I205" i="187"/>
  <c r="J205" i="187"/>
  <c r="H206" i="187"/>
  <c r="J206" i="187"/>
  <c r="H207" i="187"/>
  <c r="J207" i="187"/>
  <c r="H208" i="187"/>
  <c r="J208" i="187"/>
  <c r="H209" i="187"/>
  <c r="I209" i="187" s="1"/>
  <c r="J209" i="187"/>
  <c r="H210" i="187"/>
  <c r="J210" i="187"/>
  <c r="H211" i="187"/>
  <c r="J211" i="187"/>
  <c r="I211" i="187" s="1"/>
  <c r="H212" i="187"/>
  <c r="I212" i="187"/>
  <c r="J212" i="187"/>
  <c r="H213" i="187"/>
  <c r="J213" i="187"/>
  <c r="I213" i="187" s="1"/>
  <c r="H214" i="187"/>
  <c r="J214" i="187"/>
  <c r="H216" i="187"/>
  <c r="I216" i="187"/>
  <c r="J216" i="187"/>
  <c r="H217" i="187"/>
  <c r="J217" i="187"/>
  <c r="H218" i="187"/>
  <c r="J218" i="187"/>
  <c r="I218" i="187" s="1"/>
  <c r="H219" i="187"/>
  <c r="J219" i="187"/>
  <c r="H220" i="187"/>
  <c r="J220" i="187"/>
  <c r="H221" i="187"/>
  <c r="J221" i="187"/>
  <c r="H222" i="187"/>
  <c r="J222" i="187"/>
  <c r="I222" i="187" s="1"/>
  <c r="H223" i="187"/>
  <c r="J223" i="187"/>
  <c r="I223" i="187" s="1"/>
  <c r="H224" i="187"/>
  <c r="J224" i="187"/>
  <c r="H225" i="187"/>
  <c r="J225" i="187"/>
  <c r="H226" i="187"/>
  <c r="J226" i="187"/>
  <c r="I226" i="187" s="1"/>
  <c r="H227" i="187"/>
  <c r="J227" i="187"/>
  <c r="H228" i="187"/>
  <c r="J228" i="187"/>
  <c r="H229" i="187"/>
  <c r="J229" i="187"/>
  <c r="H230" i="187"/>
  <c r="J230" i="187"/>
  <c r="I230" i="187" s="1"/>
  <c r="H231" i="187"/>
  <c r="J231" i="187"/>
  <c r="H232" i="187"/>
  <c r="J232" i="187"/>
  <c r="H233" i="187"/>
  <c r="J233" i="187"/>
  <c r="H234" i="187"/>
  <c r="I234" i="187"/>
  <c r="J234" i="187"/>
  <c r="H235" i="187"/>
  <c r="J235" i="187"/>
  <c r="H236" i="187"/>
  <c r="J236" i="187"/>
  <c r="H237" i="187"/>
  <c r="J237" i="187"/>
  <c r="H238" i="187"/>
  <c r="J238" i="187"/>
  <c r="H239" i="187"/>
  <c r="J239" i="187"/>
  <c r="H240" i="187"/>
  <c r="J240" i="187"/>
  <c r="H241" i="187"/>
  <c r="J241" i="187"/>
  <c r="H242" i="187"/>
  <c r="J242" i="187"/>
  <c r="H243" i="187"/>
  <c r="J243" i="187"/>
  <c r="H245" i="187"/>
  <c r="H252" i="187" s="1"/>
  <c r="J245" i="187"/>
  <c r="H246" i="187"/>
  <c r="J246" i="187"/>
  <c r="H247" i="187"/>
  <c r="J247" i="187"/>
  <c r="I247" i="187" s="1"/>
  <c r="H248" i="187"/>
  <c r="J248" i="187"/>
  <c r="H249" i="187"/>
  <c r="J249" i="187"/>
  <c r="H250" i="187"/>
  <c r="J250" i="187"/>
  <c r="H251" i="187"/>
  <c r="I251" i="187"/>
  <c r="J251" i="187"/>
  <c r="H253" i="187"/>
  <c r="J253" i="187"/>
  <c r="H254" i="187"/>
  <c r="J254" i="187"/>
  <c r="H255" i="187"/>
  <c r="J255" i="187"/>
  <c r="H256" i="187"/>
  <c r="J256" i="187"/>
  <c r="H257" i="187"/>
  <c r="J257" i="187"/>
  <c r="H258" i="187"/>
  <c r="J258" i="187"/>
  <c r="H259" i="187"/>
  <c r="J259" i="187"/>
  <c r="H260" i="187"/>
  <c r="J260" i="187"/>
  <c r="H261" i="187"/>
  <c r="J261" i="187"/>
  <c r="H262" i="187"/>
  <c r="J262" i="187"/>
  <c r="I262" i="187" s="1"/>
  <c r="H263" i="187"/>
  <c r="J263" i="187"/>
  <c r="H264" i="187"/>
  <c r="J264" i="187"/>
  <c r="H265" i="187"/>
  <c r="J265" i="187"/>
  <c r="H266" i="187"/>
  <c r="J266" i="187"/>
  <c r="I266" i="187" s="1"/>
  <c r="H267" i="187"/>
  <c r="J267" i="187"/>
  <c r="H268" i="187"/>
  <c r="I268" i="187"/>
  <c r="J268" i="187"/>
  <c r="H269" i="187"/>
  <c r="J269" i="187"/>
  <c r="H270" i="187"/>
  <c r="J270" i="187"/>
  <c r="H271" i="187"/>
  <c r="J271" i="187"/>
  <c r="H272" i="187"/>
  <c r="I272" i="187" s="1"/>
  <c r="J272" i="187"/>
  <c r="H273" i="187"/>
  <c r="I273" i="187"/>
  <c r="J273" i="187"/>
  <c r="H274" i="187"/>
  <c r="J274" i="187"/>
  <c r="H275" i="187"/>
  <c r="J275" i="187"/>
  <c r="H276" i="187"/>
  <c r="J276" i="187"/>
  <c r="I276" i="187"/>
  <c r="H277" i="187"/>
  <c r="J277" i="187"/>
  <c r="H278" i="187"/>
  <c r="J278" i="187"/>
  <c r="H279" i="187"/>
  <c r="J279" i="187"/>
  <c r="H280" i="187"/>
  <c r="J280" i="187"/>
  <c r="I280" i="187" s="1"/>
  <c r="H281" i="187"/>
  <c r="J281" i="187"/>
  <c r="H282" i="187"/>
  <c r="J282" i="187"/>
  <c r="H283" i="187"/>
  <c r="J283" i="187"/>
  <c r="H284" i="187"/>
  <c r="J284" i="187"/>
  <c r="H285" i="187"/>
  <c r="J285" i="187"/>
  <c r="H286" i="187"/>
  <c r="J286" i="187"/>
  <c r="H287" i="187"/>
  <c r="J287" i="187"/>
  <c r="H288" i="187"/>
  <c r="J288" i="187"/>
  <c r="H289" i="187"/>
  <c r="J289" i="187"/>
  <c r="H290" i="187"/>
  <c r="J290" i="187"/>
  <c r="H291" i="187"/>
  <c r="J291" i="187"/>
  <c r="I291" i="187" s="1"/>
  <c r="H292" i="187"/>
  <c r="J292" i="187"/>
  <c r="H293" i="187"/>
  <c r="J293" i="187"/>
  <c r="H294" i="187"/>
  <c r="J294" i="187"/>
  <c r="H296" i="187"/>
  <c r="J296" i="187"/>
  <c r="H297" i="187"/>
  <c r="J297" i="187"/>
  <c r="I297" i="187"/>
  <c r="H298" i="187"/>
  <c r="J298" i="187"/>
  <c r="H299" i="187"/>
  <c r="J299" i="187"/>
  <c r="H300" i="187"/>
  <c r="J300" i="187"/>
  <c r="H301" i="187"/>
  <c r="J301" i="187"/>
  <c r="I301" i="187" s="1"/>
  <c r="H302" i="187"/>
  <c r="J302" i="187"/>
  <c r="H303" i="187"/>
  <c r="I303" i="187" s="1"/>
  <c r="J303" i="187"/>
  <c r="H304" i="187"/>
  <c r="J304" i="187"/>
  <c r="H305" i="187"/>
  <c r="I305" i="187" s="1"/>
  <c r="J305" i="187"/>
  <c r="H306" i="187"/>
  <c r="J306" i="187"/>
  <c r="H307" i="187"/>
  <c r="J307" i="187"/>
  <c r="H308" i="187"/>
  <c r="J308" i="187"/>
  <c r="H309" i="187"/>
  <c r="J309" i="187"/>
  <c r="I309" i="187"/>
  <c r="H310" i="187"/>
  <c r="J310" i="187"/>
  <c r="H311" i="187"/>
  <c r="J311" i="187"/>
  <c r="H313" i="187"/>
  <c r="J313" i="187"/>
  <c r="H314" i="187"/>
  <c r="J314" i="187"/>
  <c r="H315" i="187"/>
  <c r="J315" i="187"/>
  <c r="H316" i="187"/>
  <c r="J316" i="187"/>
  <c r="H317" i="187"/>
  <c r="J317" i="187"/>
  <c r="I317" i="187" s="1"/>
  <c r="H318" i="187"/>
  <c r="I318" i="187" s="1"/>
  <c r="J318" i="187"/>
  <c r="H319" i="187"/>
  <c r="J319" i="187"/>
  <c r="H320" i="187"/>
  <c r="J320" i="187"/>
  <c r="H321" i="187"/>
  <c r="J321" i="187"/>
  <c r="H322" i="187"/>
  <c r="J322" i="187"/>
  <c r="I322" i="187" s="1"/>
  <c r="H323" i="187"/>
  <c r="J323" i="187"/>
  <c r="H325" i="187"/>
  <c r="I325" i="187" s="1"/>
  <c r="H333" i="187"/>
  <c r="J325" i="187"/>
  <c r="H326" i="187"/>
  <c r="J326" i="187"/>
  <c r="H327" i="187"/>
  <c r="J327" i="187"/>
  <c r="I327" i="187" s="1"/>
  <c r="H328" i="187"/>
  <c r="I328" i="187"/>
  <c r="J328" i="187"/>
  <c r="H329" i="187"/>
  <c r="J329" i="187"/>
  <c r="H330" i="187"/>
  <c r="J330" i="187"/>
  <c r="H331" i="187"/>
  <c r="J331" i="187"/>
  <c r="I331" i="187" s="1"/>
  <c r="H332" i="187"/>
  <c r="J332" i="187"/>
  <c r="H334" i="187"/>
  <c r="J334" i="187"/>
  <c r="H335" i="187"/>
  <c r="J335" i="187"/>
  <c r="H336" i="187"/>
  <c r="J336" i="187"/>
  <c r="H337" i="187"/>
  <c r="J337" i="187"/>
  <c r="H338" i="187"/>
  <c r="J338" i="187"/>
  <c r="H339" i="187"/>
  <c r="J339" i="187"/>
  <c r="H340" i="187"/>
  <c r="J340" i="187"/>
  <c r="I340" i="187" s="1"/>
  <c r="H341" i="187"/>
  <c r="J341" i="187"/>
  <c r="H342" i="187"/>
  <c r="J342" i="187"/>
  <c r="I342" i="187" s="1"/>
  <c r="H343" i="187"/>
  <c r="I343" i="187" s="1"/>
  <c r="J343" i="187"/>
  <c r="H344" i="187"/>
  <c r="J344" i="187"/>
  <c r="I344" i="187" s="1"/>
  <c r="H345" i="187"/>
  <c r="J345" i="187"/>
  <c r="H346" i="187"/>
  <c r="J346" i="187"/>
  <c r="H347" i="187"/>
  <c r="J347" i="187"/>
  <c r="H348" i="187"/>
  <c r="J348" i="187"/>
  <c r="I348" i="187"/>
  <c r="H349" i="187"/>
  <c r="J349" i="187"/>
  <c r="I349" i="187" s="1"/>
  <c r="H350" i="187"/>
  <c r="I350" i="187"/>
  <c r="J350" i="187"/>
  <c r="H351" i="187"/>
  <c r="J351" i="187"/>
  <c r="H352" i="187"/>
  <c r="I352" i="187" s="1"/>
  <c r="J352" i="187"/>
  <c r="H353" i="187"/>
  <c r="J353" i="187"/>
  <c r="H354" i="187"/>
  <c r="J354" i="187"/>
  <c r="H355" i="187"/>
  <c r="J355" i="187"/>
  <c r="H356" i="187"/>
  <c r="I356" i="187" s="1"/>
  <c r="J356" i="187"/>
  <c r="H357" i="187"/>
  <c r="J357" i="187"/>
  <c r="H358" i="187"/>
  <c r="J358" i="187"/>
  <c r="H359" i="187"/>
  <c r="J359" i="187"/>
  <c r="H360" i="187"/>
  <c r="J360" i="187"/>
  <c r="I360" i="187" s="1"/>
  <c r="H361" i="187"/>
  <c r="J361" i="187"/>
  <c r="H362" i="187"/>
  <c r="J362" i="187"/>
  <c r="H363" i="187"/>
  <c r="J363" i="187"/>
  <c r="H365" i="187"/>
  <c r="J365" i="187"/>
  <c r="H366" i="187"/>
  <c r="J366" i="187"/>
  <c r="H367" i="187"/>
  <c r="J367" i="187"/>
  <c r="I367" i="187"/>
  <c r="H368" i="187"/>
  <c r="J368" i="187"/>
  <c r="H369" i="187"/>
  <c r="J369" i="187"/>
  <c r="H370" i="187"/>
  <c r="J370" i="187"/>
  <c r="H371" i="187"/>
  <c r="J371" i="187"/>
  <c r="I371" i="187" s="1"/>
  <c r="H372" i="187"/>
  <c r="J372" i="187"/>
  <c r="H373" i="187"/>
  <c r="J373" i="187"/>
  <c r="H374" i="187"/>
  <c r="J374" i="187"/>
  <c r="H376" i="187"/>
  <c r="H380" i="187" s="1"/>
  <c r="J376" i="187"/>
  <c r="I376" i="187" s="1"/>
  <c r="H377" i="187"/>
  <c r="J377" i="187"/>
  <c r="H378" i="187"/>
  <c r="J378" i="187"/>
  <c r="H379" i="187"/>
  <c r="J379" i="187"/>
  <c r="H381" i="187"/>
  <c r="J381" i="187"/>
  <c r="H382" i="187"/>
  <c r="J382" i="187"/>
  <c r="H383" i="187"/>
  <c r="J383" i="187"/>
  <c r="I383" i="187" s="1"/>
  <c r="H384" i="187"/>
  <c r="J384" i="187"/>
  <c r="H385" i="187"/>
  <c r="J385" i="187"/>
  <c r="H386" i="187"/>
  <c r="J386" i="187"/>
  <c r="H387" i="187"/>
  <c r="I387" i="187"/>
  <c r="J387" i="187"/>
  <c r="H388" i="187"/>
  <c r="J388" i="187"/>
  <c r="H389" i="187"/>
  <c r="J389" i="187"/>
  <c r="H390" i="187"/>
  <c r="J390" i="187"/>
  <c r="H391" i="187"/>
  <c r="I391" i="187" s="1"/>
  <c r="J391" i="187"/>
  <c r="H392" i="187"/>
  <c r="J392" i="187"/>
  <c r="H393" i="187"/>
  <c r="J393" i="187"/>
  <c r="H394" i="187"/>
  <c r="J394" i="187"/>
  <c r="H395" i="187"/>
  <c r="J395" i="187"/>
  <c r="I395" i="187" s="1"/>
  <c r="H396" i="187"/>
  <c r="J396" i="187"/>
  <c r="H397" i="187"/>
  <c r="J397" i="187"/>
  <c r="I397" i="187"/>
  <c r="H398" i="187"/>
  <c r="J398" i="187"/>
  <c r="H399" i="187"/>
  <c r="J399" i="187"/>
  <c r="I399" i="187" s="1"/>
  <c r="H400" i="187"/>
  <c r="J400" i="187"/>
  <c r="I400" i="187" s="1"/>
  <c r="H401" i="187"/>
  <c r="J401" i="187"/>
  <c r="H402" i="187"/>
  <c r="J402" i="187"/>
  <c r="H403" i="187"/>
  <c r="J403" i="187"/>
  <c r="I403" i="187" s="1"/>
  <c r="H404" i="187"/>
  <c r="J404" i="187"/>
  <c r="H405" i="187"/>
  <c r="J405" i="187"/>
  <c r="H406" i="187"/>
  <c r="J406" i="187"/>
  <c r="H407" i="187"/>
  <c r="J407" i="187"/>
  <c r="I407" i="187" s="1"/>
  <c r="H408" i="187"/>
  <c r="J408" i="187"/>
  <c r="I408" i="187" s="1"/>
  <c r="H409" i="187"/>
  <c r="J409" i="187"/>
  <c r="H410" i="187"/>
  <c r="J410" i="187"/>
  <c r="H411" i="187"/>
  <c r="J411" i="187"/>
  <c r="I411" i="187" s="1"/>
  <c r="H413" i="187"/>
  <c r="J413" i="187"/>
  <c r="H414" i="187"/>
  <c r="J414" i="187"/>
  <c r="H415" i="187"/>
  <c r="J415" i="187"/>
  <c r="I415" i="187"/>
  <c r="H416" i="187"/>
  <c r="J416" i="187"/>
  <c r="I416" i="187" s="1"/>
  <c r="H417" i="187"/>
  <c r="J417" i="187"/>
  <c r="H418" i="187"/>
  <c r="J418" i="187"/>
  <c r="I418" i="187"/>
  <c r="H419" i="187"/>
  <c r="I419" i="187"/>
  <c r="J419" i="187"/>
  <c r="H420" i="187"/>
  <c r="J420" i="187"/>
  <c r="I420" i="187"/>
  <c r="H421" i="187"/>
  <c r="J421" i="187"/>
  <c r="H422" i="187"/>
  <c r="J422" i="187"/>
  <c r="I422" i="187" s="1"/>
  <c r="H423" i="187"/>
  <c r="J423" i="187"/>
  <c r="H424" i="187"/>
  <c r="J424" i="187"/>
  <c r="I424" i="187"/>
  <c r="H425" i="187"/>
  <c r="J425" i="187"/>
  <c r="I425" i="187" s="1"/>
  <c r="H426" i="187"/>
  <c r="J426" i="187"/>
  <c r="I426" i="187" s="1"/>
  <c r="H427" i="187"/>
  <c r="J427" i="187"/>
  <c r="H428" i="187"/>
  <c r="I428" i="187"/>
  <c r="J428" i="187"/>
  <c r="H429" i="187"/>
  <c r="J429" i="187"/>
  <c r="I429" i="187" s="1"/>
  <c r="H430" i="187"/>
  <c r="J430" i="187"/>
  <c r="H431" i="187"/>
  <c r="J431" i="187"/>
  <c r="H433" i="187"/>
  <c r="J433" i="187"/>
  <c r="H434" i="187"/>
  <c r="J434" i="187"/>
  <c r="H435" i="187"/>
  <c r="J435" i="187"/>
  <c r="H436" i="187"/>
  <c r="J436" i="187"/>
  <c r="H437" i="187"/>
  <c r="I437" i="187" s="1"/>
  <c r="J437" i="187"/>
  <c r="H438" i="187"/>
  <c r="J438" i="187"/>
  <c r="H439" i="187"/>
  <c r="J439" i="187"/>
  <c r="H440" i="187"/>
  <c r="J440" i="187"/>
  <c r="H441" i="187"/>
  <c r="J441" i="187"/>
  <c r="I441" i="187" s="1"/>
  <c r="H442" i="187"/>
  <c r="J442" i="187"/>
  <c r="H443" i="187"/>
  <c r="J443" i="187"/>
  <c r="H444" i="187"/>
  <c r="J444" i="187"/>
  <c r="H445" i="187"/>
  <c r="I445" i="187" s="1"/>
  <c r="J445" i="187"/>
  <c r="H446" i="187"/>
  <c r="J446" i="187"/>
  <c r="H447" i="187"/>
  <c r="J447" i="187"/>
  <c r="H448" i="187"/>
  <c r="J448" i="187"/>
  <c r="I448" i="187" s="1"/>
  <c r="H449" i="187"/>
  <c r="I449" i="187"/>
  <c r="J449" i="187"/>
  <c r="H450" i="187"/>
  <c r="J450" i="187"/>
  <c r="H452" i="187"/>
  <c r="J452" i="187"/>
  <c r="H453" i="187"/>
  <c r="J453" i="187"/>
  <c r="I453" i="187" s="1"/>
  <c r="H454" i="187"/>
  <c r="J454" i="187"/>
  <c r="I454" i="187" s="1"/>
  <c r="H455" i="187"/>
  <c r="J455" i="187"/>
  <c r="H456" i="187"/>
  <c r="J456" i="187"/>
  <c r="H457" i="187"/>
  <c r="J457" i="187"/>
  <c r="H458" i="187"/>
  <c r="J458" i="187"/>
  <c r="H459" i="187"/>
  <c r="J459" i="187"/>
  <c r="I459" i="187" s="1"/>
  <c r="H460" i="187"/>
  <c r="I460" i="187"/>
  <c r="J460" i="187"/>
  <c r="H461" i="187"/>
  <c r="J461" i="187"/>
  <c r="H462" i="187"/>
  <c r="I462" i="187" s="1"/>
  <c r="J462" i="187"/>
  <c r="H463" i="187"/>
  <c r="J463" i="187"/>
  <c r="I463" i="187" s="1"/>
  <c r="H464" i="187"/>
  <c r="J464" i="187"/>
  <c r="H465" i="187"/>
  <c r="J465" i="187"/>
  <c r="H466" i="187"/>
  <c r="J466" i="187"/>
  <c r="I466" i="187"/>
  <c r="H467" i="187"/>
  <c r="I467" i="187"/>
  <c r="J467" i="187"/>
  <c r="H468" i="187"/>
  <c r="J468" i="187"/>
  <c r="H469" i="187"/>
  <c r="J469" i="187"/>
  <c r="H470" i="187"/>
  <c r="I470" i="187" s="1"/>
  <c r="J470" i="187"/>
  <c r="H471" i="187"/>
  <c r="J471" i="187"/>
  <c r="H472" i="187"/>
  <c r="J472" i="187"/>
  <c r="H473" i="187"/>
  <c r="J473" i="187"/>
  <c r="H474" i="187"/>
  <c r="J474" i="187"/>
  <c r="H475" i="187"/>
  <c r="J475" i="187"/>
  <c r="H476" i="187"/>
  <c r="J476" i="187"/>
  <c r="H477" i="187"/>
  <c r="J477" i="187"/>
  <c r="H478" i="187"/>
  <c r="J478" i="187"/>
  <c r="I478" i="187" s="1"/>
  <c r="H479" i="187"/>
  <c r="J479" i="187"/>
  <c r="H480" i="187"/>
  <c r="J480" i="187"/>
  <c r="H481" i="187"/>
  <c r="J481" i="187"/>
  <c r="H482" i="187"/>
  <c r="J482" i="187"/>
  <c r="I482" i="187" s="1"/>
  <c r="H483" i="187"/>
  <c r="J483" i="187"/>
  <c r="H484" i="187"/>
  <c r="J484" i="187"/>
  <c r="H485" i="187"/>
  <c r="J485" i="187"/>
  <c r="H486" i="187"/>
  <c r="J486" i="187"/>
  <c r="H487" i="187"/>
  <c r="J487" i="187"/>
  <c r="H488" i="187"/>
  <c r="J488" i="187"/>
  <c r="H489" i="187"/>
  <c r="J489" i="187"/>
  <c r="I489" i="187" s="1"/>
  <c r="H490" i="187"/>
  <c r="I490" i="187"/>
  <c r="J490" i="187"/>
  <c r="H491" i="187"/>
  <c r="J491" i="187"/>
  <c r="H492" i="187"/>
  <c r="J492" i="187"/>
  <c r="H493" i="187"/>
  <c r="J493" i="187"/>
  <c r="H494" i="187"/>
  <c r="J494" i="187"/>
  <c r="I494" i="187"/>
  <c r="H496" i="187"/>
  <c r="J496" i="187"/>
  <c r="H497" i="187"/>
  <c r="J497" i="187"/>
  <c r="H498" i="187"/>
  <c r="J498" i="187"/>
  <c r="H499" i="187"/>
  <c r="I499" i="187"/>
  <c r="J499" i="187"/>
  <c r="H500" i="187"/>
  <c r="J500" i="187"/>
  <c r="H501" i="187"/>
  <c r="J501" i="187"/>
  <c r="H502" i="187"/>
  <c r="J502" i="187"/>
  <c r="H503" i="187"/>
  <c r="J503" i="187"/>
  <c r="I503" i="187" s="1"/>
  <c r="H504" i="187"/>
  <c r="I504" i="187"/>
  <c r="J504" i="187"/>
  <c r="H505" i="187"/>
  <c r="J505" i="187"/>
  <c r="H506" i="187"/>
  <c r="J506" i="187"/>
  <c r="H507" i="187"/>
  <c r="J507" i="187"/>
  <c r="I507" i="187" s="1"/>
  <c r="H508" i="187"/>
  <c r="J508" i="187"/>
  <c r="H509" i="187"/>
  <c r="J509" i="187"/>
  <c r="H510" i="187"/>
  <c r="J510" i="187"/>
  <c r="H511" i="187"/>
  <c r="I511" i="187"/>
  <c r="J511" i="187"/>
  <c r="H512" i="187"/>
  <c r="J512" i="187"/>
  <c r="H513" i="187"/>
  <c r="J513" i="187"/>
  <c r="H514" i="187"/>
  <c r="J514" i="187"/>
  <c r="I514" i="187"/>
  <c r="H515" i="187"/>
  <c r="J515" i="187"/>
  <c r="I515" i="187" s="1"/>
  <c r="H516" i="187"/>
  <c r="J516" i="187"/>
  <c r="H517" i="187"/>
  <c r="J517" i="187"/>
  <c r="H518" i="187"/>
  <c r="J518" i="187"/>
  <c r="I518" i="187" s="1"/>
  <c r="H519" i="187"/>
  <c r="J519" i="187"/>
  <c r="I519" i="187"/>
  <c r="H520" i="187"/>
  <c r="J520" i="187"/>
  <c r="H521" i="187"/>
  <c r="J521" i="187"/>
  <c r="H522" i="187"/>
  <c r="J522" i="187"/>
  <c r="H523" i="187"/>
  <c r="J523" i="187"/>
  <c r="I523" i="187" s="1"/>
  <c r="H524" i="187"/>
  <c r="J524" i="187"/>
  <c r="H525" i="187"/>
  <c r="I525" i="187" s="1"/>
  <c r="J525" i="187"/>
  <c r="H526" i="187"/>
  <c r="J526" i="187"/>
  <c r="H527" i="187"/>
  <c r="J527" i="187"/>
  <c r="I527" i="187"/>
  <c r="H528" i="187"/>
  <c r="I528" i="187" s="1"/>
  <c r="J528" i="187"/>
  <c r="H529" i="187"/>
  <c r="I529" i="187"/>
  <c r="J529" i="187"/>
  <c r="H530" i="187"/>
  <c r="J530" i="187"/>
  <c r="H531" i="187"/>
  <c r="J531" i="187"/>
  <c r="H532" i="187"/>
  <c r="J532" i="187"/>
  <c r="H533" i="187"/>
  <c r="J533" i="187"/>
  <c r="H534" i="187"/>
  <c r="J534" i="187"/>
  <c r="H535" i="187"/>
  <c r="J535" i="187"/>
  <c r="I535" i="187" s="1"/>
  <c r="H536" i="187"/>
  <c r="I536" i="187" s="1"/>
  <c r="J536" i="187"/>
  <c r="H537" i="187"/>
  <c r="J537" i="187"/>
  <c r="H538" i="187"/>
  <c r="J538" i="187"/>
  <c r="H539" i="187"/>
  <c r="J539" i="187"/>
  <c r="I539" i="187" s="1"/>
  <c r="H540" i="187"/>
  <c r="J540" i="187"/>
  <c r="H541" i="187"/>
  <c r="J541" i="187"/>
  <c r="H542" i="187"/>
  <c r="J542" i="187"/>
  <c r="H543" i="187"/>
  <c r="J543" i="187"/>
  <c r="H544" i="187"/>
  <c r="J544" i="187"/>
  <c r="H545" i="187"/>
  <c r="J545" i="187"/>
  <c r="H546" i="187"/>
  <c r="J546" i="187"/>
  <c r="H547" i="187"/>
  <c r="I547" i="187" s="1"/>
  <c r="J547" i="187"/>
  <c r="H548" i="187"/>
  <c r="J548" i="187"/>
  <c r="H549" i="187"/>
  <c r="J549" i="187"/>
  <c r="H550" i="187"/>
  <c r="J550" i="187"/>
  <c r="I550" i="187" s="1"/>
  <c r="H551" i="187"/>
  <c r="J551" i="187"/>
  <c r="I551" i="187" s="1"/>
  <c r="H552" i="187"/>
  <c r="J552" i="187"/>
  <c r="H553" i="187"/>
  <c r="J553" i="187"/>
  <c r="H554" i="187"/>
  <c r="J554" i="187"/>
  <c r="I554" i="187"/>
  <c r="H555" i="187"/>
  <c r="J555" i="187"/>
  <c r="H556" i="187"/>
  <c r="J556" i="187"/>
  <c r="H557" i="187"/>
  <c r="J557" i="187"/>
  <c r="H558" i="187"/>
  <c r="J558" i="187"/>
  <c r="I558" i="187" s="1"/>
  <c r="H559" i="187"/>
  <c r="I559" i="187"/>
  <c r="J559" i="187"/>
  <c r="H560" i="187"/>
  <c r="J560" i="187"/>
  <c r="H561" i="187"/>
  <c r="J561" i="187"/>
  <c r="I561" i="187" s="1"/>
  <c r="H562" i="187"/>
  <c r="J562" i="187"/>
  <c r="H563" i="187"/>
  <c r="J563" i="187"/>
  <c r="I563" i="187" s="1"/>
  <c r="H564" i="187"/>
  <c r="J564" i="187"/>
  <c r="H565" i="187"/>
  <c r="I565" i="187" s="1"/>
  <c r="J565" i="187"/>
  <c r="H566" i="187"/>
  <c r="J566" i="187"/>
  <c r="H567" i="187"/>
  <c r="J567" i="187"/>
  <c r="I567" i="187"/>
  <c r="H568" i="187"/>
  <c r="I568" i="187" s="1"/>
  <c r="J568" i="187"/>
  <c r="H569" i="187"/>
  <c r="J569" i="187"/>
  <c r="H571" i="187"/>
  <c r="J571" i="187"/>
  <c r="H572" i="187"/>
  <c r="J572" i="187"/>
  <c r="H573" i="187"/>
  <c r="J573" i="187"/>
  <c r="H574" i="187"/>
  <c r="J574" i="187"/>
  <c r="H575" i="187"/>
  <c r="J575" i="187"/>
  <c r="H576" i="187"/>
  <c r="I576" i="187" s="1"/>
  <c r="J576" i="187"/>
  <c r="H577" i="187"/>
  <c r="J577" i="187"/>
  <c r="H578" i="187"/>
  <c r="J578" i="187"/>
  <c r="H579" i="187"/>
  <c r="J579" i="187"/>
  <c r="H580" i="187"/>
  <c r="J580" i="187"/>
  <c r="I580" i="187" s="1"/>
  <c r="H581" i="187"/>
  <c r="J581" i="187"/>
  <c r="H582" i="187"/>
  <c r="J582" i="187"/>
  <c r="H583" i="187"/>
  <c r="J583" i="187"/>
  <c r="I583" i="187" s="1"/>
  <c r="H584" i="187"/>
  <c r="J584" i="187"/>
  <c r="I584" i="187"/>
  <c r="H585" i="187"/>
  <c r="J585" i="187"/>
  <c r="H586" i="187"/>
  <c r="J586" i="187"/>
  <c r="H587" i="187"/>
  <c r="J587" i="187"/>
  <c r="I587" i="187" s="1"/>
  <c r="H588" i="187"/>
  <c r="J588" i="187"/>
  <c r="H589" i="187"/>
  <c r="J589" i="187"/>
  <c r="H590" i="187"/>
  <c r="I590" i="187" s="1"/>
  <c r="J590" i="187"/>
  <c r="H591" i="187"/>
  <c r="I591" i="187"/>
  <c r="J591" i="187"/>
  <c r="H592" i="187"/>
  <c r="J592" i="187"/>
  <c r="I592" i="187"/>
  <c r="H593" i="187"/>
  <c r="J593" i="187"/>
  <c r="H594" i="187"/>
  <c r="J594" i="187"/>
  <c r="H595" i="187"/>
  <c r="J595" i="187"/>
  <c r="H596" i="187"/>
  <c r="J596" i="187"/>
  <c r="I596" i="187" s="1"/>
  <c r="H597" i="187"/>
  <c r="J597" i="187"/>
  <c r="I597" i="187"/>
  <c r="H598" i="187"/>
  <c r="J598" i="187"/>
  <c r="I598" i="187" s="1"/>
  <c r="H599" i="187"/>
  <c r="J599" i="187"/>
  <c r="H600" i="187"/>
  <c r="J600" i="187"/>
  <c r="I600" i="187" s="1"/>
  <c r="H601" i="187"/>
  <c r="J601" i="187"/>
  <c r="H602" i="187"/>
  <c r="J602" i="187"/>
  <c r="H603" i="187"/>
  <c r="J603" i="187"/>
  <c r="H604" i="187"/>
  <c r="J604" i="187"/>
  <c r="I604" i="187" s="1"/>
  <c r="H605" i="187"/>
  <c r="I605" i="187"/>
  <c r="J605" i="187"/>
  <c r="H606" i="187"/>
  <c r="J606" i="187"/>
  <c r="H607" i="187"/>
  <c r="J607" i="187"/>
  <c r="H608" i="187"/>
  <c r="J608" i="187"/>
  <c r="I608" i="187"/>
  <c r="H609" i="187"/>
  <c r="J609" i="187"/>
  <c r="H610" i="187"/>
  <c r="J610" i="187"/>
  <c r="H611" i="187"/>
  <c r="J611" i="187"/>
  <c r="H612" i="187"/>
  <c r="I612" i="187"/>
  <c r="J612" i="187"/>
  <c r="H613" i="187"/>
  <c r="J613" i="187"/>
  <c r="H614" i="187"/>
  <c r="J614" i="187"/>
  <c r="H615" i="187"/>
  <c r="J615" i="187"/>
  <c r="H616" i="187"/>
  <c r="J616" i="187"/>
  <c r="H617" i="187"/>
  <c r="J617" i="187"/>
  <c r="H618" i="187"/>
  <c r="J618" i="187"/>
  <c r="H619" i="187"/>
  <c r="J619" i="187"/>
  <c r="I619" i="187" s="1"/>
  <c r="H620" i="187"/>
  <c r="J620" i="187"/>
  <c r="I620" i="187" s="1"/>
  <c r="H621" i="187"/>
  <c r="J621" i="187"/>
  <c r="H622" i="187"/>
  <c r="J622" i="187"/>
  <c r="H623" i="187"/>
  <c r="J623" i="187"/>
  <c r="H624" i="187"/>
  <c r="J624" i="187"/>
  <c r="I624" i="187"/>
  <c r="H625" i="187"/>
  <c r="J625" i="187"/>
  <c r="H626" i="187"/>
  <c r="J626" i="187"/>
  <c r="H627" i="187"/>
  <c r="J627" i="187"/>
  <c r="H628" i="187"/>
  <c r="J628" i="187"/>
  <c r="I628" i="187" s="1"/>
  <c r="H629" i="187"/>
  <c r="J629" i="187"/>
  <c r="H630" i="187"/>
  <c r="J630" i="187"/>
  <c r="H631" i="187"/>
  <c r="J631" i="187"/>
  <c r="H632" i="187"/>
  <c r="I632" i="187" s="1"/>
  <c r="J632" i="187"/>
  <c r="H633" i="187"/>
  <c r="J633" i="187"/>
  <c r="H634" i="187"/>
  <c r="J634" i="187"/>
  <c r="H635" i="187"/>
  <c r="J635" i="187"/>
  <c r="H636" i="187"/>
  <c r="J636" i="187"/>
  <c r="I636" i="187"/>
  <c r="H637" i="187"/>
  <c r="J637" i="187"/>
  <c r="I637" i="187" s="1"/>
  <c r="H638" i="187"/>
  <c r="J638" i="187"/>
  <c r="H639" i="187"/>
  <c r="J639" i="187"/>
  <c r="H640" i="187"/>
  <c r="J640" i="187"/>
  <c r="H641" i="187"/>
  <c r="J641" i="187"/>
  <c r="H642" i="187"/>
  <c r="J642" i="187"/>
  <c r="H643" i="187"/>
  <c r="J643" i="187"/>
  <c r="H644" i="187"/>
  <c r="J644" i="187"/>
  <c r="H645" i="187"/>
  <c r="J645" i="187"/>
  <c r="H646" i="187"/>
  <c r="J646" i="187"/>
  <c r="H648" i="187"/>
  <c r="J648" i="187"/>
  <c r="H649" i="187"/>
  <c r="J649" i="187"/>
  <c r="I649" i="187" s="1"/>
  <c r="H650" i="187"/>
  <c r="J650" i="187"/>
  <c r="H651" i="187"/>
  <c r="J651" i="187"/>
  <c r="H652" i="187"/>
  <c r="J652" i="187"/>
  <c r="H653" i="187"/>
  <c r="J653" i="187"/>
  <c r="I653" i="187"/>
  <c r="H654" i="187"/>
  <c r="J654" i="187"/>
  <c r="H655" i="187"/>
  <c r="I655" i="187" s="1"/>
  <c r="J655" i="187"/>
  <c r="H656" i="187"/>
  <c r="J656" i="187"/>
  <c r="H657" i="187"/>
  <c r="I657" i="187" s="1"/>
  <c r="J657" i="187"/>
  <c r="H658" i="187"/>
  <c r="J658" i="187"/>
  <c r="I658" i="187" s="1"/>
  <c r="H659" i="187"/>
  <c r="J659" i="187"/>
  <c r="H660" i="187"/>
  <c r="J660" i="187"/>
  <c r="H661" i="187"/>
  <c r="J661" i="187"/>
  <c r="I661" i="187" s="1"/>
  <c r="H662" i="187"/>
  <c r="I662" i="187"/>
  <c r="J662" i="187"/>
  <c r="H663" i="187"/>
  <c r="J663" i="187"/>
  <c r="H664" i="187"/>
  <c r="J664" i="187"/>
  <c r="H665" i="187"/>
  <c r="J665" i="187"/>
  <c r="I665" i="187" s="1"/>
  <c r="H666" i="187"/>
  <c r="J666" i="187"/>
  <c r="H667" i="187"/>
  <c r="J667" i="187"/>
  <c r="H668" i="187"/>
  <c r="J668" i="187"/>
  <c r="H669" i="187"/>
  <c r="I669" i="187"/>
  <c r="J669" i="187"/>
  <c r="H671" i="187"/>
  <c r="J671" i="187"/>
  <c r="H672" i="187"/>
  <c r="J672" i="187"/>
  <c r="I672" i="187"/>
  <c r="H673" i="187"/>
  <c r="I673" i="187"/>
  <c r="J673" i="187"/>
  <c r="H674" i="187"/>
  <c r="J674" i="187"/>
  <c r="H675" i="187"/>
  <c r="J675" i="187"/>
  <c r="H676" i="187"/>
  <c r="I676" i="187" s="1"/>
  <c r="J676" i="187"/>
  <c r="H677" i="187"/>
  <c r="I677" i="187"/>
  <c r="J677" i="187"/>
  <c r="H678" i="187"/>
  <c r="J678" i="187"/>
  <c r="I678" i="187"/>
  <c r="H679" i="187"/>
  <c r="J679" i="187"/>
  <c r="H680" i="187"/>
  <c r="J680" i="187"/>
  <c r="I680" i="187" s="1"/>
  <c r="H681" i="187"/>
  <c r="J681" i="187"/>
  <c r="H682" i="187"/>
  <c r="I682" i="187" s="1"/>
  <c r="J682" i="187"/>
  <c r="H683" i="187"/>
  <c r="J683" i="187"/>
  <c r="I683" i="187" s="1"/>
  <c r="H684" i="187"/>
  <c r="J684" i="187"/>
  <c r="I684" i="187" s="1"/>
  <c r="H686" i="187"/>
  <c r="J686" i="187"/>
  <c r="H687" i="187"/>
  <c r="J687" i="187"/>
  <c r="H688" i="187"/>
  <c r="J688" i="187"/>
  <c r="H689" i="187"/>
  <c r="J689" i="187"/>
  <c r="H690" i="187"/>
  <c r="J690" i="187"/>
  <c r="H691" i="187"/>
  <c r="J691" i="187"/>
  <c r="I691" i="187" s="1"/>
  <c r="H692" i="187"/>
  <c r="J692" i="187"/>
  <c r="H693" i="187"/>
  <c r="J693" i="187"/>
  <c r="H694" i="187"/>
  <c r="J694" i="187"/>
  <c r="H695" i="187"/>
  <c r="I695" i="187" s="1"/>
  <c r="J695" i="187"/>
  <c r="H696" i="187"/>
  <c r="J696" i="187"/>
  <c r="H697" i="187"/>
  <c r="J697" i="187"/>
  <c r="H698" i="187"/>
  <c r="J698" i="187"/>
  <c r="I698" i="187" s="1"/>
  <c r="H699" i="187"/>
  <c r="I699" i="187"/>
  <c r="J699" i="187"/>
  <c r="H700" i="187"/>
  <c r="J700" i="187"/>
  <c r="H701" i="187"/>
  <c r="J701" i="187"/>
  <c r="H702" i="187"/>
  <c r="J702" i="187"/>
  <c r="H703" i="187"/>
  <c r="I703" i="187" s="1"/>
  <c r="J703" i="187"/>
  <c r="H704" i="187"/>
  <c r="J704" i="187"/>
  <c r="H705" i="187"/>
  <c r="J705" i="187"/>
  <c r="I705" i="187" s="1"/>
  <c r="H706" i="187"/>
  <c r="I706" i="187"/>
  <c r="J706" i="187"/>
  <c r="H707" i="187"/>
  <c r="J707" i="187"/>
  <c r="I707" i="187"/>
  <c r="H708" i="187"/>
  <c r="J708" i="187"/>
  <c r="H709" i="187"/>
  <c r="J709" i="187"/>
  <c r="I709" i="187" s="1"/>
  <c r="H710" i="187"/>
  <c r="J710" i="187"/>
  <c r="H711" i="187"/>
  <c r="J711" i="187"/>
  <c r="I711" i="187" s="1"/>
  <c r="H712" i="187"/>
  <c r="J712" i="187"/>
  <c r="H713" i="187"/>
  <c r="J713" i="187"/>
  <c r="H714" i="187"/>
  <c r="J714" i="187"/>
  <c r="H715" i="187"/>
  <c r="I715" i="187"/>
  <c r="J715" i="187"/>
  <c r="H716" i="187"/>
  <c r="J716" i="187"/>
  <c r="H717" i="187"/>
  <c r="J717" i="187"/>
  <c r="H718" i="187"/>
  <c r="J718" i="187"/>
  <c r="H719" i="187"/>
  <c r="J719" i="187"/>
  <c r="H720" i="187"/>
  <c r="J720" i="187"/>
  <c r="I720" i="187" s="1"/>
  <c r="H721" i="187"/>
  <c r="J721" i="187"/>
  <c r="H722" i="187"/>
  <c r="J722" i="187"/>
  <c r="H723" i="187"/>
  <c r="J723" i="187"/>
  <c r="I723" i="187" s="1"/>
  <c r="H724" i="187"/>
  <c r="J724" i="187"/>
  <c r="H725" i="187"/>
  <c r="J725" i="187"/>
  <c r="H726" i="187"/>
  <c r="J726" i="187"/>
  <c r="H727" i="187"/>
  <c r="J727" i="187"/>
  <c r="I727" i="187" s="1"/>
  <c r="H728" i="187"/>
  <c r="J728" i="187"/>
  <c r="H729" i="187"/>
  <c r="J729" i="187"/>
  <c r="H730" i="187"/>
  <c r="J730" i="187"/>
  <c r="I730" i="187" s="1"/>
  <c r="H731" i="187"/>
  <c r="I731" i="187" s="1"/>
  <c r="J731" i="187"/>
  <c r="H732" i="187"/>
  <c r="J732" i="187"/>
  <c r="H734" i="187"/>
  <c r="J734" i="187"/>
  <c r="I734" i="187" s="1"/>
  <c r="H735" i="187"/>
  <c r="J735" i="187"/>
  <c r="H736" i="187"/>
  <c r="J736" i="187"/>
  <c r="H737" i="187"/>
  <c r="J737" i="187"/>
  <c r="I737" i="187"/>
  <c r="H738" i="187"/>
  <c r="J738" i="187"/>
  <c r="I738" i="187" s="1"/>
  <c r="H739" i="187"/>
  <c r="J739" i="187"/>
  <c r="H740" i="187"/>
  <c r="J740" i="187"/>
  <c r="I740" i="187" s="1"/>
  <c r="H741" i="187"/>
  <c r="J741" i="187"/>
  <c r="H742" i="187"/>
  <c r="J742" i="187"/>
  <c r="H743" i="187"/>
  <c r="J743" i="187"/>
  <c r="H744" i="187"/>
  <c r="J744" i="187"/>
  <c r="I744" i="187" s="1"/>
  <c r="H745" i="187"/>
  <c r="I745" i="187"/>
  <c r="J745" i="187"/>
  <c r="H746" i="187"/>
  <c r="J746" i="187"/>
  <c r="H747" i="187"/>
  <c r="J747" i="187"/>
  <c r="H748" i="187"/>
  <c r="J748" i="187"/>
  <c r="I748" i="187"/>
  <c r="H750" i="187"/>
  <c r="J750" i="187"/>
  <c r="H751" i="187"/>
  <c r="J751" i="187"/>
  <c r="H752" i="187"/>
  <c r="J752" i="187"/>
  <c r="H753" i="187"/>
  <c r="J753" i="187"/>
  <c r="I753" i="187" s="1"/>
  <c r="H754" i="187"/>
  <c r="J754" i="187"/>
  <c r="H755" i="187"/>
  <c r="J755" i="187"/>
  <c r="I755" i="187" s="1"/>
  <c r="H756" i="187"/>
  <c r="J756" i="187"/>
  <c r="H757" i="187"/>
  <c r="I757" i="187" s="1"/>
  <c r="J757" i="187"/>
  <c r="H758" i="187"/>
  <c r="J758" i="187"/>
  <c r="H759" i="187"/>
  <c r="J759" i="187"/>
  <c r="I759" i="187"/>
  <c r="H760" i="187"/>
  <c r="J760" i="187"/>
  <c r="H761" i="187"/>
  <c r="J761" i="187"/>
  <c r="I761" i="187"/>
  <c r="H762" i="187"/>
  <c r="J762" i="187"/>
  <c r="I762" i="187"/>
  <c r="H763" i="187"/>
  <c r="J763" i="187"/>
  <c r="I763" i="187" s="1"/>
  <c r="H764" i="187"/>
  <c r="J764" i="187"/>
  <c r="H765" i="187"/>
  <c r="J765" i="187"/>
  <c r="I765" i="187" s="1"/>
  <c r="H766" i="187"/>
  <c r="I766" i="187" s="1"/>
  <c r="J766" i="187"/>
  <c r="H767" i="187"/>
  <c r="J767" i="187"/>
  <c r="H768" i="187"/>
  <c r="J768" i="187"/>
  <c r="H769" i="187"/>
  <c r="J769" i="187"/>
  <c r="I769" i="187" s="1"/>
  <c r="H770" i="187"/>
  <c r="J770" i="187"/>
  <c r="I770" i="187" s="1"/>
  <c r="H771" i="187"/>
  <c r="J771" i="187"/>
  <c r="H773" i="187"/>
  <c r="J773" i="187"/>
  <c r="H774" i="187"/>
  <c r="J774" i="187"/>
  <c r="H775" i="187"/>
  <c r="J775" i="187"/>
  <c r="H776" i="187"/>
  <c r="J776" i="187"/>
  <c r="H777" i="187"/>
  <c r="J777" i="187"/>
  <c r="I777" i="187" s="1"/>
  <c r="H778" i="187"/>
  <c r="J778" i="187"/>
  <c r="I778" i="187"/>
  <c r="H779" i="187"/>
  <c r="J779" i="187"/>
  <c r="H780" i="187"/>
  <c r="J780" i="187"/>
  <c r="H781" i="187"/>
  <c r="I781" i="187"/>
  <c r="J781" i="187"/>
  <c r="H782" i="187"/>
  <c r="I782" i="187" s="1"/>
  <c r="J782" i="187"/>
  <c r="H783" i="187"/>
  <c r="J783" i="187"/>
  <c r="H784" i="187"/>
  <c r="J784" i="187"/>
  <c r="I784" i="187" s="1"/>
  <c r="H785" i="187"/>
  <c r="J785" i="187"/>
  <c r="H786" i="187"/>
  <c r="J786" i="187"/>
  <c r="H787" i="187"/>
  <c r="J787" i="187"/>
  <c r="H788" i="187"/>
  <c r="J788" i="187"/>
  <c r="I788" i="187"/>
  <c r="H789" i="187"/>
  <c r="J789" i="187"/>
  <c r="H790" i="187"/>
  <c r="J790" i="187"/>
  <c r="I790" i="187" s="1"/>
  <c r="H791" i="187"/>
  <c r="J791" i="187"/>
  <c r="I791" i="187"/>
  <c r="H792" i="187"/>
  <c r="J792" i="187"/>
  <c r="I792" i="187" s="1"/>
  <c r="H793" i="187"/>
  <c r="J793" i="187"/>
  <c r="H794" i="187"/>
  <c r="J794" i="187"/>
  <c r="I794" i="187" s="1"/>
  <c r="H795" i="187"/>
  <c r="J795" i="187"/>
  <c r="H796" i="187"/>
  <c r="J796" i="187"/>
  <c r="H797" i="187"/>
  <c r="J797" i="187"/>
  <c r="I797" i="187" s="1"/>
  <c r="H799" i="187"/>
  <c r="J799" i="187"/>
  <c r="I799" i="187" s="1"/>
  <c r="H800" i="187"/>
  <c r="J800" i="187"/>
  <c r="H801" i="187"/>
  <c r="J801" i="187"/>
  <c r="H802" i="187"/>
  <c r="I802" i="187" s="1"/>
  <c r="J802" i="187"/>
  <c r="H803" i="187"/>
  <c r="J803" i="187"/>
  <c r="H804" i="187"/>
  <c r="J804" i="187"/>
  <c r="H805" i="187"/>
  <c r="J805" i="187"/>
  <c r="H806" i="187"/>
  <c r="J806" i="187"/>
  <c r="I806" i="187"/>
  <c r="H807" i="187"/>
  <c r="J807" i="187"/>
  <c r="H808" i="187"/>
  <c r="J808" i="187"/>
  <c r="H809" i="187"/>
  <c r="I809" i="187" s="1"/>
  <c r="J809" i="187"/>
  <c r="H810" i="187"/>
  <c r="J810" i="187"/>
  <c r="H811" i="187"/>
  <c r="J811" i="187"/>
  <c r="H812" i="187"/>
  <c r="J812" i="187"/>
  <c r="H813" i="187"/>
  <c r="J813" i="187"/>
  <c r="H814" i="187"/>
  <c r="J814" i="187"/>
  <c r="H815" i="187"/>
  <c r="J815" i="187"/>
  <c r="H816" i="187"/>
  <c r="J816" i="187"/>
  <c r="I816" i="187" s="1"/>
  <c r="H818" i="187"/>
  <c r="J818" i="187"/>
  <c r="H819" i="187"/>
  <c r="I819" i="187" s="1"/>
  <c r="J819" i="187"/>
  <c r="H820" i="187"/>
  <c r="J820" i="187"/>
  <c r="H821" i="187"/>
  <c r="J821" i="187"/>
  <c r="I821" i="187" s="1"/>
  <c r="H822" i="187"/>
  <c r="J822" i="187"/>
  <c r="H823" i="187"/>
  <c r="J823" i="187"/>
  <c r="I823" i="187" s="1"/>
  <c r="H824" i="187"/>
  <c r="J824" i="187"/>
  <c r="H825" i="187"/>
  <c r="J825" i="187"/>
  <c r="H826" i="187"/>
  <c r="J826" i="187"/>
  <c r="I826" i="187"/>
  <c r="H827" i="187"/>
  <c r="J827" i="187"/>
  <c r="I827" i="187"/>
  <c r="H828" i="187"/>
  <c r="J828" i="187"/>
  <c r="H829" i="187"/>
  <c r="J829" i="187"/>
  <c r="H830" i="187"/>
  <c r="I830" i="187" s="1"/>
  <c r="J830" i="187"/>
  <c r="H831" i="187"/>
  <c r="I831" i="187" s="1"/>
  <c r="J831" i="187"/>
  <c r="H832" i="187"/>
  <c r="J832" i="187"/>
  <c r="H833" i="187"/>
  <c r="I833" i="187" s="1"/>
  <c r="J833" i="187"/>
  <c r="H834" i="187"/>
  <c r="I834" i="187"/>
  <c r="J834" i="187"/>
  <c r="H835" i="187"/>
  <c r="J835" i="187"/>
  <c r="H836" i="187"/>
  <c r="J836" i="187"/>
  <c r="H837" i="187"/>
  <c r="J837" i="187"/>
  <c r="I837" i="187"/>
  <c r="H838" i="187"/>
  <c r="J838" i="187"/>
  <c r="H839" i="187"/>
  <c r="J839" i="187"/>
  <c r="H840" i="187"/>
  <c r="J840" i="187"/>
  <c r="H842" i="187"/>
  <c r="J842" i="187"/>
  <c r="H843" i="187"/>
  <c r="J843" i="187"/>
  <c r="H844" i="187"/>
  <c r="J844" i="187"/>
  <c r="H845" i="187"/>
  <c r="J845" i="187"/>
  <c r="I845" i="187"/>
  <c r="H846" i="187"/>
  <c r="I846" i="187" s="1"/>
  <c r="J846" i="187"/>
  <c r="H847" i="187"/>
  <c r="J847" i="187"/>
  <c r="H848" i="187"/>
  <c r="J848" i="187"/>
  <c r="I848" i="187"/>
  <c r="H849" i="187"/>
  <c r="J849" i="187"/>
  <c r="I849" i="187" s="1"/>
  <c r="H850" i="187"/>
  <c r="J850" i="187"/>
  <c r="I850" i="187" s="1"/>
  <c r="H851" i="187"/>
  <c r="J851" i="187"/>
  <c r="H852" i="187"/>
  <c r="I852" i="187" s="1"/>
  <c r="J852" i="187"/>
  <c r="H853" i="187"/>
  <c r="J853" i="187"/>
  <c r="H854" i="187"/>
  <c r="J854" i="187"/>
  <c r="I854" i="187"/>
  <c r="H855" i="187"/>
  <c r="I855" i="187" s="1"/>
  <c r="J855" i="187"/>
  <c r="H856" i="187"/>
  <c r="I856" i="187"/>
  <c r="J856" i="187"/>
  <c r="H857" i="187"/>
  <c r="J857" i="187"/>
  <c r="H858" i="187"/>
  <c r="J858" i="187"/>
  <c r="I858" i="187" s="1"/>
  <c r="H859" i="187"/>
  <c r="J859" i="187"/>
  <c r="H860" i="187"/>
  <c r="J860" i="187"/>
  <c r="H861" i="187"/>
  <c r="J861" i="187"/>
  <c r="H862" i="187"/>
  <c r="J862" i="187"/>
  <c r="H863" i="187"/>
  <c r="J863" i="187"/>
  <c r="H865" i="187"/>
  <c r="J865" i="187"/>
  <c r="H866" i="187"/>
  <c r="J866" i="187"/>
  <c r="H867" i="187"/>
  <c r="J867" i="187"/>
  <c r="I867" i="187"/>
  <c r="H868" i="187"/>
  <c r="J868" i="187"/>
  <c r="H869" i="187"/>
  <c r="J869" i="187"/>
  <c r="H870" i="187"/>
  <c r="J870" i="187"/>
  <c r="H871" i="187"/>
  <c r="J871" i="187"/>
  <c r="I871" i="187" s="1"/>
  <c r="H872" i="187"/>
  <c r="J872" i="187"/>
  <c r="H873" i="187"/>
  <c r="J873" i="187"/>
  <c r="H874" i="187"/>
  <c r="J874" i="187"/>
  <c r="I874" i="187"/>
  <c r="H875" i="187"/>
  <c r="J875" i="187"/>
  <c r="H876" i="187"/>
  <c r="J876" i="187"/>
  <c r="H877" i="187"/>
  <c r="J877" i="187"/>
  <c r="H878" i="187"/>
  <c r="J878" i="187"/>
  <c r="H879" i="187"/>
  <c r="J879" i="187"/>
  <c r="H880" i="187"/>
  <c r="J880" i="187"/>
  <c r="H881" i="187"/>
  <c r="J881" i="187"/>
  <c r="I881" i="187" s="1"/>
  <c r="H882" i="187"/>
  <c r="J882" i="187"/>
  <c r="I882" i="187" s="1"/>
  <c r="H883" i="187"/>
  <c r="J883" i="187"/>
  <c r="H884" i="187"/>
  <c r="J884" i="187"/>
  <c r="I884" i="187"/>
  <c r="H885" i="187"/>
  <c r="J885" i="187"/>
  <c r="I885" i="187" s="1"/>
  <c r="H886" i="187"/>
  <c r="J886" i="187"/>
  <c r="H887" i="187"/>
  <c r="J887" i="187"/>
  <c r="H888" i="187"/>
  <c r="J888" i="187"/>
  <c r="H889" i="187"/>
  <c r="J889" i="187"/>
  <c r="I889" i="187" s="1"/>
  <c r="H891" i="187"/>
  <c r="J891" i="187"/>
  <c r="H892" i="187"/>
  <c r="J892" i="187"/>
  <c r="H893" i="187"/>
  <c r="J893" i="187"/>
  <c r="H894" i="187"/>
  <c r="I894" i="187" s="1"/>
  <c r="J894" i="187"/>
  <c r="H895" i="187"/>
  <c r="J895" i="187"/>
  <c r="I895" i="187" s="1"/>
  <c r="H896" i="187"/>
  <c r="I896" i="187"/>
  <c r="J896" i="187"/>
  <c r="H897" i="187"/>
  <c r="J897" i="187"/>
  <c r="H898" i="187"/>
  <c r="J898" i="187"/>
  <c r="I898" i="187" s="1"/>
  <c r="H899" i="187"/>
  <c r="J899" i="187"/>
  <c r="I899" i="187" s="1"/>
  <c r="H900" i="187"/>
  <c r="J900" i="187"/>
  <c r="H901" i="187"/>
  <c r="J901" i="187"/>
  <c r="H902" i="187"/>
  <c r="J902" i="187"/>
  <c r="H903" i="187"/>
  <c r="J903" i="187"/>
  <c r="H904" i="187"/>
  <c r="J904" i="187"/>
  <c r="H905" i="187"/>
  <c r="J905" i="187"/>
  <c r="H906" i="187"/>
  <c r="J906" i="187"/>
  <c r="I906" i="187"/>
  <c r="H907" i="187"/>
  <c r="J907" i="187"/>
  <c r="H908" i="187"/>
  <c r="J908" i="187"/>
  <c r="I908" i="187" s="1"/>
  <c r="H909" i="187"/>
  <c r="J909" i="187"/>
  <c r="I909" i="187" s="1"/>
  <c r="H911" i="187"/>
  <c r="J911" i="187"/>
  <c r="H912" i="187"/>
  <c r="J912" i="187"/>
  <c r="H913" i="187"/>
  <c r="J913" i="187"/>
  <c r="I913" i="187" s="1"/>
  <c r="H914" i="187"/>
  <c r="I914" i="187"/>
  <c r="J914" i="187"/>
  <c r="H915" i="187"/>
  <c r="J915" i="187"/>
  <c r="H916" i="187"/>
  <c r="J916" i="187"/>
  <c r="I916" i="187" s="1"/>
  <c r="H917" i="187"/>
  <c r="I917" i="187"/>
  <c r="J917" i="187"/>
  <c r="H918" i="187"/>
  <c r="J918" i="187"/>
  <c r="H919" i="187"/>
  <c r="J919" i="187"/>
  <c r="H920" i="187"/>
  <c r="I920" i="187" s="1"/>
  <c r="J920" i="187"/>
  <c r="H921" i="187"/>
  <c r="J921" i="187"/>
  <c r="I921" i="187" s="1"/>
  <c r="H922" i="187"/>
  <c r="J922" i="187"/>
  <c r="H923" i="187"/>
  <c r="I923" i="187" s="1"/>
  <c r="J923" i="187"/>
  <c r="H924" i="187"/>
  <c r="J924" i="187"/>
  <c r="H925" i="187"/>
  <c r="J925" i="187"/>
  <c r="I925" i="187"/>
  <c r="H926" i="187"/>
  <c r="J926" i="187"/>
  <c r="H928" i="187"/>
  <c r="J928" i="187"/>
  <c r="H929" i="187"/>
  <c r="J929" i="187"/>
  <c r="H930" i="187"/>
  <c r="J930" i="187"/>
  <c r="H931" i="187"/>
  <c r="J931" i="187"/>
  <c r="H932" i="187"/>
  <c r="J932" i="187"/>
  <c r="H933" i="187"/>
  <c r="J933" i="187"/>
  <c r="H934" i="187"/>
  <c r="I934" i="187" s="1"/>
  <c r="J934" i="187"/>
  <c r="H935" i="187"/>
  <c r="J935" i="187"/>
  <c r="H936" i="187"/>
  <c r="J936" i="187"/>
  <c r="H937" i="187"/>
  <c r="J937" i="187"/>
  <c r="H938" i="187"/>
  <c r="J938" i="187"/>
  <c r="H939" i="187"/>
  <c r="J939" i="187"/>
  <c r="H940" i="187"/>
  <c r="J940" i="187"/>
  <c r="H941" i="187"/>
  <c r="J941" i="187"/>
  <c r="H942" i="187"/>
  <c r="J942" i="187"/>
  <c r="H943" i="187"/>
  <c r="J943" i="187"/>
  <c r="H944" i="187"/>
  <c r="J944" i="187"/>
  <c r="H945" i="187"/>
  <c r="J945" i="187"/>
  <c r="H946" i="187"/>
  <c r="I946" i="187"/>
  <c r="J946" i="187"/>
  <c r="H947" i="187"/>
  <c r="J947" i="187"/>
  <c r="H949" i="187"/>
  <c r="J949" i="187"/>
  <c r="I949" i="187"/>
  <c r="H950" i="187"/>
  <c r="J950" i="187"/>
  <c r="I950" i="187"/>
  <c r="H951" i="187"/>
  <c r="J951" i="187"/>
  <c r="I951" i="187"/>
  <c r="H952" i="187"/>
  <c r="J952" i="187"/>
  <c r="I952" i="187" s="1"/>
  <c r="H953" i="187"/>
  <c r="J953" i="187"/>
  <c r="H954" i="187"/>
  <c r="J954" i="187"/>
  <c r="H955" i="187"/>
  <c r="J955" i="187"/>
  <c r="H956" i="187"/>
  <c r="J956" i="187"/>
  <c r="I956" i="187" s="1"/>
  <c r="H957" i="187"/>
  <c r="J957" i="187"/>
  <c r="I957" i="187"/>
  <c r="H958" i="187"/>
  <c r="J958" i="187"/>
  <c r="H959" i="187"/>
  <c r="J959" i="187"/>
  <c r="I959" i="187"/>
  <c r="H960" i="187"/>
  <c r="J960" i="187"/>
  <c r="H961" i="187"/>
  <c r="J961" i="187"/>
  <c r="H962" i="187"/>
  <c r="J962" i="187"/>
  <c r="H963" i="187"/>
  <c r="I963" i="187" s="1"/>
  <c r="J963" i="187"/>
  <c r="H964" i="187"/>
  <c r="J964" i="187"/>
  <c r="H965" i="187"/>
  <c r="J965" i="187"/>
  <c r="I965" i="187" s="1"/>
  <c r="H966" i="187"/>
  <c r="J966" i="187"/>
  <c r="I966" i="187" s="1"/>
  <c r="H967" i="187"/>
  <c r="J967" i="187"/>
  <c r="H968" i="187"/>
  <c r="I968" i="187"/>
  <c r="J968" i="187"/>
  <c r="H970" i="187"/>
  <c r="J970" i="187"/>
  <c r="H971" i="187"/>
  <c r="J971" i="187"/>
  <c r="H972" i="187"/>
  <c r="J972" i="187"/>
  <c r="I972" i="187" s="1"/>
  <c r="H973" i="187"/>
  <c r="J973" i="187"/>
  <c r="I973" i="187" s="1"/>
  <c r="H974" i="187"/>
  <c r="J974" i="187"/>
  <c r="H975" i="187"/>
  <c r="J975" i="187"/>
  <c r="H976" i="187"/>
  <c r="J976" i="187"/>
  <c r="I976" i="187" s="1"/>
  <c r="H977" i="187"/>
  <c r="J977" i="187"/>
  <c r="H978" i="187"/>
  <c r="J978" i="187"/>
  <c r="H979" i="187"/>
  <c r="J979" i="187"/>
  <c r="H980" i="187"/>
  <c r="J980" i="187"/>
  <c r="H981" i="187"/>
  <c r="J981" i="187"/>
  <c r="H982" i="187"/>
  <c r="J982" i="187"/>
  <c r="H983" i="187"/>
  <c r="J983" i="187"/>
  <c r="I983" i="187"/>
  <c r="H984" i="187"/>
  <c r="J984" i="187"/>
  <c r="I984" i="187"/>
  <c r="H985" i="187"/>
  <c r="J985" i="187"/>
  <c r="H986" i="187"/>
  <c r="J986" i="187"/>
  <c r="I986" i="187"/>
  <c r="H987" i="187"/>
  <c r="J987" i="187"/>
  <c r="H988" i="187"/>
  <c r="J988" i="187"/>
  <c r="A20"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A98" i="187"/>
  <c r="A100" i="187"/>
  <c r="A101" i="187"/>
  <c r="A102" i="187"/>
  <c r="A103" i="187"/>
  <c r="A104" i="187"/>
  <c r="A105" i="187"/>
  <c r="A106" i="187"/>
  <c r="A107" i="187"/>
  <c r="A108" i="187"/>
  <c r="A109" i="187"/>
  <c r="A110" i="187"/>
  <c r="A111" i="187"/>
  <c r="A112" i="187"/>
  <c r="A113" i="187"/>
  <c r="A114" i="187"/>
  <c r="A115" i="187"/>
  <c r="A116" i="187"/>
  <c r="A117" i="187"/>
  <c r="A118" i="187"/>
  <c r="A119" i="187"/>
  <c r="A120" i="187"/>
  <c r="A121" i="187"/>
  <c r="A122" i="187"/>
  <c r="A123" i="187"/>
  <c r="A124" i="187"/>
  <c r="A125" i="187"/>
  <c r="A126" i="187"/>
  <c r="A127" i="187"/>
  <c r="A128" i="187"/>
  <c r="A129" i="187"/>
  <c r="A130" i="187"/>
  <c r="A131" i="187"/>
  <c r="A132" i="187"/>
  <c r="A133" i="187"/>
  <c r="A134" i="187"/>
  <c r="A135" i="187"/>
  <c r="A136" i="187"/>
  <c r="A137" i="187"/>
  <c r="A138" i="187"/>
  <c r="A139" i="187"/>
  <c r="A140" i="187"/>
  <c r="A141" i="187"/>
  <c r="A142" i="187"/>
  <c r="A143" i="187"/>
  <c r="A144" i="187"/>
  <c r="A145" i="187"/>
  <c r="A146" i="187"/>
  <c r="A147" i="187"/>
  <c r="A148" i="187"/>
  <c r="A149" i="187"/>
  <c r="A150" i="187"/>
  <c r="A151" i="187"/>
  <c r="A152" i="187"/>
  <c r="A153" i="187"/>
  <c r="A154" i="187"/>
  <c r="A155" i="187"/>
  <c r="A156" i="187"/>
  <c r="A157" i="187"/>
  <c r="A158" i="187"/>
  <c r="A159" i="187"/>
  <c r="A160" i="187"/>
  <c r="A161" i="187"/>
  <c r="A162" i="187"/>
  <c r="A163" i="187"/>
  <c r="A164" i="187"/>
  <c r="A165" i="187"/>
  <c r="A166" i="187"/>
  <c r="A167" i="187"/>
  <c r="A168" i="187"/>
  <c r="A169" i="187"/>
  <c r="A170" i="187"/>
  <c r="A171" i="187"/>
  <c r="A172" i="187"/>
  <c r="A173" i="187"/>
  <c r="A174" i="187"/>
  <c r="A175" i="187"/>
  <c r="A176" i="187"/>
  <c r="A177" i="187"/>
  <c r="A178" i="187"/>
  <c r="A179" i="187"/>
  <c r="A180" i="187"/>
  <c r="A182" i="187"/>
  <c r="A183" i="187"/>
  <c r="A184" i="187"/>
  <c r="A185" i="187"/>
  <c r="A186" i="187"/>
  <c r="A187" i="187"/>
  <c r="A188" i="187"/>
  <c r="A189" i="187"/>
  <c r="A190" i="187"/>
  <c r="A191" i="187"/>
  <c r="A192" i="187"/>
  <c r="A193" i="187"/>
  <c r="A194" i="187"/>
  <c r="A195" i="187"/>
  <c r="A196" i="187"/>
  <c r="A197" i="187"/>
  <c r="A198" i="187"/>
  <c r="A199" i="187"/>
  <c r="A200" i="187"/>
  <c r="A201" i="187"/>
  <c r="A203" i="187"/>
  <c r="A204" i="187"/>
  <c r="A205" i="187"/>
  <c r="A206" i="187"/>
  <c r="A207" i="187"/>
  <c r="A208" i="187"/>
  <c r="A209" i="187"/>
  <c r="A210" i="187"/>
  <c r="A211" i="187"/>
  <c r="A212" i="187"/>
  <c r="A213" i="187"/>
  <c r="A214" i="187"/>
  <c r="A216" i="187"/>
  <c r="A217" i="187"/>
  <c r="A218" i="187"/>
  <c r="A219" i="187"/>
  <c r="A220" i="187"/>
  <c r="A221" i="187"/>
  <c r="A222" i="187"/>
  <c r="A223" i="187"/>
  <c r="A224" i="187"/>
  <c r="A225" i="187"/>
  <c r="A226" i="187"/>
  <c r="A227" i="187"/>
  <c r="A228" i="187"/>
  <c r="A229" i="187"/>
  <c r="A230" i="187"/>
  <c r="A231" i="187"/>
  <c r="A232" i="187"/>
  <c r="A233" i="187"/>
  <c r="A234" i="187"/>
  <c r="A235" i="187"/>
  <c r="A236" i="187"/>
  <c r="A237" i="187"/>
  <c r="A238" i="187"/>
  <c r="A239" i="187"/>
  <c r="A240" i="187"/>
  <c r="A241" i="187"/>
  <c r="A242" i="187"/>
  <c r="A243" i="187"/>
  <c r="A245" i="187"/>
  <c r="A246" i="187"/>
  <c r="A247" i="187"/>
  <c r="A248" i="187"/>
  <c r="A249" i="187"/>
  <c r="A250" i="187"/>
  <c r="A251" i="187"/>
  <c r="A253" i="187"/>
  <c r="A254" i="187"/>
  <c r="A255" i="187"/>
  <c r="A256" i="187"/>
  <c r="A257" i="187"/>
  <c r="A258" i="187"/>
  <c r="A259" i="187"/>
  <c r="A260" i="187"/>
  <c r="A261" i="187"/>
  <c r="A262" i="187"/>
  <c r="A263" i="187"/>
  <c r="A264" i="187"/>
  <c r="A265" i="187"/>
  <c r="A266" i="187"/>
  <c r="A267" i="187"/>
  <c r="A268" i="187"/>
  <c r="A269" i="187"/>
  <c r="A270" i="187"/>
  <c r="A271" i="187"/>
  <c r="A272" i="187"/>
  <c r="A273" i="187"/>
  <c r="A274" i="187"/>
  <c r="A275" i="187"/>
  <c r="A276" i="187"/>
  <c r="A277" i="187"/>
  <c r="A278" i="187"/>
  <c r="A279" i="187"/>
  <c r="A280" i="187"/>
  <c r="A281" i="187"/>
  <c r="A282" i="187"/>
  <c r="A283" i="187"/>
  <c r="A284" i="187"/>
  <c r="A285" i="187"/>
  <c r="A286" i="187"/>
  <c r="A287" i="187"/>
  <c r="A288" i="187"/>
  <c r="A289" i="187"/>
  <c r="A290" i="187"/>
  <c r="A291" i="187"/>
  <c r="A292" i="187"/>
  <c r="A293" i="187"/>
  <c r="A294" i="187"/>
  <c r="A296" i="187"/>
  <c r="A297" i="187"/>
  <c r="A298" i="187"/>
  <c r="A299" i="187"/>
  <c r="A300" i="187"/>
  <c r="A301" i="187"/>
  <c r="A302" i="187"/>
  <c r="A303" i="187"/>
  <c r="A304" i="187"/>
  <c r="A305" i="187"/>
  <c r="A306" i="187"/>
  <c r="A307" i="187"/>
  <c r="A308" i="187"/>
  <c r="A309" i="187"/>
  <c r="A310" i="187"/>
  <c r="A311" i="187"/>
  <c r="A313" i="187"/>
  <c r="A314" i="187"/>
  <c r="A315" i="187"/>
  <c r="A316" i="187"/>
  <c r="A317" i="187"/>
  <c r="A318" i="187"/>
  <c r="A319" i="187"/>
  <c r="A320" i="187"/>
  <c r="A321" i="187"/>
  <c r="A322" i="187"/>
  <c r="A323" i="187"/>
  <c r="A325" i="187"/>
  <c r="A326" i="187"/>
  <c r="A327" i="187"/>
  <c r="A328" i="187"/>
  <c r="A329" i="187"/>
  <c r="A330" i="187"/>
  <c r="A331" i="187"/>
  <c r="A332" i="187"/>
  <c r="A334" i="187"/>
  <c r="A335" i="187"/>
  <c r="A336" i="187"/>
  <c r="A337" i="187"/>
  <c r="A338" i="187"/>
  <c r="A339" i="187"/>
  <c r="A340" i="187"/>
  <c r="A341" i="187"/>
  <c r="A342" i="187"/>
  <c r="A343" i="187"/>
  <c r="A344" i="187"/>
  <c r="A345" i="187"/>
  <c r="A346" i="187"/>
  <c r="A347" i="187"/>
  <c r="A348" i="187"/>
  <c r="A349" i="187"/>
  <c r="A350" i="187"/>
  <c r="A351" i="187"/>
  <c r="A352" i="187"/>
  <c r="A353" i="187"/>
  <c r="A354" i="187"/>
  <c r="A355" i="187"/>
  <c r="A356" i="187"/>
  <c r="A357" i="187"/>
  <c r="A358" i="187"/>
  <c r="A359" i="187"/>
  <c r="A360" i="187"/>
  <c r="A361" i="187"/>
  <c r="A362" i="187"/>
  <c r="A363" i="187"/>
  <c r="A365" i="187"/>
  <c r="A366" i="187"/>
  <c r="A367" i="187"/>
  <c r="A368" i="187"/>
  <c r="A369" i="187"/>
  <c r="A370" i="187"/>
  <c r="A371" i="187"/>
  <c r="A372" i="187"/>
  <c r="A373" i="187"/>
  <c r="A374" i="187"/>
  <c r="A376" i="187"/>
  <c r="A377" i="187"/>
  <c r="A378" i="187"/>
  <c r="A379" i="187"/>
  <c r="A381" i="187"/>
  <c r="A382" i="187"/>
  <c r="A383" i="187"/>
  <c r="A384" i="187"/>
  <c r="A385" i="187"/>
  <c r="A386" i="187"/>
  <c r="A387" i="187"/>
  <c r="A388" i="187"/>
  <c r="A389" i="187"/>
  <c r="A390" i="187"/>
  <c r="A391" i="187"/>
  <c r="A392" i="187"/>
  <c r="A393" i="187"/>
  <c r="A394" i="187"/>
  <c r="A395" i="187"/>
  <c r="A396" i="187"/>
  <c r="A397" i="187"/>
  <c r="A398" i="187"/>
  <c r="A399" i="187"/>
  <c r="A400" i="187"/>
  <c r="A401" i="187"/>
  <c r="A402" i="187"/>
  <c r="A403" i="187"/>
  <c r="A404" i="187"/>
  <c r="A405" i="187"/>
  <c r="A406" i="187"/>
  <c r="A407" i="187"/>
  <c r="A408" i="187"/>
  <c r="A409" i="187"/>
  <c r="A410" i="187"/>
  <c r="A411" i="187"/>
  <c r="A413" i="187"/>
  <c r="A414" i="187"/>
  <c r="A415" i="187"/>
  <c r="A416" i="187"/>
  <c r="A417" i="187"/>
  <c r="A418" i="187"/>
  <c r="A419" i="187"/>
  <c r="A420" i="187"/>
  <c r="A421" i="187"/>
  <c r="A422" i="187"/>
  <c r="A423" i="187"/>
  <c r="A424" i="187"/>
  <c r="A425" i="187"/>
  <c r="A426" i="187"/>
  <c r="A427" i="187"/>
  <c r="A428" i="187"/>
  <c r="A429" i="187"/>
  <c r="A430" i="187"/>
  <c r="A431" i="187"/>
  <c r="A433" i="187"/>
  <c r="A434" i="187"/>
  <c r="A435" i="187"/>
  <c r="A436" i="187"/>
  <c r="A437" i="187"/>
  <c r="A438" i="187"/>
  <c r="A439" i="187"/>
  <c r="A440" i="187"/>
  <c r="A441" i="187"/>
  <c r="A442" i="187"/>
  <c r="A443" i="187"/>
  <c r="A444" i="187"/>
  <c r="A445" i="187"/>
  <c r="A446" i="187"/>
  <c r="A447" i="187"/>
  <c r="A448" i="187"/>
  <c r="A449" i="187"/>
  <c r="A450" i="187"/>
  <c r="A452" i="187"/>
  <c r="A453" i="187"/>
  <c r="A454" i="187"/>
  <c r="A455" i="187"/>
  <c r="A456" i="187"/>
  <c r="A457" i="187"/>
  <c r="A458" i="187"/>
  <c r="A459" i="187"/>
  <c r="A460" i="187"/>
  <c r="A461" i="187"/>
  <c r="A462" i="187"/>
  <c r="A463" i="187"/>
  <c r="A464" i="187"/>
  <c r="A465" i="187"/>
  <c r="A466" i="187"/>
  <c r="A467" i="187"/>
  <c r="A468" i="187"/>
  <c r="A469" i="187"/>
  <c r="A470" i="187"/>
  <c r="A471" i="187"/>
  <c r="A472" i="187"/>
  <c r="A473" i="187"/>
  <c r="A474" i="187"/>
  <c r="A475" i="187"/>
  <c r="A476" i="187"/>
  <c r="A477" i="187"/>
  <c r="A478" i="187"/>
  <c r="A479" i="187"/>
  <c r="A480" i="187"/>
  <c r="A481" i="187"/>
  <c r="A482" i="187"/>
  <c r="A483" i="187"/>
  <c r="A484" i="187"/>
  <c r="A485" i="187"/>
  <c r="A486" i="187"/>
  <c r="A487" i="187"/>
  <c r="A488" i="187"/>
  <c r="A489" i="187"/>
  <c r="A490" i="187"/>
  <c r="A491" i="187"/>
  <c r="A492" i="187"/>
  <c r="A493" i="187"/>
  <c r="A494" i="187"/>
  <c r="A496" i="187"/>
  <c r="A497" i="187"/>
  <c r="A498" i="187"/>
  <c r="A499" i="187"/>
  <c r="A500" i="187"/>
  <c r="A501" i="187"/>
  <c r="A502" i="187"/>
  <c r="A503" i="187"/>
  <c r="A504" i="187"/>
  <c r="A505" i="187"/>
  <c r="A506" i="187"/>
  <c r="A507" i="187"/>
  <c r="A508" i="187"/>
  <c r="A509" i="187"/>
  <c r="A510" i="187"/>
  <c r="A511" i="187"/>
  <c r="A512" i="187"/>
  <c r="A513" i="187"/>
  <c r="A514" i="187"/>
  <c r="A515" i="187"/>
  <c r="A516" i="187"/>
  <c r="A517" i="187"/>
  <c r="A518" i="187"/>
  <c r="A519" i="187"/>
  <c r="A520" i="187"/>
  <c r="A521" i="187"/>
  <c r="A522" i="187"/>
  <c r="A523" i="187"/>
  <c r="A524" i="187"/>
  <c r="A525" i="187"/>
  <c r="A526" i="187"/>
  <c r="A527" i="187"/>
  <c r="A528" i="187"/>
  <c r="A529" i="187"/>
  <c r="A530" i="187"/>
  <c r="A531" i="187"/>
  <c r="A532" i="187"/>
  <c r="A533" i="187"/>
  <c r="A534" i="187"/>
  <c r="A535" i="187"/>
  <c r="A536" i="187"/>
  <c r="A537" i="187"/>
  <c r="A538" i="187"/>
  <c r="A539" i="187"/>
  <c r="A540" i="187"/>
  <c r="A541" i="187"/>
  <c r="A542" i="187"/>
  <c r="A543" i="187"/>
  <c r="A544" i="187"/>
  <c r="A545" i="187"/>
  <c r="A546" i="187"/>
  <c r="A547" i="187"/>
  <c r="A548" i="187"/>
  <c r="A549" i="187"/>
  <c r="A550" i="187"/>
  <c r="A551" i="187"/>
  <c r="A552" i="187"/>
  <c r="A553" i="187"/>
  <c r="A554" i="187"/>
  <c r="A555" i="187"/>
  <c r="A556" i="187"/>
  <c r="A557" i="187"/>
  <c r="A558" i="187"/>
  <c r="A559" i="187"/>
  <c r="A560" i="187"/>
  <c r="A561" i="187"/>
  <c r="A562" i="187"/>
  <c r="A563" i="187"/>
  <c r="A564" i="187"/>
  <c r="A565" i="187"/>
  <c r="A566" i="187"/>
  <c r="A567" i="187"/>
  <c r="A568" i="187"/>
  <c r="A569" i="187"/>
  <c r="A571" i="187"/>
  <c r="A572" i="187"/>
  <c r="A573" i="187"/>
  <c r="A574" i="187"/>
  <c r="A575" i="187"/>
  <c r="A576" i="187"/>
  <c r="A577" i="187"/>
  <c r="A578" i="187"/>
  <c r="A579" i="187"/>
  <c r="A580" i="187"/>
  <c r="A581" i="187"/>
  <c r="A582" i="187"/>
  <c r="A583" i="187"/>
  <c r="A584" i="187"/>
  <c r="A585" i="187"/>
  <c r="A586" i="187"/>
  <c r="A587" i="187"/>
  <c r="A588" i="187"/>
  <c r="A589" i="187"/>
  <c r="A590" i="187"/>
  <c r="A591" i="187"/>
  <c r="A592" i="187"/>
  <c r="A593" i="187"/>
  <c r="A594" i="187"/>
  <c r="A595" i="187"/>
  <c r="A596" i="187"/>
  <c r="A597" i="187"/>
  <c r="A598" i="187"/>
  <c r="A599" i="187"/>
  <c r="A600" i="187"/>
  <c r="A601" i="187"/>
  <c r="A602" i="187"/>
  <c r="A603" i="187"/>
  <c r="A604" i="187"/>
  <c r="A605" i="187"/>
  <c r="A606" i="187"/>
  <c r="A607" i="187"/>
  <c r="A608" i="187"/>
  <c r="A609" i="187"/>
  <c r="A610" i="187"/>
  <c r="A611" i="187"/>
  <c r="A612" i="187"/>
  <c r="A613" i="187"/>
  <c r="A614" i="187"/>
  <c r="A615" i="187"/>
  <c r="A616" i="187"/>
  <c r="A617" i="187"/>
  <c r="A618" i="187"/>
  <c r="A619" i="187"/>
  <c r="A620" i="187"/>
  <c r="A621" i="187"/>
  <c r="A622" i="187"/>
  <c r="A623" i="187"/>
  <c r="A624" i="187"/>
  <c r="A625" i="187"/>
  <c r="A626" i="187"/>
  <c r="A627" i="187"/>
  <c r="A628" i="187"/>
  <c r="A629" i="187"/>
  <c r="A630" i="187"/>
  <c r="A631" i="187"/>
  <c r="A632" i="187"/>
  <c r="A633" i="187"/>
  <c r="A634" i="187"/>
  <c r="A635" i="187"/>
  <c r="A636" i="187"/>
  <c r="A637" i="187"/>
  <c r="A638" i="187"/>
  <c r="A639" i="187"/>
  <c r="A640" i="187"/>
  <c r="A641" i="187"/>
  <c r="A642" i="187"/>
  <c r="A643" i="187"/>
  <c r="A644" i="187"/>
  <c r="A645" i="187"/>
  <c r="A646" i="187"/>
  <c r="A648" i="187"/>
  <c r="A649" i="187"/>
  <c r="A650" i="187"/>
  <c r="A651" i="187"/>
  <c r="A652" i="187"/>
  <c r="A653" i="187"/>
  <c r="A654" i="187"/>
  <c r="A655" i="187"/>
  <c r="A656" i="187"/>
  <c r="A657" i="187"/>
  <c r="A658" i="187"/>
  <c r="A659" i="187"/>
  <c r="A660" i="187"/>
  <c r="A661" i="187"/>
  <c r="A662" i="187"/>
  <c r="A663" i="187"/>
  <c r="A664" i="187"/>
  <c r="A665" i="187"/>
  <c r="A666" i="187"/>
  <c r="A667" i="187"/>
  <c r="A668" i="187"/>
  <c r="A669" i="187"/>
  <c r="A671" i="187"/>
  <c r="A672" i="187"/>
  <c r="A673" i="187"/>
  <c r="A674" i="187"/>
  <c r="A675" i="187"/>
  <c r="A676" i="187"/>
  <c r="A677" i="187"/>
  <c r="A678" i="187"/>
  <c r="A679" i="187"/>
  <c r="A680" i="187"/>
  <c r="A681" i="187"/>
  <c r="A682" i="187"/>
  <c r="A683" i="187"/>
  <c r="A684" i="187"/>
  <c r="A686" i="187"/>
  <c r="A687" i="187"/>
  <c r="A688" i="187"/>
  <c r="A689" i="187"/>
  <c r="A690" i="187"/>
  <c r="A691" i="187"/>
  <c r="A692" i="187"/>
  <c r="A693" i="187"/>
  <c r="A694" i="187"/>
  <c r="A695" i="187"/>
  <c r="A696" i="187"/>
  <c r="A697" i="187"/>
  <c r="A698" i="187"/>
  <c r="A699" i="187"/>
  <c r="A700" i="187"/>
  <c r="A701" i="187"/>
  <c r="A702" i="187"/>
  <c r="A703" i="187"/>
  <c r="A704" i="187"/>
  <c r="A705" i="187"/>
  <c r="A706" i="187"/>
  <c r="A707" i="187"/>
  <c r="A708" i="187"/>
  <c r="A709" i="187"/>
  <c r="A710" i="187"/>
  <c r="A711" i="187"/>
  <c r="A712" i="187"/>
  <c r="A713" i="187"/>
  <c r="A714" i="187"/>
  <c r="A715" i="187"/>
  <c r="A716" i="187"/>
  <c r="A717" i="187"/>
  <c r="A718" i="187"/>
  <c r="A719" i="187"/>
  <c r="A720" i="187"/>
  <c r="A721" i="187"/>
  <c r="A722" i="187"/>
  <c r="A723" i="187"/>
  <c r="A724" i="187"/>
  <c r="A725" i="187"/>
  <c r="A726" i="187"/>
  <c r="A727" i="187"/>
  <c r="A728" i="187"/>
  <c r="A729" i="187"/>
  <c r="A730" i="187"/>
  <c r="A731" i="187"/>
  <c r="A732" i="187"/>
  <c r="A734" i="187"/>
  <c r="A735" i="187"/>
  <c r="A736" i="187"/>
  <c r="A737" i="187"/>
  <c r="A738" i="187"/>
  <c r="A739" i="187"/>
  <c r="A740" i="187"/>
  <c r="A741" i="187"/>
  <c r="A742" i="187"/>
  <c r="A743" i="187"/>
  <c r="A744" i="187"/>
  <c r="A745" i="187"/>
  <c r="A746" i="187"/>
  <c r="A747" i="187"/>
  <c r="A748" i="187"/>
  <c r="A750" i="187"/>
  <c r="A751" i="187"/>
  <c r="A752" i="187"/>
  <c r="A753" i="187"/>
  <c r="A754" i="187"/>
  <c r="A755" i="187"/>
  <c r="A756" i="187"/>
  <c r="A757" i="187"/>
  <c r="A758" i="187"/>
  <c r="A759" i="187"/>
  <c r="A760" i="187"/>
  <c r="A761" i="187"/>
  <c r="A762" i="187"/>
  <c r="A763" i="187"/>
  <c r="A764" i="187"/>
  <c r="A765" i="187"/>
  <c r="A766" i="187"/>
  <c r="A767" i="187"/>
  <c r="A768" i="187"/>
  <c r="A769" i="187"/>
  <c r="A770" i="187"/>
  <c r="A771" i="187"/>
  <c r="A773" i="187"/>
  <c r="A774" i="187"/>
  <c r="A775" i="187"/>
  <c r="A776" i="187"/>
  <c r="A777" i="187"/>
  <c r="A778" i="187"/>
  <c r="A779" i="187"/>
  <c r="A780" i="187"/>
  <c r="A781" i="187"/>
  <c r="A782" i="187"/>
  <c r="A783" i="187"/>
  <c r="A784" i="187"/>
  <c r="A785" i="187"/>
  <c r="A786" i="187"/>
  <c r="A787" i="187"/>
  <c r="A788" i="187"/>
  <c r="A789" i="187"/>
  <c r="A790" i="187"/>
  <c r="A791" i="187"/>
  <c r="A792" i="187"/>
  <c r="A793" i="187"/>
  <c r="A794" i="187"/>
  <c r="A795" i="187"/>
  <c r="A796" i="187"/>
  <c r="A797" i="187"/>
  <c r="A799" i="187"/>
  <c r="A800" i="187"/>
  <c r="A801" i="187"/>
  <c r="A802" i="187"/>
  <c r="A803" i="187"/>
  <c r="A804" i="187"/>
  <c r="A805" i="187"/>
  <c r="A806" i="187"/>
  <c r="A807" i="187"/>
  <c r="A808" i="187"/>
  <c r="A809" i="187"/>
  <c r="A810" i="187"/>
  <c r="A811" i="187"/>
  <c r="A812" i="187"/>
  <c r="A813" i="187"/>
  <c r="A814" i="187"/>
  <c r="A815" i="187"/>
  <c r="A816" i="187"/>
  <c r="A818" i="187"/>
  <c r="A819" i="187"/>
  <c r="A820" i="187"/>
  <c r="A821" i="187"/>
  <c r="A822" i="187"/>
  <c r="A823" i="187"/>
  <c r="A824" i="187"/>
  <c r="A825" i="187"/>
  <c r="A826" i="187"/>
  <c r="A827" i="187"/>
  <c r="A828" i="187"/>
  <c r="A829" i="187"/>
  <c r="A830" i="187"/>
  <c r="A831" i="187"/>
  <c r="A832" i="187"/>
  <c r="A833" i="187"/>
  <c r="A834" i="187"/>
  <c r="A835" i="187"/>
  <c r="A836" i="187"/>
  <c r="A837" i="187"/>
  <c r="A838" i="187"/>
  <c r="A839" i="187"/>
  <c r="A840" i="187"/>
  <c r="A842" i="187"/>
  <c r="A843" i="187"/>
  <c r="A844" i="187"/>
  <c r="A845" i="187"/>
  <c r="A846" i="187"/>
  <c r="A847" i="187"/>
  <c r="A848" i="187"/>
  <c r="A849" i="187"/>
  <c r="A850" i="187"/>
  <c r="A851" i="187"/>
  <c r="A852" i="187"/>
  <c r="A853" i="187"/>
  <c r="A854" i="187"/>
  <c r="A855" i="187"/>
  <c r="A856" i="187"/>
  <c r="A857" i="187"/>
  <c r="A858" i="187"/>
  <c r="A859" i="187"/>
  <c r="A860" i="187"/>
  <c r="A861" i="187"/>
  <c r="A862" i="187"/>
  <c r="A863" i="187"/>
  <c r="A865" i="187"/>
  <c r="A866" i="187"/>
  <c r="A867" i="187"/>
  <c r="A868" i="187"/>
  <c r="A869" i="187"/>
  <c r="A870" i="187"/>
  <c r="A871" i="187"/>
  <c r="A872" i="187"/>
  <c r="A873" i="187"/>
  <c r="A874" i="187"/>
  <c r="A875" i="187"/>
  <c r="A876" i="187"/>
  <c r="A877" i="187"/>
  <c r="A878" i="187"/>
  <c r="A879" i="187"/>
  <c r="A880" i="187"/>
  <c r="A881" i="187"/>
  <c r="A882" i="187"/>
  <c r="A883" i="187"/>
  <c r="A884" i="187"/>
  <c r="A885" i="187"/>
  <c r="A886" i="187"/>
  <c r="A887" i="187"/>
  <c r="A888" i="187"/>
  <c r="A889" i="187"/>
  <c r="A891" i="187"/>
  <c r="A892" i="187"/>
  <c r="A893" i="187"/>
  <c r="A894" i="187"/>
  <c r="A895" i="187"/>
  <c r="A896" i="187"/>
  <c r="A897" i="187"/>
  <c r="A898" i="187"/>
  <c r="A899" i="187"/>
  <c r="A900" i="187"/>
  <c r="A901" i="187"/>
  <c r="A902" i="187"/>
  <c r="A903" i="187"/>
  <c r="A904" i="187"/>
  <c r="A905" i="187"/>
  <c r="A906" i="187"/>
  <c r="A907" i="187"/>
  <c r="A908" i="187"/>
  <c r="A909" i="187"/>
  <c r="A911" i="187"/>
  <c r="A912" i="187"/>
  <c r="A913" i="187"/>
  <c r="A914" i="187"/>
  <c r="A915" i="187"/>
  <c r="A916" i="187"/>
  <c r="A917" i="187"/>
  <c r="A918" i="187"/>
  <c r="A919" i="187"/>
  <c r="A920" i="187"/>
  <c r="A921" i="187"/>
  <c r="A922" i="187"/>
  <c r="A923" i="187"/>
  <c r="A924" i="187"/>
  <c r="A925" i="187"/>
  <c r="A926" i="187"/>
  <c r="A928" i="187"/>
  <c r="A929" i="187"/>
  <c r="A930" i="187"/>
  <c r="A931" i="187"/>
  <c r="A932" i="187"/>
  <c r="A933" i="187"/>
  <c r="A934" i="187"/>
  <c r="A935" i="187"/>
  <c r="A936" i="187"/>
  <c r="A937" i="187"/>
  <c r="A938" i="187"/>
  <c r="A939" i="187"/>
  <c r="A940" i="187"/>
  <c r="A941" i="187"/>
  <c r="A942" i="187"/>
  <c r="A943" i="187"/>
  <c r="A944" i="187"/>
  <c r="A945" i="187"/>
  <c r="A946" i="187"/>
  <c r="A947" i="187"/>
  <c r="A949" i="187"/>
  <c r="A950" i="187"/>
  <c r="A951" i="187"/>
  <c r="A952" i="187"/>
  <c r="A953" i="187"/>
  <c r="A954" i="187"/>
  <c r="A955" i="187"/>
  <c r="A956" i="187"/>
  <c r="A957" i="187"/>
  <c r="A958" i="187"/>
  <c r="A959" i="187"/>
  <c r="A960" i="187"/>
  <c r="A961" i="187"/>
  <c r="A962" i="187"/>
  <c r="A963" i="187"/>
  <c r="A964" i="187"/>
  <c r="A965" i="187"/>
  <c r="A966" i="187"/>
  <c r="A967" i="187"/>
  <c r="A968" i="187"/>
  <c r="A970" i="187"/>
  <c r="A971" i="187"/>
  <c r="A972" i="187"/>
  <c r="A973" i="187"/>
  <c r="A974" i="187"/>
  <c r="A975" i="187"/>
  <c r="A976" i="187"/>
  <c r="A977" i="187"/>
  <c r="A978" i="187"/>
  <c r="A979" i="187"/>
  <c r="A980" i="187"/>
  <c r="A981" i="187"/>
  <c r="A982" i="187"/>
  <c r="A983" i="187"/>
  <c r="A984" i="187"/>
  <c r="A985" i="187"/>
  <c r="A986" i="187"/>
  <c r="A987" i="187"/>
  <c r="A988" i="187"/>
  <c r="K19" i="89"/>
  <c r="J19" i="89" s="1"/>
  <c r="K20" i="89"/>
  <c r="J20" i="89"/>
  <c r="K22" i="89"/>
  <c r="K23" i="89"/>
  <c r="J23" i="89" s="1"/>
  <c r="K24" i="89"/>
  <c r="J24" i="89"/>
  <c r="K25" i="89"/>
  <c r="J25" i="89" s="1"/>
  <c r="K26" i="89"/>
  <c r="J26" i="89" s="1"/>
  <c r="K27" i="89"/>
  <c r="K28" i="89"/>
  <c r="J28" i="89"/>
  <c r="K29" i="89"/>
  <c r="J29" i="89"/>
  <c r="K30" i="89"/>
  <c r="J30" i="89"/>
  <c r="K31" i="89"/>
  <c r="J31" i="89"/>
  <c r="K32" i="89"/>
  <c r="J32" i="89"/>
  <c r="K33" i="89"/>
  <c r="J33" i="89"/>
  <c r="K34" i="89"/>
  <c r="K35" i="89"/>
  <c r="K36" i="89"/>
  <c r="J36" i="89"/>
  <c r="K37" i="89"/>
  <c r="J37" i="89"/>
  <c r="K38" i="89"/>
  <c r="J38" i="89"/>
  <c r="K39" i="89"/>
  <c r="J39" i="89"/>
  <c r="K40" i="89"/>
  <c r="J40" i="89"/>
  <c r="K41" i="89"/>
  <c r="J41" i="89"/>
  <c r="K42" i="89"/>
  <c r="K43" i="89"/>
  <c r="K44" i="89"/>
  <c r="J44" i="89"/>
  <c r="K45" i="89"/>
  <c r="J45" i="89"/>
  <c r="K46" i="89"/>
  <c r="J46" i="89"/>
  <c r="K47" i="89"/>
  <c r="J47" i="89"/>
  <c r="K48" i="89"/>
  <c r="J48" i="89"/>
  <c r="K49" i="89"/>
  <c r="J49" i="89"/>
  <c r="K50" i="89"/>
  <c r="K51" i="89"/>
  <c r="K52" i="89"/>
  <c r="J52" i="89"/>
  <c r="K53" i="89"/>
  <c r="J53" i="89"/>
  <c r="K54" i="89"/>
  <c r="J54" i="89"/>
  <c r="K55" i="89"/>
  <c r="J55" i="89"/>
  <c r="K56" i="89"/>
  <c r="J56" i="89"/>
  <c r="K57" i="89"/>
  <c r="J57" i="89"/>
  <c r="K58" i="89"/>
  <c r="K60" i="89"/>
  <c r="K61" i="89"/>
  <c r="J61" i="89"/>
  <c r="K62" i="89"/>
  <c r="J62" i="89"/>
  <c r="K63" i="89"/>
  <c r="J63" i="89"/>
  <c r="K64" i="89"/>
  <c r="J64" i="89"/>
  <c r="K65" i="89"/>
  <c r="J65" i="89"/>
  <c r="K66" i="89"/>
  <c r="J66" i="89"/>
  <c r="K67" i="89"/>
  <c r="K68" i="89"/>
  <c r="K69" i="89"/>
  <c r="J69" i="89" s="1"/>
  <c r="K70" i="89"/>
  <c r="J70" i="89"/>
  <c r="K71" i="89"/>
  <c r="J71" i="89" s="1"/>
  <c r="K72" i="89"/>
  <c r="J72" i="89" s="1"/>
  <c r="K73" i="89"/>
  <c r="J73" i="89" s="1"/>
  <c r="K74" i="89"/>
  <c r="J74" i="89"/>
  <c r="K75" i="89"/>
  <c r="K76" i="89"/>
  <c r="K77" i="89"/>
  <c r="J77" i="89" s="1"/>
  <c r="K78" i="89"/>
  <c r="J78" i="89" s="1"/>
  <c r="K79" i="89"/>
  <c r="J79" i="89"/>
  <c r="K80" i="89"/>
  <c r="J80" i="89" s="1"/>
  <c r="K81" i="89"/>
  <c r="J81" i="89" s="1"/>
  <c r="K82" i="89"/>
  <c r="J82" i="89" s="1"/>
  <c r="K83" i="89"/>
  <c r="K84" i="89"/>
  <c r="K85" i="89"/>
  <c r="J85" i="89" s="1"/>
  <c r="K86" i="89"/>
  <c r="J86" i="89" s="1"/>
  <c r="K87" i="89"/>
  <c r="J87" i="89" s="1"/>
  <c r="K88" i="89"/>
  <c r="J88" i="89"/>
  <c r="K89" i="89"/>
  <c r="J89" i="89" s="1"/>
  <c r="K90" i="89"/>
  <c r="J90" i="89" s="1"/>
  <c r="K91" i="89"/>
  <c r="K92" i="89"/>
  <c r="K93" i="89"/>
  <c r="J93" i="89"/>
  <c r="K94" i="89"/>
  <c r="J94" i="89" s="1"/>
  <c r="K95" i="89"/>
  <c r="J95" i="89" s="1"/>
  <c r="K96" i="89"/>
  <c r="J96" i="89" s="1"/>
  <c r="K97" i="89"/>
  <c r="J97" i="89"/>
  <c r="K98" i="89"/>
  <c r="J98" i="89" s="1"/>
  <c r="K100" i="89"/>
  <c r="K101" i="89"/>
  <c r="K102" i="89"/>
  <c r="J102" i="89" s="1"/>
  <c r="K103" i="89"/>
  <c r="J103" i="89"/>
  <c r="K104" i="89"/>
  <c r="J104" i="89" s="1"/>
  <c r="K105" i="89"/>
  <c r="J105" i="89" s="1"/>
  <c r="K106" i="89"/>
  <c r="J106" i="89" s="1"/>
  <c r="K107" i="89"/>
  <c r="J107" i="89"/>
  <c r="K108" i="89"/>
  <c r="K109" i="89"/>
  <c r="K110" i="89"/>
  <c r="J110" i="89" s="1"/>
  <c r="K111" i="89"/>
  <c r="J111" i="89" s="1"/>
  <c r="K112" i="89"/>
  <c r="J112" i="89"/>
  <c r="K113" i="89"/>
  <c r="J113" i="89" s="1"/>
  <c r="K114" i="89"/>
  <c r="J114" i="89" s="1"/>
  <c r="K115" i="89"/>
  <c r="J115" i="89" s="1"/>
  <c r="K116" i="89"/>
  <c r="K117" i="89"/>
  <c r="K118" i="89"/>
  <c r="J118" i="89" s="1"/>
  <c r="K119" i="89"/>
  <c r="J119" i="89" s="1"/>
  <c r="K120" i="89"/>
  <c r="J120" i="89" s="1"/>
  <c r="K121" i="89"/>
  <c r="J121" i="89"/>
  <c r="K122" i="89"/>
  <c r="J122" i="89" s="1"/>
  <c r="K123" i="89"/>
  <c r="J123" i="89" s="1"/>
  <c r="K124" i="89"/>
  <c r="K125" i="89"/>
  <c r="K126" i="89"/>
  <c r="J126" i="89"/>
  <c r="K127" i="89"/>
  <c r="J127" i="89" s="1"/>
  <c r="K128" i="89"/>
  <c r="J128" i="89" s="1"/>
  <c r="K129" i="89"/>
  <c r="J129" i="89" s="1"/>
  <c r="K130" i="89"/>
  <c r="J130" i="89"/>
  <c r="K131" i="89"/>
  <c r="J131" i="89" s="1"/>
  <c r="K132" i="89"/>
  <c r="K133" i="89"/>
  <c r="K134" i="89"/>
  <c r="J134" i="89" s="1"/>
  <c r="K135" i="89"/>
  <c r="J135" i="89"/>
  <c r="K136" i="89"/>
  <c r="J136" i="89" s="1"/>
  <c r="K137" i="89"/>
  <c r="J137" i="89" s="1"/>
  <c r="K138" i="89"/>
  <c r="J138" i="89" s="1"/>
  <c r="K139" i="89"/>
  <c r="J139" i="89"/>
  <c r="K140" i="89"/>
  <c r="K141" i="89"/>
  <c r="K142" i="89"/>
  <c r="J142" i="89" s="1"/>
  <c r="K143" i="89"/>
  <c r="J143" i="89" s="1"/>
  <c r="K144" i="89"/>
  <c r="J144" i="89"/>
  <c r="K145" i="89"/>
  <c r="J145" i="89" s="1"/>
  <c r="K146" i="89"/>
  <c r="J146" i="89" s="1"/>
  <c r="K147" i="89"/>
  <c r="J147" i="89" s="1"/>
  <c r="K148" i="89"/>
  <c r="K149" i="89"/>
  <c r="K150" i="89"/>
  <c r="J150" i="89" s="1"/>
  <c r="K151" i="89"/>
  <c r="J151" i="89" s="1"/>
  <c r="K152" i="89"/>
  <c r="J152" i="89" s="1"/>
  <c r="K153" i="89"/>
  <c r="J153" i="89"/>
  <c r="K154" i="89"/>
  <c r="J154" i="89" s="1"/>
  <c r="K155" i="89"/>
  <c r="J155" i="89" s="1"/>
  <c r="K156" i="89"/>
  <c r="K157" i="89"/>
  <c r="K158" i="89"/>
  <c r="J158" i="89"/>
  <c r="K159" i="89"/>
  <c r="J159" i="89" s="1"/>
  <c r="K160" i="89"/>
  <c r="J160" i="89" s="1"/>
  <c r="K161" i="89"/>
  <c r="J161" i="89" s="1"/>
  <c r="K162" i="89"/>
  <c r="J162" i="89"/>
  <c r="K163" i="89"/>
  <c r="J163" i="89" s="1"/>
  <c r="K164" i="89"/>
  <c r="K165" i="89"/>
  <c r="K166" i="89"/>
  <c r="J166" i="89" s="1"/>
  <c r="K167" i="89"/>
  <c r="J167" i="89"/>
  <c r="K168" i="89"/>
  <c r="J168" i="89" s="1"/>
  <c r="K169" i="89"/>
  <c r="J169" i="89" s="1"/>
  <c r="K170" i="89"/>
  <c r="J170" i="89" s="1"/>
  <c r="K171" i="89"/>
  <c r="J171" i="89"/>
  <c r="K172" i="89"/>
  <c r="K173" i="89"/>
  <c r="K174" i="89"/>
  <c r="J174" i="89" s="1"/>
  <c r="K175" i="89"/>
  <c r="J175" i="89" s="1"/>
  <c r="K176" i="89"/>
  <c r="J176" i="89"/>
  <c r="K177" i="89"/>
  <c r="J177" i="89" s="1"/>
  <c r="K178" i="89"/>
  <c r="J178" i="89" s="1"/>
  <c r="K179" i="89"/>
  <c r="J179" i="89" s="1"/>
  <c r="K180" i="89"/>
  <c r="K182" i="89"/>
  <c r="K183" i="89"/>
  <c r="J183" i="89" s="1"/>
  <c r="K184" i="89"/>
  <c r="J184" i="89" s="1"/>
  <c r="K185" i="89"/>
  <c r="J185" i="89" s="1"/>
  <c r="K186" i="89"/>
  <c r="J186" i="89"/>
  <c r="K187" i="89"/>
  <c r="J187" i="89" s="1"/>
  <c r="K188" i="89"/>
  <c r="J188" i="89" s="1"/>
  <c r="K189" i="89"/>
  <c r="K190" i="89"/>
  <c r="K191" i="89"/>
  <c r="J191" i="89"/>
  <c r="K192" i="89"/>
  <c r="J192" i="89" s="1"/>
  <c r="K193" i="89"/>
  <c r="J193" i="89" s="1"/>
  <c r="K194" i="89"/>
  <c r="J194" i="89" s="1"/>
  <c r="K195" i="89"/>
  <c r="J195" i="89"/>
  <c r="K196" i="89"/>
  <c r="J196" i="89" s="1"/>
  <c r="K197" i="89"/>
  <c r="K198" i="89"/>
  <c r="K199" i="89"/>
  <c r="J199" i="89" s="1"/>
  <c r="K200" i="89"/>
  <c r="J200" i="89"/>
  <c r="K201" i="89"/>
  <c r="J201" i="89" s="1"/>
  <c r="K203" i="89"/>
  <c r="K204" i="89"/>
  <c r="J204" i="89"/>
  <c r="K205" i="89"/>
  <c r="J205" i="89" s="1"/>
  <c r="K206" i="89"/>
  <c r="K207" i="89"/>
  <c r="K208" i="89"/>
  <c r="J208" i="89" s="1"/>
  <c r="K209" i="89"/>
  <c r="J209" i="89" s="1"/>
  <c r="K210" i="89"/>
  <c r="J210" i="89" s="1"/>
  <c r="K211" i="89"/>
  <c r="J211" i="89"/>
  <c r="K212" i="89"/>
  <c r="J212" i="89" s="1"/>
  <c r="K213" i="89"/>
  <c r="J213" i="89" s="1"/>
  <c r="K214" i="89"/>
  <c r="K216" i="89"/>
  <c r="K217" i="89"/>
  <c r="J217" i="89"/>
  <c r="K218" i="89"/>
  <c r="J218" i="89" s="1"/>
  <c r="K219" i="89"/>
  <c r="J219" i="89" s="1"/>
  <c r="K220" i="89"/>
  <c r="J220" i="89" s="1"/>
  <c r="K221" i="89"/>
  <c r="J221" i="89" s="1"/>
  <c r="K222" i="89"/>
  <c r="J222" i="89" s="1"/>
  <c r="K223" i="89"/>
  <c r="K224" i="89"/>
  <c r="K225" i="89"/>
  <c r="J225" i="89"/>
  <c r="K226" i="89"/>
  <c r="J226" i="89"/>
  <c r="K227" i="89"/>
  <c r="J227" i="89" s="1"/>
  <c r="K228" i="89"/>
  <c r="J228" i="89"/>
  <c r="K229" i="89"/>
  <c r="J229" i="89" s="1"/>
  <c r="K230" i="89"/>
  <c r="J230" i="89" s="1"/>
  <c r="K231" i="89"/>
  <c r="K232" i="89"/>
  <c r="K233" i="89"/>
  <c r="J233" i="89" s="1"/>
  <c r="K234" i="89"/>
  <c r="J234" i="89" s="1"/>
  <c r="K235" i="89"/>
  <c r="J235" i="89" s="1"/>
  <c r="K236" i="89"/>
  <c r="J236" i="89"/>
  <c r="K237" i="89"/>
  <c r="J237" i="89" s="1"/>
  <c r="K238" i="89"/>
  <c r="J238" i="89" s="1"/>
  <c r="K239" i="89"/>
  <c r="K240" i="89"/>
  <c r="K241" i="89"/>
  <c r="J241" i="89"/>
  <c r="K242" i="89"/>
  <c r="J242" i="89" s="1"/>
  <c r="K243" i="89"/>
  <c r="J243" i="89" s="1"/>
  <c r="K245" i="89"/>
  <c r="K246" i="89"/>
  <c r="J246" i="89"/>
  <c r="K247" i="89"/>
  <c r="J247" i="89" s="1"/>
  <c r="K248" i="89"/>
  <c r="K249" i="89"/>
  <c r="K250" i="89"/>
  <c r="J250" i="89"/>
  <c r="K251" i="89"/>
  <c r="J251" i="89"/>
  <c r="K253" i="89"/>
  <c r="K254" i="89"/>
  <c r="J254" i="89" s="1"/>
  <c r="K255" i="89"/>
  <c r="J255" i="89" s="1"/>
  <c r="K256" i="89"/>
  <c r="J256" i="89"/>
  <c r="K257" i="89"/>
  <c r="K258" i="89"/>
  <c r="K259" i="89"/>
  <c r="J259" i="89" s="1"/>
  <c r="K260" i="89"/>
  <c r="J260" i="89"/>
  <c r="K261" i="89"/>
  <c r="J261" i="89"/>
  <c r="K262" i="89"/>
  <c r="J262" i="89"/>
  <c r="K263" i="89"/>
  <c r="J263" i="89" s="1"/>
  <c r="K264" i="89"/>
  <c r="J264" i="89"/>
  <c r="K265" i="89"/>
  <c r="K266" i="89"/>
  <c r="K267" i="89"/>
  <c r="J267" i="89"/>
  <c r="K268" i="89"/>
  <c r="J268" i="89" s="1"/>
  <c r="K269" i="89"/>
  <c r="J269" i="89"/>
  <c r="K270" i="89"/>
  <c r="J270" i="89"/>
  <c r="K271" i="89"/>
  <c r="J271" i="89"/>
  <c r="K272" i="89"/>
  <c r="J272" i="89" s="1"/>
  <c r="K273" i="89"/>
  <c r="K274" i="89"/>
  <c r="K275" i="89"/>
  <c r="J275" i="89"/>
  <c r="K276" i="89"/>
  <c r="J276" i="89"/>
  <c r="K277" i="89"/>
  <c r="J277" i="89" s="1"/>
  <c r="K278" i="89"/>
  <c r="J278" i="89"/>
  <c r="K279" i="89"/>
  <c r="J279" i="89" s="1"/>
  <c r="K280" i="89"/>
  <c r="J280" i="89" s="1"/>
  <c r="K281" i="89"/>
  <c r="K282" i="89"/>
  <c r="K283" i="89"/>
  <c r="J283" i="89" s="1"/>
  <c r="K284" i="89"/>
  <c r="J284" i="89" s="1"/>
  <c r="K285" i="89"/>
  <c r="J285" i="89" s="1"/>
  <c r="K286" i="89"/>
  <c r="J286" i="89"/>
  <c r="K287" i="89"/>
  <c r="J287" i="89" s="1"/>
  <c r="K288" i="89"/>
  <c r="J288" i="89"/>
  <c r="K289" i="89"/>
  <c r="K290" i="89"/>
  <c r="K291" i="89"/>
  <c r="J291" i="89"/>
  <c r="K292" i="89"/>
  <c r="J292" i="89"/>
  <c r="K293" i="89"/>
  <c r="J293" i="89"/>
  <c r="K294" i="89"/>
  <c r="J294" i="89"/>
  <c r="K296" i="89"/>
  <c r="K297" i="89"/>
  <c r="J297" i="89"/>
  <c r="K298" i="89"/>
  <c r="K299" i="89"/>
  <c r="K300" i="89"/>
  <c r="J300" i="89" s="1"/>
  <c r="K301" i="89"/>
  <c r="J301" i="89" s="1"/>
  <c r="K302" i="89"/>
  <c r="J302" i="89" s="1"/>
  <c r="K303" i="89"/>
  <c r="J303" i="89"/>
  <c r="K304" i="89"/>
  <c r="J304" i="89"/>
  <c r="K305" i="89"/>
  <c r="J305" i="89"/>
  <c r="K306" i="89"/>
  <c r="K307" i="89"/>
  <c r="K308" i="89"/>
  <c r="J308" i="89"/>
  <c r="K309" i="89"/>
  <c r="J309" i="89"/>
  <c r="K310" i="89"/>
  <c r="J310" i="89"/>
  <c r="K311" i="89"/>
  <c r="J311" i="89" s="1"/>
  <c r="K313" i="89"/>
  <c r="J313" i="89"/>
  <c r="K314" i="89"/>
  <c r="J314" i="89"/>
  <c r="K315" i="89"/>
  <c r="K316" i="89"/>
  <c r="K317" i="89"/>
  <c r="J317" i="89" s="1"/>
  <c r="K318" i="89"/>
  <c r="J318" i="89"/>
  <c r="K319" i="89"/>
  <c r="J319" i="89"/>
  <c r="K320" i="89"/>
  <c r="J320" i="89"/>
  <c r="K321" i="89"/>
  <c r="J321" i="89" s="1"/>
  <c r="K322" i="89"/>
  <c r="J322" i="89"/>
  <c r="K323" i="89"/>
  <c r="K325" i="89"/>
  <c r="K326" i="89"/>
  <c r="J326" i="89"/>
  <c r="K327" i="89"/>
  <c r="J327" i="89" s="1"/>
  <c r="K328" i="89"/>
  <c r="J328" i="89" s="1"/>
  <c r="K329" i="89"/>
  <c r="J329" i="89" s="1"/>
  <c r="K330" i="89"/>
  <c r="J330" i="89"/>
  <c r="K331" i="89"/>
  <c r="J331" i="89"/>
  <c r="K332" i="89"/>
  <c r="K334" i="89"/>
  <c r="K335" i="89"/>
  <c r="J335" i="89"/>
  <c r="K336" i="89"/>
  <c r="J336" i="89" s="1"/>
  <c r="K337" i="89"/>
  <c r="J337" i="89"/>
  <c r="K338" i="89"/>
  <c r="J338" i="89"/>
  <c r="K339" i="89"/>
  <c r="J339" i="89"/>
  <c r="K340" i="89"/>
  <c r="J340" i="89" s="1"/>
  <c r="K341" i="89"/>
  <c r="K342" i="89"/>
  <c r="K343" i="89"/>
  <c r="J343" i="89"/>
  <c r="K344" i="89"/>
  <c r="J344" i="89"/>
  <c r="K345" i="89"/>
  <c r="J345" i="89" s="1"/>
  <c r="K346" i="89"/>
  <c r="J346" i="89"/>
  <c r="K347" i="89"/>
  <c r="J347" i="89"/>
  <c r="K348" i="89"/>
  <c r="J348" i="89"/>
  <c r="K349" i="89"/>
  <c r="K350" i="89"/>
  <c r="K351" i="89"/>
  <c r="J351" i="89"/>
  <c r="K352" i="89"/>
  <c r="J352" i="89"/>
  <c r="K353" i="89"/>
  <c r="J353" i="89"/>
  <c r="K354" i="89"/>
  <c r="J354" i="89" s="1"/>
  <c r="K355" i="89"/>
  <c r="J355" i="89"/>
  <c r="K356" i="89"/>
  <c r="J356" i="89"/>
  <c r="K357" i="89"/>
  <c r="K358" i="89"/>
  <c r="J358" i="89"/>
  <c r="K359" i="89"/>
  <c r="J359" i="89" s="1"/>
  <c r="K360" i="89"/>
  <c r="J360" i="89" s="1"/>
  <c r="K361" i="89"/>
  <c r="J361" i="89" s="1"/>
  <c r="K362" i="89"/>
  <c r="J362" i="89"/>
  <c r="K363" i="89"/>
  <c r="J363" i="89" s="1"/>
  <c r="K365" i="89"/>
  <c r="J365" i="89" s="1"/>
  <c r="K366" i="89"/>
  <c r="K367" i="89"/>
  <c r="K368" i="89"/>
  <c r="J368" i="89"/>
  <c r="K369" i="89"/>
  <c r="J369" i="89" s="1"/>
  <c r="K370" i="89"/>
  <c r="J370" i="89" s="1"/>
  <c r="K371" i="89"/>
  <c r="J371" i="89" s="1"/>
  <c r="K372" i="89"/>
  <c r="J372" i="89"/>
  <c r="K373" i="89"/>
  <c r="J373" i="89" s="1"/>
  <c r="K374" i="89"/>
  <c r="K376" i="89"/>
  <c r="K377" i="89"/>
  <c r="J377" i="89" s="1"/>
  <c r="K378" i="89"/>
  <c r="J378" i="89"/>
  <c r="K379" i="89"/>
  <c r="J379" i="89" s="1"/>
  <c r="K381" i="89"/>
  <c r="K382" i="89"/>
  <c r="J382" i="89" s="1"/>
  <c r="K383" i="89"/>
  <c r="J383" i="89"/>
  <c r="K384" i="89"/>
  <c r="K385" i="89"/>
  <c r="K386" i="89"/>
  <c r="J386" i="89" s="1"/>
  <c r="K387" i="89"/>
  <c r="J387" i="89" s="1"/>
  <c r="K388" i="89"/>
  <c r="J388" i="89"/>
  <c r="K389" i="89"/>
  <c r="J389" i="89" s="1"/>
  <c r="K390" i="89"/>
  <c r="J390" i="89" s="1"/>
  <c r="K391" i="89"/>
  <c r="J391" i="89" s="1"/>
  <c r="K392" i="89"/>
  <c r="K393" i="89"/>
  <c r="K394" i="89"/>
  <c r="J394" i="89" s="1"/>
  <c r="K395" i="89"/>
  <c r="J395" i="89" s="1"/>
  <c r="K396" i="89"/>
  <c r="J396" i="89" s="1"/>
  <c r="K397" i="89"/>
  <c r="J397" i="89" s="1"/>
  <c r="K398" i="89"/>
  <c r="J398" i="89" s="1"/>
  <c r="K399" i="89"/>
  <c r="J399" i="89"/>
  <c r="K400" i="89"/>
  <c r="K401" i="89"/>
  <c r="K402" i="89"/>
  <c r="J402" i="89"/>
  <c r="K403" i="89"/>
  <c r="J403" i="89" s="1"/>
  <c r="K404" i="89"/>
  <c r="J404" i="89"/>
  <c r="K405" i="89"/>
  <c r="J405" i="89" s="1"/>
  <c r="K406" i="89"/>
  <c r="J406" i="89" s="1"/>
  <c r="K407" i="89"/>
  <c r="J407" i="89"/>
  <c r="K408" i="89"/>
  <c r="K409" i="89"/>
  <c r="K410" i="89"/>
  <c r="J410" i="89" s="1"/>
  <c r="K411" i="89"/>
  <c r="J411" i="89" s="1"/>
  <c r="K413" i="89"/>
  <c r="K414" i="89"/>
  <c r="J414" i="89" s="1"/>
  <c r="K415" i="89"/>
  <c r="J415" i="89"/>
  <c r="K416" i="89"/>
  <c r="J416" i="89" s="1"/>
  <c r="K417" i="89"/>
  <c r="K418" i="89"/>
  <c r="K419" i="89"/>
  <c r="J419" i="89" s="1"/>
  <c r="K420" i="89"/>
  <c r="J420" i="89" s="1"/>
  <c r="K421" i="89"/>
  <c r="J421" i="89" s="1"/>
  <c r="K422" i="89"/>
  <c r="J422" i="89"/>
  <c r="K423" i="89"/>
  <c r="J423" i="89" s="1"/>
  <c r="K424" i="89"/>
  <c r="J424" i="89" s="1"/>
  <c r="K425" i="89"/>
  <c r="K426" i="89"/>
  <c r="K427" i="89"/>
  <c r="J427" i="89"/>
  <c r="K428" i="89"/>
  <c r="J428" i="89" s="1"/>
  <c r="K429" i="89"/>
  <c r="J429" i="89" s="1"/>
  <c r="K430" i="89"/>
  <c r="J430" i="89" s="1"/>
  <c r="K431" i="89"/>
  <c r="J431" i="89"/>
  <c r="K433" i="89"/>
  <c r="K434" i="89"/>
  <c r="K435" i="89"/>
  <c r="K436" i="89"/>
  <c r="J436" i="89"/>
  <c r="K437" i="89"/>
  <c r="J437" i="89"/>
  <c r="K438" i="89"/>
  <c r="J438" i="89"/>
  <c r="K439" i="89"/>
  <c r="J439" i="89"/>
  <c r="K440" i="89"/>
  <c r="J440" i="89"/>
  <c r="K441" i="89"/>
  <c r="J441" i="89"/>
  <c r="K442" i="89"/>
  <c r="J442" i="89"/>
  <c r="K443" i="89"/>
  <c r="K444" i="89"/>
  <c r="J444" i="89" s="1"/>
  <c r="K445" i="89"/>
  <c r="J445" i="89" s="1"/>
  <c r="K446" i="89"/>
  <c r="J446" i="89"/>
  <c r="K447" i="89"/>
  <c r="J447" i="89" s="1"/>
  <c r="K448" i="89"/>
  <c r="J448" i="89" s="1"/>
  <c r="K449" i="89"/>
  <c r="J449" i="89" s="1"/>
  <c r="K450" i="89"/>
  <c r="K452" i="89"/>
  <c r="K453" i="89"/>
  <c r="J453" i="89" s="1"/>
  <c r="K454" i="89"/>
  <c r="J454" i="89" s="1"/>
  <c r="K455" i="89"/>
  <c r="J455" i="89" s="1"/>
  <c r="K456" i="89"/>
  <c r="J456" i="89"/>
  <c r="K457" i="89"/>
  <c r="J457" i="89" s="1"/>
  <c r="K458" i="89"/>
  <c r="J458" i="89" s="1"/>
  <c r="K459" i="89"/>
  <c r="K460" i="89"/>
  <c r="K461" i="89"/>
  <c r="J461" i="89"/>
  <c r="K462" i="89"/>
  <c r="J462" i="89" s="1"/>
  <c r="K463" i="89"/>
  <c r="J463" i="89" s="1"/>
  <c r="K464" i="89"/>
  <c r="J464" i="89" s="1"/>
  <c r="K465" i="89"/>
  <c r="J465" i="89"/>
  <c r="K466" i="89"/>
  <c r="J466" i="89" s="1"/>
  <c r="K467" i="89"/>
  <c r="K468" i="89"/>
  <c r="K469" i="89"/>
  <c r="J469" i="89" s="1"/>
  <c r="K470" i="89"/>
  <c r="J470" i="89"/>
  <c r="K471" i="89"/>
  <c r="J471" i="89" s="1"/>
  <c r="K472" i="89"/>
  <c r="J472" i="89" s="1"/>
  <c r="K473" i="89"/>
  <c r="J473" i="89" s="1"/>
  <c r="K474" i="89"/>
  <c r="J474" i="89"/>
  <c r="K475" i="89"/>
  <c r="K476" i="89"/>
  <c r="K477" i="89"/>
  <c r="J477" i="89" s="1"/>
  <c r="K478" i="89"/>
  <c r="J478" i="89" s="1"/>
  <c r="K479" i="89"/>
  <c r="J479" i="89"/>
  <c r="K480" i="89"/>
  <c r="J480" i="89" s="1"/>
  <c r="K481" i="89"/>
  <c r="J481" i="89" s="1"/>
  <c r="K482" i="89"/>
  <c r="J482" i="89" s="1"/>
  <c r="K483" i="89"/>
  <c r="K484" i="89"/>
  <c r="J484" i="89"/>
  <c r="K485" i="89"/>
  <c r="J485" i="89"/>
  <c r="K486" i="89"/>
  <c r="J486" i="89"/>
  <c r="K487" i="89"/>
  <c r="J487" i="89"/>
  <c r="K488" i="89"/>
  <c r="J488" i="89"/>
  <c r="K489" i="89"/>
  <c r="J489" i="89"/>
  <c r="K490" i="89"/>
  <c r="J490" i="89"/>
  <c r="K491" i="89"/>
  <c r="K492" i="89"/>
  <c r="K493" i="89"/>
  <c r="J493" i="89"/>
  <c r="K494" i="89"/>
  <c r="J494" i="89"/>
  <c r="K496" i="89"/>
  <c r="J496" i="89"/>
  <c r="K497" i="89"/>
  <c r="K498" i="89"/>
  <c r="J498" i="89"/>
  <c r="K499" i="89"/>
  <c r="J499" i="89" s="1"/>
  <c r="K500" i="89"/>
  <c r="K501" i="89"/>
  <c r="K502" i="89"/>
  <c r="J502" i="89" s="1"/>
  <c r="K503" i="89"/>
  <c r="J503" i="89"/>
  <c r="K504" i="89"/>
  <c r="J504" i="89" s="1"/>
  <c r="K505" i="89"/>
  <c r="J505" i="89" s="1"/>
  <c r="K506" i="89"/>
  <c r="J506" i="89" s="1"/>
  <c r="K507" i="89"/>
  <c r="J507" i="89"/>
  <c r="K508" i="89"/>
  <c r="J508" i="89" s="1"/>
  <c r="K509" i="89"/>
  <c r="K510" i="89"/>
  <c r="J510" i="89"/>
  <c r="K511" i="89"/>
  <c r="J511" i="89"/>
  <c r="K512" i="89"/>
  <c r="J512" i="89"/>
  <c r="K513" i="89"/>
  <c r="J513" i="89"/>
  <c r="K514" i="89"/>
  <c r="J514" i="89"/>
  <c r="K515" i="89"/>
  <c r="J515" i="89"/>
  <c r="K516" i="89"/>
  <c r="K517" i="89"/>
  <c r="K518" i="89"/>
  <c r="J518" i="89"/>
  <c r="K519" i="89"/>
  <c r="J519" i="89"/>
  <c r="K520" i="89"/>
  <c r="J520" i="89"/>
  <c r="K521" i="89"/>
  <c r="J521" i="89"/>
  <c r="K522" i="89"/>
  <c r="J522" i="89"/>
  <c r="K523" i="89"/>
  <c r="J523" i="89"/>
  <c r="K524" i="89"/>
  <c r="K525" i="89"/>
  <c r="K526" i="89"/>
  <c r="J526" i="89"/>
  <c r="K527" i="89"/>
  <c r="J527" i="89"/>
  <c r="K528" i="89"/>
  <c r="J528" i="89"/>
  <c r="K529" i="89"/>
  <c r="J529" i="89"/>
  <c r="K530" i="89"/>
  <c r="J530" i="89"/>
  <c r="K531" i="89"/>
  <c r="J531" i="89"/>
  <c r="K532" i="89"/>
  <c r="K533" i="89"/>
  <c r="K534" i="89"/>
  <c r="J534" i="89"/>
  <c r="K535" i="89"/>
  <c r="J535" i="89"/>
  <c r="K536" i="89"/>
  <c r="J536" i="89"/>
  <c r="K537" i="89"/>
  <c r="J537" i="89"/>
  <c r="K538" i="89"/>
  <c r="J538" i="89"/>
  <c r="K539" i="89"/>
  <c r="J539" i="89"/>
  <c r="K540" i="89"/>
  <c r="K541" i="89"/>
  <c r="K542" i="89"/>
  <c r="J542" i="89"/>
  <c r="K543" i="89"/>
  <c r="J543" i="89"/>
  <c r="K544" i="89"/>
  <c r="J544" i="89"/>
  <c r="K545" i="89"/>
  <c r="J545" i="89"/>
  <c r="K546" i="89"/>
  <c r="J546" i="89"/>
  <c r="K547" i="89"/>
  <c r="J547" i="89"/>
  <c r="K548" i="89"/>
  <c r="K549" i="89"/>
  <c r="J549" i="89" s="1"/>
  <c r="K550" i="89"/>
  <c r="J550" i="89" s="1"/>
  <c r="K551" i="89"/>
  <c r="J551" i="89" s="1"/>
  <c r="K552" i="89"/>
  <c r="J552" i="89"/>
  <c r="K553" i="89"/>
  <c r="J553" i="89" s="1"/>
  <c r="K554" i="89"/>
  <c r="J554" i="89" s="1"/>
  <c r="K555" i="89"/>
  <c r="J555" i="89" s="1"/>
  <c r="K556" i="89"/>
  <c r="K557" i="89"/>
  <c r="K558" i="89"/>
  <c r="J558" i="89" s="1"/>
  <c r="K559" i="89"/>
  <c r="J559" i="89" s="1"/>
  <c r="K560" i="89"/>
  <c r="J560" i="89" s="1"/>
  <c r="K561" i="89"/>
  <c r="J561" i="89"/>
  <c r="K562" i="89"/>
  <c r="J562" i="89" s="1"/>
  <c r="K563" i="89"/>
  <c r="J563" i="89" s="1"/>
  <c r="K564" i="89"/>
  <c r="K565" i="89"/>
  <c r="K566" i="89"/>
  <c r="J566" i="89"/>
  <c r="K567" i="89"/>
  <c r="J567" i="89" s="1"/>
  <c r="K568" i="89"/>
  <c r="J568" i="89" s="1"/>
  <c r="K569" i="89"/>
  <c r="J569" i="89"/>
  <c r="K571" i="89"/>
  <c r="K572" i="89"/>
  <c r="J572" i="89"/>
  <c r="K573" i="89"/>
  <c r="J573" i="89" s="1"/>
  <c r="K574" i="89"/>
  <c r="K575" i="89"/>
  <c r="J575" i="89"/>
  <c r="K576" i="89"/>
  <c r="J576" i="89"/>
  <c r="K577" i="89"/>
  <c r="J577" i="89" s="1"/>
  <c r="K578" i="89"/>
  <c r="J578" i="89"/>
  <c r="K579" i="89"/>
  <c r="J579" i="89"/>
  <c r="K580" i="89"/>
  <c r="J580" i="89"/>
  <c r="K581" i="89"/>
  <c r="K582" i="89"/>
  <c r="J582" i="89" s="1"/>
  <c r="K583" i="89"/>
  <c r="J583" i="89" s="1"/>
  <c r="K584" i="89"/>
  <c r="J584" i="89" s="1"/>
  <c r="K585" i="89"/>
  <c r="J585" i="89"/>
  <c r="K586" i="89"/>
  <c r="J586" i="89" s="1"/>
  <c r="K587" i="89"/>
  <c r="J587" i="89" s="1"/>
  <c r="K588" i="89"/>
  <c r="J588" i="89" s="1"/>
  <c r="K589" i="89"/>
  <c r="K590" i="89"/>
  <c r="K591" i="89"/>
  <c r="J591" i="89" s="1"/>
  <c r="K592" i="89"/>
  <c r="J592" i="89" s="1"/>
  <c r="K593" i="89"/>
  <c r="J593" i="89" s="1"/>
  <c r="K594" i="89"/>
  <c r="J594" i="89"/>
  <c r="K595" i="89"/>
  <c r="J595" i="89" s="1"/>
  <c r="K596" i="89"/>
  <c r="J596" i="89" s="1"/>
  <c r="K597" i="89"/>
  <c r="K598" i="89"/>
  <c r="K599" i="89"/>
  <c r="J599" i="89"/>
  <c r="K600" i="89"/>
  <c r="J600" i="89" s="1"/>
  <c r="K601" i="89"/>
  <c r="J601" i="89" s="1"/>
  <c r="K602" i="89"/>
  <c r="J602" i="89"/>
  <c r="K603" i="89"/>
  <c r="J603" i="89"/>
  <c r="K604" i="89"/>
  <c r="J604" i="89" s="1"/>
  <c r="K605" i="89"/>
  <c r="K606" i="89"/>
  <c r="K607" i="89"/>
  <c r="J607" i="89"/>
  <c r="K608" i="89"/>
  <c r="J608" i="89"/>
  <c r="K609" i="89"/>
  <c r="J609" i="89" s="1"/>
  <c r="K610" i="89"/>
  <c r="J610" i="89"/>
  <c r="K611" i="89"/>
  <c r="J611" i="89"/>
  <c r="K612" i="89"/>
  <c r="J612" i="89"/>
  <c r="K613" i="89"/>
  <c r="K614" i="89"/>
  <c r="J614" i="89" s="1"/>
  <c r="K615" i="89"/>
  <c r="J615" i="89" s="1"/>
  <c r="K616" i="89"/>
  <c r="J616" i="89" s="1"/>
  <c r="K617" i="89"/>
  <c r="J617" i="89"/>
  <c r="K618" i="89"/>
  <c r="J618" i="89" s="1"/>
  <c r="K619" i="89"/>
  <c r="J619" i="89" s="1"/>
  <c r="K620" i="89"/>
  <c r="J620" i="89" s="1"/>
  <c r="K621" i="89"/>
  <c r="K622" i="89"/>
  <c r="K623" i="89"/>
  <c r="J623" i="89" s="1"/>
  <c r="K624" i="89"/>
  <c r="J624" i="89" s="1"/>
  <c r="K625" i="89"/>
  <c r="J625" i="89" s="1"/>
  <c r="K626" i="89"/>
  <c r="J626" i="89"/>
  <c r="K627" i="89"/>
  <c r="J627" i="89" s="1"/>
  <c r="K628" i="89"/>
  <c r="J628" i="89" s="1"/>
  <c r="K629" i="89"/>
  <c r="J629" i="89" s="1"/>
  <c r="K630" i="89"/>
  <c r="K631" i="89"/>
  <c r="J631" i="89" s="1"/>
  <c r="K632" i="89"/>
  <c r="J632" i="89"/>
  <c r="K633" i="89"/>
  <c r="J633" i="89"/>
  <c r="K634" i="89"/>
  <c r="J634" i="89"/>
  <c r="K635" i="89"/>
  <c r="J635" i="89" s="1"/>
  <c r="K636" i="89"/>
  <c r="J636" i="89"/>
  <c r="K637" i="89"/>
  <c r="J637" i="89"/>
  <c r="K638" i="89"/>
  <c r="K639" i="89"/>
  <c r="J639" i="89"/>
  <c r="K640" i="89"/>
  <c r="J640" i="89" s="1"/>
  <c r="K641" i="89"/>
  <c r="J641" i="89" s="1"/>
  <c r="K642" i="89"/>
  <c r="J642" i="89" s="1"/>
  <c r="K643" i="89"/>
  <c r="J643" i="89"/>
  <c r="K644" i="89"/>
  <c r="J644" i="89" s="1"/>
  <c r="K645" i="89"/>
  <c r="K646" i="89"/>
  <c r="J646" i="89"/>
  <c r="K648" i="89"/>
  <c r="K649" i="89"/>
  <c r="J649" i="89"/>
  <c r="K650" i="89"/>
  <c r="J650" i="89"/>
  <c r="K651" i="89"/>
  <c r="J651" i="89"/>
  <c r="K652" i="89"/>
  <c r="J652" i="89"/>
  <c r="K653" i="89"/>
  <c r="J653" i="89" s="1"/>
  <c r="K654" i="89"/>
  <c r="K655" i="89"/>
  <c r="K656" i="89"/>
  <c r="J656" i="89"/>
  <c r="K657" i="89"/>
  <c r="J657" i="89"/>
  <c r="K658" i="89"/>
  <c r="J658" i="89" s="1"/>
  <c r="K659" i="89"/>
  <c r="J659" i="89"/>
  <c r="K660" i="89"/>
  <c r="J660" i="89"/>
  <c r="K661" i="89"/>
  <c r="J661" i="89"/>
  <c r="K662" i="89"/>
  <c r="K663" i="89"/>
  <c r="K664" i="89"/>
  <c r="J664" i="89"/>
  <c r="K665" i="89"/>
  <c r="J665" i="89"/>
  <c r="K666" i="89"/>
  <c r="J666" i="89"/>
  <c r="K667" i="89"/>
  <c r="J667" i="89" s="1"/>
  <c r="K668" i="89"/>
  <c r="J668" i="89"/>
  <c r="K669" i="89"/>
  <c r="J669" i="89"/>
  <c r="K671" i="89"/>
  <c r="K672" i="89"/>
  <c r="K673" i="89"/>
  <c r="J673" i="89" s="1"/>
  <c r="K674" i="89"/>
  <c r="J674" i="89"/>
  <c r="K675" i="89"/>
  <c r="J675" i="89"/>
  <c r="K676" i="89"/>
  <c r="J676" i="89"/>
  <c r="K677" i="89"/>
  <c r="J677" i="89" s="1"/>
  <c r="K678" i="89"/>
  <c r="J678" i="89"/>
  <c r="K679" i="89"/>
  <c r="K680" i="89"/>
  <c r="J680" i="89" s="1"/>
  <c r="K681" i="89"/>
  <c r="J681" i="89"/>
  <c r="K682" i="89"/>
  <c r="J682" i="89" s="1"/>
  <c r="K683" i="89"/>
  <c r="J683" i="89" s="1"/>
  <c r="K684" i="89"/>
  <c r="J684" i="89" s="1"/>
  <c r="K686" i="89"/>
  <c r="K687" i="89"/>
  <c r="J687" i="89" s="1"/>
  <c r="K688" i="89"/>
  <c r="K689" i="89"/>
  <c r="K690" i="89"/>
  <c r="J690" i="89"/>
  <c r="K691" i="89"/>
  <c r="J691" i="89"/>
  <c r="K692" i="89"/>
  <c r="J692" i="89" s="1"/>
  <c r="K693" i="89"/>
  <c r="J693" i="89"/>
  <c r="K694" i="89"/>
  <c r="J694" i="89"/>
  <c r="K695" i="89"/>
  <c r="J695" i="89"/>
  <c r="K696" i="89"/>
  <c r="K697" i="89"/>
  <c r="J697" i="89" s="1"/>
  <c r="K698" i="89"/>
  <c r="J698" i="89" s="1"/>
  <c r="K699" i="89"/>
  <c r="J699" i="89" s="1"/>
  <c r="K700" i="89"/>
  <c r="J700" i="89"/>
  <c r="K701" i="89"/>
  <c r="J701" i="89" s="1"/>
  <c r="K702" i="89"/>
  <c r="J702" i="89" s="1"/>
  <c r="K703" i="89"/>
  <c r="J703" i="89" s="1"/>
  <c r="K704" i="89"/>
  <c r="J704" i="89"/>
  <c r="K705" i="89"/>
  <c r="K706" i="89"/>
  <c r="J706" i="89"/>
  <c r="K707" i="89"/>
  <c r="J707" i="89"/>
  <c r="K708" i="89"/>
  <c r="J708" i="89"/>
  <c r="K709" i="89"/>
  <c r="J709" i="89"/>
  <c r="K710" i="89"/>
  <c r="J710" i="89"/>
  <c r="K711" i="89"/>
  <c r="J711" i="89"/>
  <c r="K712" i="89"/>
  <c r="K713" i="89"/>
  <c r="K714" i="89"/>
  <c r="J714" i="89"/>
  <c r="K715" i="89"/>
  <c r="J715" i="89"/>
  <c r="K716" i="89"/>
  <c r="J716" i="89"/>
  <c r="K717" i="89"/>
  <c r="J717" i="89"/>
  <c r="K718" i="89"/>
  <c r="J718" i="89"/>
  <c r="K719" i="89"/>
  <c r="J719" i="89"/>
  <c r="K720" i="89"/>
  <c r="J720" i="89"/>
  <c r="K721" i="89"/>
  <c r="K722" i="89"/>
  <c r="J722" i="89"/>
  <c r="K723" i="89"/>
  <c r="J723" i="89" s="1"/>
  <c r="K724" i="89"/>
  <c r="J724" i="89" s="1"/>
  <c r="K725" i="89"/>
  <c r="J725" i="89" s="1"/>
  <c r="K726" i="89"/>
  <c r="J726" i="89"/>
  <c r="K727" i="89"/>
  <c r="J727" i="89" s="1"/>
  <c r="K728" i="89"/>
  <c r="K729" i="89"/>
  <c r="K730" i="89"/>
  <c r="J730" i="89" s="1"/>
  <c r="K731" i="89"/>
  <c r="J731" i="89"/>
  <c r="K732" i="89"/>
  <c r="J732" i="89" s="1"/>
  <c r="K734" i="89"/>
  <c r="J734" i="89" s="1"/>
  <c r="K735" i="89"/>
  <c r="J735" i="89" s="1"/>
  <c r="K736" i="89"/>
  <c r="J736" i="89"/>
  <c r="K737" i="89"/>
  <c r="K738" i="89"/>
  <c r="J738" i="89"/>
  <c r="K739" i="89"/>
  <c r="J739" i="89"/>
  <c r="K740" i="89"/>
  <c r="J740" i="89"/>
  <c r="K741" i="89"/>
  <c r="J741" i="89"/>
  <c r="K742" i="89"/>
  <c r="J742" i="89"/>
  <c r="K743" i="89"/>
  <c r="J743" i="89"/>
  <c r="K744" i="89"/>
  <c r="J744" i="89"/>
  <c r="K745" i="89"/>
  <c r="K746" i="89"/>
  <c r="K747" i="89"/>
  <c r="J747" i="89"/>
  <c r="K748" i="89"/>
  <c r="J748" i="89"/>
  <c r="K750" i="89"/>
  <c r="J750" i="89"/>
  <c r="K751" i="89"/>
  <c r="J751" i="89"/>
  <c r="K752" i="89"/>
  <c r="J752" i="89"/>
  <c r="K753" i="89"/>
  <c r="J753" i="89"/>
  <c r="K754" i="89"/>
  <c r="K755" i="89"/>
  <c r="K756" i="89"/>
  <c r="J756" i="89"/>
  <c r="K757" i="89"/>
  <c r="J757" i="89"/>
  <c r="K758" i="89"/>
  <c r="J758" i="89"/>
  <c r="K759" i="89"/>
  <c r="J759" i="89"/>
  <c r="K760" i="89"/>
  <c r="J760" i="89"/>
  <c r="K761" i="89"/>
  <c r="J761" i="89"/>
  <c r="K762" i="89"/>
  <c r="K763" i="89"/>
  <c r="K764" i="89"/>
  <c r="J764" i="89"/>
  <c r="K765" i="89"/>
  <c r="J765" i="89"/>
  <c r="K766" i="89"/>
  <c r="J766" i="89"/>
  <c r="K767" i="89"/>
  <c r="J767" i="89"/>
  <c r="K768" i="89"/>
  <c r="J768" i="89"/>
  <c r="K769" i="89"/>
  <c r="J769" i="89"/>
  <c r="K770" i="89"/>
  <c r="K771" i="89"/>
  <c r="J771" i="89" s="1"/>
  <c r="K773" i="89"/>
  <c r="J773" i="89" s="1"/>
  <c r="K774" i="89"/>
  <c r="J774" i="89"/>
  <c r="K775" i="89"/>
  <c r="J775" i="89" s="1"/>
  <c r="K776" i="89"/>
  <c r="J776" i="89" s="1"/>
  <c r="K777" i="89"/>
  <c r="J777" i="89" s="1"/>
  <c r="K778" i="89"/>
  <c r="J778" i="89"/>
  <c r="K779" i="89"/>
  <c r="J779" i="89" s="1"/>
  <c r="K780" i="89"/>
  <c r="K781" i="89"/>
  <c r="J781" i="89"/>
  <c r="K782" i="89"/>
  <c r="J782" i="89"/>
  <c r="K783" i="89"/>
  <c r="J783" i="89" s="1"/>
  <c r="K784" i="89"/>
  <c r="J784" i="89"/>
  <c r="K785" i="89"/>
  <c r="J785" i="89"/>
  <c r="K786" i="89"/>
  <c r="J786" i="89"/>
  <c r="K787" i="89"/>
  <c r="K788" i="89"/>
  <c r="K789" i="89"/>
  <c r="J789" i="89"/>
  <c r="K790" i="89"/>
  <c r="J790" i="89"/>
  <c r="K791" i="89"/>
  <c r="J791" i="89"/>
  <c r="K792" i="89"/>
  <c r="J792" i="89" s="1"/>
  <c r="K793" i="89"/>
  <c r="J793" i="89"/>
  <c r="K794" i="89"/>
  <c r="J794" i="89"/>
  <c r="K795" i="89"/>
  <c r="K796" i="89"/>
  <c r="K797" i="89"/>
  <c r="J797" i="89" s="1"/>
  <c r="K799" i="89"/>
  <c r="J799" i="89"/>
  <c r="K800" i="89"/>
  <c r="J800" i="89"/>
  <c r="K801" i="89"/>
  <c r="J801" i="89"/>
  <c r="K802" i="89"/>
  <c r="J802" i="89" s="1"/>
  <c r="K803" i="89"/>
  <c r="J803" i="89"/>
  <c r="K804" i="89"/>
  <c r="J804" i="89"/>
  <c r="K805" i="89"/>
  <c r="J805" i="89" s="1"/>
  <c r="K806" i="89"/>
  <c r="J806" i="89"/>
  <c r="K807" i="89"/>
  <c r="J807" i="89" s="1"/>
  <c r="K808" i="89"/>
  <c r="J808" i="89" s="1"/>
  <c r="K809" i="89"/>
  <c r="J809" i="89" s="1"/>
  <c r="K810" i="89"/>
  <c r="J810" i="89"/>
  <c r="K811" i="89"/>
  <c r="J811" i="89" s="1"/>
  <c r="K812" i="89"/>
  <c r="K813" i="89"/>
  <c r="J813" i="89"/>
  <c r="K814" i="89"/>
  <c r="J814" i="89"/>
  <c r="K815" i="89"/>
  <c r="J815" i="89" s="1"/>
  <c r="K816" i="89"/>
  <c r="J816" i="89"/>
  <c r="K818" i="89"/>
  <c r="J818" i="89"/>
  <c r="K819" i="89"/>
  <c r="J819" i="89"/>
  <c r="K820" i="89"/>
  <c r="J820" i="89" s="1"/>
  <c r="K821" i="89"/>
  <c r="K822" i="89"/>
  <c r="K823" i="89"/>
  <c r="J823" i="89"/>
  <c r="K824" i="89"/>
  <c r="J824" i="89"/>
  <c r="K825" i="89"/>
  <c r="J825" i="89" s="1"/>
  <c r="K826" i="89"/>
  <c r="J826" i="89"/>
  <c r="K827" i="89"/>
  <c r="J827" i="89"/>
  <c r="K828" i="89"/>
  <c r="J828" i="89"/>
  <c r="K829" i="89"/>
  <c r="K830" i="89"/>
  <c r="J830" i="89" s="1"/>
  <c r="K831" i="89"/>
  <c r="J831" i="89"/>
  <c r="K832" i="89"/>
  <c r="J832" i="89"/>
  <c r="K833" i="89"/>
  <c r="J833" i="89"/>
  <c r="K834" i="89"/>
  <c r="J834" i="89" s="1"/>
  <c r="K835" i="89"/>
  <c r="J835" i="89"/>
  <c r="K836" i="89"/>
  <c r="J836" i="89"/>
  <c r="K837" i="89"/>
  <c r="K838" i="89"/>
  <c r="J838" i="89" s="1"/>
  <c r="K839" i="89"/>
  <c r="J839" i="89" s="1"/>
  <c r="K840" i="89"/>
  <c r="J840" i="89"/>
  <c r="K842" i="89"/>
  <c r="J842" i="89"/>
  <c r="K843" i="89"/>
  <c r="J843" i="89"/>
  <c r="K844" i="89"/>
  <c r="J844" i="89" s="1"/>
  <c r="K845" i="89"/>
  <c r="J845" i="89"/>
  <c r="K846" i="89"/>
  <c r="J846" i="89"/>
  <c r="K847" i="89"/>
  <c r="J847" i="89" s="1"/>
  <c r="K848" i="89"/>
  <c r="J848" i="89"/>
  <c r="K849" i="89"/>
  <c r="J849" i="89" s="1"/>
  <c r="K850" i="89"/>
  <c r="J850" i="89" s="1"/>
  <c r="K851" i="89"/>
  <c r="J851" i="89" s="1"/>
  <c r="K852" i="89"/>
  <c r="J852" i="89"/>
  <c r="K853" i="89"/>
  <c r="J853" i="89" s="1"/>
  <c r="K854" i="89"/>
  <c r="K855" i="89"/>
  <c r="J855" i="89" s="1"/>
  <c r="K856" i="89"/>
  <c r="J856" i="89" s="1"/>
  <c r="K857" i="89"/>
  <c r="J857" i="89"/>
  <c r="K858" i="89"/>
  <c r="J858" i="89" s="1"/>
  <c r="K859" i="89"/>
  <c r="J859" i="89" s="1"/>
  <c r="K860" i="89"/>
  <c r="J860" i="89" s="1"/>
  <c r="K861" i="89"/>
  <c r="J861" i="89"/>
  <c r="K862" i="89"/>
  <c r="K863" i="89"/>
  <c r="K865" i="89"/>
  <c r="J865" i="89" s="1"/>
  <c r="K866" i="89"/>
  <c r="J866" i="89" s="1"/>
  <c r="K867" i="89"/>
  <c r="J867" i="89"/>
  <c r="K868" i="89"/>
  <c r="J868" i="89" s="1"/>
  <c r="K869" i="89"/>
  <c r="J869" i="89" s="1"/>
  <c r="K870" i="89"/>
  <c r="J870" i="89" s="1"/>
  <c r="K871" i="89"/>
  <c r="J871" i="89"/>
  <c r="K872" i="89"/>
  <c r="K873" i="89"/>
  <c r="J873" i="89"/>
  <c r="K874" i="89"/>
  <c r="J874" i="89"/>
  <c r="K875" i="89"/>
  <c r="J875" i="89"/>
  <c r="K876" i="89"/>
  <c r="J876" i="89"/>
  <c r="K877" i="89"/>
  <c r="J877" i="89"/>
  <c r="K878" i="89"/>
  <c r="J878" i="89"/>
  <c r="K879" i="89"/>
  <c r="J879" i="89"/>
  <c r="K880" i="89"/>
  <c r="K881" i="89"/>
  <c r="J881" i="89" s="1"/>
  <c r="K882" i="89"/>
  <c r="J882" i="89" s="1"/>
  <c r="K883" i="89"/>
  <c r="J883" i="89" s="1"/>
  <c r="K884" i="89"/>
  <c r="J884" i="89" s="1"/>
  <c r="K885" i="89"/>
  <c r="J885" i="89" s="1"/>
  <c r="K886" i="89"/>
  <c r="J886" i="89" s="1"/>
  <c r="K887" i="89"/>
  <c r="J887" i="89" s="1"/>
  <c r="K888" i="89"/>
  <c r="K889" i="89"/>
  <c r="J889" i="89"/>
  <c r="K891" i="89"/>
  <c r="J891" i="89"/>
  <c r="K892" i="89"/>
  <c r="J892" i="89"/>
  <c r="K893" i="89"/>
  <c r="J893" i="89"/>
  <c r="K894" i="89"/>
  <c r="J894" i="89"/>
  <c r="K895" i="89"/>
  <c r="J895" i="89"/>
  <c r="K896" i="89"/>
  <c r="J896" i="89"/>
  <c r="K897" i="89"/>
  <c r="J897" i="89"/>
  <c r="K898" i="89"/>
  <c r="J898" i="89"/>
  <c r="K899" i="89"/>
  <c r="J899" i="89"/>
  <c r="K900" i="89"/>
  <c r="J900" i="89"/>
  <c r="K901" i="89"/>
  <c r="J901" i="89"/>
  <c r="K902" i="89"/>
  <c r="J902" i="89"/>
  <c r="K903" i="89"/>
  <c r="J903" i="89"/>
  <c r="K904" i="89"/>
  <c r="J904" i="89"/>
  <c r="K905" i="89"/>
  <c r="J905" i="89"/>
  <c r="K906" i="89"/>
  <c r="J906" i="89"/>
  <c r="K907" i="89"/>
  <c r="J907" i="89"/>
  <c r="K908" i="89"/>
  <c r="J908" i="89"/>
  <c r="K909" i="89"/>
  <c r="J909" i="89"/>
  <c r="K911" i="89"/>
  <c r="K912" i="89"/>
  <c r="J912" i="89" s="1"/>
  <c r="K913" i="89"/>
  <c r="J913" i="89" s="1"/>
  <c r="K914" i="89"/>
  <c r="K915" i="89"/>
  <c r="J915" i="89"/>
  <c r="K916" i="89"/>
  <c r="J916" i="89" s="1"/>
  <c r="K917" i="89"/>
  <c r="J917" i="89" s="1"/>
  <c r="K918" i="89"/>
  <c r="J918" i="89" s="1"/>
  <c r="K919" i="89"/>
  <c r="J919" i="89"/>
  <c r="K920" i="89"/>
  <c r="J920" i="89" s="1"/>
  <c r="K921" i="89"/>
  <c r="J921" i="89" s="1"/>
  <c r="K922" i="89"/>
  <c r="K923" i="89"/>
  <c r="J923" i="89"/>
  <c r="K924" i="89"/>
  <c r="J924" i="89"/>
  <c r="K925" i="89"/>
  <c r="J925" i="89"/>
  <c r="K926" i="89"/>
  <c r="J926" i="89"/>
  <c r="K928" i="89"/>
  <c r="J928" i="89"/>
  <c r="K929" i="89"/>
  <c r="J929" i="89"/>
  <c r="K930" i="89"/>
  <c r="J930" i="89"/>
  <c r="K931" i="89"/>
  <c r="J931" i="89"/>
  <c r="K932" i="89"/>
  <c r="J932" i="89"/>
  <c r="K933" i="89"/>
  <c r="J933" i="89"/>
  <c r="K934" i="89"/>
  <c r="J934" i="89"/>
  <c r="K935" i="89"/>
  <c r="J935" i="89"/>
  <c r="K936" i="89"/>
  <c r="J936" i="89"/>
  <c r="K937" i="89"/>
  <c r="J937" i="89"/>
  <c r="K938" i="89"/>
  <c r="J938" i="89"/>
  <c r="K939" i="89"/>
  <c r="J939" i="89"/>
  <c r="K940" i="89"/>
  <c r="J940" i="89"/>
  <c r="K941" i="89"/>
  <c r="J941" i="89"/>
  <c r="K942" i="89"/>
  <c r="J942" i="89"/>
  <c r="K943" i="89"/>
  <c r="J943" i="89"/>
  <c r="K944" i="89"/>
  <c r="J944" i="89"/>
  <c r="K945" i="89"/>
  <c r="J945" i="89"/>
  <c r="K946" i="89"/>
  <c r="J946" i="89"/>
  <c r="K947" i="89"/>
  <c r="J947" i="89"/>
  <c r="K949" i="89"/>
  <c r="J949" i="89"/>
  <c r="K950" i="89"/>
  <c r="J950" i="89"/>
  <c r="K951" i="89"/>
  <c r="J951" i="89"/>
  <c r="K952" i="89"/>
  <c r="J952" i="89"/>
  <c r="K953" i="89"/>
  <c r="J953" i="89"/>
  <c r="K954" i="89"/>
  <c r="J954" i="89"/>
  <c r="K955" i="89"/>
  <c r="J955" i="89"/>
  <c r="K956" i="89"/>
  <c r="J956" i="89"/>
  <c r="K957" i="89"/>
  <c r="J957" i="89"/>
  <c r="K958" i="89"/>
  <c r="J958" i="89"/>
  <c r="K959" i="89"/>
  <c r="J959" i="89"/>
  <c r="K960" i="89"/>
  <c r="J960" i="89" s="1"/>
  <c r="K961" i="89"/>
  <c r="J961" i="89"/>
  <c r="K962" i="89"/>
  <c r="J962" i="89"/>
  <c r="K963" i="89"/>
  <c r="J963" i="89"/>
  <c r="K964" i="89"/>
  <c r="J964" i="89" s="1"/>
  <c r="K965" i="89"/>
  <c r="J965" i="89"/>
  <c r="K966" i="89"/>
  <c r="J966" i="89"/>
  <c r="K967" i="89"/>
  <c r="J967" i="89"/>
  <c r="K968" i="89"/>
  <c r="J968" i="89" s="1"/>
  <c r="K970" i="89"/>
  <c r="J970" i="89"/>
  <c r="K971" i="89"/>
  <c r="J971" i="89"/>
  <c r="K972" i="89"/>
  <c r="J972" i="89"/>
  <c r="K973" i="89"/>
  <c r="J973" i="89" s="1"/>
  <c r="K974" i="89"/>
  <c r="J974" i="89"/>
  <c r="K975" i="89"/>
  <c r="J975" i="89"/>
  <c r="K976" i="89"/>
  <c r="J976" i="89"/>
  <c r="K977" i="89"/>
  <c r="J977" i="89" s="1"/>
  <c r="K978" i="89"/>
  <c r="J978" i="89"/>
  <c r="K979" i="89"/>
  <c r="J979" i="89"/>
  <c r="K980" i="89"/>
  <c r="J980" i="89"/>
  <c r="K981" i="89"/>
  <c r="J981" i="89" s="1"/>
  <c r="K982" i="89"/>
  <c r="J982" i="89"/>
  <c r="K983" i="89"/>
  <c r="J983" i="89"/>
  <c r="K984" i="89"/>
  <c r="J984" i="89"/>
  <c r="K985" i="89"/>
  <c r="J985" i="89" s="1"/>
  <c r="K986" i="89"/>
  <c r="J986" i="89"/>
  <c r="K987" i="89"/>
  <c r="J987" i="89"/>
  <c r="K988" i="89"/>
  <c r="J988" i="89"/>
  <c r="A20" i="89"/>
  <c r="A22" i="89"/>
  <c r="A23" i="89"/>
  <c r="A24" i="89"/>
  <c r="A25" i="89"/>
  <c r="A26" i="89"/>
  <c r="A27" i="89"/>
  <c r="A28" i="89"/>
  <c r="A29" i="89"/>
  <c r="A30" i="89"/>
  <c r="A31" i="89"/>
  <c r="A32" i="89"/>
  <c r="A33" i="89"/>
  <c r="A34" i="89"/>
  <c r="A35" i="89"/>
  <c r="A36" i="89"/>
  <c r="A37" i="89"/>
  <c r="A38" i="89"/>
  <c r="A39" i="89"/>
  <c r="A40" i="89"/>
  <c r="A41" i="89"/>
  <c r="A42" i="89"/>
  <c r="A43" i="89"/>
  <c r="A44" i="89"/>
  <c r="A45" i="89"/>
  <c r="A46" i="89"/>
  <c r="A47" i="89"/>
  <c r="A48" i="89"/>
  <c r="A49" i="89"/>
  <c r="A50" i="89"/>
  <c r="A51" i="89"/>
  <c r="A52" i="89"/>
  <c r="A53" i="89"/>
  <c r="A54" i="89"/>
  <c r="A55" i="89"/>
  <c r="A56" i="89"/>
  <c r="A57" i="89"/>
  <c r="A58" i="89"/>
  <c r="A60" i="89"/>
  <c r="A61" i="89"/>
  <c r="A62" i="89"/>
  <c r="A63" i="89"/>
  <c r="A64" i="89"/>
  <c r="A65" i="89"/>
  <c r="A66" i="89"/>
  <c r="A67" i="89"/>
  <c r="A68" i="89"/>
  <c r="A69" i="89"/>
  <c r="A70" i="89"/>
  <c r="A71" i="89"/>
  <c r="A72" i="89"/>
  <c r="A73" i="89"/>
  <c r="A74" i="89"/>
  <c r="A75" i="89"/>
  <c r="A76" i="89"/>
  <c r="A77" i="89"/>
  <c r="A78" i="89"/>
  <c r="A79" i="89"/>
  <c r="A80" i="89"/>
  <c r="A81" i="89"/>
  <c r="A82" i="89"/>
  <c r="A83" i="89"/>
  <c r="A84" i="89"/>
  <c r="A85" i="89"/>
  <c r="A86" i="89"/>
  <c r="A87" i="89"/>
  <c r="A88" i="89"/>
  <c r="A89" i="89"/>
  <c r="A90" i="89"/>
  <c r="A91" i="89"/>
  <c r="A92" i="89"/>
  <c r="A93" i="89"/>
  <c r="A94" i="89"/>
  <c r="A95" i="89"/>
  <c r="A96" i="89"/>
  <c r="A97" i="89"/>
  <c r="A98" i="89"/>
  <c r="A100" i="89"/>
  <c r="A101" i="89"/>
  <c r="A102" i="89"/>
  <c r="A103" i="89"/>
  <c r="A104" i="89"/>
  <c r="A105" i="89"/>
  <c r="A106" i="89"/>
  <c r="A107" i="89"/>
  <c r="A108" i="89"/>
  <c r="A109" i="89"/>
  <c r="A110" i="89"/>
  <c r="A111" i="89"/>
  <c r="A112" i="89"/>
  <c r="A113" i="89"/>
  <c r="A114" i="89"/>
  <c r="A115" i="89"/>
  <c r="A116" i="89"/>
  <c r="A117" i="89"/>
  <c r="A118" i="89"/>
  <c r="A119" i="89"/>
  <c r="A120" i="89"/>
  <c r="A121" i="89"/>
  <c r="A122" i="89"/>
  <c r="A123" i="89"/>
  <c r="A124" i="89"/>
  <c r="A125" i="89"/>
  <c r="A126" i="89"/>
  <c r="A127" i="89"/>
  <c r="A128" i="89"/>
  <c r="A129" i="89"/>
  <c r="A130" i="89"/>
  <c r="A131" i="89"/>
  <c r="A132" i="89"/>
  <c r="A133" i="89"/>
  <c r="A134" i="89"/>
  <c r="A135" i="89"/>
  <c r="A136" i="89"/>
  <c r="A137" i="89"/>
  <c r="A138" i="89"/>
  <c r="A139" i="89"/>
  <c r="A140" i="89"/>
  <c r="A141" i="89"/>
  <c r="A142" i="89"/>
  <c r="A143" i="89"/>
  <c r="A144" i="89"/>
  <c r="A145" i="89"/>
  <c r="A146" i="89"/>
  <c r="A147" i="89"/>
  <c r="A148" i="89"/>
  <c r="A149" i="89"/>
  <c r="A150" i="89"/>
  <c r="A151" i="89"/>
  <c r="A152" i="89"/>
  <c r="A153" i="89"/>
  <c r="A154" i="89"/>
  <c r="A155" i="89"/>
  <c r="A156" i="89"/>
  <c r="A157" i="89"/>
  <c r="A158" i="89"/>
  <c r="A159" i="89"/>
  <c r="A160" i="89"/>
  <c r="A161" i="89"/>
  <c r="A162" i="89"/>
  <c r="A163" i="89"/>
  <c r="A164" i="89"/>
  <c r="A165" i="89"/>
  <c r="A166" i="89"/>
  <c r="A167" i="89"/>
  <c r="A168" i="89"/>
  <c r="A169" i="89"/>
  <c r="A170" i="89"/>
  <c r="A171" i="89"/>
  <c r="A172" i="89"/>
  <c r="A173" i="89"/>
  <c r="A174" i="89"/>
  <c r="A175" i="89"/>
  <c r="A176" i="89"/>
  <c r="A177" i="89"/>
  <c r="A178" i="89"/>
  <c r="A179" i="89"/>
  <c r="A180" i="89"/>
  <c r="A182" i="89"/>
  <c r="A183" i="89"/>
  <c r="A184" i="89"/>
  <c r="A185" i="89"/>
  <c r="A186" i="89"/>
  <c r="A187" i="89"/>
  <c r="A188" i="89"/>
  <c r="A189" i="89"/>
  <c r="A190" i="89"/>
  <c r="A191" i="89"/>
  <c r="A192" i="89"/>
  <c r="A193" i="89"/>
  <c r="A194" i="89"/>
  <c r="A195" i="89"/>
  <c r="A196" i="89"/>
  <c r="A197" i="89"/>
  <c r="A198" i="89"/>
  <c r="A199" i="89"/>
  <c r="A200" i="89"/>
  <c r="A201" i="89"/>
  <c r="A203" i="89"/>
  <c r="A204" i="89"/>
  <c r="A205" i="89"/>
  <c r="A206" i="89"/>
  <c r="A207" i="89"/>
  <c r="A208" i="89"/>
  <c r="A209" i="89"/>
  <c r="A210" i="89"/>
  <c r="A211" i="89"/>
  <c r="A212" i="89"/>
  <c r="A213" i="89"/>
  <c r="A214" i="89"/>
  <c r="A216" i="89"/>
  <c r="A217" i="89"/>
  <c r="A218" i="89"/>
  <c r="A219" i="89"/>
  <c r="A220" i="89"/>
  <c r="A221" i="89"/>
  <c r="A222" i="89"/>
  <c r="A223" i="89"/>
  <c r="A224" i="89"/>
  <c r="A225" i="89"/>
  <c r="A226" i="89"/>
  <c r="A227" i="89"/>
  <c r="A228" i="89"/>
  <c r="A229" i="89"/>
  <c r="A230" i="89"/>
  <c r="A231" i="89"/>
  <c r="A232" i="89"/>
  <c r="A233" i="89"/>
  <c r="A234" i="89"/>
  <c r="A235" i="89"/>
  <c r="A236" i="89"/>
  <c r="A237" i="89"/>
  <c r="A238" i="89"/>
  <c r="A239" i="89"/>
  <c r="A240" i="89"/>
  <c r="A241" i="89"/>
  <c r="A242" i="89"/>
  <c r="A243" i="89"/>
  <c r="A245" i="89"/>
  <c r="A246" i="89"/>
  <c r="A247" i="89"/>
  <c r="A248" i="89"/>
  <c r="A249" i="89"/>
  <c r="A250" i="89"/>
  <c r="A251" i="89"/>
  <c r="A253" i="89"/>
  <c r="A254" i="89"/>
  <c r="A255" i="89"/>
  <c r="A256" i="89"/>
  <c r="A257" i="89"/>
  <c r="A258" i="89"/>
  <c r="A259" i="89"/>
  <c r="A260" i="89"/>
  <c r="A261" i="89"/>
  <c r="A262" i="89"/>
  <c r="A263" i="89"/>
  <c r="A264" i="89"/>
  <c r="A265" i="89"/>
  <c r="A266" i="89"/>
  <c r="A267" i="89"/>
  <c r="A268" i="89"/>
  <c r="A269" i="89"/>
  <c r="A270" i="89"/>
  <c r="A271" i="89"/>
  <c r="A272" i="89"/>
  <c r="A273" i="89"/>
  <c r="A274" i="89"/>
  <c r="A275" i="89"/>
  <c r="A276" i="89"/>
  <c r="A277" i="89"/>
  <c r="A278" i="89"/>
  <c r="A279" i="89"/>
  <c r="A280" i="89"/>
  <c r="A281" i="89"/>
  <c r="A282" i="89"/>
  <c r="A283" i="89"/>
  <c r="A284" i="89"/>
  <c r="A285" i="89"/>
  <c r="A286" i="89"/>
  <c r="A287" i="89"/>
  <c r="A288" i="89"/>
  <c r="A289" i="89"/>
  <c r="A290" i="89"/>
  <c r="A291" i="89"/>
  <c r="A292" i="89"/>
  <c r="A293" i="89"/>
  <c r="A294" i="89"/>
  <c r="A296" i="89"/>
  <c r="A297" i="89"/>
  <c r="A298" i="89"/>
  <c r="A299" i="89"/>
  <c r="A300" i="89"/>
  <c r="A301" i="89"/>
  <c r="A302" i="89"/>
  <c r="A303" i="89"/>
  <c r="A304" i="89"/>
  <c r="A305" i="89"/>
  <c r="A306" i="89"/>
  <c r="A307" i="89"/>
  <c r="A308" i="89"/>
  <c r="A309" i="89"/>
  <c r="A310" i="89"/>
  <c r="A311" i="89"/>
  <c r="A313" i="89"/>
  <c r="A314" i="89"/>
  <c r="A315" i="89"/>
  <c r="A316" i="89"/>
  <c r="A317" i="89"/>
  <c r="A318" i="89"/>
  <c r="A319" i="89"/>
  <c r="A320" i="89"/>
  <c r="A321" i="89"/>
  <c r="A322" i="89"/>
  <c r="A323" i="89"/>
  <c r="A325" i="89"/>
  <c r="A326" i="89"/>
  <c r="A327" i="89"/>
  <c r="A328" i="89"/>
  <c r="A329" i="89"/>
  <c r="A330" i="89"/>
  <c r="A331" i="89"/>
  <c r="A332" i="89"/>
  <c r="A334" i="89"/>
  <c r="A335" i="89"/>
  <c r="A336" i="89"/>
  <c r="A337" i="89"/>
  <c r="A338" i="89"/>
  <c r="A339" i="89"/>
  <c r="A340" i="89"/>
  <c r="A341" i="89"/>
  <c r="A342" i="89"/>
  <c r="A343" i="89"/>
  <c r="A344" i="89"/>
  <c r="A345" i="89"/>
  <c r="A346" i="89"/>
  <c r="A347" i="89"/>
  <c r="A348" i="89"/>
  <c r="A349" i="89"/>
  <c r="A350" i="89"/>
  <c r="A351" i="89"/>
  <c r="A352" i="89"/>
  <c r="A353" i="89"/>
  <c r="A354" i="89"/>
  <c r="A355" i="89"/>
  <c r="A356" i="89"/>
  <c r="A357" i="89"/>
  <c r="A358" i="89"/>
  <c r="A359" i="89"/>
  <c r="A360" i="89"/>
  <c r="A361" i="89"/>
  <c r="A362" i="89"/>
  <c r="A363" i="89"/>
  <c r="A365" i="89"/>
  <c r="A366" i="89"/>
  <c r="A367" i="89"/>
  <c r="A368" i="89"/>
  <c r="A369" i="89"/>
  <c r="A370" i="89"/>
  <c r="A371" i="89"/>
  <c r="A372" i="89"/>
  <c r="A373" i="89"/>
  <c r="A374" i="89"/>
  <c r="A376" i="89"/>
  <c r="A377" i="89"/>
  <c r="A378" i="89"/>
  <c r="A379" i="89"/>
  <c r="A381" i="89"/>
  <c r="A382" i="89"/>
  <c r="A383" i="89"/>
  <c r="A384" i="89"/>
  <c r="A385" i="89"/>
  <c r="A386" i="89"/>
  <c r="A387" i="89"/>
  <c r="A388" i="89"/>
  <c r="A389" i="89"/>
  <c r="A390" i="89"/>
  <c r="A391" i="89"/>
  <c r="A392" i="89"/>
  <c r="A393" i="89"/>
  <c r="A394" i="89"/>
  <c r="A395" i="89"/>
  <c r="A396" i="89"/>
  <c r="A397" i="89"/>
  <c r="A398" i="89"/>
  <c r="A399" i="89"/>
  <c r="A400" i="89"/>
  <c r="A401" i="89"/>
  <c r="A402" i="89"/>
  <c r="A403" i="89"/>
  <c r="A404" i="89"/>
  <c r="A405" i="89"/>
  <c r="A406" i="89"/>
  <c r="A407" i="89"/>
  <c r="A408" i="89"/>
  <c r="A409" i="89"/>
  <c r="A410" i="89"/>
  <c r="A411" i="89"/>
  <c r="A413" i="89"/>
  <c r="A414" i="89"/>
  <c r="A415" i="89"/>
  <c r="A416" i="89"/>
  <c r="A417" i="89"/>
  <c r="A418" i="89"/>
  <c r="A419" i="89"/>
  <c r="A420" i="89"/>
  <c r="A421" i="89"/>
  <c r="A422" i="89"/>
  <c r="A423" i="89"/>
  <c r="A424" i="89"/>
  <c r="A425" i="89"/>
  <c r="A426" i="89"/>
  <c r="A427" i="89"/>
  <c r="A428" i="89"/>
  <c r="A429" i="89"/>
  <c r="A430" i="89"/>
  <c r="A431" i="89"/>
  <c r="A433" i="89"/>
  <c r="A434" i="89"/>
  <c r="A435" i="89"/>
  <c r="A436" i="89"/>
  <c r="A437" i="89"/>
  <c r="A438" i="89"/>
  <c r="A439" i="89"/>
  <c r="A440" i="89"/>
  <c r="A441" i="89"/>
  <c r="A442" i="89"/>
  <c r="A443" i="89"/>
  <c r="A444" i="89"/>
  <c r="A445" i="89"/>
  <c r="A446" i="89"/>
  <c r="A447" i="89"/>
  <c r="A448" i="89"/>
  <c r="A449" i="89"/>
  <c r="A450" i="89"/>
  <c r="A452" i="89"/>
  <c r="A453" i="89"/>
  <c r="A454" i="89"/>
  <c r="A455" i="89"/>
  <c r="A456" i="89"/>
  <c r="A457" i="89"/>
  <c r="A458" i="89"/>
  <c r="A459" i="89"/>
  <c r="A460" i="89"/>
  <c r="A461" i="89"/>
  <c r="A462" i="89"/>
  <c r="A463" i="89"/>
  <c r="A464" i="89"/>
  <c r="A465" i="89"/>
  <c r="A466" i="89"/>
  <c r="A467" i="89"/>
  <c r="A468" i="89"/>
  <c r="A469" i="89"/>
  <c r="A470" i="89"/>
  <c r="A471" i="89"/>
  <c r="A472" i="89"/>
  <c r="A473" i="89"/>
  <c r="A474" i="89"/>
  <c r="A475" i="89"/>
  <c r="A476" i="89"/>
  <c r="A477" i="89"/>
  <c r="A478" i="89"/>
  <c r="A479" i="89"/>
  <c r="A480" i="89"/>
  <c r="A481" i="89"/>
  <c r="A482" i="89"/>
  <c r="A483" i="89"/>
  <c r="A484" i="89"/>
  <c r="A485" i="89"/>
  <c r="A486" i="89"/>
  <c r="A487" i="89"/>
  <c r="A488" i="89"/>
  <c r="A489" i="89"/>
  <c r="A490" i="89"/>
  <c r="A491" i="89"/>
  <c r="A492" i="89"/>
  <c r="A493" i="89"/>
  <c r="A494" i="89"/>
  <c r="A496" i="89"/>
  <c r="A497" i="89"/>
  <c r="A498" i="89"/>
  <c r="A499" i="89"/>
  <c r="A500" i="89"/>
  <c r="A501" i="89"/>
  <c r="A502" i="89"/>
  <c r="A503" i="89"/>
  <c r="A504" i="89"/>
  <c r="A505" i="89"/>
  <c r="A506" i="89"/>
  <c r="A507" i="89"/>
  <c r="A508" i="89"/>
  <c r="A509" i="89"/>
  <c r="A510" i="89"/>
  <c r="A511" i="89"/>
  <c r="A512" i="89"/>
  <c r="A513" i="89"/>
  <c r="A514" i="89"/>
  <c r="A515" i="89"/>
  <c r="A516" i="89"/>
  <c r="A517" i="89"/>
  <c r="A518" i="89"/>
  <c r="A519" i="89"/>
  <c r="A520" i="89"/>
  <c r="A521" i="89"/>
  <c r="A522" i="89"/>
  <c r="A523" i="89"/>
  <c r="A524" i="89"/>
  <c r="A525" i="89"/>
  <c r="A526" i="89"/>
  <c r="A527" i="89"/>
  <c r="A528" i="89"/>
  <c r="A529" i="89"/>
  <c r="A530" i="89"/>
  <c r="A531" i="89"/>
  <c r="A532" i="89"/>
  <c r="A533" i="89"/>
  <c r="A534" i="89"/>
  <c r="A535" i="89"/>
  <c r="A536" i="89"/>
  <c r="A537" i="89"/>
  <c r="A538" i="89"/>
  <c r="A539" i="89"/>
  <c r="A540" i="89"/>
  <c r="A541" i="89"/>
  <c r="A542" i="89"/>
  <c r="A543" i="89"/>
  <c r="A544" i="89"/>
  <c r="A545" i="89"/>
  <c r="A546" i="89"/>
  <c r="A547" i="89"/>
  <c r="A548" i="89"/>
  <c r="A549" i="89"/>
  <c r="A550" i="89"/>
  <c r="A551" i="89"/>
  <c r="A552" i="89"/>
  <c r="A553" i="89"/>
  <c r="A554" i="89"/>
  <c r="A555" i="89"/>
  <c r="A556" i="89"/>
  <c r="A557" i="89"/>
  <c r="A558" i="89"/>
  <c r="A559" i="89"/>
  <c r="A560" i="89"/>
  <c r="A561" i="89"/>
  <c r="A562" i="89"/>
  <c r="A563" i="89"/>
  <c r="A564" i="89"/>
  <c r="A565" i="89"/>
  <c r="A566" i="89"/>
  <c r="A567" i="89"/>
  <c r="A568" i="89"/>
  <c r="A569" i="89"/>
  <c r="A571" i="89"/>
  <c r="A572" i="89"/>
  <c r="A573" i="89"/>
  <c r="A574" i="89"/>
  <c r="A575" i="89"/>
  <c r="A576" i="89"/>
  <c r="A577" i="89"/>
  <c r="A578" i="89"/>
  <c r="A579" i="89"/>
  <c r="A580" i="89"/>
  <c r="A581" i="89"/>
  <c r="A582" i="89"/>
  <c r="A583" i="89"/>
  <c r="A584" i="89"/>
  <c r="A585" i="89"/>
  <c r="A586" i="89"/>
  <c r="A587" i="89"/>
  <c r="A588" i="89"/>
  <c r="A589" i="89"/>
  <c r="A590" i="89"/>
  <c r="A591" i="89"/>
  <c r="A592" i="89"/>
  <c r="A593" i="89"/>
  <c r="A594" i="89"/>
  <c r="A595" i="89"/>
  <c r="A596" i="89"/>
  <c r="A597" i="89"/>
  <c r="A598" i="89"/>
  <c r="A599" i="89"/>
  <c r="A600" i="89"/>
  <c r="A601" i="89"/>
  <c r="A602" i="89"/>
  <c r="A603" i="89"/>
  <c r="A604" i="89"/>
  <c r="A605" i="89"/>
  <c r="A606" i="89"/>
  <c r="A607" i="89"/>
  <c r="A608" i="89"/>
  <c r="A609" i="89"/>
  <c r="A610" i="89"/>
  <c r="A611" i="89"/>
  <c r="A612" i="89"/>
  <c r="A613" i="89"/>
  <c r="A614" i="89"/>
  <c r="A615" i="89"/>
  <c r="A616" i="89"/>
  <c r="A617" i="89"/>
  <c r="A618" i="89"/>
  <c r="A619" i="89"/>
  <c r="A620" i="89"/>
  <c r="A621" i="89"/>
  <c r="A622" i="89"/>
  <c r="A623" i="89"/>
  <c r="A624" i="89"/>
  <c r="A625" i="89"/>
  <c r="A626" i="89"/>
  <c r="A627" i="89"/>
  <c r="A628" i="89"/>
  <c r="A629" i="89"/>
  <c r="A630" i="89"/>
  <c r="A631" i="89"/>
  <c r="A632" i="89"/>
  <c r="A633" i="89"/>
  <c r="A634" i="89"/>
  <c r="A635" i="89"/>
  <c r="A636" i="89"/>
  <c r="A637" i="89"/>
  <c r="A638" i="89"/>
  <c r="A639" i="89"/>
  <c r="A640" i="89"/>
  <c r="A641" i="89"/>
  <c r="A642" i="89"/>
  <c r="A643" i="89"/>
  <c r="A644" i="89"/>
  <c r="A645" i="89"/>
  <c r="A646" i="89"/>
  <c r="A648" i="89"/>
  <c r="A649" i="89"/>
  <c r="A650" i="89"/>
  <c r="A651" i="89"/>
  <c r="A652" i="89"/>
  <c r="A653" i="89"/>
  <c r="A654" i="89"/>
  <c r="A655" i="89"/>
  <c r="A656" i="89"/>
  <c r="A657" i="89"/>
  <c r="A658" i="89"/>
  <c r="A659" i="89"/>
  <c r="A660" i="89"/>
  <c r="A661" i="89"/>
  <c r="A662" i="89"/>
  <c r="A663" i="89"/>
  <c r="A664" i="89"/>
  <c r="A665" i="89"/>
  <c r="A666" i="89"/>
  <c r="A667" i="89"/>
  <c r="A668" i="89"/>
  <c r="A669" i="89"/>
  <c r="A671" i="89"/>
  <c r="A672" i="89"/>
  <c r="A673" i="89"/>
  <c r="A674" i="89"/>
  <c r="A675" i="89"/>
  <c r="A676" i="89"/>
  <c r="A677" i="89"/>
  <c r="A678" i="89"/>
  <c r="A679" i="89"/>
  <c r="A680" i="89"/>
  <c r="A681" i="89"/>
  <c r="A682" i="89"/>
  <c r="A683" i="89"/>
  <c r="A684" i="89"/>
  <c r="A686" i="89"/>
  <c r="A687" i="89"/>
  <c r="A688" i="89"/>
  <c r="A689" i="89"/>
  <c r="A690" i="89"/>
  <c r="A691" i="89"/>
  <c r="A692" i="89"/>
  <c r="A693" i="89"/>
  <c r="A694" i="89"/>
  <c r="A695" i="89"/>
  <c r="A696" i="89"/>
  <c r="A697" i="89"/>
  <c r="A698" i="89"/>
  <c r="A699" i="89"/>
  <c r="A700" i="89"/>
  <c r="A701" i="89"/>
  <c r="A702" i="89"/>
  <c r="A703" i="89"/>
  <c r="A704" i="89"/>
  <c r="A705" i="89"/>
  <c r="A706" i="89"/>
  <c r="A707" i="89"/>
  <c r="A708" i="89"/>
  <c r="A709" i="89"/>
  <c r="A710" i="89"/>
  <c r="A711" i="89"/>
  <c r="A712" i="89"/>
  <c r="A713" i="89"/>
  <c r="A714" i="89"/>
  <c r="A715" i="89"/>
  <c r="A716" i="89"/>
  <c r="A717" i="89"/>
  <c r="A718" i="89"/>
  <c r="A719" i="89"/>
  <c r="A720" i="89"/>
  <c r="A721" i="89"/>
  <c r="A722" i="89"/>
  <c r="A723" i="89"/>
  <c r="A724" i="89"/>
  <c r="A725" i="89"/>
  <c r="A726" i="89"/>
  <c r="A727" i="89"/>
  <c r="A728" i="89"/>
  <c r="A729" i="89"/>
  <c r="A730" i="89"/>
  <c r="A731" i="89"/>
  <c r="A732" i="89"/>
  <c r="A734" i="89"/>
  <c r="A735" i="89"/>
  <c r="A736" i="89"/>
  <c r="A737" i="89"/>
  <c r="A738" i="89"/>
  <c r="A739" i="89"/>
  <c r="A740" i="89"/>
  <c r="A741" i="89"/>
  <c r="A742" i="89"/>
  <c r="A743" i="89"/>
  <c r="A744" i="89"/>
  <c r="A745" i="89"/>
  <c r="A746" i="89"/>
  <c r="A747" i="89"/>
  <c r="A748" i="89"/>
  <c r="A750" i="89"/>
  <c r="A751" i="89"/>
  <c r="A752" i="89"/>
  <c r="A753" i="89"/>
  <c r="A754" i="89"/>
  <c r="A755" i="89"/>
  <c r="A756" i="89"/>
  <c r="A757" i="89"/>
  <c r="A758" i="89"/>
  <c r="A759" i="89"/>
  <c r="A760" i="89"/>
  <c r="A761" i="89"/>
  <c r="A762" i="89"/>
  <c r="A763" i="89"/>
  <c r="A764" i="89"/>
  <c r="A765" i="89"/>
  <c r="A766" i="89"/>
  <c r="A767" i="89"/>
  <c r="A768" i="89"/>
  <c r="A769" i="89"/>
  <c r="A770" i="89"/>
  <c r="A771" i="89"/>
  <c r="A773" i="89"/>
  <c r="A774" i="89"/>
  <c r="A775" i="89"/>
  <c r="A776" i="89"/>
  <c r="A777" i="89"/>
  <c r="A778" i="89"/>
  <c r="A779" i="89"/>
  <c r="A780" i="89"/>
  <c r="A781" i="89"/>
  <c r="A782" i="89"/>
  <c r="A783" i="89"/>
  <c r="A784" i="89"/>
  <c r="A785" i="89"/>
  <c r="A786" i="89"/>
  <c r="A787" i="89"/>
  <c r="A788" i="89"/>
  <c r="A789" i="89"/>
  <c r="A790" i="89"/>
  <c r="A791" i="89"/>
  <c r="A792" i="89"/>
  <c r="A793" i="89"/>
  <c r="A794" i="89"/>
  <c r="A795" i="89"/>
  <c r="A796" i="89"/>
  <c r="A797" i="89"/>
  <c r="A799" i="89"/>
  <c r="A800" i="89"/>
  <c r="A801" i="89"/>
  <c r="A802" i="89"/>
  <c r="A803" i="89"/>
  <c r="A804" i="89"/>
  <c r="A805" i="89"/>
  <c r="A806" i="89"/>
  <c r="A807" i="89"/>
  <c r="A808" i="89"/>
  <c r="A809" i="89"/>
  <c r="A810" i="89"/>
  <c r="A811" i="89"/>
  <c r="A812" i="89"/>
  <c r="A813" i="89"/>
  <c r="A814" i="89"/>
  <c r="A815" i="89"/>
  <c r="A816" i="89"/>
  <c r="A818" i="89"/>
  <c r="A819" i="89"/>
  <c r="A820" i="89"/>
  <c r="A821" i="89"/>
  <c r="A822" i="89"/>
  <c r="A823" i="89"/>
  <c r="A824" i="89"/>
  <c r="A825" i="89"/>
  <c r="A826" i="89"/>
  <c r="A827" i="89"/>
  <c r="A828" i="89"/>
  <c r="A829" i="89"/>
  <c r="A830" i="89"/>
  <c r="A831" i="89"/>
  <c r="A832" i="89"/>
  <c r="A833" i="89"/>
  <c r="A834" i="89"/>
  <c r="A835" i="89"/>
  <c r="A836" i="89"/>
  <c r="A837" i="89"/>
  <c r="A838" i="89"/>
  <c r="A839" i="89"/>
  <c r="A840" i="89"/>
  <c r="A842" i="89"/>
  <c r="A843" i="89"/>
  <c r="A844" i="89"/>
  <c r="A845" i="89"/>
  <c r="A846" i="89"/>
  <c r="A847" i="89"/>
  <c r="A848" i="89"/>
  <c r="A849" i="89"/>
  <c r="A850" i="89"/>
  <c r="A851" i="89"/>
  <c r="A852" i="89"/>
  <c r="A853" i="89"/>
  <c r="A854" i="89"/>
  <c r="A855" i="89"/>
  <c r="A856" i="89"/>
  <c r="A857" i="89"/>
  <c r="A858" i="89"/>
  <c r="A859" i="89"/>
  <c r="A860" i="89"/>
  <c r="A861" i="89"/>
  <c r="A862" i="89"/>
  <c r="A863" i="89"/>
  <c r="A865" i="89"/>
  <c r="A866" i="89"/>
  <c r="A867" i="89"/>
  <c r="A868" i="89"/>
  <c r="A869" i="89"/>
  <c r="A870" i="89"/>
  <c r="A871" i="89"/>
  <c r="A872" i="89"/>
  <c r="A873" i="89"/>
  <c r="A874" i="89"/>
  <c r="A875" i="89"/>
  <c r="A876" i="89"/>
  <c r="A877" i="89"/>
  <c r="A878" i="89"/>
  <c r="A879" i="89"/>
  <c r="A880" i="89"/>
  <c r="A881" i="89"/>
  <c r="A882" i="89"/>
  <c r="A883" i="89"/>
  <c r="A884" i="89"/>
  <c r="A885" i="89"/>
  <c r="A886" i="89"/>
  <c r="A887" i="89"/>
  <c r="A888" i="89"/>
  <c r="A889" i="89"/>
  <c r="A891" i="89"/>
  <c r="A892" i="89"/>
  <c r="A893" i="89"/>
  <c r="A894" i="89"/>
  <c r="A895" i="89"/>
  <c r="A896" i="89"/>
  <c r="A897" i="89"/>
  <c r="A898" i="89"/>
  <c r="A899" i="89"/>
  <c r="A900" i="89"/>
  <c r="A901" i="89"/>
  <c r="A902" i="89"/>
  <c r="A903" i="89"/>
  <c r="A904" i="89"/>
  <c r="A905" i="89"/>
  <c r="A906" i="89"/>
  <c r="A907" i="89"/>
  <c r="A908" i="89"/>
  <c r="A909" i="89"/>
  <c r="A911" i="89"/>
  <c r="A912" i="89"/>
  <c r="A913" i="89"/>
  <c r="A914" i="89"/>
  <c r="A915" i="89"/>
  <c r="A916" i="89"/>
  <c r="A917" i="89"/>
  <c r="A918" i="89"/>
  <c r="A919" i="89"/>
  <c r="A920" i="89"/>
  <c r="A921" i="89"/>
  <c r="A922" i="89"/>
  <c r="A923" i="89"/>
  <c r="A924" i="89"/>
  <c r="A925" i="89"/>
  <c r="A926" i="89"/>
  <c r="A928" i="89"/>
  <c r="A929" i="89"/>
  <c r="A930" i="89"/>
  <c r="A931" i="89"/>
  <c r="A932" i="89"/>
  <c r="A933" i="89"/>
  <c r="A934" i="89"/>
  <c r="A935" i="89"/>
  <c r="A936" i="89"/>
  <c r="A937" i="89"/>
  <c r="A938" i="89"/>
  <c r="A939" i="89"/>
  <c r="A940" i="89"/>
  <c r="A941" i="89"/>
  <c r="A942" i="89"/>
  <c r="A943" i="89"/>
  <c r="A944" i="89"/>
  <c r="A945" i="89"/>
  <c r="A946" i="89"/>
  <c r="A947" i="89"/>
  <c r="A949" i="89"/>
  <c r="A950" i="89"/>
  <c r="A951" i="89"/>
  <c r="A952" i="89"/>
  <c r="A953" i="89"/>
  <c r="A954" i="89"/>
  <c r="A955" i="89"/>
  <c r="A956" i="89"/>
  <c r="A957" i="89"/>
  <c r="A958" i="89"/>
  <c r="A959" i="89"/>
  <c r="A960" i="89"/>
  <c r="A961" i="89"/>
  <c r="A962" i="89"/>
  <c r="A963" i="89"/>
  <c r="A964" i="89"/>
  <c r="A965" i="89"/>
  <c r="A966" i="89"/>
  <c r="A967" i="89"/>
  <c r="A968" i="89"/>
  <c r="A970" i="89"/>
  <c r="A971" i="89"/>
  <c r="A972" i="89"/>
  <c r="A973" i="89"/>
  <c r="A974" i="89"/>
  <c r="A975" i="89"/>
  <c r="A976" i="89"/>
  <c r="A977" i="89"/>
  <c r="A978" i="89"/>
  <c r="A979" i="89"/>
  <c r="A980" i="89"/>
  <c r="A981" i="89"/>
  <c r="A982" i="89"/>
  <c r="A983" i="89"/>
  <c r="A984" i="89"/>
  <c r="A985" i="89"/>
  <c r="A986" i="89"/>
  <c r="A987" i="89"/>
  <c r="A988" i="89"/>
  <c r="E24" i="210"/>
  <c r="G24" i="210"/>
  <c r="F24" i="210" s="1"/>
  <c r="E25" i="210"/>
  <c r="G25" i="210"/>
  <c r="F25" i="210" s="1"/>
  <c r="E26" i="210"/>
  <c r="G26" i="210"/>
  <c r="F26" i="210" s="1"/>
  <c r="E27" i="210"/>
  <c r="G27" i="210"/>
  <c r="F27" i="210" s="1"/>
  <c r="E28" i="210"/>
  <c r="G28" i="210"/>
  <c r="F28" i="210" s="1"/>
  <c r="E29" i="210"/>
  <c r="G29" i="210"/>
  <c r="F29" i="210" s="1"/>
  <c r="E30" i="210"/>
  <c r="G30" i="210"/>
  <c r="F30" i="210" s="1"/>
  <c r="E31" i="210"/>
  <c r="G31" i="210"/>
  <c r="F31" i="210" s="1"/>
  <c r="E32" i="210"/>
  <c r="F32" i="210" s="1"/>
  <c r="G32" i="210"/>
  <c r="E33" i="210"/>
  <c r="G33" i="210"/>
  <c r="F33" i="210"/>
  <c r="E34" i="210"/>
  <c r="G34" i="210"/>
  <c r="F34" i="210"/>
  <c r="E35" i="210"/>
  <c r="G35" i="210"/>
  <c r="F35" i="210" s="1"/>
  <c r="E36" i="210"/>
  <c r="G36" i="210"/>
  <c r="F36" i="210" s="1"/>
  <c r="E37" i="210"/>
  <c r="G37" i="210"/>
  <c r="F37" i="210" s="1"/>
  <c r="E38" i="210"/>
  <c r="G38" i="210"/>
  <c r="F38" i="210" s="1"/>
  <c r="E39" i="210"/>
  <c r="G39" i="210"/>
  <c r="E40" i="210"/>
  <c r="F40" i="210" s="1"/>
  <c r="G40" i="210"/>
  <c r="E41" i="210"/>
  <c r="G41" i="210"/>
  <c r="F41" i="210"/>
  <c r="E42" i="210"/>
  <c r="G42" i="210"/>
  <c r="F42" i="210"/>
  <c r="E43" i="210"/>
  <c r="G43" i="210"/>
  <c r="F43" i="210" s="1"/>
  <c r="E44" i="210"/>
  <c r="G44" i="210"/>
  <c r="F44" i="210" s="1"/>
  <c r="E45" i="210"/>
  <c r="G45" i="210"/>
  <c r="F45" i="210" s="1"/>
  <c r="E46" i="210"/>
  <c r="G46" i="210"/>
  <c r="F46" i="210" s="1"/>
  <c r="E47" i="210"/>
  <c r="G47" i="210"/>
  <c r="E48" i="210"/>
  <c r="F48" i="210" s="1"/>
  <c r="G48" i="210"/>
  <c r="E49" i="210"/>
  <c r="G49" i="210"/>
  <c r="F49" i="210"/>
  <c r="E50" i="210"/>
  <c r="G50" i="210"/>
  <c r="F50" i="210"/>
  <c r="E51" i="210"/>
  <c r="G51" i="210"/>
  <c r="F51" i="210" s="1"/>
  <c r="E52" i="210"/>
  <c r="G52" i="210"/>
  <c r="F52" i="210" s="1"/>
  <c r="E53" i="210"/>
  <c r="G53" i="210"/>
  <c r="F53" i="210" s="1"/>
  <c r="E54" i="210"/>
  <c r="G54" i="210"/>
  <c r="F54" i="210" s="1"/>
  <c r="E55" i="210"/>
  <c r="G55" i="210"/>
  <c r="E56" i="210"/>
  <c r="F56" i="210" s="1"/>
  <c r="G56" i="210"/>
  <c r="E57" i="210"/>
  <c r="G57" i="210"/>
  <c r="F57" i="210"/>
  <c r="E59" i="210"/>
  <c r="G59" i="210"/>
  <c r="F59" i="210"/>
  <c r="E60" i="210"/>
  <c r="G60" i="210"/>
  <c r="F60" i="210" s="1"/>
  <c r="E61" i="210"/>
  <c r="G61" i="210"/>
  <c r="F61" i="210" s="1"/>
  <c r="E62" i="210"/>
  <c r="G62" i="210"/>
  <c r="F62" i="210" s="1"/>
  <c r="E63" i="210"/>
  <c r="G63" i="210"/>
  <c r="F63" i="210" s="1"/>
  <c r="E64" i="210"/>
  <c r="G64" i="210"/>
  <c r="F64" i="210" s="1"/>
  <c r="E65" i="210"/>
  <c r="F65" i="210" s="1"/>
  <c r="G65" i="210"/>
  <c r="E66" i="210"/>
  <c r="G66" i="210"/>
  <c r="F66" i="210"/>
  <c r="E67" i="210"/>
  <c r="G67" i="210"/>
  <c r="F67" i="210"/>
  <c r="E68" i="210"/>
  <c r="G68" i="210"/>
  <c r="F68" i="210" s="1"/>
  <c r="E69" i="210"/>
  <c r="G69" i="210"/>
  <c r="F69" i="210" s="1"/>
  <c r="E70" i="210"/>
  <c r="G70" i="210"/>
  <c r="F70" i="210" s="1"/>
  <c r="E71" i="210"/>
  <c r="G71" i="210"/>
  <c r="F71" i="210" s="1"/>
  <c r="E72" i="210"/>
  <c r="G72" i="210"/>
  <c r="E73" i="210"/>
  <c r="F73" i="210" s="1"/>
  <c r="G73" i="210"/>
  <c r="E74" i="210"/>
  <c r="G74" i="210"/>
  <c r="F74" i="210"/>
  <c r="E75" i="210"/>
  <c r="G75" i="210"/>
  <c r="F75" i="210"/>
  <c r="E76" i="210"/>
  <c r="G76" i="210"/>
  <c r="F76" i="210" s="1"/>
  <c r="E77" i="210"/>
  <c r="G77" i="210"/>
  <c r="F77" i="210" s="1"/>
  <c r="E78" i="210"/>
  <c r="G78" i="210"/>
  <c r="F78" i="210" s="1"/>
  <c r="E79" i="210"/>
  <c r="G79" i="210"/>
  <c r="F79" i="210" s="1"/>
  <c r="E80" i="210"/>
  <c r="G80" i="210"/>
  <c r="E81" i="210"/>
  <c r="F81" i="210" s="1"/>
  <c r="G81" i="210"/>
  <c r="E82" i="210"/>
  <c r="G82" i="210"/>
  <c r="F82" i="210"/>
  <c r="E83" i="210"/>
  <c r="G83" i="210"/>
  <c r="F83" i="210"/>
  <c r="E84" i="210"/>
  <c r="G84" i="210"/>
  <c r="F84" i="210" s="1"/>
  <c r="E85" i="210"/>
  <c r="G85" i="210"/>
  <c r="F85" i="210" s="1"/>
  <c r="E86" i="210"/>
  <c r="G86" i="210"/>
  <c r="F86" i="210" s="1"/>
  <c r="E87" i="210"/>
  <c r="G87" i="210"/>
  <c r="F87" i="210" s="1"/>
  <c r="E88" i="210"/>
  <c r="G88" i="210"/>
  <c r="E89" i="210"/>
  <c r="F89" i="210" s="1"/>
  <c r="G89" i="210"/>
  <c r="E90" i="210"/>
  <c r="G90" i="210"/>
  <c r="F90" i="210"/>
  <c r="E91" i="210"/>
  <c r="G91" i="210"/>
  <c r="F91" i="210"/>
  <c r="E92" i="210"/>
  <c r="G92" i="210"/>
  <c r="F92" i="210" s="1"/>
  <c r="E93" i="210"/>
  <c r="G93" i="210"/>
  <c r="F93" i="210" s="1"/>
  <c r="E94" i="210"/>
  <c r="G94" i="210"/>
  <c r="F94" i="210" s="1"/>
  <c r="E95" i="210"/>
  <c r="G95" i="210"/>
  <c r="F95" i="210" s="1"/>
  <c r="E96" i="210"/>
  <c r="G96" i="210"/>
  <c r="F96" i="210" s="1"/>
  <c r="E97" i="210"/>
  <c r="F97" i="210" s="1"/>
  <c r="G97" i="210"/>
  <c r="E99" i="210"/>
  <c r="G99" i="210"/>
  <c r="F99" i="210"/>
  <c r="E100" i="210"/>
  <c r="G100" i="210"/>
  <c r="F100" i="210"/>
  <c r="E101" i="210"/>
  <c r="G101" i="210"/>
  <c r="F101" i="210" s="1"/>
  <c r="E102" i="210"/>
  <c r="G102" i="210"/>
  <c r="F102" i="210" s="1"/>
  <c r="E103" i="210"/>
  <c r="G103" i="210"/>
  <c r="F103" i="210" s="1"/>
  <c r="E104" i="210"/>
  <c r="G104" i="210"/>
  <c r="F104" i="210" s="1"/>
  <c r="E105" i="210"/>
  <c r="G105" i="210"/>
  <c r="E106" i="210"/>
  <c r="F106" i="210" s="1"/>
  <c r="G106" i="210"/>
  <c r="E107" i="210"/>
  <c r="G107" i="210"/>
  <c r="F107" i="210"/>
  <c r="E108" i="210"/>
  <c r="G108" i="210"/>
  <c r="F108" i="210"/>
  <c r="E109" i="210"/>
  <c r="G109" i="210"/>
  <c r="F109" i="210" s="1"/>
  <c r="E110" i="210"/>
  <c r="G110" i="210"/>
  <c r="F110" i="210" s="1"/>
  <c r="E111" i="210"/>
  <c r="G111" i="210"/>
  <c r="F111" i="210" s="1"/>
  <c r="E112" i="210"/>
  <c r="G112" i="210"/>
  <c r="F112" i="210" s="1"/>
  <c r="E113" i="210"/>
  <c r="G113" i="210"/>
  <c r="E114" i="210"/>
  <c r="F114" i="210" s="1"/>
  <c r="G114" i="210"/>
  <c r="E115" i="210"/>
  <c r="G115" i="210"/>
  <c r="F115" i="210"/>
  <c r="E116" i="210"/>
  <c r="G116" i="210"/>
  <c r="F116" i="210"/>
  <c r="E117" i="210"/>
  <c r="G117" i="210"/>
  <c r="F117" i="210" s="1"/>
  <c r="E118" i="210"/>
  <c r="G118" i="210"/>
  <c r="F118" i="210" s="1"/>
  <c r="E119" i="210"/>
  <c r="G119" i="210"/>
  <c r="F119" i="210" s="1"/>
  <c r="E120" i="210"/>
  <c r="G120" i="210"/>
  <c r="F120" i="210" s="1"/>
  <c r="E121" i="210"/>
  <c r="G121" i="210"/>
  <c r="E122" i="210"/>
  <c r="F122" i="210" s="1"/>
  <c r="G122" i="210"/>
  <c r="E123" i="210"/>
  <c r="G123" i="210"/>
  <c r="F123" i="210"/>
  <c r="E124" i="210"/>
  <c r="G124" i="210"/>
  <c r="F124" i="210"/>
  <c r="E125" i="210"/>
  <c r="G125" i="210"/>
  <c r="F125" i="210" s="1"/>
  <c r="E126" i="210"/>
  <c r="G126" i="210"/>
  <c r="F126" i="210" s="1"/>
  <c r="E127" i="210"/>
  <c r="G127" i="210"/>
  <c r="F127" i="210" s="1"/>
  <c r="E128" i="210"/>
  <c r="G128" i="210"/>
  <c r="F128" i="210" s="1"/>
  <c r="E129" i="210"/>
  <c r="G129" i="210"/>
  <c r="F129" i="210" s="1"/>
  <c r="E130" i="210"/>
  <c r="F130" i="210" s="1"/>
  <c r="G130" i="210"/>
  <c r="E131" i="210"/>
  <c r="G131" i="210"/>
  <c r="F131" i="210"/>
  <c r="E132" i="210"/>
  <c r="G132" i="210"/>
  <c r="F132" i="210"/>
  <c r="E133" i="210"/>
  <c r="G133" i="210"/>
  <c r="F133" i="210" s="1"/>
  <c r="E134" i="210"/>
  <c r="G134" i="210"/>
  <c r="F134" i="210" s="1"/>
  <c r="E135" i="210"/>
  <c r="G135" i="210"/>
  <c r="F135" i="210" s="1"/>
  <c r="E136" i="210"/>
  <c r="G136" i="210"/>
  <c r="F136" i="210" s="1"/>
  <c r="E137" i="210"/>
  <c r="G137" i="210"/>
  <c r="F137" i="210" s="1"/>
  <c r="E138" i="210"/>
  <c r="F138" i="210" s="1"/>
  <c r="G138" i="210"/>
  <c r="E139" i="210"/>
  <c r="G139" i="210"/>
  <c r="F139" i="210"/>
  <c r="E140" i="210"/>
  <c r="G140" i="210"/>
  <c r="F140" i="210"/>
  <c r="E141" i="210"/>
  <c r="G141" i="210"/>
  <c r="F141" i="210" s="1"/>
  <c r="E142" i="210"/>
  <c r="G142" i="210"/>
  <c r="F142" i="210" s="1"/>
  <c r="E143" i="210"/>
  <c r="G143" i="210"/>
  <c r="F143" i="210" s="1"/>
  <c r="E144" i="210"/>
  <c r="G144" i="210"/>
  <c r="F144" i="210" s="1"/>
  <c r="E145" i="210"/>
  <c r="G145" i="210"/>
  <c r="E146" i="210"/>
  <c r="F146" i="210" s="1"/>
  <c r="G146" i="210"/>
  <c r="E147" i="210"/>
  <c r="G147" i="210"/>
  <c r="F147" i="210"/>
  <c r="E148" i="210"/>
  <c r="G148" i="210"/>
  <c r="F148" i="210"/>
  <c r="E149" i="210"/>
  <c r="G149" i="210"/>
  <c r="F149" i="210" s="1"/>
  <c r="E150" i="210"/>
  <c r="G150" i="210"/>
  <c r="F150" i="210" s="1"/>
  <c r="E151" i="210"/>
  <c r="G151" i="210"/>
  <c r="F151" i="210" s="1"/>
  <c r="E152" i="210"/>
  <c r="G152" i="210"/>
  <c r="F152" i="210" s="1"/>
  <c r="E153" i="210"/>
  <c r="G153" i="210"/>
  <c r="E154" i="210"/>
  <c r="F154" i="210" s="1"/>
  <c r="G154" i="210"/>
  <c r="E155" i="210"/>
  <c r="G155" i="210"/>
  <c r="F155" i="210"/>
  <c r="E156" i="210"/>
  <c r="G156" i="210"/>
  <c r="F156" i="210"/>
  <c r="E157" i="210"/>
  <c r="G157" i="210"/>
  <c r="F157" i="210" s="1"/>
  <c r="E158" i="210"/>
  <c r="G158" i="210"/>
  <c r="F158" i="210" s="1"/>
  <c r="E159" i="210"/>
  <c r="G159" i="210"/>
  <c r="F159" i="210" s="1"/>
  <c r="E160" i="210"/>
  <c r="G160" i="210"/>
  <c r="F160" i="210" s="1"/>
  <c r="E161" i="210"/>
  <c r="G161" i="210"/>
  <c r="F161" i="210" s="1"/>
  <c r="E162" i="210"/>
  <c r="F162" i="210" s="1"/>
  <c r="G162" i="210"/>
  <c r="E163" i="210"/>
  <c r="G163" i="210"/>
  <c r="F163" i="210"/>
  <c r="E164" i="210"/>
  <c r="G164" i="210"/>
  <c r="F164" i="210"/>
  <c r="E165" i="210"/>
  <c r="G165" i="210"/>
  <c r="F165" i="210" s="1"/>
  <c r="E166" i="210"/>
  <c r="G166" i="210"/>
  <c r="F166" i="210" s="1"/>
  <c r="E167" i="210"/>
  <c r="G167" i="210"/>
  <c r="F167" i="210" s="1"/>
  <c r="E168" i="210"/>
  <c r="G168" i="210"/>
  <c r="F168" i="210" s="1"/>
  <c r="E169" i="210"/>
  <c r="G169" i="210"/>
  <c r="F169" i="210" s="1"/>
  <c r="E170" i="210"/>
  <c r="F170" i="210" s="1"/>
  <c r="G170" i="210"/>
  <c r="E171" i="210"/>
  <c r="G171" i="210"/>
  <c r="F171" i="210"/>
  <c r="E172" i="210"/>
  <c r="G172" i="210"/>
  <c r="F172" i="210"/>
  <c r="E173" i="210"/>
  <c r="G173" i="210"/>
  <c r="F173" i="210" s="1"/>
  <c r="E174" i="210"/>
  <c r="G174" i="210"/>
  <c r="F174" i="210" s="1"/>
  <c r="E175" i="210"/>
  <c r="G175" i="210"/>
  <c r="F175" i="210" s="1"/>
  <c r="E176" i="210"/>
  <c r="G176" i="210"/>
  <c r="F176" i="210" s="1"/>
  <c r="E177" i="210"/>
  <c r="G177" i="210"/>
  <c r="E178" i="210"/>
  <c r="F178" i="210" s="1"/>
  <c r="G178" i="210"/>
  <c r="E179" i="210"/>
  <c r="G179" i="210"/>
  <c r="F179" i="210"/>
  <c r="E181" i="210"/>
  <c r="G181" i="210"/>
  <c r="F181" i="210"/>
  <c r="E182" i="210"/>
  <c r="G182" i="210"/>
  <c r="F182" i="210" s="1"/>
  <c r="E183" i="210"/>
  <c r="G183" i="210"/>
  <c r="F183" i="210" s="1"/>
  <c r="E184" i="210"/>
  <c r="G184" i="210"/>
  <c r="F184" i="210" s="1"/>
  <c r="E185" i="210"/>
  <c r="G185" i="210"/>
  <c r="F185" i="210" s="1"/>
  <c r="E186" i="210"/>
  <c r="G186" i="210"/>
  <c r="E187" i="210"/>
  <c r="F187" i="210" s="1"/>
  <c r="G187" i="210"/>
  <c r="E188" i="210"/>
  <c r="G188" i="210"/>
  <c r="F188" i="210"/>
  <c r="E189" i="210"/>
  <c r="G189" i="210"/>
  <c r="F189" i="210"/>
  <c r="E190" i="210"/>
  <c r="G190" i="210"/>
  <c r="F190" i="210" s="1"/>
  <c r="E191" i="210"/>
  <c r="G191" i="210"/>
  <c r="F191" i="210" s="1"/>
  <c r="E192" i="210"/>
  <c r="G192" i="210"/>
  <c r="F192" i="210" s="1"/>
  <c r="E193" i="210"/>
  <c r="G193" i="210"/>
  <c r="F193" i="210" s="1"/>
  <c r="E194" i="210"/>
  <c r="G194" i="210"/>
  <c r="F194" i="210" s="1"/>
  <c r="E195" i="210"/>
  <c r="F195" i="210" s="1"/>
  <c r="G195" i="210"/>
  <c r="E196" i="210"/>
  <c r="G196" i="210"/>
  <c r="F196" i="210"/>
  <c r="E197" i="210"/>
  <c r="G197" i="210"/>
  <c r="F197" i="210"/>
  <c r="E198" i="210"/>
  <c r="G198" i="210"/>
  <c r="F198" i="210" s="1"/>
  <c r="E199" i="210"/>
  <c r="G199" i="210"/>
  <c r="F199" i="210" s="1"/>
  <c r="E200" i="210"/>
  <c r="G200" i="210"/>
  <c r="F200" i="210" s="1"/>
  <c r="E202" i="210"/>
  <c r="G202" i="210"/>
  <c r="F202" i="210" s="1"/>
  <c r="E203" i="210"/>
  <c r="G203" i="210"/>
  <c r="F203" i="210" s="1"/>
  <c r="E204" i="210"/>
  <c r="F204" i="210" s="1"/>
  <c r="G204" i="210"/>
  <c r="E205" i="210"/>
  <c r="G205" i="210"/>
  <c r="F205" i="210"/>
  <c r="E206" i="210"/>
  <c r="G206" i="210"/>
  <c r="F206" i="210"/>
  <c r="E207" i="210"/>
  <c r="G207" i="210"/>
  <c r="F207" i="210" s="1"/>
  <c r="E208" i="210"/>
  <c r="G208" i="210"/>
  <c r="F208" i="210" s="1"/>
  <c r="E209" i="210"/>
  <c r="G209" i="210"/>
  <c r="F209" i="210" s="1"/>
  <c r="E210" i="210"/>
  <c r="G210" i="210"/>
  <c r="F210" i="210" s="1"/>
  <c r="E211" i="210"/>
  <c r="G211" i="210"/>
  <c r="E212" i="210"/>
  <c r="F212" i="210" s="1"/>
  <c r="G212" i="210"/>
  <c r="E213" i="210"/>
  <c r="G213" i="210"/>
  <c r="F213" i="210"/>
  <c r="E215" i="210"/>
  <c r="G215" i="210"/>
  <c r="F215" i="210"/>
  <c r="E216" i="210"/>
  <c r="G216" i="210"/>
  <c r="F216" i="210" s="1"/>
  <c r="E217" i="210"/>
  <c r="G217" i="210"/>
  <c r="F217" i="210" s="1"/>
  <c r="E218" i="210"/>
  <c r="G218" i="210"/>
  <c r="F218" i="210" s="1"/>
  <c r="E219" i="210"/>
  <c r="G219" i="210"/>
  <c r="F219" i="210" s="1"/>
  <c r="E220" i="210"/>
  <c r="G220" i="210"/>
  <c r="E221" i="210"/>
  <c r="F221" i="210" s="1"/>
  <c r="G221" i="210"/>
  <c r="E222" i="210"/>
  <c r="G222" i="210"/>
  <c r="F222" i="210"/>
  <c r="E223" i="210"/>
  <c r="G223" i="210"/>
  <c r="F223" i="210"/>
  <c r="E224" i="210"/>
  <c r="G224" i="210"/>
  <c r="F224" i="210" s="1"/>
  <c r="E225" i="210"/>
  <c r="G225" i="210"/>
  <c r="F225" i="210" s="1"/>
  <c r="E226" i="210"/>
  <c r="G226" i="210"/>
  <c r="F226" i="210" s="1"/>
  <c r="E227" i="210"/>
  <c r="G227" i="210"/>
  <c r="F227" i="210" s="1"/>
  <c r="E228" i="210"/>
  <c r="G228" i="210"/>
  <c r="F228" i="210" s="1"/>
  <c r="E229" i="210"/>
  <c r="F229" i="210" s="1"/>
  <c r="G229" i="210"/>
  <c r="E230" i="210"/>
  <c r="G230" i="210"/>
  <c r="F230" i="210"/>
  <c r="E231" i="210"/>
  <c r="G231" i="210"/>
  <c r="F231" i="210"/>
  <c r="E232" i="210"/>
  <c r="G232" i="210"/>
  <c r="F232" i="210" s="1"/>
  <c r="E233" i="210"/>
  <c r="G233" i="210"/>
  <c r="F233" i="210" s="1"/>
  <c r="E234" i="210"/>
  <c r="G234" i="210"/>
  <c r="F234" i="210" s="1"/>
  <c r="E235" i="210"/>
  <c r="G235" i="210"/>
  <c r="F235" i="210" s="1"/>
  <c r="E236" i="210"/>
  <c r="G236" i="210"/>
  <c r="F236" i="210" s="1"/>
  <c r="E237" i="210"/>
  <c r="F237" i="210" s="1"/>
  <c r="G237" i="210"/>
  <c r="E238" i="210"/>
  <c r="G238" i="210"/>
  <c r="F238" i="210"/>
  <c r="E239" i="210"/>
  <c r="G239" i="210"/>
  <c r="F239" i="210"/>
  <c r="E240" i="210"/>
  <c r="G240" i="210"/>
  <c r="F240" i="210" s="1"/>
  <c r="E241" i="210"/>
  <c r="G241" i="210"/>
  <c r="F241" i="210" s="1"/>
  <c r="E242" i="210"/>
  <c r="G242" i="210"/>
  <c r="F242" i="210" s="1"/>
  <c r="E244" i="210"/>
  <c r="G244" i="210"/>
  <c r="F244" i="210" s="1"/>
  <c r="E245" i="210"/>
  <c r="G245" i="210"/>
  <c r="E246" i="210"/>
  <c r="F246" i="210" s="1"/>
  <c r="G246" i="210"/>
  <c r="E247" i="210"/>
  <c r="G247" i="210"/>
  <c r="F247" i="210"/>
  <c r="E248" i="210"/>
  <c r="G248" i="210"/>
  <c r="F248" i="210"/>
  <c r="E249" i="210"/>
  <c r="G249" i="210"/>
  <c r="F249" i="210" s="1"/>
  <c r="E250" i="210"/>
  <c r="G250" i="210"/>
  <c r="F250" i="210" s="1"/>
  <c r="E252" i="210"/>
  <c r="G252" i="210"/>
  <c r="F252" i="210" s="1"/>
  <c r="E253" i="210"/>
  <c r="G253" i="210"/>
  <c r="F253" i="210" s="1"/>
  <c r="E254" i="210"/>
  <c r="G254" i="210"/>
  <c r="E255" i="210"/>
  <c r="F255" i="210" s="1"/>
  <c r="G255" i="210"/>
  <c r="E256" i="210"/>
  <c r="G256" i="210"/>
  <c r="F256" i="210"/>
  <c r="E257" i="210"/>
  <c r="G257" i="210"/>
  <c r="F257" i="210"/>
  <c r="E258" i="210"/>
  <c r="G258" i="210"/>
  <c r="F258" i="210" s="1"/>
  <c r="E259" i="210"/>
  <c r="G259" i="210"/>
  <c r="F259" i="210" s="1"/>
  <c r="E260" i="210"/>
  <c r="G260" i="210"/>
  <c r="F260" i="210" s="1"/>
  <c r="E261" i="210"/>
  <c r="G261" i="210"/>
  <c r="F261" i="210" s="1"/>
  <c r="E262" i="210"/>
  <c r="G262" i="210"/>
  <c r="F262" i="210" s="1"/>
  <c r="E263" i="210"/>
  <c r="F263" i="210" s="1"/>
  <c r="G263" i="210"/>
  <c r="E264" i="210"/>
  <c r="G264" i="210"/>
  <c r="F264" i="210"/>
  <c r="E265" i="210"/>
  <c r="G265" i="210"/>
  <c r="F265" i="210"/>
  <c r="E266" i="210"/>
  <c r="G266" i="210"/>
  <c r="F266" i="210" s="1"/>
  <c r="E267" i="210"/>
  <c r="G267" i="210"/>
  <c r="F267" i="210" s="1"/>
  <c r="E268" i="210"/>
  <c r="G268" i="210"/>
  <c r="F268" i="210" s="1"/>
  <c r="E269" i="210"/>
  <c r="G269" i="210"/>
  <c r="F269" i="210" s="1"/>
  <c r="E270" i="210"/>
  <c r="G270" i="210"/>
  <c r="F270" i="210" s="1"/>
  <c r="E271" i="210"/>
  <c r="F271" i="210" s="1"/>
  <c r="G271" i="210"/>
  <c r="E272" i="210"/>
  <c r="G272" i="210"/>
  <c r="F272" i="210"/>
  <c r="E273" i="210"/>
  <c r="G273" i="210"/>
  <c r="F273" i="210"/>
  <c r="E274" i="210"/>
  <c r="G274" i="210"/>
  <c r="F274" i="210" s="1"/>
  <c r="E275" i="210"/>
  <c r="G275" i="210"/>
  <c r="F275" i="210" s="1"/>
  <c r="E276" i="210"/>
  <c r="G276" i="210"/>
  <c r="F276" i="210" s="1"/>
  <c r="E277" i="210"/>
  <c r="G277" i="210"/>
  <c r="F277" i="210" s="1"/>
  <c r="E278" i="210"/>
  <c r="G278" i="210"/>
  <c r="E279" i="210"/>
  <c r="F279" i="210" s="1"/>
  <c r="G279" i="210"/>
  <c r="E280" i="210"/>
  <c r="G280" i="210"/>
  <c r="F280" i="210"/>
  <c r="E281" i="210"/>
  <c r="G281" i="210"/>
  <c r="F281" i="210"/>
  <c r="E282" i="210"/>
  <c r="G282" i="210"/>
  <c r="F282" i="210" s="1"/>
  <c r="E283" i="210"/>
  <c r="G283" i="210"/>
  <c r="F283" i="210" s="1"/>
  <c r="E284" i="210"/>
  <c r="G284" i="210"/>
  <c r="F284" i="210" s="1"/>
  <c r="E285" i="210"/>
  <c r="G285" i="210"/>
  <c r="F285" i="210" s="1"/>
  <c r="E286" i="210"/>
  <c r="G286" i="210"/>
  <c r="E287" i="210"/>
  <c r="F287" i="210" s="1"/>
  <c r="G287" i="210"/>
  <c r="E288" i="210"/>
  <c r="G288" i="210"/>
  <c r="F288" i="210"/>
  <c r="E289" i="210"/>
  <c r="G289" i="210"/>
  <c r="F289" i="210"/>
  <c r="E290" i="210"/>
  <c r="G290" i="210"/>
  <c r="F290" i="210" s="1"/>
  <c r="E291" i="210"/>
  <c r="G291" i="210"/>
  <c r="F291" i="210" s="1"/>
  <c r="E292" i="210"/>
  <c r="G292" i="210"/>
  <c r="F292" i="210" s="1"/>
  <c r="E293" i="210"/>
  <c r="G293" i="210"/>
  <c r="F293" i="210" s="1"/>
  <c r="E295" i="210"/>
  <c r="G295" i="210"/>
  <c r="E296" i="210"/>
  <c r="F296" i="210" s="1"/>
  <c r="G296" i="210"/>
  <c r="E297" i="210"/>
  <c r="G297" i="210"/>
  <c r="F297" i="210"/>
  <c r="E298" i="210"/>
  <c r="G298" i="210"/>
  <c r="F298" i="210"/>
  <c r="E299" i="210"/>
  <c r="G299" i="210"/>
  <c r="F299" i="210" s="1"/>
  <c r="E300" i="210"/>
  <c r="G300" i="210"/>
  <c r="F300" i="210" s="1"/>
  <c r="E301" i="210"/>
  <c r="G301" i="210"/>
  <c r="F301" i="210" s="1"/>
  <c r="E302" i="210"/>
  <c r="G302" i="210"/>
  <c r="F302" i="210" s="1"/>
  <c r="E303" i="210"/>
  <c r="G303" i="210"/>
  <c r="F303" i="210" s="1"/>
  <c r="E304" i="210"/>
  <c r="F304" i="210" s="1"/>
  <c r="G304" i="210"/>
  <c r="E305" i="210"/>
  <c r="G305" i="210"/>
  <c r="F305" i="210"/>
  <c r="E306" i="210"/>
  <c r="G306" i="210"/>
  <c r="F306" i="210"/>
  <c r="E307" i="210"/>
  <c r="G307" i="210"/>
  <c r="F307" i="210" s="1"/>
  <c r="E308" i="210"/>
  <c r="G308" i="210"/>
  <c r="F308" i="210" s="1"/>
  <c r="E309" i="210"/>
  <c r="G309" i="210"/>
  <c r="F309" i="210" s="1"/>
  <c r="E310" i="210"/>
  <c r="G310" i="210"/>
  <c r="F310" i="210" s="1"/>
  <c r="E312" i="210"/>
  <c r="E323" i="210" s="1"/>
  <c r="G312" i="210"/>
  <c r="E313" i="210"/>
  <c r="F313" i="210" s="1"/>
  <c r="G313" i="210"/>
  <c r="E314" i="210"/>
  <c r="G314" i="210"/>
  <c r="F314" i="210"/>
  <c r="E315" i="210"/>
  <c r="G315" i="210"/>
  <c r="F315" i="210"/>
  <c r="E316" i="210"/>
  <c r="G316" i="210"/>
  <c r="F316" i="210" s="1"/>
  <c r="E317" i="210"/>
  <c r="G317" i="210"/>
  <c r="F317" i="210" s="1"/>
  <c r="E318" i="210"/>
  <c r="G318" i="210"/>
  <c r="F318" i="210" s="1"/>
  <c r="E319" i="210"/>
  <c r="G319" i="210"/>
  <c r="F319" i="210" s="1"/>
  <c r="E320" i="210"/>
  <c r="G320" i="210"/>
  <c r="E321" i="210"/>
  <c r="F321" i="210" s="1"/>
  <c r="G321" i="210"/>
  <c r="E322" i="210"/>
  <c r="G322" i="210"/>
  <c r="F322" i="210"/>
  <c r="E324" i="210"/>
  <c r="G324" i="210"/>
  <c r="F324" i="210"/>
  <c r="E325" i="210"/>
  <c r="G325" i="210"/>
  <c r="F325" i="210" s="1"/>
  <c r="E326" i="210"/>
  <c r="G326" i="210"/>
  <c r="F326" i="210" s="1"/>
  <c r="E327" i="210"/>
  <c r="G327" i="210"/>
  <c r="F327" i="210" s="1"/>
  <c r="E328" i="210"/>
  <c r="G328" i="210"/>
  <c r="F328" i="210" s="1"/>
  <c r="E329" i="210"/>
  <c r="G329" i="210"/>
  <c r="F329" i="210" s="1"/>
  <c r="E330" i="210"/>
  <c r="F330" i="210" s="1"/>
  <c r="G330" i="210"/>
  <c r="E331" i="210"/>
  <c r="G331" i="210"/>
  <c r="F331" i="210"/>
  <c r="E333" i="210"/>
  <c r="G333" i="210"/>
  <c r="F333" i="210"/>
  <c r="E334" i="210"/>
  <c r="G334" i="210"/>
  <c r="F334" i="210" s="1"/>
  <c r="E335" i="210"/>
  <c r="G335" i="210"/>
  <c r="F335" i="210" s="1"/>
  <c r="E336" i="210"/>
  <c r="G336" i="210"/>
  <c r="F336" i="210" s="1"/>
  <c r="E337" i="210"/>
  <c r="G337" i="210"/>
  <c r="F337" i="210" s="1"/>
  <c r="E338" i="210"/>
  <c r="G338" i="210"/>
  <c r="F338" i="210" s="1"/>
  <c r="E339" i="210"/>
  <c r="F339" i="210" s="1"/>
  <c r="G339" i="210"/>
  <c r="E340" i="210"/>
  <c r="G340" i="210"/>
  <c r="F340" i="210"/>
  <c r="E341" i="210"/>
  <c r="G341" i="210"/>
  <c r="F341" i="210"/>
  <c r="E342" i="210"/>
  <c r="G342" i="210"/>
  <c r="F342" i="210" s="1"/>
  <c r="E343" i="210"/>
  <c r="G343" i="210"/>
  <c r="F343" i="210" s="1"/>
  <c r="E344" i="210"/>
  <c r="G344" i="210"/>
  <c r="F344" i="210" s="1"/>
  <c r="E345" i="210"/>
  <c r="G345" i="210"/>
  <c r="F345" i="210" s="1"/>
  <c r="E346" i="210"/>
  <c r="G346" i="210"/>
  <c r="E347" i="210"/>
  <c r="F347" i="210" s="1"/>
  <c r="G347" i="210"/>
  <c r="E348" i="210"/>
  <c r="G348" i="210"/>
  <c r="F348" i="210"/>
  <c r="E349" i="210"/>
  <c r="G349" i="210"/>
  <c r="F349" i="210"/>
  <c r="E350" i="210"/>
  <c r="G350" i="210"/>
  <c r="F350" i="210" s="1"/>
  <c r="E351" i="210"/>
  <c r="G351" i="210"/>
  <c r="F351" i="210" s="1"/>
  <c r="E352" i="210"/>
  <c r="G352" i="210"/>
  <c r="F352" i="210" s="1"/>
  <c r="E353" i="210"/>
  <c r="G353" i="210"/>
  <c r="F353" i="210" s="1"/>
  <c r="E354" i="210"/>
  <c r="G354" i="210"/>
  <c r="E355" i="210"/>
  <c r="F355" i="210" s="1"/>
  <c r="G355" i="210"/>
  <c r="E356" i="210"/>
  <c r="G356" i="210"/>
  <c r="F356" i="210"/>
  <c r="E357" i="210"/>
  <c r="G357" i="210"/>
  <c r="F357" i="210"/>
  <c r="E358" i="210"/>
  <c r="G358" i="210"/>
  <c r="F358" i="210" s="1"/>
  <c r="E359" i="210"/>
  <c r="G359" i="210"/>
  <c r="F359" i="210" s="1"/>
  <c r="E360" i="210"/>
  <c r="G360" i="210"/>
  <c r="F360" i="210" s="1"/>
  <c r="E361" i="210"/>
  <c r="G361" i="210"/>
  <c r="F361" i="210" s="1"/>
  <c r="E362" i="210"/>
  <c r="G362" i="210"/>
  <c r="F362" i="210" s="1"/>
  <c r="E364" i="210"/>
  <c r="F364" i="210" s="1"/>
  <c r="G364" i="210"/>
  <c r="E365" i="210"/>
  <c r="G365" i="210"/>
  <c r="F365" i="210"/>
  <c r="E366" i="210"/>
  <c r="G366" i="210"/>
  <c r="F366" i="210"/>
  <c r="E367" i="210"/>
  <c r="G367" i="210"/>
  <c r="F367" i="210" s="1"/>
  <c r="E368" i="210"/>
  <c r="G368" i="210"/>
  <c r="F368" i="210" s="1"/>
  <c r="E369" i="210"/>
  <c r="G369" i="210"/>
  <c r="F369" i="210" s="1"/>
  <c r="E370" i="210"/>
  <c r="G370" i="210"/>
  <c r="F370" i="210" s="1"/>
  <c r="E371" i="210"/>
  <c r="G371" i="210"/>
  <c r="F371" i="210" s="1"/>
  <c r="E372" i="210"/>
  <c r="F372" i="210" s="1"/>
  <c r="G372" i="210"/>
  <c r="E373" i="210"/>
  <c r="G373" i="210"/>
  <c r="F373" i="210"/>
  <c r="E375" i="210"/>
  <c r="E379" i="210" s="1"/>
  <c r="G375" i="210"/>
  <c r="F375" i="210"/>
  <c r="E376" i="210"/>
  <c r="G376" i="210"/>
  <c r="F376" i="210" s="1"/>
  <c r="E377" i="210"/>
  <c r="G377" i="210"/>
  <c r="F377" i="210" s="1"/>
  <c r="E378" i="210"/>
  <c r="G378" i="210"/>
  <c r="F378" i="210" s="1"/>
  <c r="E380" i="210"/>
  <c r="G380" i="210"/>
  <c r="F380" i="210" s="1"/>
  <c r="E381" i="210"/>
  <c r="G381" i="210"/>
  <c r="E382" i="210"/>
  <c r="F382" i="210" s="1"/>
  <c r="G382" i="210"/>
  <c r="E383" i="210"/>
  <c r="G383" i="210"/>
  <c r="F383" i="210"/>
  <c r="E384" i="210"/>
  <c r="G384" i="210"/>
  <c r="F384" i="210"/>
  <c r="E385" i="210"/>
  <c r="G385" i="210"/>
  <c r="F385" i="210" s="1"/>
  <c r="E386" i="210"/>
  <c r="G386" i="210"/>
  <c r="F386" i="210" s="1"/>
  <c r="E387" i="210"/>
  <c r="G387" i="210"/>
  <c r="F387" i="210" s="1"/>
  <c r="E388" i="210"/>
  <c r="G388" i="210"/>
  <c r="F388" i="210" s="1"/>
  <c r="E389" i="210"/>
  <c r="G389" i="210"/>
  <c r="E390" i="210"/>
  <c r="F390" i="210" s="1"/>
  <c r="G390" i="210"/>
  <c r="E391" i="210"/>
  <c r="G391" i="210"/>
  <c r="F391" i="210"/>
  <c r="E392" i="210"/>
  <c r="G392" i="210"/>
  <c r="F392" i="210"/>
  <c r="E393" i="210"/>
  <c r="G393" i="210"/>
  <c r="F393" i="210" s="1"/>
  <c r="E394" i="210"/>
  <c r="G394" i="210"/>
  <c r="F394" i="210" s="1"/>
  <c r="E395" i="210"/>
  <c r="G395" i="210"/>
  <c r="F395" i="210" s="1"/>
  <c r="E396" i="210"/>
  <c r="G396" i="210"/>
  <c r="F396" i="210" s="1"/>
  <c r="E397" i="210"/>
  <c r="G397" i="210"/>
  <c r="F397" i="210" s="1"/>
  <c r="E398" i="210"/>
  <c r="F398" i="210" s="1"/>
  <c r="G398" i="210"/>
  <c r="E399" i="210"/>
  <c r="G399" i="210"/>
  <c r="F399" i="210"/>
  <c r="E400" i="210"/>
  <c r="G400" i="210"/>
  <c r="F400" i="210"/>
  <c r="E401" i="210"/>
  <c r="G401" i="210"/>
  <c r="F401" i="210" s="1"/>
  <c r="E402" i="210"/>
  <c r="G402" i="210"/>
  <c r="F402" i="210" s="1"/>
  <c r="E403" i="210"/>
  <c r="G403" i="210"/>
  <c r="F403" i="210" s="1"/>
  <c r="E404" i="210"/>
  <c r="G404" i="210"/>
  <c r="F404" i="210" s="1"/>
  <c r="E405" i="210"/>
  <c r="G405" i="210"/>
  <c r="F405" i="210" s="1"/>
  <c r="E406" i="210"/>
  <c r="F406" i="210" s="1"/>
  <c r="G406" i="210"/>
  <c r="E407" i="210"/>
  <c r="G407" i="210"/>
  <c r="F407" i="210"/>
  <c r="E408" i="210"/>
  <c r="G408" i="210"/>
  <c r="F408" i="210"/>
  <c r="E409" i="210"/>
  <c r="G409" i="210"/>
  <c r="F409" i="210" s="1"/>
  <c r="E410" i="210"/>
  <c r="G410" i="210"/>
  <c r="F410" i="210" s="1"/>
  <c r="E412" i="210"/>
  <c r="G412" i="210"/>
  <c r="F412" i="210" s="1"/>
  <c r="E413" i="210"/>
  <c r="G413" i="210"/>
  <c r="F413" i="210" s="1"/>
  <c r="E414" i="210"/>
  <c r="G414" i="210"/>
  <c r="E415" i="210"/>
  <c r="F415" i="210" s="1"/>
  <c r="G415" i="210"/>
  <c r="E416" i="210"/>
  <c r="G416" i="210"/>
  <c r="F416" i="210"/>
  <c r="E417" i="210"/>
  <c r="G417" i="210"/>
  <c r="F417" i="210"/>
  <c r="E418" i="210"/>
  <c r="G418" i="210"/>
  <c r="F418" i="210" s="1"/>
  <c r="E419" i="210"/>
  <c r="G419" i="210"/>
  <c r="F419" i="210" s="1"/>
  <c r="E420" i="210"/>
  <c r="G420" i="210"/>
  <c r="F420" i="210" s="1"/>
  <c r="E421" i="210"/>
  <c r="G421" i="210"/>
  <c r="F421" i="210" s="1"/>
  <c r="E422" i="210"/>
  <c r="G422" i="210"/>
  <c r="E423" i="210"/>
  <c r="F423" i="210" s="1"/>
  <c r="G423" i="210"/>
  <c r="E424" i="210"/>
  <c r="G424" i="210"/>
  <c r="F424" i="210"/>
  <c r="E425" i="210"/>
  <c r="G425" i="210"/>
  <c r="F425" i="210"/>
  <c r="E426" i="210"/>
  <c r="G426" i="210"/>
  <c r="F426" i="210" s="1"/>
  <c r="E427" i="210"/>
  <c r="G427" i="210"/>
  <c r="F427" i="210" s="1"/>
  <c r="E428" i="210"/>
  <c r="G428" i="210"/>
  <c r="F428" i="210" s="1"/>
  <c r="E429" i="210"/>
  <c r="G429" i="210"/>
  <c r="F429" i="210" s="1"/>
  <c r="E430" i="210"/>
  <c r="G430" i="210"/>
  <c r="F430" i="210" s="1"/>
  <c r="E432" i="210"/>
  <c r="F432" i="210" s="1"/>
  <c r="G432" i="210"/>
  <c r="E433" i="210"/>
  <c r="G433" i="210"/>
  <c r="F433" i="210"/>
  <c r="E434" i="210"/>
  <c r="G434" i="210"/>
  <c r="F434" i="210"/>
  <c r="E435" i="210"/>
  <c r="G435" i="210"/>
  <c r="F435" i="210" s="1"/>
  <c r="E436" i="210"/>
  <c r="G436" i="210"/>
  <c r="F436" i="210" s="1"/>
  <c r="E437" i="210"/>
  <c r="G437" i="210"/>
  <c r="F437" i="210" s="1"/>
  <c r="E438" i="210"/>
  <c r="G438" i="210"/>
  <c r="F438" i="210" s="1"/>
  <c r="E439" i="210"/>
  <c r="G439" i="210"/>
  <c r="F439" i="210" s="1"/>
  <c r="E440" i="210"/>
  <c r="F440" i="210" s="1"/>
  <c r="G440" i="210"/>
  <c r="E441" i="210"/>
  <c r="G441" i="210"/>
  <c r="F441" i="210"/>
  <c r="E442" i="210"/>
  <c r="F442" i="210" s="1"/>
  <c r="G442" i="210"/>
  <c r="E443" i="210"/>
  <c r="G443" i="210"/>
  <c r="F443" i="210" s="1"/>
  <c r="E444" i="210"/>
  <c r="G444" i="210"/>
  <c r="F444" i="210" s="1"/>
  <c r="E445" i="210"/>
  <c r="G445" i="210"/>
  <c r="F445" i="210" s="1"/>
  <c r="E446" i="210"/>
  <c r="G446" i="210"/>
  <c r="F446" i="210" s="1"/>
  <c r="E447" i="210"/>
  <c r="G447" i="210"/>
  <c r="F447" i="210" s="1"/>
  <c r="E448" i="210"/>
  <c r="F448" i="210" s="1"/>
  <c r="G448" i="210"/>
  <c r="E449" i="210"/>
  <c r="G449" i="210"/>
  <c r="F449" i="210"/>
  <c r="E451" i="210"/>
  <c r="G451" i="210"/>
  <c r="E452" i="210"/>
  <c r="G452" i="210"/>
  <c r="F452" i="210" s="1"/>
  <c r="E453" i="210"/>
  <c r="G453" i="210"/>
  <c r="F453" i="210" s="1"/>
  <c r="E454" i="210"/>
  <c r="G454" i="210"/>
  <c r="F454" i="210" s="1"/>
  <c r="E455" i="210"/>
  <c r="G455" i="210"/>
  <c r="F455" i="210" s="1"/>
  <c r="E456" i="210"/>
  <c r="G456" i="210"/>
  <c r="E457" i="210"/>
  <c r="F457" i="210" s="1"/>
  <c r="G457" i="210"/>
  <c r="E458" i="210"/>
  <c r="G458" i="210"/>
  <c r="F458" i="210"/>
  <c r="E459" i="210"/>
  <c r="F459" i="210" s="1"/>
  <c r="G459" i="210"/>
  <c r="E460" i="210"/>
  <c r="G460" i="210"/>
  <c r="F460" i="210" s="1"/>
  <c r="E461" i="210"/>
  <c r="G461" i="210"/>
  <c r="F461" i="210" s="1"/>
  <c r="E462" i="210"/>
  <c r="G462" i="210"/>
  <c r="F462" i="210" s="1"/>
  <c r="E463" i="210"/>
  <c r="G463" i="210"/>
  <c r="F463" i="210" s="1"/>
  <c r="E464" i="210"/>
  <c r="G464" i="210"/>
  <c r="F464" i="210" s="1"/>
  <c r="E465" i="210"/>
  <c r="F465" i="210" s="1"/>
  <c r="G465" i="210"/>
  <c r="E466" i="210"/>
  <c r="G466" i="210"/>
  <c r="F466" i="210"/>
  <c r="E467" i="210"/>
  <c r="F467" i="210" s="1"/>
  <c r="G467" i="210"/>
  <c r="E468" i="210"/>
  <c r="G468" i="210"/>
  <c r="F468" i="210" s="1"/>
  <c r="E469" i="210"/>
  <c r="G469" i="210"/>
  <c r="F469" i="210" s="1"/>
  <c r="E470" i="210"/>
  <c r="G470" i="210"/>
  <c r="F470" i="210" s="1"/>
  <c r="E471" i="210"/>
  <c r="G471" i="210"/>
  <c r="F471" i="210" s="1"/>
  <c r="E472" i="210"/>
  <c r="G472" i="210"/>
  <c r="E473" i="210"/>
  <c r="F473" i="210" s="1"/>
  <c r="G473" i="210"/>
  <c r="E474" i="210"/>
  <c r="G474" i="210"/>
  <c r="F474" i="210"/>
  <c r="E475" i="210"/>
  <c r="F475" i="210" s="1"/>
  <c r="G475" i="210"/>
  <c r="E476" i="210"/>
  <c r="G476" i="210"/>
  <c r="F476" i="210" s="1"/>
  <c r="E477" i="210"/>
  <c r="G477" i="210"/>
  <c r="F477" i="210" s="1"/>
  <c r="E478" i="210"/>
  <c r="G478" i="210"/>
  <c r="F478" i="210" s="1"/>
  <c r="E479" i="210"/>
  <c r="G479" i="210"/>
  <c r="F479" i="210" s="1"/>
  <c r="E480" i="210"/>
  <c r="G480" i="210"/>
  <c r="E481" i="210"/>
  <c r="F481" i="210" s="1"/>
  <c r="G481" i="210"/>
  <c r="E482" i="210"/>
  <c r="G482" i="210"/>
  <c r="F482" i="210"/>
  <c r="E483" i="210"/>
  <c r="F483" i="210" s="1"/>
  <c r="G483" i="210"/>
  <c r="E484" i="210"/>
  <c r="G484" i="210"/>
  <c r="F484" i="210" s="1"/>
  <c r="E485" i="210"/>
  <c r="G485" i="210"/>
  <c r="F485" i="210" s="1"/>
  <c r="E486" i="210"/>
  <c r="G486" i="210"/>
  <c r="F486" i="210" s="1"/>
  <c r="E487" i="210"/>
  <c r="G487" i="210"/>
  <c r="F487" i="210" s="1"/>
  <c r="E488" i="210"/>
  <c r="G488" i="210"/>
  <c r="F488" i="210" s="1"/>
  <c r="E489" i="210"/>
  <c r="F489" i="210" s="1"/>
  <c r="G489" i="210"/>
  <c r="E490" i="210"/>
  <c r="G490" i="210"/>
  <c r="F490" i="210"/>
  <c r="E491" i="210"/>
  <c r="F491" i="210" s="1"/>
  <c r="G491" i="210"/>
  <c r="E492" i="210"/>
  <c r="G492" i="210"/>
  <c r="F492" i="210" s="1"/>
  <c r="E493" i="210"/>
  <c r="G493" i="210"/>
  <c r="F493" i="210" s="1"/>
  <c r="E495" i="210"/>
  <c r="G495" i="210"/>
  <c r="F495" i="210" s="1"/>
  <c r="E496" i="210"/>
  <c r="G496" i="210"/>
  <c r="F496" i="210" s="1"/>
  <c r="E497" i="210"/>
  <c r="G497" i="210"/>
  <c r="E498" i="210"/>
  <c r="F498" i="210" s="1"/>
  <c r="G498" i="210"/>
  <c r="E499" i="210"/>
  <c r="G499" i="210"/>
  <c r="F499" i="210"/>
  <c r="E500" i="210"/>
  <c r="F500" i="210" s="1"/>
  <c r="G500" i="210"/>
  <c r="E501" i="210"/>
  <c r="G501" i="210"/>
  <c r="F501" i="210" s="1"/>
  <c r="E502" i="210"/>
  <c r="G502" i="210"/>
  <c r="F502" i="210" s="1"/>
  <c r="E503" i="210"/>
  <c r="G503" i="210"/>
  <c r="F503" i="210" s="1"/>
  <c r="E504" i="210"/>
  <c r="G504" i="210"/>
  <c r="F504" i="210" s="1"/>
  <c r="E505" i="210"/>
  <c r="G505" i="210"/>
  <c r="F505" i="210" s="1"/>
  <c r="E506" i="210"/>
  <c r="F506" i="210" s="1"/>
  <c r="G506" i="210"/>
  <c r="E507" i="210"/>
  <c r="G507" i="210"/>
  <c r="F507" i="210"/>
  <c r="E508" i="210"/>
  <c r="F508" i="210" s="1"/>
  <c r="G508" i="210"/>
  <c r="E509" i="210"/>
  <c r="G509" i="210"/>
  <c r="F509" i="210" s="1"/>
  <c r="E510" i="210"/>
  <c r="G510" i="210"/>
  <c r="F510" i="210" s="1"/>
  <c r="E511" i="210"/>
  <c r="G511" i="210"/>
  <c r="F511" i="210" s="1"/>
  <c r="E512" i="210"/>
  <c r="G512" i="210"/>
  <c r="F512" i="210" s="1"/>
  <c r="E513" i="210"/>
  <c r="G513" i="210"/>
  <c r="F513" i="210" s="1"/>
  <c r="E514" i="210"/>
  <c r="F514" i="210" s="1"/>
  <c r="G514" i="210"/>
  <c r="E515" i="210"/>
  <c r="G515" i="210"/>
  <c r="F515" i="210"/>
  <c r="E516" i="210"/>
  <c r="F516" i="210" s="1"/>
  <c r="G516" i="210"/>
  <c r="E517" i="210"/>
  <c r="G517" i="210"/>
  <c r="F517" i="210" s="1"/>
  <c r="E518" i="210"/>
  <c r="G518" i="210"/>
  <c r="F518" i="210" s="1"/>
  <c r="E519" i="210"/>
  <c r="G519" i="210"/>
  <c r="F519" i="210" s="1"/>
  <c r="E520" i="210"/>
  <c r="G520" i="210"/>
  <c r="F520" i="210" s="1"/>
  <c r="E521" i="210"/>
  <c r="G521" i="210"/>
  <c r="E522" i="210"/>
  <c r="F522" i="210" s="1"/>
  <c r="G522" i="210"/>
  <c r="E523" i="210"/>
  <c r="G523" i="210"/>
  <c r="F523" i="210"/>
  <c r="E524" i="210"/>
  <c r="F524" i="210" s="1"/>
  <c r="G524" i="210"/>
  <c r="E525" i="210"/>
  <c r="G525" i="210"/>
  <c r="F525" i="210" s="1"/>
  <c r="E526" i="210"/>
  <c r="G526" i="210"/>
  <c r="F526" i="210" s="1"/>
  <c r="E527" i="210"/>
  <c r="G527" i="210"/>
  <c r="F527" i="210" s="1"/>
  <c r="E528" i="210"/>
  <c r="G528" i="210"/>
  <c r="F528" i="210" s="1"/>
  <c r="E529" i="210"/>
  <c r="G529" i="210"/>
  <c r="F529" i="210" s="1"/>
  <c r="E530" i="210"/>
  <c r="F530" i="210" s="1"/>
  <c r="G530" i="210"/>
  <c r="E531" i="210"/>
  <c r="G531" i="210"/>
  <c r="F531" i="210"/>
  <c r="E532" i="210"/>
  <c r="F532" i="210" s="1"/>
  <c r="G532" i="210"/>
  <c r="E533" i="210"/>
  <c r="G533" i="210"/>
  <c r="F533" i="210" s="1"/>
  <c r="E534" i="210"/>
  <c r="G534" i="210"/>
  <c r="F534" i="210" s="1"/>
  <c r="E535" i="210"/>
  <c r="G535" i="210"/>
  <c r="F535" i="210" s="1"/>
  <c r="E536" i="210"/>
  <c r="G536" i="210"/>
  <c r="F536" i="210" s="1"/>
  <c r="E537" i="210"/>
  <c r="G537" i="210"/>
  <c r="E538" i="210"/>
  <c r="F538" i="210" s="1"/>
  <c r="G538" i="210"/>
  <c r="E539" i="210"/>
  <c r="G539" i="210"/>
  <c r="F539" i="210"/>
  <c r="E540" i="210"/>
  <c r="F540" i="210" s="1"/>
  <c r="G540" i="210"/>
  <c r="E541" i="210"/>
  <c r="G541" i="210"/>
  <c r="F541" i="210" s="1"/>
  <c r="E542" i="210"/>
  <c r="G542" i="210"/>
  <c r="F542" i="210" s="1"/>
  <c r="E543" i="210"/>
  <c r="G543" i="210"/>
  <c r="F543" i="210" s="1"/>
  <c r="E544" i="210"/>
  <c r="G544" i="210"/>
  <c r="F544" i="210" s="1"/>
  <c r="E545" i="210"/>
  <c r="G545" i="210"/>
  <c r="E546" i="210"/>
  <c r="F546" i="210" s="1"/>
  <c r="G546" i="210"/>
  <c r="E547" i="210"/>
  <c r="G547" i="210"/>
  <c r="F547" i="210"/>
  <c r="E548" i="210"/>
  <c r="F548" i="210" s="1"/>
  <c r="G548" i="210"/>
  <c r="E549" i="210"/>
  <c r="G549" i="210"/>
  <c r="F549" i="210" s="1"/>
  <c r="E550" i="210"/>
  <c r="G550" i="210"/>
  <c r="F550" i="210" s="1"/>
  <c r="E551" i="210"/>
  <c r="G551" i="210"/>
  <c r="F551" i="210" s="1"/>
  <c r="E552" i="210"/>
  <c r="G552" i="210"/>
  <c r="F552" i="210" s="1"/>
  <c r="E553" i="210"/>
  <c r="G553" i="210"/>
  <c r="F553" i="210" s="1"/>
  <c r="E554" i="210"/>
  <c r="F554" i="210" s="1"/>
  <c r="G554" i="210"/>
  <c r="E555" i="210"/>
  <c r="G555" i="210"/>
  <c r="F555" i="210"/>
  <c r="E556" i="210"/>
  <c r="F556" i="210" s="1"/>
  <c r="G556" i="210"/>
  <c r="E557" i="210"/>
  <c r="G557" i="210"/>
  <c r="F557" i="210" s="1"/>
  <c r="E558" i="210"/>
  <c r="G558" i="210"/>
  <c r="F558" i="210" s="1"/>
  <c r="E559" i="210"/>
  <c r="G559" i="210"/>
  <c r="F559" i="210" s="1"/>
  <c r="E560" i="210"/>
  <c r="G560" i="210"/>
  <c r="F560" i="210" s="1"/>
  <c r="E561" i="210"/>
  <c r="G561" i="210"/>
  <c r="E562" i="210"/>
  <c r="F562" i="210" s="1"/>
  <c r="G562" i="210"/>
  <c r="E563" i="210"/>
  <c r="G563" i="210"/>
  <c r="F563" i="210"/>
  <c r="E564" i="210"/>
  <c r="F564" i="210" s="1"/>
  <c r="G564" i="210"/>
  <c r="E565" i="210"/>
  <c r="G565" i="210"/>
  <c r="F565" i="210" s="1"/>
  <c r="E566" i="210"/>
  <c r="G566" i="210"/>
  <c r="F566" i="210" s="1"/>
  <c r="E567" i="210"/>
  <c r="G567" i="210"/>
  <c r="F567" i="210" s="1"/>
  <c r="E568" i="210"/>
  <c r="G568" i="210"/>
  <c r="F568" i="210" s="1"/>
  <c r="E570" i="210"/>
  <c r="G570" i="210"/>
  <c r="E571" i="210"/>
  <c r="F571" i="210" s="1"/>
  <c r="G571" i="210"/>
  <c r="E572" i="210"/>
  <c r="G572" i="210"/>
  <c r="F572" i="210"/>
  <c r="E573" i="210"/>
  <c r="F573" i="210" s="1"/>
  <c r="G573" i="210"/>
  <c r="E574" i="210"/>
  <c r="G574" i="210"/>
  <c r="F574" i="210" s="1"/>
  <c r="E575" i="210"/>
  <c r="G575" i="210"/>
  <c r="F575" i="210" s="1"/>
  <c r="E576" i="210"/>
  <c r="G576" i="210"/>
  <c r="F576" i="210" s="1"/>
  <c r="E577" i="210"/>
  <c r="G577" i="210"/>
  <c r="F577" i="210" s="1"/>
  <c r="E578" i="210"/>
  <c r="G578" i="210"/>
  <c r="F578" i="210" s="1"/>
  <c r="E579" i="210"/>
  <c r="F579" i="210" s="1"/>
  <c r="G579" i="210"/>
  <c r="E580" i="210"/>
  <c r="G580" i="210"/>
  <c r="F580" i="210"/>
  <c r="E581" i="210"/>
  <c r="F581" i="210" s="1"/>
  <c r="G581" i="210"/>
  <c r="E582" i="210"/>
  <c r="G582" i="210"/>
  <c r="F582" i="210" s="1"/>
  <c r="E583" i="210"/>
  <c r="G583" i="210"/>
  <c r="F583" i="210" s="1"/>
  <c r="E584" i="210"/>
  <c r="G584" i="210"/>
  <c r="F584" i="210" s="1"/>
  <c r="E585" i="210"/>
  <c r="G585" i="210"/>
  <c r="F585" i="210" s="1"/>
  <c r="E586" i="210"/>
  <c r="G586" i="210"/>
  <c r="E587" i="210"/>
  <c r="F587" i="210" s="1"/>
  <c r="G587" i="210"/>
  <c r="E588" i="210"/>
  <c r="G588" i="210"/>
  <c r="F588" i="210"/>
  <c r="E589" i="210"/>
  <c r="F589" i="210" s="1"/>
  <c r="G589" i="210"/>
  <c r="E590" i="210"/>
  <c r="G590" i="210"/>
  <c r="F590" i="210" s="1"/>
  <c r="E591" i="210"/>
  <c r="G591" i="210"/>
  <c r="F591" i="210" s="1"/>
  <c r="E592" i="210"/>
  <c r="G592" i="210"/>
  <c r="F592" i="210" s="1"/>
  <c r="E593" i="210"/>
  <c r="G593" i="210"/>
  <c r="F593" i="210" s="1"/>
  <c r="E594" i="210"/>
  <c r="G594" i="210"/>
  <c r="F594" i="210" s="1"/>
  <c r="E595" i="210"/>
  <c r="F595" i="210" s="1"/>
  <c r="G595" i="210"/>
  <c r="E596" i="210"/>
  <c r="G596" i="210"/>
  <c r="F596" i="210"/>
  <c r="E597" i="210"/>
  <c r="F597" i="210" s="1"/>
  <c r="G597" i="210"/>
  <c r="E598" i="210"/>
  <c r="G598" i="210"/>
  <c r="F598" i="210" s="1"/>
  <c r="E599" i="210"/>
  <c r="G599" i="210"/>
  <c r="F599" i="210" s="1"/>
  <c r="E600" i="210"/>
  <c r="G600" i="210"/>
  <c r="F600" i="210" s="1"/>
  <c r="E601" i="210"/>
  <c r="G601" i="210"/>
  <c r="F601" i="210" s="1"/>
  <c r="E602" i="210"/>
  <c r="G602" i="210"/>
  <c r="E603" i="210"/>
  <c r="F603" i="210" s="1"/>
  <c r="G603" i="210"/>
  <c r="E604" i="210"/>
  <c r="G604" i="210"/>
  <c r="F604" i="210"/>
  <c r="E605" i="210"/>
  <c r="F605" i="210" s="1"/>
  <c r="G605" i="210"/>
  <c r="E606" i="210"/>
  <c r="G606" i="210"/>
  <c r="F606" i="210" s="1"/>
  <c r="E607" i="210"/>
  <c r="G607" i="210"/>
  <c r="F607" i="210" s="1"/>
  <c r="E608" i="210"/>
  <c r="G608" i="210"/>
  <c r="F608" i="210" s="1"/>
  <c r="E609" i="210"/>
  <c r="G609" i="210"/>
  <c r="F609" i="210" s="1"/>
  <c r="E610" i="210"/>
  <c r="G610" i="210"/>
  <c r="E611" i="210"/>
  <c r="F611" i="210" s="1"/>
  <c r="G611" i="210"/>
  <c r="E612" i="210"/>
  <c r="G612" i="210"/>
  <c r="F612" i="210"/>
  <c r="E613" i="210"/>
  <c r="F613" i="210" s="1"/>
  <c r="G613" i="210"/>
  <c r="E614" i="210"/>
  <c r="G614" i="210"/>
  <c r="F614" i="210" s="1"/>
  <c r="E615" i="210"/>
  <c r="G615" i="210"/>
  <c r="F615" i="210" s="1"/>
  <c r="E616" i="210"/>
  <c r="G616" i="210"/>
  <c r="F616" i="210" s="1"/>
  <c r="E617" i="210"/>
  <c r="G617" i="210"/>
  <c r="F617" i="210" s="1"/>
  <c r="E618" i="210"/>
  <c r="G618" i="210"/>
  <c r="F618" i="210" s="1"/>
  <c r="E619" i="210"/>
  <c r="F619" i="210" s="1"/>
  <c r="G619" i="210"/>
  <c r="E620" i="210"/>
  <c r="G620" i="210"/>
  <c r="F620" i="210"/>
  <c r="E621" i="210"/>
  <c r="F621" i="210" s="1"/>
  <c r="G621" i="210"/>
  <c r="E622" i="210"/>
  <c r="G622" i="210"/>
  <c r="F622" i="210" s="1"/>
  <c r="E623" i="210"/>
  <c r="G623" i="210"/>
  <c r="F623" i="210" s="1"/>
  <c r="E624" i="210"/>
  <c r="G624" i="210"/>
  <c r="F624" i="210" s="1"/>
  <c r="E625" i="210"/>
  <c r="G625" i="210"/>
  <c r="F625" i="210" s="1"/>
  <c r="E626" i="210"/>
  <c r="G626" i="210"/>
  <c r="E627" i="210"/>
  <c r="F627" i="210" s="1"/>
  <c r="G627" i="210"/>
  <c r="E628" i="210"/>
  <c r="G628" i="210"/>
  <c r="F628" i="210"/>
  <c r="E629" i="210"/>
  <c r="F629" i="210" s="1"/>
  <c r="G629" i="210"/>
  <c r="E630" i="210"/>
  <c r="G630" i="210"/>
  <c r="F630" i="210" s="1"/>
  <c r="E631" i="210"/>
  <c r="G631" i="210"/>
  <c r="F631" i="210" s="1"/>
  <c r="E632" i="210"/>
  <c r="G632" i="210"/>
  <c r="F632" i="210" s="1"/>
  <c r="E633" i="210"/>
  <c r="G633" i="210"/>
  <c r="F633" i="210" s="1"/>
  <c r="E634" i="210"/>
  <c r="G634" i="210"/>
  <c r="F634" i="210" s="1"/>
  <c r="E635" i="210"/>
  <c r="F635" i="210" s="1"/>
  <c r="G635" i="210"/>
  <c r="E636" i="210"/>
  <c r="G636" i="210"/>
  <c r="F636" i="210"/>
  <c r="E637" i="210"/>
  <c r="F637" i="210" s="1"/>
  <c r="G637" i="210"/>
  <c r="E638" i="210"/>
  <c r="G638" i="210"/>
  <c r="F638" i="210" s="1"/>
  <c r="E639" i="210"/>
  <c r="G639" i="210"/>
  <c r="F639" i="210" s="1"/>
  <c r="E640" i="210"/>
  <c r="G640" i="210"/>
  <c r="F640" i="210" s="1"/>
  <c r="E641" i="210"/>
  <c r="G641" i="210"/>
  <c r="F641" i="210" s="1"/>
  <c r="E642" i="210"/>
  <c r="G642" i="210"/>
  <c r="F642" i="210" s="1"/>
  <c r="E643" i="210"/>
  <c r="F643" i="210" s="1"/>
  <c r="G643" i="210"/>
  <c r="E644" i="210"/>
  <c r="G644" i="210"/>
  <c r="F644" i="210"/>
  <c r="E645" i="210"/>
  <c r="F645" i="210" s="1"/>
  <c r="G645" i="210"/>
  <c r="E647" i="210"/>
  <c r="G647" i="210"/>
  <c r="F647" i="210" s="1"/>
  <c r="E648" i="210"/>
  <c r="G648" i="210"/>
  <c r="F648" i="210" s="1"/>
  <c r="E649" i="210"/>
  <c r="G649" i="210"/>
  <c r="F649" i="210" s="1"/>
  <c r="E650" i="210"/>
  <c r="G650" i="210"/>
  <c r="F650" i="210" s="1"/>
  <c r="E651" i="210"/>
  <c r="G651" i="210"/>
  <c r="E652" i="210"/>
  <c r="F652" i="210" s="1"/>
  <c r="G652" i="210"/>
  <c r="E653" i="210"/>
  <c r="G653" i="210"/>
  <c r="F653" i="210"/>
  <c r="E654" i="210"/>
  <c r="F654" i="210" s="1"/>
  <c r="G654" i="210"/>
  <c r="E655" i="210"/>
  <c r="G655" i="210"/>
  <c r="F655" i="210" s="1"/>
  <c r="E656" i="210"/>
  <c r="G656" i="210"/>
  <c r="F656" i="210" s="1"/>
  <c r="E657" i="210"/>
  <c r="G657" i="210"/>
  <c r="F657" i="210" s="1"/>
  <c r="E658" i="210"/>
  <c r="G658" i="210"/>
  <c r="F658" i="210" s="1"/>
  <c r="E659" i="210"/>
  <c r="G659" i="210"/>
  <c r="F659" i="210" s="1"/>
  <c r="E660" i="210"/>
  <c r="F660" i="210" s="1"/>
  <c r="G660" i="210"/>
  <c r="E661" i="210"/>
  <c r="G661" i="210"/>
  <c r="F661" i="210"/>
  <c r="E662" i="210"/>
  <c r="F662" i="210" s="1"/>
  <c r="G662" i="210"/>
  <c r="E663" i="210"/>
  <c r="G663" i="210"/>
  <c r="F663" i="210" s="1"/>
  <c r="E664" i="210"/>
  <c r="G664" i="210"/>
  <c r="F664" i="210" s="1"/>
  <c r="E665" i="210"/>
  <c r="G665" i="210"/>
  <c r="F665" i="210" s="1"/>
  <c r="E666" i="210"/>
  <c r="G666" i="210"/>
  <c r="F666" i="210" s="1"/>
  <c r="E667" i="210"/>
  <c r="G667" i="210"/>
  <c r="E668" i="210"/>
  <c r="F668" i="210" s="1"/>
  <c r="G668" i="210"/>
  <c r="E670" i="210"/>
  <c r="G670" i="210"/>
  <c r="F670" i="210"/>
  <c r="E671" i="210"/>
  <c r="F671" i="210" s="1"/>
  <c r="G671" i="210"/>
  <c r="E672" i="210"/>
  <c r="G672" i="210"/>
  <c r="F672" i="210" s="1"/>
  <c r="E673" i="210"/>
  <c r="G673" i="210"/>
  <c r="F673" i="210" s="1"/>
  <c r="E674" i="210"/>
  <c r="G674" i="210"/>
  <c r="F674" i="210" s="1"/>
  <c r="E675" i="210"/>
  <c r="G675" i="210"/>
  <c r="F675" i="210" s="1"/>
  <c r="E676" i="210"/>
  <c r="G676" i="210"/>
  <c r="E677" i="210"/>
  <c r="F677" i="210" s="1"/>
  <c r="G677" i="210"/>
  <c r="E678" i="210"/>
  <c r="G678" i="210"/>
  <c r="F678" i="210"/>
  <c r="E679" i="210"/>
  <c r="F679" i="210" s="1"/>
  <c r="G679" i="210"/>
  <c r="E680" i="210"/>
  <c r="G680" i="210"/>
  <c r="F680" i="210" s="1"/>
  <c r="E681" i="210"/>
  <c r="G681" i="210"/>
  <c r="F681" i="210" s="1"/>
  <c r="E682" i="210"/>
  <c r="G682" i="210"/>
  <c r="F682" i="210" s="1"/>
  <c r="E683" i="210"/>
  <c r="G683" i="210"/>
  <c r="F683" i="210" s="1"/>
  <c r="E685" i="210"/>
  <c r="G685" i="210"/>
  <c r="E686" i="210"/>
  <c r="F686" i="210" s="1"/>
  <c r="G686" i="210"/>
  <c r="E687" i="210"/>
  <c r="G687" i="210"/>
  <c r="F687" i="210"/>
  <c r="E688" i="210"/>
  <c r="F688" i="210" s="1"/>
  <c r="G688" i="210"/>
  <c r="E689" i="210"/>
  <c r="G689" i="210"/>
  <c r="F689" i="210" s="1"/>
  <c r="E690" i="210"/>
  <c r="G690" i="210"/>
  <c r="F690" i="210" s="1"/>
  <c r="E691" i="210"/>
  <c r="G691" i="210"/>
  <c r="F691" i="210" s="1"/>
  <c r="E692" i="210"/>
  <c r="G692" i="210"/>
  <c r="F692" i="210" s="1"/>
  <c r="E693" i="210"/>
  <c r="G693" i="210"/>
  <c r="E694" i="210"/>
  <c r="G694" i="210"/>
  <c r="F694" i="210" s="1"/>
  <c r="E695" i="210"/>
  <c r="G695" i="210"/>
  <c r="F695" i="210"/>
  <c r="E696" i="210"/>
  <c r="F696" i="210" s="1"/>
  <c r="G696" i="210"/>
  <c r="E697" i="210"/>
  <c r="G697" i="210"/>
  <c r="F697" i="210" s="1"/>
  <c r="E698" i="210"/>
  <c r="G698" i="210"/>
  <c r="F698" i="210" s="1"/>
  <c r="E699" i="210"/>
  <c r="G699" i="210"/>
  <c r="F699" i="210" s="1"/>
  <c r="E700" i="210"/>
  <c r="G700" i="210"/>
  <c r="F700" i="210" s="1"/>
  <c r="E701" i="210"/>
  <c r="G701" i="210"/>
  <c r="F701" i="210" s="1"/>
  <c r="E702" i="210"/>
  <c r="G702" i="210"/>
  <c r="F702" i="210" s="1"/>
  <c r="E703" i="210"/>
  <c r="G703" i="210"/>
  <c r="F703" i="210"/>
  <c r="E704" i="210"/>
  <c r="F704" i="210" s="1"/>
  <c r="G704" i="210"/>
  <c r="E705" i="210"/>
  <c r="G705" i="210"/>
  <c r="F705" i="210" s="1"/>
  <c r="E706" i="210"/>
  <c r="G706" i="210"/>
  <c r="F706" i="210" s="1"/>
  <c r="E707" i="210"/>
  <c r="G707" i="210"/>
  <c r="F707" i="210" s="1"/>
  <c r="E708" i="210"/>
  <c r="G708" i="210"/>
  <c r="F708" i="210" s="1"/>
  <c r="E709" i="210"/>
  <c r="G709" i="210"/>
  <c r="F709" i="210" s="1"/>
  <c r="E710" i="210"/>
  <c r="G710" i="210"/>
  <c r="F710" i="210" s="1"/>
  <c r="E711" i="210"/>
  <c r="G711" i="210"/>
  <c r="F711" i="210"/>
  <c r="E712" i="210"/>
  <c r="F712" i="210" s="1"/>
  <c r="G712" i="210"/>
  <c r="E713" i="210"/>
  <c r="G713" i="210"/>
  <c r="F713" i="210" s="1"/>
  <c r="E714" i="210"/>
  <c r="G714" i="210"/>
  <c r="F714" i="210" s="1"/>
  <c r="E715" i="210"/>
  <c r="G715" i="210"/>
  <c r="F715" i="210"/>
  <c r="E716" i="210"/>
  <c r="G716" i="210"/>
  <c r="F716" i="210" s="1"/>
  <c r="E717" i="210"/>
  <c r="G717" i="210"/>
  <c r="F717" i="210" s="1"/>
  <c r="E718" i="210"/>
  <c r="G718" i="210"/>
  <c r="F718" i="210" s="1"/>
  <c r="E719" i="210"/>
  <c r="G719" i="210"/>
  <c r="F719" i="210"/>
  <c r="E720" i="210"/>
  <c r="F720" i="210" s="1"/>
  <c r="G720" i="210"/>
  <c r="E721" i="210"/>
  <c r="G721" i="210"/>
  <c r="F721" i="210" s="1"/>
  <c r="E722" i="210"/>
  <c r="G722" i="210"/>
  <c r="F722" i="210" s="1"/>
  <c r="E723" i="210"/>
  <c r="G723" i="210"/>
  <c r="F723" i="210"/>
  <c r="E724" i="210"/>
  <c r="G724" i="210"/>
  <c r="F724" i="210" s="1"/>
  <c r="E725" i="210"/>
  <c r="G725" i="210"/>
  <c r="E726" i="210"/>
  <c r="G726" i="210"/>
  <c r="F726" i="210" s="1"/>
  <c r="E727" i="210"/>
  <c r="G727" i="210"/>
  <c r="F727" i="210"/>
  <c r="E728" i="210"/>
  <c r="F728" i="210" s="1"/>
  <c r="G728" i="210"/>
  <c r="E729" i="210"/>
  <c r="G729" i="210"/>
  <c r="F729" i="210" s="1"/>
  <c r="E730" i="210"/>
  <c r="G730" i="210"/>
  <c r="F730" i="210" s="1"/>
  <c r="E731" i="210"/>
  <c r="G731" i="210"/>
  <c r="F731" i="210"/>
  <c r="E733" i="210"/>
  <c r="G733" i="210"/>
  <c r="F733" i="210" s="1"/>
  <c r="E734" i="210"/>
  <c r="G734" i="210"/>
  <c r="E735" i="210"/>
  <c r="G735" i="210"/>
  <c r="F735" i="210" s="1"/>
  <c r="E736" i="210"/>
  <c r="G736" i="210"/>
  <c r="F736" i="210"/>
  <c r="E737" i="210"/>
  <c r="F737" i="210" s="1"/>
  <c r="G737" i="210"/>
  <c r="E738" i="210"/>
  <c r="G738" i="210"/>
  <c r="F738" i="210" s="1"/>
  <c r="E739" i="210"/>
  <c r="G739" i="210"/>
  <c r="F739" i="210" s="1"/>
  <c r="E740" i="210"/>
  <c r="G740" i="210"/>
  <c r="F740" i="210"/>
  <c r="E741" i="210"/>
  <c r="G741" i="210"/>
  <c r="F741" i="210" s="1"/>
  <c r="E742" i="210"/>
  <c r="G742" i="210"/>
  <c r="F742" i="210" s="1"/>
  <c r="E743" i="210"/>
  <c r="G743" i="210"/>
  <c r="F743" i="210" s="1"/>
  <c r="E744" i="210"/>
  <c r="G744" i="210"/>
  <c r="F744" i="210"/>
  <c r="E745" i="210"/>
  <c r="F745" i="210" s="1"/>
  <c r="G745" i="210"/>
  <c r="E746" i="210"/>
  <c r="G746" i="210"/>
  <c r="F746" i="210" s="1"/>
  <c r="E747" i="210"/>
  <c r="G747" i="210"/>
  <c r="F747" i="210" s="1"/>
  <c r="E749" i="210"/>
  <c r="G749" i="210"/>
  <c r="F749" i="210"/>
  <c r="E750" i="210"/>
  <c r="G750" i="210"/>
  <c r="F750" i="210" s="1"/>
  <c r="E751" i="210"/>
  <c r="G751" i="210"/>
  <c r="F751" i="210" s="1"/>
  <c r="E752" i="210"/>
  <c r="G752" i="210"/>
  <c r="F752" i="210" s="1"/>
  <c r="E753" i="210"/>
  <c r="G753" i="210"/>
  <c r="F753" i="210"/>
  <c r="E754" i="210"/>
  <c r="F754" i="210" s="1"/>
  <c r="G754" i="210"/>
  <c r="E755" i="210"/>
  <c r="G755" i="210"/>
  <c r="F755" i="210" s="1"/>
  <c r="E756" i="210"/>
  <c r="G756" i="210"/>
  <c r="F756" i="210" s="1"/>
  <c r="E757" i="210"/>
  <c r="G757" i="210"/>
  <c r="F757" i="210"/>
  <c r="E758" i="210"/>
  <c r="G758" i="210"/>
  <c r="F758" i="210" s="1"/>
  <c r="E759" i="210"/>
  <c r="G759" i="210"/>
  <c r="E760" i="210"/>
  <c r="G760" i="210"/>
  <c r="F760" i="210" s="1"/>
  <c r="E761" i="210"/>
  <c r="G761" i="210"/>
  <c r="F761" i="210"/>
  <c r="E762" i="210"/>
  <c r="F762" i="210" s="1"/>
  <c r="G762" i="210"/>
  <c r="E763" i="210"/>
  <c r="G763" i="210"/>
  <c r="F763" i="210" s="1"/>
  <c r="E764" i="210"/>
  <c r="G764" i="210"/>
  <c r="F764" i="210" s="1"/>
  <c r="E765" i="210"/>
  <c r="G765" i="210"/>
  <c r="F765" i="210"/>
  <c r="E766" i="210"/>
  <c r="G766" i="210"/>
  <c r="F766" i="210" s="1"/>
  <c r="E767" i="210"/>
  <c r="G767" i="210"/>
  <c r="E768" i="210"/>
  <c r="G768" i="210"/>
  <c r="F768" i="210" s="1"/>
  <c r="E769" i="210"/>
  <c r="G769" i="210"/>
  <c r="F769" i="210"/>
  <c r="E770" i="210"/>
  <c r="F770" i="210" s="1"/>
  <c r="G770" i="210"/>
  <c r="E772" i="210"/>
  <c r="G772" i="210"/>
  <c r="F772" i="210" s="1"/>
  <c r="E773" i="210"/>
  <c r="G773" i="210"/>
  <c r="F773" i="210" s="1"/>
  <c r="E774" i="210"/>
  <c r="G774" i="210"/>
  <c r="F774" i="210"/>
  <c r="E775" i="210"/>
  <c r="G775" i="210"/>
  <c r="F775" i="210" s="1"/>
  <c r="E776" i="210"/>
  <c r="G776" i="210"/>
  <c r="F776" i="210" s="1"/>
  <c r="E777" i="210"/>
  <c r="G777" i="210"/>
  <c r="F777" i="210" s="1"/>
  <c r="E778" i="210"/>
  <c r="G778" i="210"/>
  <c r="F778" i="210"/>
  <c r="E779" i="210"/>
  <c r="F779" i="210" s="1"/>
  <c r="G779" i="210"/>
  <c r="E780" i="210"/>
  <c r="G780" i="210"/>
  <c r="F780" i="210" s="1"/>
  <c r="E781" i="210"/>
  <c r="G781" i="210"/>
  <c r="F781" i="210" s="1"/>
  <c r="E782" i="210"/>
  <c r="G782" i="210"/>
  <c r="F782" i="210"/>
  <c r="E783" i="210"/>
  <c r="G783" i="210"/>
  <c r="F783" i="210" s="1"/>
  <c r="E784" i="210"/>
  <c r="G784" i="210"/>
  <c r="F784" i="210" s="1"/>
  <c r="E785" i="210"/>
  <c r="G785" i="210"/>
  <c r="F785" i="210" s="1"/>
  <c r="E786" i="210"/>
  <c r="G786" i="210"/>
  <c r="F786" i="210"/>
  <c r="E787" i="210"/>
  <c r="F787" i="210" s="1"/>
  <c r="G787" i="210"/>
  <c r="E788" i="210"/>
  <c r="G788" i="210"/>
  <c r="F788" i="210" s="1"/>
  <c r="E789" i="210"/>
  <c r="G789" i="210"/>
  <c r="F789" i="210" s="1"/>
  <c r="E790" i="210"/>
  <c r="G790" i="210"/>
  <c r="F790" i="210"/>
  <c r="E791" i="210"/>
  <c r="G791" i="210"/>
  <c r="F791" i="210" s="1"/>
  <c r="E792" i="210"/>
  <c r="G792" i="210"/>
  <c r="E793" i="210"/>
  <c r="G793" i="210"/>
  <c r="F793" i="210" s="1"/>
  <c r="E794" i="210"/>
  <c r="G794" i="210"/>
  <c r="F794" i="210"/>
  <c r="E795" i="210"/>
  <c r="F795" i="210" s="1"/>
  <c r="G795" i="210"/>
  <c r="E796" i="210"/>
  <c r="G796" i="210"/>
  <c r="F796" i="210" s="1"/>
  <c r="E798" i="210"/>
  <c r="G798" i="210"/>
  <c r="E799" i="210"/>
  <c r="G799" i="210"/>
  <c r="F799" i="210"/>
  <c r="E800" i="210"/>
  <c r="G800" i="210"/>
  <c r="F800" i="210" s="1"/>
  <c r="E801" i="210"/>
  <c r="G801" i="210"/>
  <c r="E802" i="210"/>
  <c r="G802" i="210"/>
  <c r="F802" i="210" s="1"/>
  <c r="E803" i="210"/>
  <c r="G803" i="210"/>
  <c r="F803" i="210"/>
  <c r="E804" i="210"/>
  <c r="F804" i="210" s="1"/>
  <c r="G804" i="210"/>
  <c r="E805" i="210"/>
  <c r="G805" i="210"/>
  <c r="F805" i="210" s="1"/>
  <c r="E806" i="210"/>
  <c r="G806" i="210"/>
  <c r="F806" i="210" s="1"/>
  <c r="E807" i="210"/>
  <c r="G807" i="210"/>
  <c r="F807" i="210"/>
  <c r="E808" i="210"/>
  <c r="G808" i="210"/>
  <c r="F808" i="210" s="1"/>
  <c r="E809" i="210"/>
  <c r="G809" i="210"/>
  <c r="F809" i="210" s="1"/>
  <c r="E810" i="210"/>
  <c r="G810" i="210"/>
  <c r="F810" i="210" s="1"/>
  <c r="E811" i="210"/>
  <c r="G811" i="210"/>
  <c r="F811" i="210"/>
  <c r="E812" i="210"/>
  <c r="F812" i="210" s="1"/>
  <c r="G812" i="210"/>
  <c r="E813" i="210"/>
  <c r="G813" i="210"/>
  <c r="E814" i="210"/>
  <c r="G814" i="210"/>
  <c r="F814" i="210" s="1"/>
  <c r="E815" i="210"/>
  <c r="G815" i="210"/>
  <c r="F815" i="210"/>
  <c r="E817" i="210"/>
  <c r="G817" i="210"/>
  <c r="F817" i="210" s="1"/>
  <c r="E818" i="210"/>
  <c r="G818" i="210"/>
  <c r="F818" i="210" s="1"/>
  <c r="E819" i="210"/>
  <c r="G819" i="210"/>
  <c r="F819" i="210" s="1"/>
  <c r="E820" i="210"/>
  <c r="G820" i="210"/>
  <c r="F820" i="210"/>
  <c r="E821" i="210"/>
  <c r="F821" i="210" s="1"/>
  <c r="G821" i="210"/>
  <c r="E822" i="210"/>
  <c r="G822" i="210"/>
  <c r="E823" i="210"/>
  <c r="G823" i="210"/>
  <c r="F823" i="210" s="1"/>
  <c r="E824" i="210"/>
  <c r="G824" i="210"/>
  <c r="F824" i="210"/>
  <c r="E825" i="210"/>
  <c r="G825" i="210"/>
  <c r="F825" i="210" s="1"/>
  <c r="E826" i="210"/>
  <c r="G826" i="210"/>
  <c r="E827" i="210"/>
  <c r="G827" i="210"/>
  <c r="F827" i="210" s="1"/>
  <c r="E828" i="210"/>
  <c r="G828" i="210"/>
  <c r="F828" i="210"/>
  <c r="E829" i="210"/>
  <c r="F829" i="210" s="1"/>
  <c r="G829" i="210"/>
  <c r="E830" i="210"/>
  <c r="G830" i="210"/>
  <c r="F830" i="210" s="1"/>
  <c r="E831" i="210"/>
  <c r="G831" i="210"/>
  <c r="F831" i="210" s="1"/>
  <c r="E832" i="210"/>
  <c r="G832" i="210"/>
  <c r="F832" i="210"/>
  <c r="E833" i="210"/>
  <c r="G833" i="210"/>
  <c r="F833" i="210" s="1"/>
  <c r="E834" i="210"/>
  <c r="G834" i="210"/>
  <c r="E835" i="210"/>
  <c r="G835" i="210"/>
  <c r="F835" i="210" s="1"/>
  <c r="E836" i="210"/>
  <c r="G836" i="210"/>
  <c r="F836" i="210"/>
  <c r="E837" i="210"/>
  <c r="F837" i="210" s="1"/>
  <c r="G837" i="210"/>
  <c r="E838" i="210"/>
  <c r="G838" i="210"/>
  <c r="F838" i="210" s="1"/>
  <c r="E839" i="210"/>
  <c r="G839" i="210"/>
  <c r="F839" i="210" s="1"/>
  <c r="E841" i="210"/>
  <c r="G841" i="210"/>
  <c r="F841" i="210"/>
  <c r="E842" i="210"/>
  <c r="G842" i="210"/>
  <c r="F842" i="210" s="1"/>
  <c r="E843" i="210"/>
  <c r="G843" i="210"/>
  <c r="F843" i="210" s="1"/>
  <c r="E844" i="210"/>
  <c r="G844" i="210"/>
  <c r="F844" i="210" s="1"/>
  <c r="E845" i="210"/>
  <c r="G845" i="210"/>
  <c r="F845" i="210"/>
  <c r="E846" i="210"/>
  <c r="F846" i="210" s="1"/>
  <c r="G846" i="210"/>
  <c r="E847" i="210"/>
  <c r="G847" i="210"/>
  <c r="E848" i="210"/>
  <c r="G848" i="210"/>
  <c r="F848" i="210" s="1"/>
  <c r="E849" i="210"/>
  <c r="G849" i="210"/>
  <c r="F849" i="210"/>
  <c r="E850" i="210"/>
  <c r="G850" i="210"/>
  <c r="F850" i="210" s="1"/>
  <c r="E851" i="210"/>
  <c r="G851" i="210"/>
  <c r="F851" i="210" s="1"/>
  <c r="E852" i="210"/>
  <c r="G852" i="210"/>
  <c r="F852" i="210" s="1"/>
  <c r="E853" i="210"/>
  <c r="G853" i="210"/>
  <c r="F853" i="210"/>
  <c r="E854" i="210"/>
  <c r="F854" i="210" s="1"/>
  <c r="G854" i="210"/>
  <c r="E855" i="210"/>
  <c r="G855" i="210"/>
  <c r="E856" i="210"/>
  <c r="G856" i="210"/>
  <c r="F856" i="210" s="1"/>
  <c r="E857" i="210"/>
  <c r="G857" i="210"/>
  <c r="F857" i="210"/>
  <c r="E858" i="210"/>
  <c r="G858" i="210"/>
  <c r="F858" i="210" s="1"/>
  <c r="E859" i="210"/>
  <c r="G859" i="210"/>
  <c r="E860" i="210"/>
  <c r="G860" i="210"/>
  <c r="F860" i="210" s="1"/>
  <c r="E861" i="210"/>
  <c r="G861" i="210"/>
  <c r="F861" i="210"/>
  <c r="E862" i="210"/>
  <c r="F862" i="210" s="1"/>
  <c r="G862" i="210"/>
  <c r="E864" i="210"/>
  <c r="G864" i="210"/>
  <c r="F864" i="210" s="1"/>
  <c r="E865" i="210"/>
  <c r="G865" i="210"/>
  <c r="F865" i="210"/>
  <c r="E866" i="210"/>
  <c r="G866" i="210"/>
  <c r="F866" i="210"/>
  <c r="E867" i="210"/>
  <c r="G867" i="210"/>
  <c r="F867" i="210" s="1"/>
  <c r="E868" i="210"/>
  <c r="G868" i="210"/>
  <c r="F868" i="210" s="1"/>
  <c r="E869" i="210"/>
  <c r="G869" i="210"/>
  <c r="F869" i="210" s="1"/>
  <c r="E870" i="210"/>
  <c r="G870" i="210"/>
  <c r="F870" i="210"/>
  <c r="E871" i="210"/>
  <c r="F871" i="210" s="1"/>
  <c r="G871" i="210"/>
  <c r="E872" i="210"/>
  <c r="G872" i="210"/>
  <c r="F872" i="210" s="1"/>
  <c r="E873" i="210"/>
  <c r="G873" i="210"/>
  <c r="F873" i="210" s="1"/>
  <c r="E874" i="210"/>
  <c r="G874" i="210"/>
  <c r="F874" i="210"/>
  <c r="E875" i="210"/>
  <c r="G875" i="210"/>
  <c r="F875" i="210" s="1"/>
  <c r="E876" i="210"/>
  <c r="G876" i="210"/>
  <c r="F876" i="210" s="1"/>
  <c r="E877" i="210"/>
  <c r="G877" i="210"/>
  <c r="F877" i="210" s="1"/>
  <c r="E878" i="210"/>
  <c r="G878" i="210"/>
  <c r="F878" i="210"/>
  <c r="E879" i="210"/>
  <c r="F879" i="210" s="1"/>
  <c r="G879" i="210"/>
  <c r="E880" i="210"/>
  <c r="G880" i="210"/>
  <c r="E881" i="210"/>
  <c r="G881" i="210"/>
  <c r="F881" i="210" s="1"/>
  <c r="E882" i="210"/>
  <c r="G882" i="210"/>
  <c r="F882" i="210"/>
  <c r="E883" i="210"/>
  <c r="G883" i="210"/>
  <c r="F883" i="210" s="1"/>
  <c r="E884" i="210"/>
  <c r="G884" i="210"/>
  <c r="F884" i="210" s="1"/>
  <c r="E885" i="210"/>
  <c r="G885" i="210"/>
  <c r="F885" i="210" s="1"/>
  <c r="E886" i="210"/>
  <c r="G886" i="210"/>
  <c r="F886" i="210"/>
  <c r="E887" i="210"/>
  <c r="F887" i="210" s="1"/>
  <c r="G887" i="210"/>
  <c r="E888" i="210"/>
  <c r="G888" i="210"/>
  <c r="E890" i="210"/>
  <c r="G890" i="210"/>
  <c r="F890" i="210" s="1"/>
  <c r="E891" i="210"/>
  <c r="G891" i="210"/>
  <c r="F891" i="210"/>
  <c r="E892" i="210"/>
  <c r="G892" i="210"/>
  <c r="F892" i="210" s="1"/>
  <c r="E893" i="210"/>
  <c r="G893" i="210"/>
  <c r="F893" i="210" s="1"/>
  <c r="E894" i="210"/>
  <c r="G894" i="210"/>
  <c r="F894" i="210" s="1"/>
  <c r="E895" i="210"/>
  <c r="G895" i="210"/>
  <c r="F895" i="210"/>
  <c r="E896" i="210"/>
  <c r="F896" i="210" s="1"/>
  <c r="G896" i="210"/>
  <c r="E897" i="210"/>
  <c r="G897" i="210"/>
  <c r="E898" i="210"/>
  <c r="G898" i="210"/>
  <c r="F898" i="210" s="1"/>
  <c r="E899" i="210"/>
  <c r="G899" i="210"/>
  <c r="F899" i="210"/>
  <c r="E900" i="210"/>
  <c r="G900" i="210"/>
  <c r="F900" i="210" s="1"/>
  <c r="E901" i="210"/>
  <c r="G901" i="210"/>
  <c r="E902" i="210"/>
  <c r="G902" i="210"/>
  <c r="F902" i="210" s="1"/>
  <c r="E903" i="210"/>
  <c r="G903" i="210"/>
  <c r="F903" i="210"/>
  <c r="E904" i="210"/>
  <c r="F904" i="210" s="1"/>
  <c r="G904" i="210"/>
  <c r="E905" i="210"/>
  <c r="G905" i="210"/>
  <c r="E906" i="210"/>
  <c r="G906" i="210"/>
  <c r="F906" i="210"/>
  <c r="E907" i="210"/>
  <c r="G907" i="210"/>
  <c r="F907" i="210"/>
  <c r="E908" i="210"/>
  <c r="G908" i="210"/>
  <c r="F908" i="210" s="1"/>
  <c r="E910" i="210"/>
  <c r="G910" i="210"/>
  <c r="E911" i="210"/>
  <c r="G911" i="210"/>
  <c r="F911" i="210" s="1"/>
  <c r="E912" i="210"/>
  <c r="G912" i="210"/>
  <c r="F912" i="210"/>
  <c r="E913" i="210"/>
  <c r="F913" i="210" s="1"/>
  <c r="G913" i="210"/>
  <c r="E914" i="210"/>
  <c r="G914" i="210"/>
  <c r="F914" i="210" s="1"/>
  <c r="E915" i="210"/>
  <c r="G915" i="210"/>
  <c r="F915" i="210"/>
  <c r="E916" i="210"/>
  <c r="G916" i="210"/>
  <c r="F916" i="210"/>
  <c r="E917" i="210"/>
  <c r="G917" i="210"/>
  <c r="F917" i="210" s="1"/>
  <c r="E918" i="210"/>
  <c r="G918" i="210"/>
  <c r="E919" i="210"/>
  <c r="G919" i="210"/>
  <c r="F919" i="210" s="1"/>
  <c r="E920" i="210"/>
  <c r="G920" i="210"/>
  <c r="F920" i="210"/>
  <c r="E921" i="210"/>
  <c r="F921" i="210" s="1"/>
  <c r="G921" i="210"/>
  <c r="E922" i="210"/>
  <c r="G922" i="210"/>
  <c r="F922" i="210" s="1"/>
  <c r="E923" i="210"/>
  <c r="G923" i="210"/>
  <c r="F923" i="210"/>
  <c r="E924" i="210"/>
  <c r="G924" i="210"/>
  <c r="F924" i="210"/>
  <c r="E925" i="210"/>
  <c r="G925" i="210"/>
  <c r="F925" i="210" s="1"/>
  <c r="E927" i="210"/>
  <c r="G927" i="210"/>
  <c r="E928" i="210"/>
  <c r="F928" i="210" s="1"/>
  <c r="G928" i="210"/>
  <c r="E929" i="210"/>
  <c r="G929" i="210"/>
  <c r="F929" i="210"/>
  <c r="E930" i="210"/>
  <c r="G930" i="210"/>
  <c r="F930" i="210"/>
  <c r="E931" i="210"/>
  <c r="G931" i="210"/>
  <c r="F931" i="210" s="1"/>
  <c r="E932" i="210"/>
  <c r="G932" i="210"/>
  <c r="F932" i="210"/>
  <c r="E933" i="210"/>
  <c r="G933" i="210"/>
  <c r="F933" i="210"/>
  <c r="E934" i="210"/>
  <c r="G934" i="210"/>
  <c r="F934" i="210" s="1"/>
  <c r="E935" i="210"/>
  <c r="G935" i="210"/>
  <c r="E936" i="210"/>
  <c r="G936" i="210"/>
  <c r="F936" i="210" s="1"/>
  <c r="E937" i="210"/>
  <c r="G937" i="210"/>
  <c r="F937" i="210"/>
  <c r="E938" i="210"/>
  <c r="F938" i="210" s="1"/>
  <c r="G938" i="210"/>
  <c r="E939" i="210"/>
  <c r="G939" i="210"/>
  <c r="E940" i="210"/>
  <c r="G940" i="210"/>
  <c r="F940" i="210"/>
  <c r="E941" i="210"/>
  <c r="G941" i="210"/>
  <c r="F941" i="210"/>
  <c r="E942" i="210"/>
  <c r="G942" i="210"/>
  <c r="E943" i="210"/>
  <c r="G943" i="210"/>
  <c r="E944" i="210"/>
  <c r="G944" i="210"/>
  <c r="F944" i="210" s="1"/>
  <c r="E945" i="210"/>
  <c r="G945" i="210"/>
  <c r="F945" i="210"/>
  <c r="E946" i="210"/>
  <c r="G946" i="210"/>
  <c r="F946" i="210"/>
  <c r="E948" i="210"/>
  <c r="G948" i="210"/>
  <c r="E949" i="210"/>
  <c r="G949" i="210"/>
  <c r="F949" i="210" s="1"/>
  <c r="E950" i="210"/>
  <c r="G950" i="210"/>
  <c r="F950" i="210"/>
  <c r="E951" i="210"/>
  <c r="G951" i="210"/>
  <c r="E952" i="210"/>
  <c r="G952" i="210"/>
  <c r="E953" i="210"/>
  <c r="G953" i="210"/>
  <c r="F953" i="210" s="1"/>
  <c r="E954" i="210"/>
  <c r="G954" i="210"/>
  <c r="F954" i="210"/>
  <c r="E955" i="210"/>
  <c r="F955" i="210" s="1"/>
  <c r="G955" i="210"/>
  <c r="E956" i="210"/>
  <c r="G956" i="210"/>
  <c r="E957" i="210"/>
  <c r="G957" i="210"/>
  <c r="F957" i="210" s="1"/>
  <c r="E958" i="210"/>
  <c r="G958" i="210"/>
  <c r="F958" i="210" s="1"/>
  <c r="E959" i="210"/>
  <c r="G959" i="210"/>
  <c r="E960" i="210"/>
  <c r="G960" i="210"/>
  <c r="F960" i="210" s="1"/>
  <c r="E961" i="210"/>
  <c r="G961" i="210"/>
  <c r="F961" i="210" s="1"/>
  <c r="E962" i="210"/>
  <c r="G962" i="210"/>
  <c r="F962" i="210"/>
  <c r="E963" i="210"/>
  <c r="F963" i="210" s="1"/>
  <c r="G963" i="210"/>
  <c r="E964" i="210"/>
  <c r="G964" i="210"/>
  <c r="E965" i="210"/>
  <c r="G965" i="210"/>
  <c r="F965" i="210" s="1"/>
  <c r="E966" i="210"/>
  <c r="G966" i="210"/>
  <c r="F966" i="210" s="1"/>
  <c r="E967" i="210"/>
  <c r="G967" i="210"/>
  <c r="E969" i="210"/>
  <c r="G969" i="210"/>
  <c r="E970" i="210"/>
  <c r="G970" i="210"/>
  <c r="F970" i="210"/>
  <c r="E971" i="210"/>
  <c r="G971" i="210"/>
  <c r="F971" i="210"/>
  <c r="E972" i="210"/>
  <c r="G972" i="210"/>
  <c r="F972" i="210"/>
  <c r="E973" i="210"/>
  <c r="G973" i="210"/>
  <c r="F973" i="210" s="1"/>
  <c r="E974" i="210"/>
  <c r="G974" i="210"/>
  <c r="F974" i="210" s="1"/>
  <c r="E975" i="210"/>
  <c r="G975" i="210"/>
  <c r="F975" i="210" s="1"/>
  <c r="E976" i="210"/>
  <c r="G976" i="210"/>
  <c r="F976" i="210" s="1"/>
  <c r="E977" i="210"/>
  <c r="G977" i="210"/>
  <c r="F977" i="210" s="1"/>
  <c r="E978" i="210"/>
  <c r="G978" i="210"/>
  <c r="F978" i="210"/>
  <c r="E979" i="210"/>
  <c r="G979" i="210"/>
  <c r="F979" i="210"/>
  <c r="E980" i="210"/>
  <c r="G980" i="210"/>
  <c r="F980" i="210"/>
  <c r="E981" i="210"/>
  <c r="G981" i="210"/>
  <c r="F981" i="210" s="1"/>
  <c r="E982" i="210"/>
  <c r="G982" i="210"/>
  <c r="F982" i="210"/>
  <c r="E983" i="210"/>
  <c r="G983" i="210"/>
  <c r="F983" i="210" s="1"/>
  <c r="E984" i="210"/>
  <c r="G984" i="210"/>
  <c r="F984" i="210" s="1"/>
  <c r="E985" i="210"/>
  <c r="G985" i="210"/>
  <c r="F985" i="210" s="1"/>
  <c r="E986" i="210"/>
  <c r="F986" i="210" s="1"/>
  <c r="G986" i="210"/>
  <c r="E987" i="210"/>
  <c r="G987" i="210"/>
  <c r="F987" i="210"/>
  <c r="A24" i="210"/>
  <c r="A25" i="210"/>
  <c r="A26" i="210"/>
  <c r="A27" i="210"/>
  <c r="A28" i="210"/>
  <c r="A29" i="210"/>
  <c r="A30" i="210"/>
  <c r="A31" i="210"/>
  <c r="A32" i="210"/>
  <c r="A33" i="210"/>
  <c r="A34" i="210"/>
  <c r="A35" i="210"/>
  <c r="A36" i="210"/>
  <c r="A37" i="210"/>
  <c r="A38" i="210"/>
  <c r="A39" i="210"/>
  <c r="A40" i="210"/>
  <c r="A41" i="210"/>
  <c r="A42" i="210"/>
  <c r="A43" i="210"/>
  <c r="A44" i="210"/>
  <c r="A45" i="210"/>
  <c r="A46" i="210"/>
  <c r="A47" i="210"/>
  <c r="A48" i="210"/>
  <c r="A49" i="210"/>
  <c r="A50" i="210"/>
  <c r="A51" i="210"/>
  <c r="A52" i="210"/>
  <c r="A53" i="210"/>
  <c r="A54" i="210"/>
  <c r="A55" i="210"/>
  <c r="A56" i="210"/>
  <c r="A57" i="210"/>
  <c r="A59" i="210"/>
  <c r="A60" i="210"/>
  <c r="A61" i="210"/>
  <c r="A62" i="210"/>
  <c r="A63" i="210"/>
  <c r="A64" i="210"/>
  <c r="A65" i="210"/>
  <c r="A66" i="210"/>
  <c r="A67" i="210"/>
  <c r="A68" i="210"/>
  <c r="A69" i="210"/>
  <c r="A70" i="210"/>
  <c r="A71" i="210"/>
  <c r="A72" i="210"/>
  <c r="A73" i="210"/>
  <c r="A74" i="210"/>
  <c r="A75" i="210"/>
  <c r="A76" i="210"/>
  <c r="A77" i="210"/>
  <c r="A78" i="210"/>
  <c r="A79" i="210"/>
  <c r="A80" i="210"/>
  <c r="A81" i="210"/>
  <c r="A82" i="210"/>
  <c r="A83" i="210"/>
  <c r="A84" i="210"/>
  <c r="A85" i="210"/>
  <c r="A86" i="210"/>
  <c r="A87" i="210"/>
  <c r="A88" i="210"/>
  <c r="A89" i="210"/>
  <c r="A90" i="210"/>
  <c r="A91" i="210"/>
  <c r="A92" i="210"/>
  <c r="A93" i="210"/>
  <c r="A94" i="210"/>
  <c r="A95" i="210"/>
  <c r="A96" i="210"/>
  <c r="A97" i="210"/>
  <c r="A99" i="210"/>
  <c r="A100" i="210"/>
  <c r="A101" i="210"/>
  <c r="A102" i="210"/>
  <c r="A103" i="210"/>
  <c r="A104" i="210"/>
  <c r="A105" i="210"/>
  <c r="A106" i="210"/>
  <c r="A107" i="210"/>
  <c r="A108" i="210"/>
  <c r="A109" i="210"/>
  <c r="A110" i="210"/>
  <c r="A111" i="210"/>
  <c r="A112" i="210"/>
  <c r="A113" i="210"/>
  <c r="A114" i="210"/>
  <c r="A115" i="210"/>
  <c r="A116" i="210"/>
  <c r="A117" i="210"/>
  <c r="A118" i="210"/>
  <c r="A119" i="210"/>
  <c r="A120" i="210"/>
  <c r="A121" i="210"/>
  <c r="A122" i="210"/>
  <c r="A123" i="210"/>
  <c r="A124" i="210"/>
  <c r="A125" i="210"/>
  <c r="A126" i="210"/>
  <c r="A127" i="210"/>
  <c r="A128" i="210"/>
  <c r="A129" i="210"/>
  <c r="A130" i="210"/>
  <c r="A131" i="210"/>
  <c r="A132" i="210"/>
  <c r="A133" i="210"/>
  <c r="A134" i="210"/>
  <c r="A135" i="210"/>
  <c r="A136" i="210"/>
  <c r="A137" i="210"/>
  <c r="A138" i="210"/>
  <c r="A139" i="210"/>
  <c r="A140" i="210"/>
  <c r="A141" i="210"/>
  <c r="A142" i="210"/>
  <c r="A143" i="210"/>
  <c r="A144" i="210"/>
  <c r="A145" i="210"/>
  <c r="A146" i="210"/>
  <c r="A147" i="210"/>
  <c r="A148" i="210"/>
  <c r="A149" i="210"/>
  <c r="A150" i="210"/>
  <c r="A151" i="210"/>
  <c r="A152" i="210"/>
  <c r="A153" i="210"/>
  <c r="A154" i="210"/>
  <c r="A155" i="210"/>
  <c r="A156" i="210"/>
  <c r="A157" i="210"/>
  <c r="A158" i="210"/>
  <c r="A159" i="210"/>
  <c r="A160" i="210"/>
  <c r="A161" i="210"/>
  <c r="A162" i="210"/>
  <c r="A163" i="210"/>
  <c r="A164" i="210"/>
  <c r="A165" i="210"/>
  <c r="A166" i="210"/>
  <c r="A167" i="210"/>
  <c r="A168" i="210"/>
  <c r="A169" i="210"/>
  <c r="A170" i="210"/>
  <c r="A171" i="210"/>
  <c r="A172" i="210"/>
  <c r="A173" i="210"/>
  <c r="A174" i="210"/>
  <c r="A175" i="210"/>
  <c r="A176" i="210"/>
  <c r="A177" i="210"/>
  <c r="A178" i="210"/>
  <c r="A179" i="210"/>
  <c r="A181" i="210"/>
  <c r="A182" i="210"/>
  <c r="A183" i="210"/>
  <c r="A184" i="210"/>
  <c r="A185" i="210"/>
  <c r="A186" i="210"/>
  <c r="A187" i="210"/>
  <c r="A188" i="210"/>
  <c r="A189" i="210"/>
  <c r="A190" i="210"/>
  <c r="A191" i="210"/>
  <c r="A192" i="210"/>
  <c r="A193" i="210"/>
  <c r="A194" i="210"/>
  <c r="A195" i="210"/>
  <c r="A196" i="210"/>
  <c r="A197" i="210"/>
  <c r="A198" i="210"/>
  <c r="A199" i="210"/>
  <c r="A200" i="210"/>
  <c r="A202" i="210"/>
  <c r="A203" i="210"/>
  <c r="A204" i="210"/>
  <c r="A205" i="210"/>
  <c r="A206" i="210"/>
  <c r="A207" i="210"/>
  <c r="A208" i="210"/>
  <c r="A209" i="210"/>
  <c r="A210" i="210"/>
  <c r="A211" i="210"/>
  <c r="A212" i="210"/>
  <c r="A213" i="210"/>
  <c r="A215" i="210"/>
  <c r="A216" i="210"/>
  <c r="A217" i="210"/>
  <c r="A218" i="210"/>
  <c r="A219" i="210"/>
  <c r="A220" i="210"/>
  <c r="A221" i="210"/>
  <c r="A222" i="210"/>
  <c r="A223" i="210"/>
  <c r="A224" i="210"/>
  <c r="A225" i="210"/>
  <c r="A226" i="210"/>
  <c r="A227" i="210"/>
  <c r="A228" i="210"/>
  <c r="A229" i="210"/>
  <c r="A230" i="210"/>
  <c r="A231" i="210"/>
  <c r="A232" i="210"/>
  <c r="A233" i="210"/>
  <c r="A234" i="210"/>
  <c r="A235" i="210"/>
  <c r="A236" i="210"/>
  <c r="A237" i="210"/>
  <c r="A238" i="210"/>
  <c r="A239" i="210"/>
  <c r="A240" i="210"/>
  <c r="A241" i="210"/>
  <c r="A242" i="210"/>
  <c r="A244" i="210"/>
  <c r="A245" i="210"/>
  <c r="A246" i="210"/>
  <c r="A247" i="210"/>
  <c r="A248" i="210"/>
  <c r="A249" i="210"/>
  <c r="A250" i="210"/>
  <c r="A252" i="210"/>
  <c r="A253" i="210"/>
  <c r="A254" i="210"/>
  <c r="A255" i="210"/>
  <c r="A256" i="210"/>
  <c r="A257" i="210"/>
  <c r="A258" i="210"/>
  <c r="A259" i="210"/>
  <c r="A260" i="210"/>
  <c r="A261" i="210"/>
  <c r="A262" i="210"/>
  <c r="A263" i="210"/>
  <c r="A264" i="210"/>
  <c r="A265" i="210"/>
  <c r="A266" i="210"/>
  <c r="A267" i="210"/>
  <c r="A268" i="210"/>
  <c r="A269" i="210"/>
  <c r="A270" i="210"/>
  <c r="A271" i="210"/>
  <c r="A272" i="210"/>
  <c r="A273" i="210"/>
  <c r="A274" i="210"/>
  <c r="A275" i="210"/>
  <c r="A276" i="210"/>
  <c r="A277" i="210"/>
  <c r="A278" i="210"/>
  <c r="A279" i="210"/>
  <c r="A280" i="210"/>
  <c r="A281" i="210"/>
  <c r="A282" i="210"/>
  <c r="A283" i="210"/>
  <c r="A284" i="210"/>
  <c r="A285" i="210"/>
  <c r="A286" i="210"/>
  <c r="A287" i="210"/>
  <c r="A288" i="210"/>
  <c r="A289" i="210"/>
  <c r="A290" i="210"/>
  <c r="A291" i="210"/>
  <c r="A292" i="210"/>
  <c r="A293" i="210"/>
  <c r="A295" i="210"/>
  <c r="A296" i="210"/>
  <c r="A297" i="210"/>
  <c r="A298" i="210"/>
  <c r="A299" i="210"/>
  <c r="A300" i="210"/>
  <c r="A301" i="210"/>
  <c r="A302" i="210"/>
  <c r="A303" i="210"/>
  <c r="A304" i="210"/>
  <c r="A305" i="210"/>
  <c r="A306" i="210"/>
  <c r="A307" i="210"/>
  <c r="A308" i="210"/>
  <c r="A309" i="210"/>
  <c r="A310" i="210"/>
  <c r="A312" i="210"/>
  <c r="A313" i="210"/>
  <c r="A314" i="210"/>
  <c r="A315" i="210"/>
  <c r="A316" i="210"/>
  <c r="A317" i="210"/>
  <c r="A318" i="210"/>
  <c r="A319" i="210"/>
  <c r="A320" i="210"/>
  <c r="A321" i="210"/>
  <c r="A322" i="210"/>
  <c r="A324" i="210"/>
  <c r="A325" i="210"/>
  <c r="A326" i="210"/>
  <c r="A327" i="210"/>
  <c r="A328" i="210"/>
  <c r="A329" i="210"/>
  <c r="A330" i="210"/>
  <c r="A331" i="210"/>
  <c r="A333" i="210"/>
  <c r="A334" i="210"/>
  <c r="A335" i="210"/>
  <c r="A336" i="210"/>
  <c r="A337" i="210"/>
  <c r="A338" i="210"/>
  <c r="A339" i="210"/>
  <c r="A340" i="210"/>
  <c r="A341" i="210"/>
  <c r="A342" i="210"/>
  <c r="A343" i="210"/>
  <c r="A344" i="210"/>
  <c r="A345" i="210"/>
  <c r="A346" i="210"/>
  <c r="A347" i="210"/>
  <c r="A348" i="210"/>
  <c r="A349" i="210"/>
  <c r="A350" i="210"/>
  <c r="A351" i="210"/>
  <c r="A352" i="210"/>
  <c r="A353" i="210"/>
  <c r="A354" i="210"/>
  <c r="A355" i="210"/>
  <c r="A356" i="210"/>
  <c r="A357" i="210"/>
  <c r="A358" i="210"/>
  <c r="A359" i="210"/>
  <c r="A360" i="210"/>
  <c r="A361" i="210"/>
  <c r="A362" i="210"/>
  <c r="A364" i="210"/>
  <c r="A365" i="210"/>
  <c r="A366" i="210"/>
  <c r="A367" i="210"/>
  <c r="A368" i="210"/>
  <c r="A369" i="210"/>
  <c r="A370" i="210"/>
  <c r="A371" i="210"/>
  <c r="A372" i="210"/>
  <c r="A373" i="210"/>
  <c r="A375" i="210"/>
  <c r="A376" i="210"/>
  <c r="A377" i="210"/>
  <c r="A378" i="210"/>
  <c r="A380" i="210"/>
  <c r="A381" i="210"/>
  <c r="A382" i="210"/>
  <c r="A383" i="210"/>
  <c r="A384" i="210"/>
  <c r="A385" i="210"/>
  <c r="A386" i="210"/>
  <c r="A387" i="210"/>
  <c r="A388" i="210"/>
  <c r="A389" i="210"/>
  <c r="A390" i="210"/>
  <c r="A391" i="210"/>
  <c r="A392" i="210"/>
  <c r="A393" i="210"/>
  <c r="A394" i="210"/>
  <c r="A395" i="210"/>
  <c r="A396" i="210"/>
  <c r="A397" i="210"/>
  <c r="A398" i="210"/>
  <c r="A399" i="210"/>
  <c r="A400" i="210"/>
  <c r="A401" i="210"/>
  <c r="A402" i="210"/>
  <c r="A403" i="210"/>
  <c r="A404" i="210"/>
  <c r="A405" i="210"/>
  <c r="A406" i="210"/>
  <c r="A407" i="210"/>
  <c r="A408" i="210"/>
  <c r="A409" i="210"/>
  <c r="A410" i="210"/>
  <c r="A412" i="210"/>
  <c r="A413" i="210"/>
  <c r="A414" i="210"/>
  <c r="A415" i="210"/>
  <c r="A416" i="210"/>
  <c r="A417" i="210"/>
  <c r="A418" i="210"/>
  <c r="A419" i="210"/>
  <c r="A420" i="210"/>
  <c r="A421" i="210"/>
  <c r="A422" i="210"/>
  <c r="A423" i="210"/>
  <c r="A424" i="210"/>
  <c r="A425" i="210"/>
  <c r="A426" i="210"/>
  <c r="A427" i="210"/>
  <c r="A428" i="210"/>
  <c r="A429" i="210"/>
  <c r="A430" i="210"/>
  <c r="A432" i="210"/>
  <c r="A433" i="210"/>
  <c r="A434" i="210"/>
  <c r="A435" i="210"/>
  <c r="A436" i="210"/>
  <c r="A437" i="210"/>
  <c r="A438" i="210"/>
  <c r="A439" i="210"/>
  <c r="A440" i="210"/>
  <c r="A441" i="210"/>
  <c r="A442" i="210"/>
  <c r="A443" i="210"/>
  <c r="A444" i="210"/>
  <c r="A445" i="210"/>
  <c r="A446" i="210"/>
  <c r="A447" i="210"/>
  <c r="A448" i="210"/>
  <c r="A449" i="210"/>
  <c r="A451" i="210"/>
  <c r="A452" i="210"/>
  <c r="A453" i="210"/>
  <c r="A454" i="210"/>
  <c r="A455" i="210"/>
  <c r="A456" i="210"/>
  <c r="A457" i="210"/>
  <c r="A458" i="210"/>
  <c r="A459" i="210"/>
  <c r="A460" i="210"/>
  <c r="A461" i="210"/>
  <c r="A462" i="210"/>
  <c r="A463" i="210"/>
  <c r="A464" i="210"/>
  <c r="A465" i="210"/>
  <c r="A466" i="210"/>
  <c r="A467" i="210"/>
  <c r="A468" i="210"/>
  <c r="A469" i="210"/>
  <c r="A470" i="210"/>
  <c r="A471" i="210"/>
  <c r="A472" i="210"/>
  <c r="A473" i="210"/>
  <c r="A474" i="210"/>
  <c r="A475" i="210"/>
  <c r="A476" i="210"/>
  <c r="A477" i="210"/>
  <c r="A478" i="210"/>
  <c r="A479" i="210"/>
  <c r="A480" i="210"/>
  <c r="A481" i="210"/>
  <c r="A482" i="210"/>
  <c r="A483" i="210"/>
  <c r="A484" i="210"/>
  <c r="A485" i="210"/>
  <c r="A486" i="210"/>
  <c r="A487" i="210"/>
  <c r="A488" i="210"/>
  <c r="A489" i="210"/>
  <c r="A490" i="210"/>
  <c r="A491" i="210"/>
  <c r="A492" i="210"/>
  <c r="A493" i="210"/>
  <c r="A495" i="210"/>
  <c r="A496" i="210"/>
  <c r="A497" i="210"/>
  <c r="A498" i="210"/>
  <c r="A499" i="210"/>
  <c r="A500" i="210"/>
  <c r="A501" i="210"/>
  <c r="A502" i="210"/>
  <c r="A503" i="210"/>
  <c r="A504" i="210"/>
  <c r="A505" i="210"/>
  <c r="A506" i="210"/>
  <c r="A507" i="210"/>
  <c r="A508" i="210"/>
  <c r="A509" i="210"/>
  <c r="A510" i="210"/>
  <c r="A511" i="210"/>
  <c r="A512" i="210"/>
  <c r="A513" i="210"/>
  <c r="A514" i="210"/>
  <c r="A515" i="210"/>
  <c r="A516" i="210"/>
  <c r="A517" i="210"/>
  <c r="A518" i="210"/>
  <c r="A519" i="210"/>
  <c r="A520" i="210"/>
  <c r="A521" i="210"/>
  <c r="A522" i="210"/>
  <c r="A523" i="210"/>
  <c r="A524" i="210"/>
  <c r="A525" i="210"/>
  <c r="A526" i="210"/>
  <c r="A527" i="210"/>
  <c r="A528" i="210"/>
  <c r="A529" i="210"/>
  <c r="A530" i="210"/>
  <c r="A531" i="210"/>
  <c r="A532" i="210"/>
  <c r="A533" i="210"/>
  <c r="A534" i="210"/>
  <c r="A535" i="210"/>
  <c r="A536" i="210"/>
  <c r="A537" i="210"/>
  <c r="A538" i="210"/>
  <c r="A539" i="210"/>
  <c r="A540" i="210"/>
  <c r="A541" i="210"/>
  <c r="A542" i="210"/>
  <c r="A543" i="210"/>
  <c r="A544" i="210"/>
  <c r="A545" i="210"/>
  <c r="A546" i="210"/>
  <c r="A547" i="210"/>
  <c r="A548" i="210"/>
  <c r="A549" i="210"/>
  <c r="A550" i="210"/>
  <c r="A551" i="210"/>
  <c r="A552" i="210"/>
  <c r="A553" i="210"/>
  <c r="A554" i="210"/>
  <c r="A555" i="210"/>
  <c r="A556" i="210"/>
  <c r="A557" i="210"/>
  <c r="A558" i="210"/>
  <c r="A559" i="210"/>
  <c r="A560" i="210"/>
  <c r="A561" i="210"/>
  <c r="A562" i="210"/>
  <c r="A563" i="210"/>
  <c r="A564" i="210"/>
  <c r="A565" i="210"/>
  <c r="A566" i="210"/>
  <c r="A567" i="210"/>
  <c r="A568" i="210"/>
  <c r="A570" i="210"/>
  <c r="A571" i="210"/>
  <c r="A572" i="210"/>
  <c r="A573" i="210"/>
  <c r="A574" i="210"/>
  <c r="A575" i="210"/>
  <c r="A576" i="210"/>
  <c r="A577" i="210"/>
  <c r="A578" i="210"/>
  <c r="A579" i="210"/>
  <c r="A580" i="210"/>
  <c r="A581" i="210"/>
  <c r="A582" i="210"/>
  <c r="A583" i="210"/>
  <c r="A584" i="210"/>
  <c r="A585" i="210"/>
  <c r="A586" i="210"/>
  <c r="A587" i="210"/>
  <c r="A588" i="210"/>
  <c r="A589" i="210"/>
  <c r="A590" i="210"/>
  <c r="A591" i="210"/>
  <c r="A592" i="210"/>
  <c r="A593" i="210"/>
  <c r="A594" i="210"/>
  <c r="A595" i="210"/>
  <c r="A596" i="210"/>
  <c r="A597" i="210"/>
  <c r="A598" i="210"/>
  <c r="A599" i="210"/>
  <c r="A600" i="210"/>
  <c r="A601" i="210"/>
  <c r="A602" i="210"/>
  <c r="A603" i="210"/>
  <c r="A604" i="210"/>
  <c r="A605" i="210"/>
  <c r="A606" i="210"/>
  <c r="A607" i="210"/>
  <c r="A608" i="210"/>
  <c r="A609" i="210"/>
  <c r="A610" i="210"/>
  <c r="A611" i="210"/>
  <c r="A612" i="210"/>
  <c r="A613" i="210"/>
  <c r="A614" i="210"/>
  <c r="A615" i="210"/>
  <c r="A616" i="210"/>
  <c r="A617" i="210"/>
  <c r="A618" i="210"/>
  <c r="A619" i="210"/>
  <c r="A620" i="210"/>
  <c r="A621" i="210"/>
  <c r="A622" i="210"/>
  <c r="A623" i="210"/>
  <c r="A624" i="210"/>
  <c r="A625" i="210"/>
  <c r="A626" i="210"/>
  <c r="A627" i="210"/>
  <c r="A628" i="210"/>
  <c r="A629" i="210"/>
  <c r="A630" i="210"/>
  <c r="A631" i="210"/>
  <c r="A632" i="210"/>
  <c r="A633" i="210"/>
  <c r="A634" i="210"/>
  <c r="A635" i="210"/>
  <c r="A636" i="210"/>
  <c r="A637" i="210"/>
  <c r="A638" i="210"/>
  <c r="A639" i="210"/>
  <c r="A640" i="210"/>
  <c r="A641" i="210"/>
  <c r="A642" i="210"/>
  <c r="A643" i="210"/>
  <c r="A644" i="210"/>
  <c r="A645" i="210"/>
  <c r="A647" i="210"/>
  <c r="A648" i="210"/>
  <c r="A649" i="210"/>
  <c r="A650" i="210"/>
  <c r="A651" i="210"/>
  <c r="A652" i="210"/>
  <c r="A653" i="210"/>
  <c r="A654" i="210"/>
  <c r="A655" i="210"/>
  <c r="A656" i="210"/>
  <c r="A657" i="210"/>
  <c r="A658" i="210"/>
  <c r="A659" i="210"/>
  <c r="A660" i="210"/>
  <c r="A661" i="210"/>
  <c r="A662" i="210"/>
  <c r="A663" i="210"/>
  <c r="A664" i="210"/>
  <c r="A665" i="210"/>
  <c r="A666" i="210"/>
  <c r="A667" i="210"/>
  <c r="A668" i="210"/>
  <c r="A670" i="210"/>
  <c r="A671" i="210"/>
  <c r="A672" i="210"/>
  <c r="A673" i="210"/>
  <c r="A674" i="210"/>
  <c r="A675" i="210"/>
  <c r="A676" i="210"/>
  <c r="A677" i="210"/>
  <c r="A678" i="210"/>
  <c r="A679" i="210"/>
  <c r="A680" i="210"/>
  <c r="A681" i="210"/>
  <c r="A682" i="210"/>
  <c r="A683" i="210"/>
  <c r="A685" i="210"/>
  <c r="A686" i="210"/>
  <c r="A687" i="210"/>
  <c r="A688" i="210"/>
  <c r="A689" i="210"/>
  <c r="A690" i="210"/>
  <c r="A691" i="210"/>
  <c r="A692" i="210"/>
  <c r="A693" i="210"/>
  <c r="A694" i="210"/>
  <c r="A695" i="210"/>
  <c r="A696" i="210"/>
  <c r="A697" i="210"/>
  <c r="A698" i="210"/>
  <c r="A699" i="210"/>
  <c r="A700" i="210"/>
  <c r="A701" i="210"/>
  <c r="A702" i="210"/>
  <c r="A703" i="210"/>
  <c r="A704" i="210"/>
  <c r="A705" i="210"/>
  <c r="A706" i="210"/>
  <c r="A707" i="210"/>
  <c r="A708" i="210"/>
  <c r="A709" i="210"/>
  <c r="A710" i="210"/>
  <c r="A711" i="210"/>
  <c r="A712" i="210"/>
  <c r="A713" i="210"/>
  <c r="A714" i="210"/>
  <c r="A715" i="210"/>
  <c r="A716" i="210"/>
  <c r="A717" i="210"/>
  <c r="A718" i="210"/>
  <c r="A719" i="210"/>
  <c r="A720" i="210"/>
  <c r="A721" i="210"/>
  <c r="A722" i="210"/>
  <c r="A723" i="210"/>
  <c r="A724" i="210"/>
  <c r="A725" i="210"/>
  <c r="A726" i="210"/>
  <c r="A727" i="210"/>
  <c r="A728" i="210"/>
  <c r="A729" i="210"/>
  <c r="A730" i="210"/>
  <c r="A731" i="210"/>
  <c r="A733" i="210"/>
  <c r="A734" i="210"/>
  <c r="A735" i="210"/>
  <c r="A736" i="210"/>
  <c r="A737" i="210"/>
  <c r="A738" i="210"/>
  <c r="A739" i="210"/>
  <c r="A740" i="210"/>
  <c r="A741" i="210"/>
  <c r="A742" i="210"/>
  <c r="A743" i="210"/>
  <c r="A744" i="210"/>
  <c r="A745" i="210"/>
  <c r="A746" i="210"/>
  <c r="A747" i="210"/>
  <c r="A749" i="210"/>
  <c r="A750" i="210"/>
  <c r="A751" i="210"/>
  <c r="A752" i="210"/>
  <c r="A753" i="210"/>
  <c r="A754" i="210"/>
  <c r="A755" i="210"/>
  <c r="A756" i="210"/>
  <c r="A757" i="210"/>
  <c r="A758" i="210"/>
  <c r="A759" i="210"/>
  <c r="A760" i="210"/>
  <c r="A761" i="210"/>
  <c r="A762" i="210"/>
  <c r="A763" i="210"/>
  <c r="A764" i="210"/>
  <c r="A765" i="210"/>
  <c r="A766" i="210"/>
  <c r="A767" i="210"/>
  <c r="A768" i="210"/>
  <c r="A769" i="210"/>
  <c r="A770" i="210"/>
  <c r="A772" i="210"/>
  <c r="A773" i="210"/>
  <c r="A774" i="210"/>
  <c r="A775" i="210"/>
  <c r="A776" i="210"/>
  <c r="A777" i="210"/>
  <c r="A778" i="210"/>
  <c r="A779" i="210"/>
  <c r="A780" i="210"/>
  <c r="A781" i="210"/>
  <c r="A782" i="210"/>
  <c r="A783" i="210"/>
  <c r="A784" i="210"/>
  <c r="A785" i="210"/>
  <c r="A786" i="210"/>
  <c r="A787" i="210"/>
  <c r="A788" i="210"/>
  <c r="A789" i="210"/>
  <c r="A790" i="210"/>
  <c r="A791" i="210"/>
  <c r="A792" i="210"/>
  <c r="A793" i="210"/>
  <c r="A794" i="210"/>
  <c r="A795" i="210"/>
  <c r="A796" i="210"/>
  <c r="A798" i="210"/>
  <c r="A799" i="210"/>
  <c r="A800" i="210"/>
  <c r="A801" i="210"/>
  <c r="A802" i="210"/>
  <c r="A803" i="210"/>
  <c r="A804" i="210"/>
  <c r="A805" i="210"/>
  <c r="A806" i="210"/>
  <c r="A807" i="210"/>
  <c r="A808" i="210"/>
  <c r="A809" i="210"/>
  <c r="A810" i="210"/>
  <c r="A811" i="210"/>
  <c r="A812" i="210"/>
  <c r="A813" i="210"/>
  <c r="A814" i="210"/>
  <c r="A815" i="210"/>
  <c r="A817" i="210"/>
  <c r="A818" i="210"/>
  <c r="A819" i="210"/>
  <c r="A820" i="210"/>
  <c r="A821" i="210"/>
  <c r="A822" i="210"/>
  <c r="A823" i="210"/>
  <c r="A824" i="210"/>
  <c r="A825" i="210"/>
  <c r="A826" i="210"/>
  <c r="A827" i="210"/>
  <c r="A828" i="210"/>
  <c r="A829" i="210"/>
  <c r="A830" i="210"/>
  <c r="A831" i="210"/>
  <c r="A832" i="210"/>
  <c r="A833" i="210"/>
  <c r="A834" i="210"/>
  <c r="A835" i="210"/>
  <c r="A836" i="210"/>
  <c r="A837" i="210"/>
  <c r="A838" i="210"/>
  <c r="A839" i="210"/>
  <c r="A841" i="210"/>
  <c r="A842" i="210"/>
  <c r="A843" i="210"/>
  <c r="A844" i="210"/>
  <c r="A845" i="210"/>
  <c r="A846" i="210"/>
  <c r="A847" i="210"/>
  <c r="A848" i="210"/>
  <c r="A849" i="210"/>
  <c r="A850" i="210"/>
  <c r="A851" i="210"/>
  <c r="A852" i="210"/>
  <c r="A853" i="210"/>
  <c r="A854" i="210"/>
  <c r="A855" i="210"/>
  <c r="A856" i="210"/>
  <c r="A857" i="210"/>
  <c r="A858" i="210"/>
  <c r="A859" i="210"/>
  <c r="A860" i="210"/>
  <c r="A861" i="210"/>
  <c r="A862" i="210"/>
  <c r="A864" i="210"/>
  <c r="A865" i="210"/>
  <c r="A866" i="210"/>
  <c r="A867" i="210"/>
  <c r="A868" i="210"/>
  <c r="A869" i="210"/>
  <c r="A870" i="210"/>
  <c r="A871" i="210"/>
  <c r="A872" i="210"/>
  <c r="A873" i="210"/>
  <c r="A874" i="210"/>
  <c r="A875" i="210"/>
  <c r="A876" i="210"/>
  <c r="A877" i="210"/>
  <c r="A878" i="210"/>
  <c r="A879" i="210"/>
  <c r="A880" i="210"/>
  <c r="A881" i="210"/>
  <c r="A882" i="210"/>
  <c r="A883" i="210"/>
  <c r="A884" i="210"/>
  <c r="A885" i="210"/>
  <c r="A886" i="210"/>
  <c r="A887" i="210"/>
  <c r="A888" i="210"/>
  <c r="A890" i="210"/>
  <c r="A891" i="210"/>
  <c r="A892" i="210"/>
  <c r="A893" i="210"/>
  <c r="A894" i="210"/>
  <c r="A895" i="210"/>
  <c r="A896" i="210"/>
  <c r="A897" i="210"/>
  <c r="A898" i="210"/>
  <c r="A899" i="210"/>
  <c r="A900" i="210"/>
  <c r="A901" i="210"/>
  <c r="A902" i="210"/>
  <c r="A903" i="210"/>
  <c r="A904" i="210"/>
  <c r="A905" i="210"/>
  <c r="A906" i="210"/>
  <c r="A907" i="210"/>
  <c r="A908" i="210"/>
  <c r="A910" i="210"/>
  <c r="A911" i="210"/>
  <c r="A912" i="210"/>
  <c r="A913" i="210"/>
  <c r="A914" i="210"/>
  <c r="A915" i="210"/>
  <c r="A916" i="210"/>
  <c r="A917" i="210"/>
  <c r="A918" i="210"/>
  <c r="A919" i="210"/>
  <c r="A920" i="210"/>
  <c r="A921" i="210"/>
  <c r="A922" i="210"/>
  <c r="A923" i="210"/>
  <c r="A924" i="210"/>
  <c r="A925" i="210"/>
  <c r="A927" i="210"/>
  <c r="A928" i="210"/>
  <c r="A929" i="210"/>
  <c r="A930" i="210"/>
  <c r="A931" i="210"/>
  <c r="A932" i="210"/>
  <c r="A933" i="210"/>
  <c r="A934" i="210"/>
  <c r="A935" i="210"/>
  <c r="A936" i="210"/>
  <c r="A937" i="210"/>
  <c r="A938" i="210"/>
  <c r="A939" i="210"/>
  <c r="A940" i="210"/>
  <c r="A941" i="210"/>
  <c r="A942" i="210"/>
  <c r="A943" i="210"/>
  <c r="A944" i="210"/>
  <c r="A945" i="210"/>
  <c r="A946" i="210"/>
  <c r="A948" i="210"/>
  <c r="A949" i="210"/>
  <c r="A950" i="210"/>
  <c r="A951" i="210"/>
  <c r="A952" i="210"/>
  <c r="A953" i="210"/>
  <c r="A954" i="210"/>
  <c r="A955" i="210"/>
  <c r="A956" i="210"/>
  <c r="A957" i="210"/>
  <c r="A958" i="210"/>
  <c r="A959" i="210"/>
  <c r="A960" i="210"/>
  <c r="A961" i="210"/>
  <c r="A962" i="210"/>
  <c r="A963" i="210"/>
  <c r="A964" i="210"/>
  <c r="A965" i="210"/>
  <c r="A966" i="210"/>
  <c r="A967" i="210"/>
  <c r="A969" i="210"/>
  <c r="A970" i="210"/>
  <c r="A971" i="210"/>
  <c r="A972" i="210"/>
  <c r="A973" i="210"/>
  <c r="A974" i="210"/>
  <c r="A975" i="210"/>
  <c r="A976" i="210"/>
  <c r="A977" i="210"/>
  <c r="A978" i="210"/>
  <c r="A979" i="210"/>
  <c r="A980" i="210"/>
  <c r="A981" i="210"/>
  <c r="A982" i="210"/>
  <c r="A983" i="210"/>
  <c r="A984" i="210"/>
  <c r="A985" i="210"/>
  <c r="A986" i="210"/>
  <c r="A987" i="210"/>
  <c r="G8" i="224"/>
  <c r="F8" i="224" s="1"/>
  <c r="E8" i="224"/>
  <c r="A8" i="224"/>
  <c r="G7" i="224"/>
  <c r="F7" i="224"/>
  <c r="E7" i="224"/>
  <c r="A7" i="224"/>
  <c r="G6" i="224"/>
  <c r="F6" i="224" s="1"/>
  <c r="E6" i="224"/>
  <c r="A6" i="224"/>
  <c r="G5" i="224"/>
  <c r="F5" i="224"/>
  <c r="E5" i="224"/>
  <c r="A5" i="224"/>
  <c r="G4" i="224"/>
  <c r="F4" i="224" s="1"/>
  <c r="E4" i="224"/>
  <c r="A4" i="224"/>
  <c r="G3" i="224"/>
  <c r="F3" i="224"/>
  <c r="E3" i="224"/>
  <c r="A3" i="224"/>
  <c r="G2" i="224"/>
  <c r="E2" i="224"/>
  <c r="A2" i="224"/>
  <c r="G8" i="222"/>
  <c r="F8" i="222"/>
  <c r="E8" i="222"/>
  <c r="A8" i="222"/>
  <c r="G7" i="222"/>
  <c r="F7" i="222" s="1"/>
  <c r="E7" i="222"/>
  <c r="A7" i="222"/>
  <c r="G6" i="222"/>
  <c r="F6" i="222"/>
  <c r="E6" i="222"/>
  <c r="A6" i="222"/>
  <c r="G5" i="222"/>
  <c r="F5" i="222" s="1"/>
  <c r="E5" i="222"/>
  <c r="A5" i="222"/>
  <c r="G4" i="222"/>
  <c r="F4" i="222"/>
  <c r="E4" i="222"/>
  <c r="A4" i="222"/>
  <c r="G3" i="222"/>
  <c r="F3" i="222" s="1"/>
  <c r="E3" i="222"/>
  <c r="A3" i="222"/>
  <c r="G2" i="222"/>
  <c r="E2" i="222"/>
  <c r="E9" i="222" s="1"/>
  <c r="A2" i="222"/>
  <c r="G16" i="220"/>
  <c r="F16" i="220" s="1"/>
  <c r="E16" i="220"/>
  <c r="A16" i="220"/>
  <c r="G15" i="220"/>
  <c r="F15" i="220" s="1"/>
  <c r="E15" i="220"/>
  <c r="A15" i="220"/>
  <c r="G14" i="220"/>
  <c r="F14" i="220" s="1"/>
  <c r="E14" i="220"/>
  <c r="A14" i="220"/>
  <c r="G13" i="220"/>
  <c r="F13" i="220" s="1"/>
  <c r="E13" i="220"/>
  <c r="A13" i="220"/>
  <c r="G12" i="220"/>
  <c r="F12" i="220" s="1"/>
  <c r="E12" i="220"/>
  <c r="A12" i="220"/>
  <c r="G11" i="220"/>
  <c r="F11" i="220" s="1"/>
  <c r="E11" i="220"/>
  <c r="A11" i="220"/>
  <c r="G10" i="220"/>
  <c r="F10" i="220" s="1"/>
  <c r="E10" i="220"/>
  <c r="A10" i="220"/>
  <c r="G9" i="220"/>
  <c r="E9" i="220"/>
  <c r="A9" i="220"/>
  <c r="G8" i="220"/>
  <c r="F8" i="220" s="1"/>
  <c r="E8" i="220"/>
  <c r="A8" i="220"/>
  <c r="G7" i="220"/>
  <c r="F7" i="220" s="1"/>
  <c r="E7" i="220"/>
  <c r="A7" i="220"/>
  <c r="G6" i="220"/>
  <c r="F6" i="220" s="1"/>
  <c r="E6" i="220"/>
  <c r="A6" i="220"/>
  <c r="G5" i="220"/>
  <c r="E5" i="220"/>
  <c r="A5" i="220"/>
  <c r="G4" i="220"/>
  <c r="F4" i="220" s="1"/>
  <c r="E4" i="220"/>
  <c r="A4" i="220"/>
  <c r="G3" i="220"/>
  <c r="F3" i="220"/>
  <c r="E3" i="220"/>
  <c r="A3" i="220"/>
  <c r="G2" i="220"/>
  <c r="F2" i="220" s="1"/>
  <c r="E2" i="220"/>
  <c r="A2" i="220"/>
  <c r="G16" i="218"/>
  <c r="F16" i="218"/>
  <c r="E16" i="218"/>
  <c r="A16" i="218"/>
  <c r="G15" i="218"/>
  <c r="F15" i="218" s="1"/>
  <c r="E15" i="218"/>
  <c r="A15" i="218"/>
  <c r="G14" i="218"/>
  <c r="F14" i="218"/>
  <c r="E14" i="218"/>
  <c r="A14" i="218"/>
  <c r="G13" i="218"/>
  <c r="F13" i="218" s="1"/>
  <c r="E13" i="218"/>
  <c r="A13" i="218"/>
  <c r="G12" i="218"/>
  <c r="F12" i="218"/>
  <c r="E12" i="218"/>
  <c r="A12" i="218"/>
  <c r="G11" i="218"/>
  <c r="F11" i="218" s="1"/>
  <c r="E11" i="218"/>
  <c r="A11" i="218"/>
  <c r="G10" i="218"/>
  <c r="F10" i="218"/>
  <c r="E10" i="218"/>
  <c r="A10" i="218"/>
  <c r="G9" i="218"/>
  <c r="F9" i="218" s="1"/>
  <c r="E9" i="218"/>
  <c r="A9" i="218"/>
  <c r="G8" i="218"/>
  <c r="F8" i="218"/>
  <c r="E8" i="218"/>
  <c r="A8" i="218"/>
  <c r="G7" i="218"/>
  <c r="F7" i="218" s="1"/>
  <c r="E7" i="218"/>
  <c r="A7" i="218"/>
  <c r="G6" i="218"/>
  <c r="F6" i="218"/>
  <c r="E6" i="218"/>
  <c r="A6" i="218"/>
  <c r="G5" i="218"/>
  <c r="F5" i="218" s="1"/>
  <c r="E5" i="218"/>
  <c r="A5" i="218"/>
  <c r="G4" i="218"/>
  <c r="E4" i="218"/>
  <c r="A4" i="218"/>
  <c r="G3" i="218"/>
  <c r="F3" i="218" s="1"/>
  <c r="E3" i="218"/>
  <c r="A3" i="218"/>
  <c r="G2" i="218"/>
  <c r="E2" i="218"/>
  <c r="A2" i="218"/>
  <c r="G16" i="216"/>
  <c r="F16" i="216" s="1"/>
  <c r="E16" i="216"/>
  <c r="A16" i="216"/>
  <c r="G15" i="216"/>
  <c r="F15" i="216"/>
  <c r="E15" i="216"/>
  <c r="A15" i="216"/>
  <c r="G14" i="216"/>
  <c r="F14" i="216" s="1"/>
  <c r="E14" i="216"/>
  <c r="A14" i="216"/>
  <c r="G13" i="216"/>
  <c r="F13" i="216"/>
  <c r="E13" i="216"/>
  <c r="A13" i="216"/>
  <c r="G12" i="216"/>
  <c r="F12" i="216" s="1"/>
  <c r="E12" i="216"/>
  <c r="A12" i="216"/>
  <c r="G11" i="216"/>
  <c r="F11" i="216"/>
  <c r="E11" i="216"/>
  <c r="A11" i="216"/>
  <c r="G10" i="216"/>
  <c r="F10" i="216" s="1"/>
  <c r="E10" i="216"/>
  <c r="A10" i="216"/>
  <c r="G9" i="216"/>
  <c r="F9" i="216"/>
  <c r="E9" i="216"/>
  <c r="A9" i="216"/>
  <c r="G8" i="216"/>
  <c r="F8" i="216" s="1"/>
  <c r="E8" i="216"/>
  <c r="A8" i="216"/>
  <c r="G7" i="216"/>
  <c r="F7" i="216"/>
  <c r="E7" i="216"/>
  <c r="A7" i="216"/>
  <c r="G6" i="216"/>
  <c r="F6" i="216" s="1"/>
  <c r="E6" i="216"/>
  <c r="A6" i="216"/>
  <c r="G5" i="216"/>
  <c r="F5" i="216"/>
  <c r="E5" i="216"/>
  <c r="A5" i="216"/>
  <c r="G4" i="216"/>
  <c r="F4" i="216" s="1"/>
  <c r="E4" i="216"/>
  <c r="A4" i="216"/>
  <c r="G3" i="216"/>
  <c r="F3" i="216"/>
  <c r="E3" i="216"/>
  <c r="A3" i="216"/>
  <c r="G2" i="216"/>
  <c r="E2" i="216"/>
  <c r="A2" i="216"/>
  <c r="G9" i="214"/>
  <c r="E9" i="214"/>
  <c r="F9" i="214" s="1"/>
  <c r="A9" i="214"/>
  <c r="G8" i="214"/>
  <c r="F8" i="214"/>
  <c r="E8" i="214"/>
  <c r="A8" i="214"/>
  <c r="G7" i="214"/>
  <c r="E7" i="214"/>
  <c r="F7" i="214" s="1"/>
  <c r="A7" i="214"/>
  <c r="G6" i="214"/>
  <c r="F6" i="214"/>
  <c r="E6" i="214"/>
  <c r="A6" i="214"/>
  <c r="G5" i="214"/>
  <c r="E5" i="214"/>
  <c r="F5" i="214" s="1"/>
  <c r="F10" i="214" s="1"/>
  <c r="A5" i="214"/>
  <c r="G4" i="214"/>
  <c r="F4" i="214"/>
  <c r="E4" i="214"/>
  <c r="A4" i="214"/>
  <c r="G3" i="214"/>
  <c r="E3" i="214"/>
  <c r="F3" i="214" s="1"/>
  <c r="A3" i="214"/>
  <c r="G2" i="214"/>
  <c r="F2" i="214" s="1"/>
  <c r="E2" i="214"/>
  <c r="E10" i="214" s="1"/>
  <c r="A2" i="214"/>
  <c r="G8" i="212"/>
  <c r="E8" i="212"/>
  <c r="F8" i="212" s="1"/>
  <c r="A8" i="212"/>
  <c r="G7" i="212"/>
  <c r="F7" i="212"/>
  <c r="E7" i="212"/>
  <c r="A7" i="212"/>
  <c r="G6" i="212"/>
  <c r="E6" i="212"/>
  <c r="F6" i="212" s="1"/>
  <c r="A6" i="212"/>
  <c r="G5" i="212"/>
  <c r="F5" i="212"/>
  <c r="E5" i="212"/>
  <c r="A5" i="212"/>
  <c r="G4" i="212"/>
  <c r="E4" i="212"/>
  <c r="F4" i="212" s="1"/>
  <c r="A4" i="212"/>
  <c r="G3" i="212"/>
  <c r="F3" i="212"/>
  <c r="E3" i="212"/>
  <c r="A3" i="212"/>
  <c r="G2" i="212"/>
  <c r="F2" i="212" s="1"/>
  <c r="E2" i="212"/>
  <c r="E9" i="212" s="1"/>
  <c r="A2" i="212"/>
  <c r="G23" i="210"/>
  <c r="F23" i="210"/>
  <c r="E23" i="210"/>
  <c r="A23" i="210"/>
  <c r="G22" i="210"/>
  <c r="F22" i="210" s="1"/>
  <c r="E22" i="210"/>
  <c r="A22" i="210"/>
  <c r="G21" i="210"/>
  <c r="G58" i="210" s="1"/>
  <c r="F21" i="210"/>
  <c r="E21" i="210"/>
  <c r="A21" i="210"/>
  <c r="G19" i="210"/>
  <c r="F19" i="210" s="1"/>
  <c r="E19" i="210"/>
  <c r="A19" i="210"/>
  <c r="G18" i="210"/>
  <c r="F18" i="210"/>
  <c r="E18" i="210"/>
  <c r="A18" i="210"/>
  <c r="G17" i="210"/>
  <c r="F17" i="210" s="1"/>
  <c r="E17" i="210"/>
  <c r="A17" i="210"/>
  <c r="G16" i="210"/>
  <c r="F16" i="210"/>
  <c r="E16" i="210"/>
  <c r="A16" i="210"/>
  <c r="G15" i="210"/>
  <c r="F15" i="210" s="1"/>
  <c r="E15" i="210"/>
  <c r="A15" i="210"/>
  <c r="G14" i="210"/>
  <c r="F14" i="210"/>
  <c r="E14" i="210"/>
  <c r="A14" i="210"/>
  <c r="G13" i="210"/>
  <c r="F13" i="210" s="1"/>
  <c r="E13" i="210"/>
  <c r="A13" i="210"/>
  <c r="G12" i="210"/>
  <c r="F12" i="210"/>
  <c r="E12" i="210"/>
  <c r="A12" i="210"/>
  <c r="G11" i="210"/>
  <c r="F11" i="210" s="1"/>
  <c r="E11" i="210"/>
  <c r="A11" i="210"/>
  <c r="G10" i="210"/>
  <c r="F10" i="210"/>
  <c r="E10" i="210"/>
  <c r="A10" i="210"/>
  <c r="G9" i="210"/>
  <c r="F9" i="210" s="1"/>
  <c r="E9" i="210"/>
  <c r="A9" i="210"/>
  <c r="G8" i="210"/>
  <c r="F8" i="210"/>
  <c r="E8" i="210"/>
  <c r="A8" i="210"/>
  <c r="G7" i="210"/>
  <c r="F7" i="210" s="1"/>
  <c r="E7" i="210"/>
  <c r="A7" i="210"/>
  <c r="G6" i="210"/>
  <c r="F6" i="210"/>
  <c r="E6" i="210"/>
  <c r="A6" i="210"/>
  <c r="G5" i="210"/>
  <c r="F5" i="210" s="1"/>
  <c r="E5" i="210"/>
  <c r="A5" i="210"/>
  <c r="G4" i="210"/>
  <c r="F4" i="210"/>
  <c r="E4" i="210"/>
  <c r="A4" i="210"/>
  <c r="G3" i="210"/>
  <c r="F3" i="210" s="1"/>
  <c r="E3" i="210"/>
  <c r="A3" i="210"/>
  <c r="G2" i="210"/>
  <c r="G20" i="210" s="1"/>
  <c r="F2" i="210"/>
  <c r="E2" i="210"/>
  <c r="A2" i="210"/>
  <c r="H16" i="207"/>
  <c r="G16" i="207" s="1"/>
  <c r="F16" i="207"/>
  <c r="A16" i="207"/>
  <c r="H15" i="207"/>
  <c r="G15" i="207"/>
  <c r="F15" i="207"/>
  <c r="A15" i="207"/>
  <c r="H14" i="207"/>
  <c r="F14" i="207"/>
  <c r="A14" i="207"/>
  <c r="H13" i="207"/>
  <c r="G13" i="207" s="1"/>
  <c r="F13" i="207"/>
  <c r="A13" i="207"/>
  <c r="H12" i="207"/>
  <c r="G12" i="207"/>
  <c r="F12" i="207"/>
  <c r="A12" i="207"/>
  <c r="H11" i="207"/>
  <c r="F11" i="207"/>
  <c r="A11" i="207"/>
  <c r="H10" i="207"/>
  <c r="G10" i="207"/>
  <c r="F10" i="207"/>
  <c r="A10" i="207"/>
  <c r="H9" i="207"/>
  <c r="G9" i="207" s="1"/>
  <c r="F9" i="207"/>
  <c r="A9" i="207"/>
  <c r="H8" i="207"/>
  <c r="G8" i="207"/>
  <c r="F8" i="207"/>
  <c r="A8" i="207"/>
  <c r="H7" i="207"/>
  <c r="F7" i="207"/>
  <c r="A7" i="207"/>
  <c r="H6" i="207"/>
  <c r="G6" i="207"/>
  <c r="F6" i="207"/>
  <c r="A6" i="207"/>
  <c r="H5" i="207"/>
  <c r="G5" i="207" s="1"/>
  <c r="F5" i="207"/>
  <c r="A5" i="207"/>
  <c r="H4" i="207"/>
  <c r="G4" i="207"/>
  <c r="F4" i="207"/>
  <c r="A4" i="207"/>
  <c r="H3" i="207"/>
  <c r="F3" i="207"/>
  <c r="A3" i="207"/>
  <c r="A24" i="206"/>
  <c r="H23" i="206"/>
  <c r="F23" i="206"/>
  <c r="A23" i="206"/>
  <c r="H22" i="206"/>
  <c r="F22" i="206"/>
  <c r="A22" i="206"/>
  <c r="H21" i="206"/>
  <c r="F21" i="206"/>
  <c r="A21" i="206"/>
  <c r="H20" i="206"/>
  <c r="F20" i="206"/>
  <c r="A20" i="206"/>
  <c r="H19" i="206"/>
  <c r="F19" i="206"/>
  <c r="F41" i="206" s="1"/>
  <c r="A19" i="206"/>
  <c r="H17" i="206"/>
  <c r="F17" i="206"/>
  <c r="A17" i="206"/>
  <c r="H16" i="206"/>
  <c r="F16" i="206"/>
  <c r="A16" i="206"/>
  <c r="H15" i="206"/>
  <c r="F15" i="206"/>
  <c r="A15" i="206"/>
  <c r="H14" i="206"/>
  <c r="F14" i="206"/>
  <c r="A14" i="206"/>
  <c r="H13" i="206"/>
  <c r="F13" i="206"/>
  <c r="A13" i="206"/>
  <c r="H12" i="206"/>
  <c r="F12" i="206"/>
  <c r="A12" i="206"/>
  <c r="H11" i="206"/>
  <c r="F11" i="206"/>
  <c r="A11" i="206"/>
  <c r="H10" i="206"/>
  <c r="F10" i="206"/>
  <c r="A10" i="206"/>
  <c r="H9" i="206"/>
  <c r="F9" i="206"/>
  <c r="A9" i="206"/>
  <c r="H8" i="206"/>
  <c r="F8" i="206"/>
  <c r="A8" i="206"/>
  <c r="H7" i="206"/>
  <c r="F7" i="206"/>
  <c r="A7" i="206"/>
  <c r="H6" i="206"/>
  <c r="F6" i="206"/>
  <c r="A6" i="206"/>
  <c r="H5" i="206"/>
  <c r="F5" i="206"/>
  <c r="A5" i="206"/>
  <c r="H4" i="206"/>
  <c r="F4" i="206"/>
  <c r="G4" i="206" s="1"/>
  <c r="A4" i="206"/>
  <c r="H3" i="206"/>
  <c r="F3" i="206"/>
  <c r="A3" i="206"/>
  <c r="E18" i="205"/>
  <c r="A18" i="205"/>
  <c r="E17" i="205"/>
  <c r="A17" i="205"/>
  <c r="E16" i="205"/>
  <c r="A16" i="205"/>
  <c r="E15" i="205"/>
  <c r="F15" i="205"/>
  <c r="A15" i="205"/>
  <c r="E14" i="205"/>
  <c r="F14" i="205" s="1"/>
  <c r="A14" i="205"/>
  <c r="E13" i="205"/>
  <c r="A13" i="205"/>
  <c r="E12" i="205"/>
  <c r="F12" i="205"/>
  <c r="A12" i="205"/>
  <c r="E11" i="205"/>
  <c r="F11" i="205" s="1"/>
  <c r="A11" i="205"/>
  <c r="E10" i="205"/>
  <c r="F10" i="205" s="1"/>
  <c r="A10" i="205"/>
  <c r="E9" i="205"/>
  <c r="F9" i="205"/>
  <c r="A9" i="205"/>
  <c r="E8" i="205"/>
  <c r="F8" i="205"/>
  <c r="A8" i="205"/>
  <c r="E7" i="205"/>
  <c r="F7" i="205" s="1"/>
  <c r="A7" i="205"/>
  <c r="E6" i="205"/>
  <c r="F6" i="205" s="1"/>
  <c r="A6" i="205"/>
  <c r="E5" i="205"/>
  <c r="F5" i="205"/>
  <c r="A5" i="205"/>
  <c r="E4" i="205"/>
  <c r="A4" i="205"/>
  <c r="E3" i="205"/>
  <c r="A3" i="205"/>
  <c r="G7" i="204"/>
  <c r="H7" i="204" s="1"/>
  <c r="A7" i="204"/>
  <c r="G6" i="204"/>
  <c r="A6" i="204"/>
  <c r="G5" i="204"/>
  <c r="H5" i="204" s="1"/>
  <c r="A5" i="204"/>
  <c r="G4" i="204"/>
  <c r="H4" i="204" s="1"/>
  <c r="A4" i="204"/>
  <c r="G3" i="204"/>
  <c r="G8" i="204"/>
  <c r="A3" i="204"/>
  <c r="E8" i="203"/>
  <c r="F8" i="203" s="1"/>
  <c r="A8" i="203"/>
  <c r="E7" i="203"/>
  <c r="F7" i="203" s="1"/>
  <c r="A7" i="203"/>
  <c r="E6" i="203"/>
  <c r="F6" i="203"/>
  <c r="A6" i="203"/>
  <c r="E5" i="203"/>
  <c r="A5" i="203"/>
  <c r="E4" i="203"/>
  <c r="F4" i="203" s="1"/>
  <c r="A4" i="203"/>
  <c r="E3" i="203"/>
  <c r="A3" i="203"/>
  <c r="A17" i="202"/>
  <c r="A16" i="202"/>
  <c r="A15" i="202"/>
  <c r="A14" i="202"/>
  <c r="A13" i="202"/>
  <c r="A12" i="202"/>
  <c r="A11" i="202"/>
  <c r="A10" i="202"/>
  <c r="A9" i="202"/>
  <c r="A8" i="202"/>
  <c r="A7" i="202"/>
  <c r="A6" i="202"/>
  <c r="A5" i="202"/>
  <c r="A4" i="202"/>
  <c r="A3" i="202"/>
  <c r="H20" i="201"/>
  <c r="G20" i="201"/>
  <c r="A20" i="201"/>
  <c r="H19" i="201"/>
  <c r="G19" i="201" s="1"/>
  <c r="A19" i="201"/>
  <c r="H18" i="201"/>
  <c r="G18" i="201" s="1"/>
  <c r="A18" i="201"/>
  <c r="H17" i="201"/>
  <c r="G17" i="201"/>
  <c r="A17" i="201"/>
  <c r="H16" i="201"/>
  <c r="G16" i="201"/>
  <c r="A16" i="201"/>
  <c r="H15" i="201"/>
  <c r="G15" i="201" s="1"/>
  <c r="A15" i="201"/>
  <c r="H14" i="201"/>
  <c r="G14" i="201"/>
  <c r="A14" i="201"/>
  <c r="H13" i="201"/>
  <c r="G13" i="201"/>
  <c r="A13" i="201"/>
  <c r="H12" i="201"/>
  <c r="A12" i="201"/>
  <c r="H11" i="201"/>
  <c r="G11" i="201"/>
  <c r="A11" i="201"/>
  <c r="H10" i="201"/>
  <c r="G10" i="201"/>
  <c r="A10" i="201"/>
  <c r="H9" i="201"/>
  <c r="G9" i="201"/>
  <c r="A9" i="201"/>
  <c r="H8" i="201"/>
  <c r="G8" i="201" s="1"/>
  <c r="A8" i="201"/>
  <c r="H7" i="201"/>
  <c r="G7" i="201"/>
  <c r="A7" i="201"/>
  <c r="H6" i="201"/>
  <c r="G6" i="201" s="1"/>
  <c r="A6" i="201"/>
  <c r="H5" i="201"/>
  <c r="G5" i="201" s="1"/>
  <c r="A5" i="201"/>
  <c r="H4" i="201"/>
  <c r="G4" i="201" s="1"/>
  <c r="A4" i="201"/>
  <c r="H3" i="201"/>
  <c r="G3" i="201" s="1"/>
  <c r="A3" i="201"/>
  <c r="H130" i="83"/>
  <c r="I130" i="83" s="1"/>
  <c r="AA4" i="49"/>
  <c r="AA5" i="49"/>
  <c r="AA6" i="49"/>
  <c r="AA7" i="49"/>
  <c r="Z7" i="49" s="1"/>
  <c r="AA8" i="49"/>
  <c r="AA9" i="49"/>
  <c r="AA10" i="49"/>
  <c r="AA11" i="49"/>
  <c r="AA12" i="49"/>
  <c r="AA13" i="49"/>
  <c r="AA14" i="49"/>
  <c r="AA15" i="49"/>
  <c r="Z15" i="49" s="1"/>
  <c r="AA16" i="49"/>
  <c r="AA3" i="49"/>
  <c r="E4" i="200"/>
  <c r="E5" i="200"/>
  <c r="E6" i="200"/>
  <c r="E7" i="200"/>
  <c r="E8" i="200"/>
  <c r="E9" i="200"/>
  <c r="E3" i="200"/>
  <c r="C10" i="28"/>
  <c r="G8" i="197"/>
  <c r="I8" i="197"/>
  <c r="H8" i="197"/>
  <c r="G9" i="197"/>
  <c r="I9" i="197"/>
  <c r="H9" i="197"/>
  <c r="G10" i="197"/>
  <c r="I10" i="197"/>
  <c r="H10" i="197" s="1"/>
  <c r="G11" i="197"/>
  <c r="I11" i="197"/>
  <c r="H11" i="197" s="1"/>
  <c r="G12" i="197"/>
  <c r="I12" i="197"/>
  <c r="H12" i="197"/>
  <c r="A8" i="197"/>
  <c r="A9" i="197"/>
  <c r="A10" i="197"/>
  <c r="A11" i="197"/>
  <c r="A12" i="197"/>
  <c r="E6" i="198"/>
  <c r="G6" i="198"/>
  <c r="F6" i="198"/>
  <c r="E7" i="198"/>
  <c r="G7" i="198"/>
  <c r="F7" i="198" s="1"/>
  <c r="E8" i="198"/>
  <c r="G8" i="198"/>
  <c r="F8" i="198"/>
  <c r="E9" i="198"/>
  <c r="G9" i="198"/>
  <c r="F9" i="198" s="1"/>
  <c r="E10" i="198"/>
  <c r="G10" i="198"/>
  <c r="F10" i="198" s="1"/>
  <c r="E11" i="198"/>
  <c r="G11" i="198"/>
  <c r="F11" i="198" s="1"/>
  <c r="E12" i="198"/>
  <c r="F12" i="198" s="1"/>
  <c r="G12" i="198"/>
  <c r="E13" i="198"/>
  <c r="G13" i="198"/>
  <c r="E14" i="198"/>
  <c r="G14" i="198"/>
  <c r="F14" i="198" s="1"/>
  <c r="E15" i="198"/>
  <c r="F15" i="198" s="1"/>
  <c r="G15" i="198"/>
  <c r="E16" i="198"/>
  <c r="G16" i="198"/>
  <c r="F16" i="198"/>
  <c r="E17" i="198"/>
  <c r="G17" i="198"/>
  <c r="F17" i="198"/>
  <c r="E18" i="198"/>
  <c r="G18" i="198"/>
  <c r="F18" i="198" s="1"/>
  <c r="E19" i="198"/>
  <c r="G19" i="198"/>
  <c r="F19" i="198"/>
  <c r="E20" i="198"/>
  <c r="G20" i="198"/>
  <c r="F20" i="198" s="1"/>
  <c r="E21" i="198"/>
  <c r="G21" i="198"/>
  <c r="E22" i="198"/>
  <c r="G22" i="198"/>
  <c r="F22" i="198"/>
  <c r="E23" i="198"/>
  <c r="G23" i="198"/>
  <c r="F23" i="198" s="1"/>
  <c r="E24" i="198"/>
  <c r="F24" i="198" s="1"/>
  <c r="G24" i="198"/>
  <c r="E25" i="198"/>
  <c r="G25" i="198"/>
  <c r="F25" i="198" s="1"/>
  <c r="E26" i="198"/>
  <c r="F26" i="198" s="1"/>
  <c r="G26" i="198"/>
  <c r="E27" i="198"/>
  <c r="G27" i="198"/>
  <c r="F27" i="198"/>
  <c r="E28" i="198"/>
  <c r="G28" i="198"/>
  <c r="F28" i="198"/>
  <c r="E29" i="198"/>
  <c r="G29" i="198"/>
  <c r="F29" i="198" s="1"/>
  <c r="E30" i="198"/>
  <c r="G30" i="198"/>
  <c r="F30" i="198"/>
  <c r="E31" i="198"/>
  <c r="G31" i="198"/>
  <c r="F31" i="198"/>
  <c r="E32" i="198"/>
  <c r="F32" i="198" s="1"/>
  <c r="G32" i="198"/>
  <c r="E33" i="198"/>
  <c r="G33" i="198"/>
  <c r="F33" i="198" s="1"/>
  <c r="E34" i="198"/>
  <c r="G34" i="198"/>
  <c r="F34" i="198" s="1"/>
  <c r="E35" i="198"/>
  <c r="G35" i="198"/>
  <c r="F35" i="198" s="1"/>
  <c r="E36" i="198"/>
  <c r="G36" i="198"/>
  <c r="F36" i="198" s="1"/>
  <c r="E37" i="198"/>
  <c r="G37" i="198"/>
  <c r="E38" i="198"/>
  <c r="G38" i="198"/>
  <c r="F38" i="198" s="1"/>
  <c r="E39" i="198"/>
  <c r="G39" i="198"/>
  <c r="F39" i="198" s="1"/>
  <c r="E40" i="198"/>
  <c r="F40" i="198" s="1"/>
  <c r="G40" i="198"/>
  <c r="E41" i="198"/>
  <c r="G41" i="198"/>
  <c r="F41" i="198"/>
  <c r="E42" i="198"/>
  <c r="G42" i="198"/>
  <c r="F42" i="198"/>
  <c r="E43" i="198"/>
  <c r="G43" i="198"/>
  <c r="F43" i="198" s="1"/>
  <c r="E44" i="198"/>
  <c r="G44" i="198"/>
  <c r="F44" i="198"/>
  <c r="E45" i="198"/>
  <c r="G45" i="198"/>
  <c r="F45" i="198" s="1"/>
  <c r="E46" i="198"/>
  <c r="G46" i="198"/>
  <c r="F46" i="198" s="1"/>
  <c r="E47" i="198"/>
  <c r="G47" i="198"/>
  <c r="F47" i="198" s="1"/>
  <c r="E48" i="198"/>
  <c r="G48" i="198"/>
  <c r="F48" i="198"/>
  <c r="E49" i="198"/>
  <c r="G49" i="198"/>
  <c r="F49" i="198" s="1"/>
  <c r="E50" i="198"/>
  <c r="G50" i="198"/>
  <c r="F50" i="198" s="1"/>
  <c r="E51" i="198"/>
  <c r="G51" i="198"/>
  <c r="F51" i="198"/>
  <c r="E52" i="198"/>
  <c r="G52" i="198"/>
  <c r="F52" i="198"/>
  <c r="E53" i="198"/>
  <c r="G53" i="198"/>
  <c r="E54" i="198"/>
  <c r="F54" i="198" s="1"/>
  <c r="G54" i="198"/>
  <c r="E55" i="198"/>
  <c r="G55" i="198"/>
  <c r="F55" i="198"/>
  <c r="E56" i="198"/>
  <c r="G56" i="198"/>
  <c r="F56" i="198"/>
  <c r="E57" i="198"/>
  <c r="G57" i="198"/>
  <c r="F57" i="198" s="1"/>
  <c r="E58" i="198"/>
  <c r="G58" i="198"/>
  <c r="F58" i="198" s="1"/>
  <c r="E59" i="198"/>
  <c r="G59" i="198"/>
  <c r="F59" i="198" s="1"/>
  <c r="E60" i="198"/>
  <c r="G60" i="198"/>
  <c r="F60" i="198" s="1"/>
  <c r="E61" i="198"/>
  <c r="G61" i="198"/>
  <c r="F61" i="198" s="1"/>
  <c r="E62" i="198"/>
  <c r="G62" i="198"/>
  <c r="F62" i="198" s="1"/>
  <c r="E63" i="198"/>
  <c r="G63" i="198"/>
  <c r="F63" i="198" s="1"/>
  <c r="E64" i="198"/>
  <c r="F64" i="198" s="1"/>
  <c r="G64" i="198"/>
  <c r="E65" i="198"/>
  <c r="F65" i="198" s="1"/>
  <c r="G65" i="198"/>
  <c r="E66" i="198"/>
  <c r="G66" i="198"/>
  <c r="F66" i="198"/>
  <c r="E67" i="198"/>
  <c r="G67" i="198"/>
  <c r="F67" i="198"/>
  <c r="E68" i="198"/>
  <c r="G68" i="198"/>
  <c r="F68" i="198" s="1"/>
  <c r="E69" i="198"/>
  <c r="G69" i="198"/>
  <c r="F69" i="198" s="1"/>
  <c r="E70" i="198"/>
  <c r="G70" i="198"/>
  <c r="F70" i="198"/>
  <c r="E71" i="198"/>
  <c r="G71" i="198"/>
  <c r="F71" i="198" s="1"/>
  <c r="E72" i="198"/>
  <c r="G72" i="198"/>
  <c r="F72" i="198" s="1"/>
  <c r="E73" i="198"/>
  <c r="G73" i="198"/>
  <c r="F73" i="198" s="1"/>
  <c r="E74" i="198"/>
  <c r="G74" i="198"/>
  <c r="F74" i="198" s="1"/>
  <c r="E75" i="198"/>
  <c r="G75" i="198"/>
  <c r="F75" i="198" s="1"/>
  <c r="E76" i="198"/>
  <c r="F76" i="198" s="1"/>
  <c r="G76" i="198"/>
  <c r="E77" i="198"/>
  <c r="G77" i="198"/>
  <c r="F77" i="198"/>
  <c r="E78" i="198"/>
  <c r="G78" i="198"/>
  <c r="F78" i="198"/>
  <c r="E79" i="198"/>
  <c r="G79" i="198"/>
  <c r="F79" i="198" s="1"/>
  <c r="E80" i="198"/>
  <c r="G80" i="198"/>
  <c r="F80" i="198" s="1"/>
  <c r="E81" i="198"/>
  <c r="G81" i="198"/>
  <c r="F81" i="198" s="1"/>
  <c r="E82" i="198"/>
  <c r="G82" i="198"/>
  <c r="F82" i="198" s="1"/>
  <c r="E83" i="198"/>
  <c r="G83" i="198"/>
  <c r="F83" i="198" s="1"/>
  <c r="A6" i="198"/>
  <c r="A7" i="198"/>
  <c r="A8" i="198"/>
  <c r="A9" i="198"/>
  <c r="A10" i="198"/>
  <c r="A11" i="198"/>
  <c r="A12" i="198"/>
  <c r="A13" i="198"/>
  <c r="A14" i="198"/>
  <c r="A15" i="198"/>
  <c r="A16" i="198"/>
  <c r="A17" i="198"/>
  <c r="A18" i="198"/>
  <c r="A19" i="198"/>
  <c r="A20" i="198"/>
  <c r="A21" i="198"/>
  <c r="A22" i="198"/>
  <c r="A23" i="198"/>
  <c r="A24" i="198"/>
  <c r="A25" i="198"/>
  <c r="A26" i="198"/>
  <c r="A27" i="198"/>
  <c r="A28" i="198"/>
  <c r="A29" i="198"/>
  <c r="A30" i="198"/>
  <c r="A31" i="198"/>
  <c r="A32" i="198"/>
  <c r="A33" i="198"/>
  <c r="A34" i="198"/>
  <c r="A35" i="198"/>
  <c r="A36" i="198"/>
  <c r="A37" i="198"/>
  <c r="A38" i="198"/>
  <c r="A39" i="198"/>
  <c r="A40" i="198"/>
  <c r="A41" i="198"/>
  <c r="A42" i="198"/>
  <c r="A43" i="198"/>
  <c r="A44" i="198"/>
  <c r="A45" i="198"/>
  <c r="A46" i="198"/>
  <c r="A47" i="198"/>
  <c r="A48" i="198"/>
  <c r="A49" i="198"/>
  <c r="A50" i="198"/>
  <c r="A51" i="198"/>
  <c r="A52" i="198"/>
  <c r="A53" i="198"/>
  <c r="A54" i="198"/>
  <c r="A55" i="198"/>
  <c r="A56" i="198"/>
  <c r="A57" i="198"/>
  <c r="A58" i="198"/>
  <c r="A59" i="198"/>
  <c r="A60" i="198"/>
  <c r="A61" i="198"/>
  <c r="A62" i="198"/>
  <c r="A63" i="198"/>
  <c r="A64" i="198"/>
  <c r="A65" i="198"/>
  <c r="A66" i="198"/>
  <c r="A67" i="198"/>
  <c r="A68" i="198"/>
  <c r="A69" i="198"/>
  <c r="A70" i="198"/>
  <c r="A71" i="198"/>
  <c r="A72" i="198"/>
  <c r="A73" i="198"/>
  <c r="A74" i="198"/>
  <c r="A75" i="198"/>
  <c r="A76" i="198"/>
  <c r="A77" i="198"/>
  <c r="A78" i="198"/>
  <c r="A79" i="198"/>
  <c r="A80" i="198"/>
  <c r="A81" i="198"/>
  <c r="A82" i="198"/>
  <c r="A83" i="198"/>
  <c r="H4" i="88"/>
  <c r="H5" i="88"/>
  <c r="H6" i="88"/>
  <c r="H7" i="88"/>
  <c r="H8" i="88"/>
  <c r="H9" i="88"/>
  <c r="H10" i="88"/>
  <c r="H11" i="88"/>
  <c r="H12" i="88"/>
  <c r="H13" i="88"/>
  <c r="H14" i="88"/>
  <c r="H15" i="88"/>
  <c r="H16" i="88"/>
  <c r="H17" i="88"/>
  <c r="H18" i="88"/>
  <c r="H19" i="88"/>
  <c r="H20" i="88"/>
  <c r="H21" i="88"/>
  <c r="H22" i="88"/>
  <c r="H23" i="88"/>
  <c r="H24" i="88"/>
  <c r="H25" i="88"/>
  <c r="H26" i="88"/>
  <c r="H3" i="88"/>
  <c r="G4" i="87"/>
  <c r="G5" i="87"/>
  <c r="G6" i="87"/>
  <c r="G7" i="87"/>
  <c r="G8" i="87"/>
  <c r="G9" i="87"/>
  <c r="G10" i="87"/>
  <c r="G11" i="87"/>
  <c r="G12" i="87"/>
  <c r="G13" i="87"/>
  <c r="G14" i="87"/>
  <c r="H14" i="87" s="1"/>
  <c r="G15" i="87"/>
  <c r="G16" i="87"/>
  <c r="G17" i="87"/>
  <c r="G3" i="87"/>
  <c r="H4" i="86"/>
  <c r="H5" i="86"/>
  <c r="H6" i="86"/>
  <c r="H7" i="86"/>
  <c r="H8" i="86"/>
  <c r="H9" i="86"/>
  <c r="H10" i="86"/>
  <c r="H11" i="86"/>
  <c r="H12" i="86"/>
  <c r="H13" i="86"/>
  <c r="H14" i="86"/>
  <c r="H15" i="86"/>
  <c r="H16" i="86"/>
  <c r="H17" i="86"/>
  <c r="H131" i="86"/>
  <c r="H3" i="86"/>
  <c r="H4" i="81"/>
  <c r="H5" i="81"/>
  <c r="H182" i="81"/>
  <c r="H3" i="81"/>
  <c r="H4" i="79"/>
  <c r="H5" i="79"/>
  <c r="H6" i="79"/>
  <c r="H7" i="79"/>
  <c r="H8" i="79"/>
  <c r="H9" i="79"/>
  <c r="H10" i="79"/>
  <c r="H11" i="79"/>
  <c r="H12" i="79"/>
  <c r="H13" i="79"/>
  <c r="H14" i="79"/>
  <c r="H15" i="79"/>
  <c r="H16" i="79"/>
  <c r="H17" i="79"/>
  <c r="H18" i="79"/>
  <c r="H19" i="79"/>
  <c r="H20" i="79"/>
  <c r="H21" i="79"/>
  <c r="H22" i="79"/>
  <c r="H23" i="79"/>
  <c r="H24" i="79"/>
  <c r="H25" i="79"/>
  <c r="H26" i="79"/>
  <c r="H27" i="79"/>
  <c r="I27" i="79" s="1"/>
  <c r="H28" i="79"/>
  <c r="H29" i="79"/>
  <c r="H30" i="79"/>
  <c r="H31" i="79"/>
  <c r="H32" i="79"/>
  <c r="H33" i="79"/>
  <c r="H34" i="79"/>
  <c r="H35" i="79"/>
  <c r="H36" i="79"/>
  <c r="H3" i="79"/>
  <c r="Y4" i="49"/>
  <c r="Y5" i="49"/>
  <c r="Y6" i="49"/>
  <c r="Y7" i="49"/>
  <c r="Y8" i="49"/>
  <c r="Y9" i="49"/>
  <c r="Y10" i="49"/>
  <c r="Y11" i="49"/>
  <c r="Y12" i="49"/>
  <c r="Y13" i="49"/>
  <c r="Y14" i="49"/>
  <c r="Y15" i="49"/>
  <c r="Y16" i="49"/>
  <c r="Y3" i="49"/>
  <c r="Y21" i="49" s="1"/>
  <c r="H4" i="184"/>
  <c r="H5" i="184"/>
  <c r="H6" i="184"/>
  <c r="H7" i="184"/>
  <c r="H8" i="184"/>
  <c r="H9" i="184"/>
  <c r="H10" i="184"/>
  <c r="H11" i="184"/>
  <c r="H12" i="184"/>
  <c r="H13" i="184"/>
  <c r="H14" i="184"/>
  <c r="H21" i="184" s="1"/>
  <c r="H15" i="184"/>
  <c r="H16" i="184"/>
  <c r="H17" i="184"/>
  <c r="H18" i="184"/>
  <c r="H3" i="184"/>
  <c r="H4" i="187"/>
  <c r="H5" i="187"/>
  <c r="H6" i="187"/>
  <c r="H7" i="187"/>
  <c r="H8" i="187"/>
  <c r="H9" i="187"/>
  <c r="H10" i="187"/>
  <c r="I10" i="187" s="1"/>
  <c r="H11" i="187"/>
  <c r="H12" i="187"/>
  <c r="H13" i="187"/>
  <c r="H14" i="187"/>
  <c r="H15" i="187"/>
  <c r="H16" i="187"/>
  <c r="H17" i="187"/>
  <c r="H3" i="187"/>
  <c r="G9" i="200"/>
  <c r="A9" i="200"/>
  <c r="G8" i="200"/>
  <c r="F8" i="200" s="1"/>
  <c r="A8" i="200"/>
  <c r="G7" i="200"/>
  <c r="F7" i="200"/>
  <c r="A7" i="200"/>
  <c r="G6" i="200"/>
  <c r="F6" i="200"/>
  <c r="A6" i="200"/>
  <c r="G5" i="200"/>
  <c r="A5" i="200"/>
  <c r="G4" i="200"/>
  <c r="F4" i="200"/>
  <c r="A4" i="200"/>
  <c r="G3" i="200"/>
  <c r="F3" i="200"/>
  <c r="A3" i="200"/>
  <c r="I4" i="197"/>
  <c r="H4" i="197"/>
  <c r="I5" i="197"/>
  <c r="H5" i="197"/>
  <c r="I6" i="197"/>
  <c r="H6" i="197" s="1"/>
  <c r="I7" i="197"/>
  <c r="H7" i="197" s="1"/>
  <c r="I3" i="197"/>
  <c r="H3" i="197" s="1"/>
  <c r="A18" i="199"/>
  <c r="K17" i="199"/>
  <c r="I17" i="199"/>
  <c r="A17" i="199"/>
  <c r="K16" i="199"/>
  <c r="I16" i="199"/>
  <c r="J16" i="199" s="1"/>
  <c r="A16" i="199"/>
  <c r="K15" i="199"/>
  <c r="I15" i="199"/>
  <c r="J15" i="199"/>
  <c r="A15" i="199"/>
  <c r="K14" i="199"/>
  <c r="I14" i="199"/>
  <c r="J14" i="199"/>
  <c r="A14" i="199"/>
  <c r="K13" i="199"/>
  <c r="I13" i="199"/>
  <c r="A13" i="199"/>
  <c r="K12" i="199"/>
  <c r="I12" i="199"/>
  <c r="J12" i="199"/>
  <c r="A12" i="199"/>
  <c r="K11" i="199"/>
  <c r="I11" i="199"/>
  <c r="J11" i="199" s="1"/>
  <c r="A11" i="199"/>
  <c r="K10" i="199"/>
  <c r="J10" i="199" s="1"/>
  <c r="I10" i="199"/>
  <c r="A10" i="199"/>
  <c r="K9" i="199"/>
  <c r="J9" i="199"/>
  <c r="I9" i="199"/>
  <c r="A9" i="199"/>
  <c r="K8" i="199"/>
  <c r="J8" i="199"/>
  <c r="I8" i="199"/>
  <c r="A8" i="199"/>
  <c r="K7" i="199"/>
  <c r="I7" i="199"/>
  <c r="A7" i="199"/>
  <c r="K6" i="199"/>
  <c r="J6" i="199" s="1"/>
  <c r="I6" i="199"/>
  <c r="A6" i="199"/>
  <c r="K5" i="199"/>
  <c r="J5" i="199" s="1"/>
  <c r="I5" i="199"/>
  <c r="A5" i="199"/>
  <c r="K4" i="199"/>
  <c r="J4" i="199"/>
  <c r="I4" i="199"/>
  <c r="A4" i="199"/>
  <c r="K3" i="199"/>
  <c r="K21" i="199" s="1"/>
  <c r="I3" i="199"/>
  <c r="A3" i="199"/>
  <c r="G5" i="198"/>
  <c r="F5" i="198" s="1"/>
  <c r="E5" i="198"/>
  <c r="A5" i="198"/>
  <c r="G4" i="198"/>
  <c r="E4" i="198"/>
  <c r="E84" i="198" s="1"/>
  <c r="A4" i="198"/>
  <c r="G3" i="198"/>
  <c r="E3" i="198"/>
  <c r="A3" i="198"/>
  <c r="G7" i="197"/>
  <c r="A7" i="197"/>
  <c r="G6" i="197"/>
  <c r="A6" i="197"/>
  <c r="G5" i="197"/>
  <c r="A5" i="197"/>
  <c r="G4" i="197"/>
  <c r="A4" i="197"/>
  <c r="G3" i="197"/>
  <c r="A3" i="197"/>
  <c r="G32" i="196"/>
  <c r="F32" i="196"/>
  <c r="E32" i="196"/>
  <c r="A32" i="196"/>
  <c r="G31" i="196"/>
  <c r="F31" i="196" s="1"/>
  <c r="E31" i="196"/>
  <c r="A31" i="196"/>
  <c r="G30" i="196"/>
  <c r="F30" i="196"/>
  <c r="E30" i="196"/>
  <c r="A30" i="196"/>
  <c r="G29" i="196"/>
  <c r="F29" i="196" s="1"/>
  <c r="E29" i="196"/>
  <c r="A29" i="196"/>
  <c r="G28" i="196"/>
  <c r="F28" i="196"/>
  <c r="E28" i="196"/>
  <c r="A28" i="196"/>
  <c r="G27" i="196"/>
  <c r="F27" i="196" s="1"/>
  <c r="E27" i="196"/>
  <c r="A27" i="196"/>
  <c r="G26" i="196"/>
  <c r="F26" i="196"/>
  <c r="E26" i="196"/>
  <c r="A26" i="196"/>
  <c r="G25" i="196"/>
  <c r="F25" i="196" s="1"/>
  <c r="E25" i="196"/>
  <c r="A25" i="196"/>
  <c r="G24" i="196"/>
  <c r="F24" i="196"/>
  <c r="E24" i="196"/>
  <c r="A24" i="196"/>
  <c r="G23" i="196"/>
  <c r="F23" i="196" s="1"/>
  <c r="E23" i="196"/>
  <c r="A23" i="196"/>
  <c r="G22" i="196"/>
  <c r="F22" i="196"/>
  <c r="E22" i="196"/>
  <c r="A22" i="196"/>
  <c r="G21" i="196"/>
  <c r="F21" i="196" s="1"/>
  <c r="E21" i="196"/>
  <c r="A21" i="196"/>
  <c r="G20" i="196"/>
  <c r="F20" i="196"/>
  <c r="E20" i="196"/>
  <c r="A20" i="196"/>
  <c r="G19" i="196"/>
  <c r="F19" i="196" s="1"/>
  <c r="E19" i="196"/>
  <c r="A19" i="196"/>
  <c r="G18" i="196"/>
  <c r="F18" i="196"/>
  <c r="E18" i="196"/>
  <c r="A18" i="196"/>
  <c r="G17" i="196"/>
  <c r="F17" i="196" s="1"/>
  <c r="E17" i="196"/>
  <c r="A17" i="196"/>
  <c r="G16" i="196"/>
  <c r="F16" i="196"/>
  <c r="E16" i="196"/>
  <c r="A16" i="196"/>
  <c r="G15" i="196"/>
  <c r="F15" i="196" s="1"/>
  <c r="E15" i="196"/>
  <c r="A15" i="196"/>
  <c r="G14" i="196"/>
  <c r="F14" i="196"/>
  <c r="E14" i="196"/>
  <c r="A14" i="196"/>
  <c r="G13" i="196"/>
  <c r="F13" i="196" s="1"/>
  <c r="E13" i="196"/>
  <c r="A13" i="196"/>
  <c r="G12" i="196"/>
  <c r="E12" i="196"/>
  <c r="A12" i="196"/>
  <c r="G11" i="196"/>
  <c r="F11" i="196"/>
  <c r="E11" i="196"/>
  <c r="A11" i="196"/>
  <c r="G10" i="196"/>
  <c r="F10" i="196" s="1"/>
  <c r="E10" i="196"/>
  <c r="A10" i="196"/>
  <c r="G9" i="196"/>
  <c r="F9" i="196"/>
  <c r="E9" i="196"/>
  <c r="A9" i="196"/>
  <c r="G8" i="196"/>
  <c r="E8" i="196"/>
  <c r="A8" i="196"/>
  <c r="G7" i="196"/>
  <c r="F7" i="196"/>
  <c r="E7" i="196"/>
  <c r="A7" i="196"/>
  <c r="G6" i="196"/>
  <c r="F6" i="196" s="1"/>
  <c r="E6" i="196"/>
  <c r="A6" i="196"/>
  <c r="G5" i="196"/>
  <c r="F5" i="196"/>
  <c r="E5" i="196"/>
  <c r="A5" i="196"/>
  <c r="G4" i="196"/>
  <c r="E4" i="196"/>
  <c r="A4" i="196"/>
  <c r="G3" i="196"/>
  <c r="F3" i="196"/>
  <c r="E3" i="196"/>
  <c r="A3" i="196"/>
  <c r="H18" i="195"/>
  <c r="G18" i="195" s="1"/>
  <c r="F18" i="195"/>
  <c r="A18" i="195"/>
  <c r="H17" i="195"/>
  <c r="G17" i="195"/>
  <c r="F17" i="195"/>
  <c r="A17" i="195"/>
  <c r="H16" i="195"/>
  <c r="F16" i="195"/>
  <c r="A16" i="195"/>
  <c r="H15" i="195"/>
  <c r="G15" i="195"/>
  <c r="F15" i="195"/>
  <c r="A15" i="195"/>
  <c r="H14" i="195"/>
  <c r="G14" i="195" s="1"/>
  <c r="F14" i="195"/>
  <c r="A14" i="195"/>
  <c r="H13" i="195"/>
  <c r="G13" i="195"/>
  <c r="F13" i="195"/>
  <c r="A13" i="195"/>
  <c r="H12" i="195"/>
  <c r="G12" i="195" s="1"/>
  <c r="F12" i="195"/>
  <c r="A12" i="195"/>
  <c r="H11" i="195"/>
  <c r="G11" i="195"/>
  <c r="F11" i="195"/>
  <c r="A11" i="195"/>
  <c r="H10" i="195"/>
  <c r="G10" i="195" s="1"/>
  <c r="F10" i="195"/>
  <c r="A10" i="195"/>
  <c r="H9" i="195"/>
  <c r="G9" i="195"/>
  <c r="F9" i="195"/>
  <c r="A9" i="195"/>
  <c r="H8" i="195"/>
  <c r="F8" i="195"/>
  <c r="A8" i="195"/>
  <c r="H7" i="195"/>
  <c r="G7" i="195"/>
  <c r="F7" i="195"/>
  <c r="A7" i="195"/>
  <c r="H6" i="195"/>
  <c r="F6" i="195"/>
  <c r="G6" i="195" s="1"/>
  <c r="A6" i="195"/>
  <c r="H5" i="195"/>
  <c r="G5" i="195"/>
  <c r="F5" i="195"/>
  <c r="A5" i="195"/>
  <c r="H4" i="195"/>
  <c r="G4" i="195" s="1"/>
  <c r="F4" i="195"/>
  <c r="A4" i="195"/>
  <c r="H3" i="195"/>
  <c r="G3" i="195"/>
  <c r="F3" i="195"/>
  <c r="A3" i="195"/>
  <c r="A9" i="76"/>
  <c r="G9" i="76"/>
  <c r="I9" i="76"/>
  <c r="A10" i="76"/>
  <c r="G10" i="76"/>
  <c r="I10" i="76"/>
  <c r="A11" i="76"/>
  <c r="G11" i="76"/>
  <c r="I11" i="76"/>
  <c r="A12" i="76"/>
  <c r="G12" i="76"/>
  <c r="I12" i="76"/>
  <c r="A13" i="76"/>
  <c r="G13" i="76"/>
  <c r="I13" i="76"/>
  <c r="A14" i="76"/>
  <c r="G14" i="76"/>
  <c r="I14" i="76"/>
  <c r="A15" i="76"/>
  <c r="G15" i="76"/>
  <c r="I15" i="76"/>
  <c r="A16" i="76"/>
  <c r="G16" i="76"/>
  <c r="I16" i="76"/>
  <c r="G17" i="76"/>
  <c r="I17" i="76"/>
  <c r="G18" i="76"/>
  <c r="I18" i="76"/>
  <c r="F4" i="35"/>
  <c r="F5" i="35"/>
  <c r="F6" i="35"/>
  <c r="F7" i="35"/>
  <c r="F8" i="35"/>
  <c r="F20" i="35" s="1"/>
  <c r="F9" i="35"/>
  <c r="F10" i="35"/>
  <c r="F11" i="35"/>
  <c r="F12" i="35"/>
  <c r="F13" i="35"/>
  <c r="F14" i="35"/>
  <c r="F15" i="35"/>
  <c r="F16" i="35"/>
  <c r="F17" i="35"/>
  <c r="F18" i="35"/>
  <c r="F19" i="35"/>
  <c r="F3" i="35"/>
  <c r="E4" i="116"/>
  <c r="E5" i="116"/>
  <c r="E6" i="116"/>
  <c r="E7" i="116"/>
  <c r="E8" i="116"/>
  <c r="E9" i="116"/>
  <c r="E10" i="116"/>
  <c r="E11" i="116"/>
  <c r="E12" i="116"/>
  <c r="E13" i="116"/>
  <c r="E14" i="116"/>
  <c r="E15" i="116"/>
  <c r="E16" i="116"/>
  <c r="E17" i="116"/>
  <c r="E18" i="116"/>
  <c r="E19" i="116"/>
  <c r="E3" i="116"/>
  <c r="F4" i="189"/>
  <c r="F5" i="189"/>
  <c r="F6" i="189"/>
  <c r="G6" i="189" s="1"/>
  <c r="F7" i="189"/>
  <c r="F8" i="189"/>
  <c r="F9" i="189"/>
  <c r="F10" i="189"/>
  <c r="F11" i="189"/>
  <c r="F12" i="189"/>
  <c r="F13" i="189"/>
  <c r="F14" i="189"/>
  <c r="G14" i="189" s="1"/>
  <c r="F15" i="189"/>
  <c r="F16" i="189"/>
  <c r="F17" i="189"/>
  <c r="F18" i="189"/>
  <c r="F19" i="189"/>
  <c r="F20" i="189"/>
  <c r="F21" i="189"/>
  <c r="F22" i="189"/>
  <c r="G22" i="189" s="1"/>
  <c r="F23" i="189"/>
  <c r="F24" i="189"/>
  <c r="F25" i="189"/>
  <c r="F26" i="189"/>
  <c r="F27" i="189"/>
  <c r="F28" i="189"/>
  <c r="F29" i="189"/>
  <c r="F30" i="189"/>
  <c r="G30" i="189" s="1"/>
  <c r="F31" i="189"/>
  <c r="F32" i="189"/>
  <c r="F33" i="189"/>
  <c r="F34" i="189"/>
  <c r="F35" i="189"/>
  <c r="F36" i="189"/>
  <c r="G36" i="189" s="1"/>
  <c r="F37" i="189"/>
  <c r="F38" i="189"/>
  <c r="F39" i="189"/>
  <c r="F40" i="189"/>
  <c r="F41" i="189"/>
  <c r="F42" i="189"/>
  <c r="F43" i="189"/>
  <c r="F44" i="189"/>
  <c r="G44" i="189" s="1"/>
  <c r="F3" i="189"/>
  <c r="AD4" i="28"/>
  <c r="AE4" i="28" s="1"/>
  <c r="AE10" i="28" s="1"/>
  <c r="AD5" i="28"/>
  <c r="AE5" i="28" s="1"/>
  <c r="AD6" i="28"/>
  <c r="AD7" i="28"/>
  <c r="AD8" i="28"/>
  <c r="AD9" i="28"/>
  <c r="AD3" i="28"/>
  <c r="AE3" i="28" s="1"/>
  <c r="F4" i="27"/>
  <c r="F10" i="27"/>
  <c r="F5" i="27"/>
  <c r="F6" i="27"/>
  <c r="F7" i="27"/>
  <c r="F8" i="27"/>
  <c r="F9" i="27"/>
  <c r="F3" i="27"/>
  <c r="F4" i="26"/>
  <c r="F5" i="26"/>
  <c r="F6" i="26"/>
  <c r="F7" i="26"/>
  <c r="F8" i="26"/>
  <c r="F9" i="26"/>
  <c r="F10" i="26"/>
  <c r="F11" i="26"/>
  <c r="F12" i="26"/>
  <c r="F18" i="26" s="1"/>
  <c r="F13" i="26"/>
  <c r="F14" i="26"/>
  <c r="F15" i="26"/>
  <c r="F16" i="26"/>
  <c r="F17" i="26"/>
  <c r="F3" i="26"/>
  <c r="F4" i="25"/>
  <c r="G4" i="25" s="1"/>
  <c r="F5" i="25"/>
  <c r="F6" i="25"/>
  <c r="F7" i="25"/>
  <c r="F8" i="25"/>
  <c r="G8" i="25"/>
  <c r="F3" i="25"/>
  <c r="G3" i="25"/>
  <c r="G4" i="55"/>
  <c r="G5" i="55"/>
  <c r="G6" i="55"/>
  <c r="G7" i="55"/>
  <c r="G8" i="55"/>
  <c r="G9" i="55"/>
  <c r="G10" i="55"/>
  <c r="G11" i="55"/>
  <c r="G12" i="55"/>
  <c r="G13" i="55"/>
  <c r="G14" i="55"/>
  <c r="G15" i="55"/>
  <c r="G16" i="55"/>
  <c r="G17" i="55"/>
  <c r="G18" i="55"/>
  <c r="G19" i="55"/>
  <c r="G20" i="55"/>
  <c r="G21" i="55"/>
  <c r="G22" i="55"/>
  <c r="G23" i="55"/>
  <c r="G24" i="55"/>
  <c r="G25" i="55"/>
  <c r="G26" i="55"/>
  <c r="G27" i="55"/>
  <c r="G28" i="55"/>
  <c r="G3" i="55"/>
  <c r="G40" i="55" s="1"/>
  <c r="F4" i="183"/>
  <c r="F5" i="183"/>
  <c r="F6" i="183"/>
  <c r="F7" i="183"/>
  <c r="F8" i="183"/>
  <c r="F3" i="183"/>
  <c r="G4" i="24"/>
  <c r="G5" i="24"/>
  <c r="G6" i="24"/>
  <c r="G7" i="24"/>
  <c r="G8" i="24"/>
  <c r="G9" i="24"/>
  <c r="G10" i="24"/>
  <c r="G11" i="24"/>
  <c r="G3" i="24"/>
  <c r="F4" i="23"/>
  <c r="F5" i="23"/>
  <c r="F6" i="23"/>
  <c r="F3" i="23"/>
  <c r="F7" i="23"/>
  <c r="E4" i="176"/>
  <c r="E5" i="176"/>
  <c r="E6" i="176"/>
  <c r="E3" i="176"/>
  <c r="H4" i="58"/>
  <c r="H5" i="58"/>
  <c r="H6" i="58"/>
  <c r="H11" i="58" s="1"/>
  <c r="H7" i="58"/>
  <c r="H8" i="58"/>
  <c r="H9" i="58"/>
  <c r="H10" i="58"/>
  <c r="H3" i="58"/>
  <c r="H4" i="83"/>
  <c r="H5" i="83"/>
  <c r="H6" i="83"/>
  <c r="H7" i="83"/>
  <c r="H8" i="83"/>
  <c r="H9" i="83"/>
  <c r="H10" i="83"/>
  <c r="H11" i="83"/>
  <c r="H12" i="83"/>
  <c r="H13" i="83"/>
  <c r="H14" i="83"/>
  <c r="I14" i="83" s="1"/>
  <c r="H15" i="83"/>
  <c r="H16" i="83"/>
  <c r="H17" i="83"/>
  <c r="H18" i="83"/>
  <c r="H19" i="83"/>
  <c r="H20" i="83"/>
  <c r="H21" i="83"/>
  <c r="H22" i="83"/>
  <c r="H23" i="83"/>
  <c r="H24" i="83"/>
  <c r="H25" i="83"/>
  <c r="H26" i="83"/>
  <c r="H27" i="83"/>
  <c r="H28" i="83"/>
  <c r="H29" i="83"/>
  <c r="H30" i="83"/>
  <c r="I30" i="83" s="1"/>
  <c r="H31" i="83"/>
  <c r="H32" i="83"/>
  <c r="H33" i="83"/>
  <c r="H34" i="83"/>
  <c r="H35" i="83"/>
  <c r="H36" i="83"/>
  <c r="H37" i="83"/>
  <c r="H38" i="83"/>
  <c r="H39" i="83"/>
  <c r="H40" i="83"/>
  <c r="H41" i="83"/>
  <c r="H42" i="83"/>
  <c r="H43" i="83"/>
  <c r="H44" i="83"/>
  <c r="H45" i="83"/>
  <c r="H46" i="83"/>
  <c r="I46" i="83" s="1"/>
  <c r="H47" i="83"/>
  <c r="H48" i="83"/>
  <c r="H49" i="83"/>
  <c r="H50" i="83"/>
  <c r="H51" i="83"/>
  <c r="H52" i="83"/>
  <c r="H53" i="83"/>
  <c r="H54" i="83"/>
  <c r="H55" i="83"/>
  <c r="H56" i="83"/>
  <c r="H57" i="83"/>
  <c r="H58" i="83"/>
  <c r="H59" i="83"/>
  <c r="H60" i="83"/>
  <c r="H61" i="83"/>
  <c r="H62" i="83"/>
  <c r="H63" i="83"/>
  <c r="H64" i="83"/>
  <c r="H65" i="83"/>
  <c r="H66" i="83"/>
  <c r="H67" i="83"/>
  <c r="H68" i="83"/>
  <c r="H69" i="83"/>
  <c r="H70" i="83"/>
  <c r="H71" i="83"/>
  <c r="H72" i="83"/>
  <c r="H73" i="83"/>
  <c r="H74" i="83"/>
  <c r="H75" i="83"/>
  <c r="H76" i="83"/>
  <c r="H77" i="83"/>
  <c r="H79" i="83"/>
  <c r="H121" i="83" s="1"/>
  <c r="H80" i="83"/>
  <c r="H81" i="83"/>
  <c r="H3" i="83"/>
  <c r="F4" i="82"/>
  <c r="F5" i="82"/>
  <c r="F6" i="82"/>
  <c r="F7" i="82"/>
  <c r="F8" i="82"/>
  <c r="F9" i="82"/>
  <c r="F10" i="82"/>
  <c r="F11" i="82"/>
  <c r="F12" i="82"/>
  <c r="F13" i="82"/>
  <c r="F14" i="82"/>
  <c r="F15" i="82"/>
  <c r="F16" i="82"/>
  <c r="F3" i="82"/>
  <c r="F3" i="80"/>
  <c r="F4" i="80"/>
  <c r="F5" i="80"/>
  <c r="F6" i="80"/>
  <c r="F7" i="80"/>
  <c r="F8" i="80"/>
  <c r="F9" i="80"/>
  <c r="G9" i="80" s="1"/>
  <c r="F10" i="80"/>
  <c r="F11" i="80"/>
  <c r="F12" i="80"/>
  <c r="F13" i="80"/>
  <c r="F14" i="80"/>
  <c r="F15" i="80"/>
  <c r="F16" i="80"/>
  <c r="F17" i="80"/>
  <c r="F18" i="80"/>
  <c r="F19" i="80"/>
  <c r="F20" i="80"/>
  <c r="F21" i="80"/>
  <c r="F22" i="80"/>
  <c r="F23" i="80"/>
  <c r="G23" i="80" s="1"/>
  <c r="F24" i="80"/>
  <c r="F25" i="80"/>
  <c r="F26" i="80"/>
  <c r="F27" i="80"/>
  <c r="F28" i="80"/>
  <c r="F29" i="80"/>
  <c r="F30" i="80"/>
  <c r="F31" i="80"/>
  <c r="F32" i="80"/>
  <c r="F33" i="80"/>
  <c r="F34" i="80"/>
  <c r="F35" i="80"/>
  <c r="F36" i="80"/>
  <c r="F37" i="80"/>
  <c r="F38" i="80"/>
  <c r="F39" i="80"/>
  <c r="F40" i="80"/>
  <c r="F41" i="80"/>
  <c r="F42" i="80"/>
  <c r="F43" i="80"/>
  <c r="F44" i="80"/>
  <c r="F45" i="80"/>
  <c r="F46" i="80"/>
  <c r="F47" i="80"/>
  <c r="F48" i="80"/>
  <c r="F49" i="80"/>
  <c r="F50" i="80"/>
  <c r="F51" i="80"/>
  <c r="F52" i="80"/>
  <c r="F53" i="80"/>
  <c r="F54" i="80"/>
  <c r="F55" i="80"/>
  <c r="F56" i="80"/>
  <c r="F57" i="80"/>
  <c r="F58" i="80"/>
  <c r="F59" i="80"/>
  <c r="F60" i="80"/>
  <c r="F61" i="80"/>
  <c r="F62" i="80"/>
  <c r="F63" i="80"/>
  <c r="F64" i="80"/>
  <c r="F65" i="80"/>
  <c r="F66" i="80"/>
  <c r="F67" i="80"/>
  <c r="F68" i="80"/>
  <c r="F69" i="80"/>
  <c r="F70" i="80"/>
  <c r="F71" i="80"/>
  <c r="F72" i="80"/>
  <c r="G4" i="78"/>
  <c r="G5" i="78"/>
  <c r="G6" i="78"/>
  <c r="G7" i="78"/>
  <c r="G8" i="78"/>
  <c r="G9" i="78"/>
  <c r="G10" i="78"/>
  <c r="G11" i="78"/>
  <c r="G12" i="78"/>
  <c r="G13" i="78"/>
  <c r="G14" i="78"/>
  <c r="G15" i="78"/>
  <c r="G16" i="78"/>
  <c r="G17" i="78"/>
  <c r="G18" i="78"/>
  <c r="G19" i="78"/>
  <c r="G20" i="78"/>
  <c r="G22" i="78"/>
  <c r="G23" i="78"/>
  <c r="G24" i="78"/>
  <c r="G25" i="78"/>
  <c r="G26" i="78"/>
  <c r="G27" i="78"/>
  <c r="G28" i="78"/>
  <c r="G29" i="78"/>
  <c r="G30" i="78"/>
  <c r="G31" i="78"/>
  <c r="G32" i="78"/>
  <c r="G33" i="78"/>
  <c r="G34" i="78"/>
  <c r="G35" i="78"/>
  <c r="G36" i="78"/>
  <c r="G37" i="78"/>
  <c r="G38" i="78"/>
  <c r="G3" i="78"/>
  <c r="G4" i="76"/>
  <c r="G5" i="76"/>
  <c r="G6" i="76"/>
  <c r="G7" i="76"/>
  <c r="G8" i="76"/>
  <c r="G3" i="76"/>
  <c r="E4" i="75"/>
  <c r="E5" i="75"/>
  <c r="E6" i="75"/>
  <c r="E7" i="75"/>
  <c r="E8" i="75"/>
  <c r="E9" i="75"/>
  <c r="E10" i="75"/>
  <c r="E11" i="75"/>
  <c r="E12" i="75"/>
  <c r="E13" i="75"/>
  <c r="E14" i="75"/>
  <c r="E15" i="75"/>
  <c r="E16" i="75"/>
  <c r="E17" i="75"/>
  <c r="E18" i="75"/>
  <c r="E19" i="75"/>
  <c r="E20" i="75"/>
  <c r="E21" i="75"/>
  <c r="E22" i="75"/>
  <c r="E23" i="75"/>
  <c r="E24" i="75"/>
  <c r="E25" i="75"/>
  <c r="E26" i="75"/>
  <c r="E27" i="75"/>
  <c r="E28" i="75"/>
  <c r="E29" i="75"/>
  <c r="E30" i="75"/>
  <c r="E31" i="75"/>
  <c r="E32" i="75"/>
  <c r="E33" i="75"/>
  <c r="E34" i="75"/>
  <c r="E35" i="75"/>
  <c r="E36" i="75"/>
  <c r="E37" i="75"/>
  <c r="E38" i="75"/>
  <c r="E39" i="75"/>
  <c r="E40" i="75"/>
  <c r="E41" i="75"/>
  <c r="E42" i="75"/>
  <c r="E43" i="75"/>
  <c r="E44" i="75"/>
  <c r="E45" i="75"/>
  <c r="E46" i="75"/>
  <c r="E47" i="75"/>
  <c r="E48" i="75"/>
  <c r="E49" i="75"/>
  <c r="E50" i="75"/>
  <c r="E51" i="75"/>
  <c r="E52" i="75"/>
  <c r="E53" i="75"/>
  <c r="E54" i="75"/>
  <c r="E55" i="75"/>
  <c r="E56" i="75"/>
  <c r="E57" i="75"/>
  <c r="E58" i="75"/>
  <c r="E59" i="75"/>
  <c r="E60" i="75"/>
  <c r="E61" i="75"/>
  <c r="E62" i="75"/>
  <c r="E63" i="75"/>
  <c r="E64" i="75"/>
  <c r="E65" i="75"/>
  <c r="E3" i="75"/>
  <c r="G4" i="74"/>
  <c r="G5" i="74"/>
  <c r="G6" i="74"/>
  <c r="G7" i="74"/>
  <c r="G8" i="74"/>
  <c r="G9" i="74"/>
  <c r="G84" i="74" s="1"/>
  <c r="G10" i="74"/>
  <c r="G11" i="74"/>
  <c r="G12" i="74"/>
  <c r="G13" i="74"/>
  <c r="G14" i="74"/>
  <c r="G15" i="74"/>
  <c r="G16" i="74"/>
  <c r="G17" i="74"/>
  <c r="G18" i="74"/>
  <c r="G19" i="74"/>
  <c r="G20" i="74"/>
  <c r="G21" i="74"/>
  <c r="G22" i="74"/>
  <c r="G23" i="74"/>
  <c r="G24" i="74"/>
  <c r="G25" i="74"/>
  <c r="G26" i="74"/>
  <c r="G27" i="74"/>
  <c r="G28" i="74"/>
  <c r="G29" i="74"/>
  <c r="G30" i="74"/>
  <c r="G31" i="74"/>
  <c r="G32" i="74"/>
  <c r="G33" i="74"/>
  <c r="G34" i="74"/>
  <c r="G35" i="74"/>
  <c r="G36" i="74"/>
  <c r="G37" i="74"/>
  <c r="G38" i="74"/>
  <c r="G39" i="74"/>
  <c r="G40" i="74"/>
  <c r="G41" i="74"/>
  <c r="G42" i="74"/>
  <c r="G43" i="74"/>
  <c r="G44" i="74"/>
  <c r="G45" i="74"/>
  <c r="G46" i="74"/>
  <c r="G47" i="74"/>
  <c r="G48" i="74"/>
  <c r="G49" i="74"/>
  <c r="G50" i="74"/>
  <c r="G51" i="74"/>
  <c r="G52" i="74"/>
  <c r="G53" i="74"/>
  <c r="G54" i="74"/>
  <c r="G55" i="74"/>
  <c r="G56" i="74"/>
  <c r="G57" i="74"/>
  <c r="G58" i="74"/>
  <c r="G59" i="74"/>
  <c r="G60" i="74"/>
  <c r="G61" i="74"/>
  <c r="G62" i="74"/>
  <c r="G63" i="74"/>
  <c r="G64" i="74"/>
  <c r="G65" i="74"/>
  <c r="G66" i="74"/>
  <c r="G67" i="74"/>
  <c r="G68" i="74"/>
  <c r="G69" i="74"/>
  <c r="G70" i="74"/>
  <c r="G71" i="74"/>
  <c r="G72" i="74"/>
  <c r="G73" i="74"/>
  <c r="G74" i="74"/>
  <c r="G75" i="74"/>
  <c r="G76" i="74"/>
  <c r="G77" i="74"/>
  <c r="G78" i="74"/>
  <c r="G79" i="74"/>
  <c r="G80" i="74"/>
  <c r="G81" i="74"/>
  <c r="G3" i="74"/>
  <c r="G4" i="73"/>
  <c r="G5" i="73"/>
  <c r="G6" i="73"/>
  <c r="G7" i="73"/>
  <c r="G8" i="73"/>
  <c r="H8" i="73" s="1"/>
  <c r="G9" i="73"/>
  <c r="G3" i="73"/>
  <c r="H4" i="5"/>
  <c r="H5" i="5"/>
  <c r="H6" i="5"/>
  <c r="H7" i="5"/>
  <c r="H8" i="5"/>
  <c r="H9" i="5"/>
  <c r="H10" i="5"/>
  <c r="H11" i="5"/>
  <c r="H12" i="5"/>
  <c r="H13" i="5"/>
  <c r="H14" i="5"/>
  <c r="H15" i="5"/>
  <c r="H16" i="5"/>
  <c r="I16" i="5" s="1"/>
  <c r="H17" i="5"/>
  <c r="H18" i="5"/>
  <c r="H19" i="5"/>
  <c r="H20" i="5"/>
  <c r="H22" i="5"/>
  <c r="H23" i="5"/>
  <c r="H24" i="5"/>
  <c r="H25" i="5"/>
  <c r="H26" i="5"/>
  <c r="H27" i="5"/>
  <c r="H28" i="5"/>
  <c r="H29" i="5"/>
  <c r="H30" i="5"/>
  <c r="H31" i="5"/>
  <c r="H32" i="5"/>
  <c r="H33" i="5"/>
  <c r="H34" i="5"/>
  <c r="H35" i="5"/>
  <c r="H36" i="5"/>
  <c r="H287" i="5"/>
  <c r="H3" i="5"/>
  <c r="G4" i="7"/>
  <c r="G5" i="7"/>
  <c r="G6" i="7"/>
  <c r="H6" i="7" s="1"/>
  <c r="G7" i="7"/>
  <c r="G8" i="7"/>
  <c r="G9" i="7"/>
  <c r="G10" i="7"/>
  <c r="G11" i="7"/>
  <c r="G12" i="7"/>
  <c r="G13" i="7"/>
  <c r="G14" i="7"/>
  <c r="H14" i="7" s="1"/>
  <c r="G15" i="7"/>
  <c r="G16" i="7"/>
  <c r="G17" i="7"/>
  <c r="G18" i="7"/>
  <c r="G19" i="7"/>
  <c r="G20" i="7"/>
  <c r="G21" i="7"/>
  <c r="G22" i="7"/>
  <c r="G23" i="7"/>
  <c r="G24" i="7"/>
  <c r="G25" i="7"/>
  <c r="G26" i="7"/>
  <c r="G27" i="7"/>
  <c r="G28" i="7"/>
  <c r="G29" i="7"/>
  <c r="G30" i="7"/>
  <c r="G31" i="7"/>
  <c r="G32" i="7"/>
  <c r="G33" i="7"/>
  <c r="G34" i="7"/>
  <c r="G35" i="7"/>
  <c r="G36" i="7"/>
  <c r="G37" i="7"/>
  <c r="G38" i="7"/>
  <c r="H38" i="7" s="1"/>
  <c r="G39" i="7"/>
  <c r="G40" i="7"/>
  <c r="G3" i="7"/>
  <c r="H30" i="189"/>
  <c r="H31" i="189"/>
  <c r="G31" i="189" s="1"/>
  <c r="H32" i="189"/>
  <c r="G32" i="189" s="1"/>
  <c r="H33" i="189"/>
  <c r="H34" i="189"/>
  <c r="G34" i="189" s="1"/>
  <c r="H35" i="189"/>
  <c r="G35" i="189" s="1"/>
  <c r="H36" i="189"/>
  <c r="H37" i="189"/>
  <c r="G37" i="189"/>
  <c r="H38" i="189"/>
  <c r="H39" i="189"/>
  <c r="G39" i="189" s="1"/>
  <c r="H40" i="189"/>
  <c r="G40" i="189"/>
  <c r="H41" i="189"/>
  <c r="G41" i="189"/>
  <c r="H42" i="189"/>
  <c r="G42" i="189" s="1"/>
  <c r="H43" i="189"/>
  <c r="G43" i="189" s="1"/>
  <c r="H44" i="189"/>
  <c r="A31" i="189"/>
  <c r="A32" i="189"/>
  <c r="A33" i="189"/>
  <c r="A34" i="189"/>
  <c r="A35" i="189"/>
  <c r="A36" i="189"/>
  <c r="A37" i="189"/>
  <c r="A38" i="189"/>
  <c r="A39" i="189"/>
  <c r="A40" i="189"/>
  <c r="A41" i="189"/>
  <c r="A42" i="189"/>
  <c r="A43" i="189"/>
  <c r="A44" i="189"/>
  <c r="A21" i="120"/>
  <c r="A22" i="120"/>
  <c r="A23" i="120"/>
  <c r="A24" i="120"/>
  <c r="H21" i="120"/>
  <c r="G21" i="120" s="1"/>
  <c r="H22" i="120"/>
  <c r="G22" i="120" s="1"/>
  <c r="H23" i="120"/>
  <c r="G23" i="120"/>
  <c r="H24" i="120"/>
  <c r="G24" i="120"/>
  <c r="H4" i="183"/>
  <c r="H5" i="183"/>
  <c r="G5" i="183"/>
  <c r="H6" i="183"/>
  <c r="G6" i="183" s="1"/>
  <c r="H7" i="183"/>
  <c r="G7" i="183" s="1"/>
  <c r="H8" i="183"/>
  <c r="G8" i="183" s="1"/>
  <c r="H3" i="183"/>
  <c r="G3" i="183"/>
  <c r="A30" i="189"/>
  <c r="H29" i="189"/>
  <c r="G29" i="189"/>
  <c r="A29" i="189"/>
  <c r="H28" i="189"/>
  <c r="G28" i="189" s="1"/>
  <c r="A28" i="189"/>
  <c r="H27" i="189"/>
  <c r="G27" i="189" s="1"/>
  <c r="A27" i="189"/>
  <c r="H26" i="189"/>
  <c r="G26" i="189" s="1"/>
  <c r="A26" i="189"/>
  <c r="H25" i="189"/>
  <c r="G25" i="189" s="1"/>
  <c r="A25" i="189"/>
  <c r="H24" i="189"/>
  <c r="G24" i="189" s="1"/>
  <c r="A24" i="189"/>
  <c r="H23" i="189"/>
  <c r="G23" i="189"/>
  <c r="A23" i="189"/>
  <c r="H22" i="189"/>
  <c r="A22" i="189"/>
  <c r="H21" i="189"/>
  <c r="G21" i="189"/>
  <c r="A21" i="189"/>
  <c r="H20" i="189"/>
  <c r="G20" i="189" s="1"/>
  <c r="A20" i="189"/>
  <c r="H19" i="189"/>
  <c r="G19" i="189" s="1"/>
  <c r="A19" i="189"/>
  <c r="H18" i="189"/>
  <c r="G18" i="189" s="1"/>
  <c r="A18" i="189"/>
  <c r="H17" i="189"/>
  <c r="G17" i="189" s="1"/>
  <c r="A17" i="189"/>
  <c r="H16" i="189"/>
  <c r="G16" i="189" s="1"/>
  <c r="A16" i="189"/>
  <c r="H15" i="189"/>
  <c r="G15" i="189"/>
  <c r="A15" i="189"/>
  <c r="H14" i="189"/>
  <c r="A14" i="189"/>
  <c r="H13" i="189"/>
  <c r="G13" i="189"/>
  <c r="A13" i="189"/>
  <c r="H12" i="189"/>
  <c r="G12" i="189" s="1"/>
  <c r="A12" i="189"/>
  <c r="H11" i="189"/>
  <c r="G11" i="189" s="1"/>
  <c r="A11" i="189"/>
  <c r="H10" i="189"/>
  <c r="G10" i="189" s="1"/>
  <c r="A10" i="189"/>
  <c r="H9" i="189"/>
  <c r="G9" i="189" s="1"/>
  <c r="A9" i="189"/>
  <c r="H8" i="189"/>
  <c r="G8" i="189" s="1"/>
  <c r="A8" i="189"/>
  <c r="H7" i="189"/>
  <c r="G7" i="189"/>
  <c r="A7" i="189"/>
  <c r="H6" i="189"/>
  <c r="A6" i="189"/>
  <c r="H5" i="189"/>
  <c r="G5" i="189"/>
  <c r="A5" i="189"/>
  <c r="H4" i="189"/>
  <c r="G4" i="189" s="1"/>
  <c r="A4" i="189"/>
  <c r="H3" i="189"/>
  <c r="G3" i="189" s="1"/>
  <c r="A3" i="189"/>
  <c r="A2" i="41"/>
  <c r="E2" i="41"/>
  <c r="G2" i="41"/>
  <c r="F2" i="41" s="1"/>
  <c r="A3" i="41"/>
  <c r="E3" i="41"/>
  <c r="G3" i="41"/>
  <c r="F3" i="41" s="1"/>
  <c r="A4" i="41"/>
  <c r="E4" i="41"/>
  <c r="F4" i="41" s="1"/>
  <c r="G4" i="41"/>
  <c r="A5" i="41"/>
  <c r="E5" i="41"/>
  <c r="G5" i="41"/>
  <c r="F5" i="41" s="1"/>
  <c r="A6" i="41"/>
  <c r="E6" i="41"/>
  <c r="F6" i="41" s="1"/>
  <c r="G6" i="41"/>
  <c r="A7" i="41"/>
  <c r="E7" i="41"/>
  <c r="G7" i="41"/>
  <c r="F7" i="41" s="1"/>
  <c r="A8" i="41"/>
  <c r="E8" i="41"/>
  <c r="G8" i="41"/>
  <c r="F8" i="41"/>
  <c r="A9" i="41"/>
  <c r="E9" i="41"/>
  <c r="G9" i="41"/>
  <c r="F9" i="41" s="1"/>
  <c r="A10" i="41"/>
  <c r="E10" i="41"/>
  <c r="G10" i="41"/>
  <c r="F10" i="41"/>
  <c r="A11" i="41"/>
  <c r="E11" i="41"/>
  <c r="G11" i="41"/>
  <c r="F11" i="41" s="1"/>
  <c r="A12" i="41"/>
  <c r="E12" i="41"/>
  <c r="F12" i="41" s="1"/>
  <c r="G12" i="41"/>
  <c r="A13" i="41"/>
  <c r="E13" i="41"/>
  <c r="G13" i="41"/>
  <c r="F13" i="41" s="1"/>
  <c r="A14" i="41"/>
  <c r="E14" i="41"/>
  <c r="F14" i="41" s="1"/>
  <c r="G14" i="41"/>
  <c r="A15" i="41"/>
  <c r="E15" i="41"/>
  <c r="G15" i="41"/>
  <c r="F15" i="41" s="1"/>
  <c r="A16" i="41"/>
  <c r="E16" i="41"/>
  <c r="G16" i="41"/>
  <c r="F16" i="41"/>
  <c r="A17" i="41"/>
  <c r="E17" i="41"/>
  <c r="G17" i="41"/>
  <c r="F17" i="41" s="1"/>
  <c r="A18" i="41"/>
  <c r="E18" i="41"/>
  <c r="G18" i="41"/>
  <c r="F18" i="41"/>
  <c r="A19" i="41"/>
  <c r="E19" i="41"/>
  <c r="G19" i="41"/>
  <c r="F19" i="41" s="1"/>
  <c r="A20" i="41"/>
  <c r="E20" i="41"/>
  <c r="F20" i="41" s="1"/>
  <c r="G20" i="41"/>
  <c r="A21" i="41"/>
  <c r="E21" i="41"/>
  <c r="G21" i="41"/>
  <c r="F21" i="41" s="1"/>
  <c r="A22" i="41"/>
  <c r="E22" i="41"/>
  <c r="F22" i="41" s="1"/>
  <c r="G22" i="41"/>
  <c r="A23" i="41"/>
  <c r="E23" i="41"/>
  <c r="G23" i="41"/>
  <c r="F23" i="41" s="1"/>
  <c r="A3" i="120"/>
  <c r="H3" i="120"/>
  <c r="G3" i="120" s="1"/>
  <c r="A4" i="120"/>
  <c r="H4" i="120"/>
  <c r="G4" i="120" s="1"/>
  <c r="A5" i="120"/>
  <c r="H5" i="120"/>
  <c r="G5" i="120" s="1"/>
  <c r="A6" i="120"/>
  <c r="H6" i="120"/>
  <c r="G6" i="120"/>
  <c r="A7" i="120"/>
  <c r="H7" i="120"/>
  <c r="G7" i="120"/>
  <c r="A8" i="120"/>
  <c r="H8" i="120"/>
  <c r="G8" i="120"/>
  <c r="A9" i="120"/>
  <c r="H9" i="120"/>
  <c r="G9" i="120" s="1"/>
  <c r="A10" i="120"/>
  <c r="H10" i="120"/>
  <c r="G10" i="120" s="1"/>
  <c r="A11" i="120"/>
  <c r="H11" i="120"/>
  <c r="G11" i="120" s="1"/>
  <c r="A12" i="120"/>
  <c r="H12" i="120"/>
  <c r="G12" i="120" s="1"/>
  <c r="A13" i="120"/>
  <c r="H13" i="120"/>
  <c r="G13" i="120" s="1"/>
  <c r="A14" i="120"/>
  <c r="H14" i="120"/>
  <c r="G14" i="120"/>
  <c r="A15" i="120"/>
  <c r="H15" i="120"/>
  <c r="G15" i="120"/>
  <c r="A16" i="120"/>
  <c r="H16" i="120"/>
  <c r="G16" i="120"/>
  <c r="A17" i="120"/>
  <c r="H17" i="120"/>
  <c r="G17" i="120" s="1"/>
  <c r="A18" i="120"/>
  <c r="H18" i="120"/>
  <c r="G18" i="120" s="1"/>
  <c r="A19" i="120"/>
  <c r="H19" i="120"/>
  <c r="G19" i="120" s="1"/>
  <c r="A20" i="120"/>
  <c r="H20" i="120"/>
  <c r="G20" i="120" s="1"/>
  <c r="A3" i="35"/>
  <c r="H3" i="35"/>
  <c r="G3" i="35" s="1"/>
  <c r="A4" i="35"/>
  <c r="H4" i="35"/>
  <c r="G4" i="35"/>
  <c r="A5" i="35"/>
  <c r="H5" i="35"/>
  <c r="G5" i="35"/>
  <c r="A6" i="35"/>
  <c r="H6" i="35"/>
  <c r="G6" i="35"/>
  <c r="A7" i="35"/>
  <c r="H7" i="35"/>
  <c r="A8" i="35"/>
  <c r="H8" i="35"/>
  <c r="A9" i="35"/>
  <c r="H9" i="35"/>
  <c r="G9" i="35" s="1"/>
  <c r="A10" i="35"/>
  <c r="H10" i="35"/>
  <c r="G10" i="35" s="1"/>
  <c r="A11" i="35"/>
  <c r="H11" i="35"/>
  <c r="G11" i="35" s="1"/>
  <c r="A12" i="35"/>
  <c r="H12" i="35"/>
  <c r="G12" i="35"/>
  <c r="A13" i="35"/>
  <c r="H13" i="35"/>
  <c r="G13" i="35"/>
  <c r="A14" i="35"/>
  <c r="H14" i="35"/>
  <c r="G14" i="35"/>
  <c r="A15" i="35"/>
  <c r="H15" i="35"/>
  <c r="G15" i="35" s="1"/>
  <c r="A16" i="35"/>
  <c r="H16" i="35"/>
  <c r="A17" i="35"/>
  <c r="H17" i="35"/>
  <c r="G17" i="35" s="1"/>
  <c r="A18" i="35"/>
  <c r="H18" i="35"/>
  <c r="G18" i="35" s="1"/>
  <c r="A19" i="35"/>
  <c r="H19" i="35"/>
  <c r="G19" i="35" s="1"/>
  <c r="A3" i="116"/>
  <c r="G3" i="116"/>
  <c r="F3" i="116"/>
  <c r="A4" i="116"/>
  <c r="G4" i="116"/>
  <c r="F4" i="116"/>
  <c r="A5" i="116"/>
  <c r="G5" i="116"/>
  <c r="F5" i="116"/>
  <c r="A6" i="116"/>
  <c r="G6" i="116"/>
  <c r="F6" i="116" s="1"/>
  <c r="A7" i="116"/>
  <c r="G7" i="116"/>
  <c r="F7" i="116" s="1"/>
  <c r="A8" i="116"/>
  <c r="G8" i="116"/>
  <c r="F8" i="116" s="1"/>
  <c r="A9" i="116"/>
  <c r="G9" i="116"/>
  <c r="F9" i="116" s="1"/>
  <c r="A10" i="116"/>
  <c r="G10" i="116"/>
  <c r="F10" i="116" s="1"/>
  <c r="A11" i="116"/>
  <c r="G11" i="116"/>
  <c r="F11" i="116"/>
  <c r="A12" i="116"/>
  <c r="G12" i="116"/>
  <c r="F12" i="116"/>
  <c r="A13" i="116"/>
  <c r="G13" i="116"/>
  <c r="F13" i="116"/>
  <c r="A14" i="116"/>
  <c r="G14" i="116"/>
  <c r="F14" i="116" s="1"/>
  <c r="A15" i="116"/>
  <c r="G15" i="116"/>
  <c r="F15" i="116" s="1"/>
  <c r="A16" i="116"/>
  <c r="G16" i="116"/>
  <c r="F16" i="116" s="1"/>
  <c r="A17" i="116"/>
  <c r="G17" i="116"/>
  <c r="F17" i="116" s="1"/>
  <c r="A18" i="116"/>
  <c r="G18" i="116"/>
  <c r="F18" i="116" s="1"/>
  <c r="A19" i="116"/>
  <c r="G19" i="116"/>
  <c r="F19" i="116"/>
  <c r="A3" i="28"/>
  <c r="A4" i="28"/>
  <c r="A5" i="28"/>
  <c r="A6" i="28"/>
  <c r="A7" i="28"/>
  <c r="A8" i="28"/>
  <c r="A9" i="28"/>
  <c r="A3" i="27"/>
  <c r="H3" i="27"/>
  <c r="G3" i="27" s="1"/>
  <c r="A4" i="27"/>
  <c r="H4" i="27"/>
  <c r="G4" i="27" s="1"/>
  <c r="A5" i="27"/>
  <c r="H5" i="27"/>
  <c r="G5" i="27"/>
  <c r="A6" i="27"/>
  <c r="H6" i="27"/>
  <c r="G6" i="27"/>
  <c r="A7" i="27"/>
  <c r="H7" i="27"/>
  <c r="G7" i="27"/>
  <c r="G10" i="27" s="1"/>
  <c r="A8" i="27"/>
  <c r="H8" i="27"/>
  <c r="G8" i="27" s="1"/>
  <c r="A9" i="27"/>
  <c r="H9" i="27"/>
  <c r="G9" i="27" s="1"/>
  <c r="A3" i="26"/>
  <c r="H3" i="26"/>
  <c r="G3" i="26"/>
  <c r="A4" i="26"/>
  <c r="H4" i="26"/>
  <c r="G4" i="26" s="1"/>
  <c r="A5" i="26"/>
  <c r="H5" i="26"/>
  <c r="G5" i="26" s="1"/>
  <c r="A6" i="26"/>
  <c r="H6" i="26"/>
  <c r="G6" i="26" s="1"/>
  <c r="A7" i="26"/>
  <c r="H7" i="26"/>
  <c r="G7" i="26" s="1"/>
  <c r="A8" i="26"/>
  <c r="H8" i="26"/>
  <c r="G8" i="26" s="1"/>
  <c r="A9" i="26"/>
  <c r="H9" i="26"/>
  <c r="G9" i="26"/>
  <c r="G18" i="26" s="1"/>
  <c r="A10" i="26"/>
  <c r="H10" i="26"/>
  <c r="G10" i="26"/>
  <c r="A11" i="26"/>
  <c r="H11" i="26"/>
  <c r="G11" i="26"/>
  <c r="A12" i="26"/>
  <c r="H12" i="26"/>
  <c r="G12" i="26" s="1"/>
  <c r="A13" i="26"/>
  <c r="H13" i="26"/>
  <c r="G13" i="26" s="1"/>
  <c r="A14" i="26"/>
  <c r="H14" i="26"/>
  <c r="G14" i="26" s="1"/>
  <c r="A15" i="26"/>
  <c r="H15" i="26"/>
  <c r="G15" i="26" s="1"/>
  <c r="A16" i="26"/>
  <c r="H16" i="26"/>
  <c r="G16" i="26" s="1"/>
  <c r="A17" i="26"/>
  <c r="H17" i="26"/>
  <c r="G17" i="26"/>
  <c r="A3" i="25"/>
  <c r="A4" i="25"/>
  <c r="A5" i="25"/>
  <c r="A6" i="25"/>
  <c r="A7" i="25"/>
  <c r="A8" i="25"/>
  <c r="A3" i="55"/>
  <c r="I3" i="55"/>
  <c r="H3" i="55" s="1"/>
  <c r="A4" i="55"/>
  <c r="I4" i="55"/>
  <c r="H4" i="55" s="1"/>
  <c r="A5" i="55"/>
  <c r="I5" i="55"/>
  <c r="H5" i="55" s="1"/>
  <c r="A6" i="55"/>
  <c r="I6" i="55"/>
  <c r="H6" i="55" s="1"/>
  <c r="A7" i="55"/>
  <c r="I7" i="55"/>
  <c r="H7" i="55" s="1"/>
  <c r="A8" i="55"/>
  <c r="I8" i="55"/>
  <c r="H8" i="55"/>
  <c r="A9" i="55"/>
  <c r="I9" i="55"/>
  <c r="A10" i="55"/>
  <c r="I10" i="55"/>
  <c r="H10" i="55" s="1"/>
  <c r="A11" i="55"/>
  <c r="I11" i="55"/>
  <c r="H11" i="55"/>
  <c r="A12" i="55"/>
  <c r="I12" i="55"/>
  <c r="H12" i="55"/>
  <c r="A13" i="55"/>
  <c r="I13" i="55"/>
  <c r="H13" i="55"/>
  <c r="A14" i="55"/>
  <c r="I14" i="55"/>
  <c r="H14" i="55" s="1"/>
  <c r="A15" i="55"/>
  <c r="I15" i="55"/>
  <c r="H15" i="55" s="1"/>
  <c r="A16" i="55"/>
  <c r="I16" i="55"/>
  <c r="H16" i="55" s="1"/>
  <c r="A17" i="55"/>
  <c r="I17" i="55"/>
  <c r="H17" i="55" s="1"/>
  <c r="A18" i="55"/>
  <c r="I18" i="55"/>
  <c r="H18" i="55" s="1"/>
  <c r="A19" i="55"/>
  <c r="I19" i="55"/>
  <c r="H19" i="55"/>
  <c r="A20" i="55"/>
  <c r="I20" i="55"/>
  <c r="H20" i="55"/>
  <c r="A21" i="55"/>
  <c r="I21" i="55"/>
  <c r="H21" i="55"/>
  <c r="A22" i="55"/>
  <c r="I22" i="55"/>
  <c r="H22" i="55" s="1"/>
  <c r="A23" i="55"/>
  <c r="I23" i="55"/>
  <c r="H23" i="55" s="1"/>
  <c r="A24" i="55"/>
  <c r="I24" i="55"/>
  <c r="H24" i="55" s="1"/>
  <c r="A25" i="55"/>
  <c r="I25" i="55"/>
  <c r="H25" i="55" s="1"/>
  <c r="A26" i="55"/>
  <c r="I26" i="55"/>
  <c r="H26" i="55" s="1"/>
  <c r="A27" i="55"/>
  <c r="I27" i="55"/>
  <c r="H27" i="55"/>
  <c r="A28" i="55"/>
  <c r="I28" i="55"/>
  <c r="H28" i="55"/>
  <c r="A29" i="55"/>
  <c r="A3" i="183"/>
  <c r="A4" i="183"/>
  <c r="A5" i="183"/>
  <c r="A6" i="183"/>
  <c r="A7" i="183"/>
  <c r="A8" i="183"/>
  <c r="A3" i="24"/>
  <c r="I3" i="24"/>
  <c r="H3" i="24" s="1"/>
  <c r="A4" i="24"/>
  <c r="I4" i="24"/>
  <c r="H4" i="24"/>
  <c r="A5" i="24"/>
  <c r="I5" i="24"/>
  <c r="H5" i="24"/>
  <c r="A6" i="24"/>
  <c r="I6" i="24"/>
  <c r="H6" i="24"/>
  <c r="A7" i="24"/>
  <c r="I7" i="24"/>
  <c r="H7" i="24" s="1"/>
  <c r="A8" i="24"/>
  <c r="I8" i="24"/>
  <c r="H8" i="24" s="1"/>
  <c r="A9" i="24"/>
  <c r="I9" i="24"/>
  <c r="A10" i="24"/>
  <c r="I10" i="24"/>
  <c r="H10" i="24" s="1"/>
  <c r="A11" i="24"/>
  <c r="I11" i="24"/>
  <c r="H11" i="24" s="1"/>
  <c r="A3" i="23"/>
  <c r="H3" i="23"/>
  <c r="G3" i="23"/>
  <c r="A4" i="23"/>
  <c r="H4" i="23"/>
  <c r="G4" i="23"/>
  <c r="A5" i="23"/>
  <c r="H5" i="23"/>
  <c r="G5" i="23"/>
  <c r="A6" i="23"/>
  <c r="H6" i="23"/>
  <c r="G6" i="23" s="1"/>
  <c r="A3" i="176"/>
  <c r="G3" i="176"/>
  <c r="A4" i="176"/>
  <c r="G4" i="176"/>
  <c r="F4" i="176" s="1"/>
  <c r="A5" i="176"/>
  <c r="G5" i="176"/>
  <c r="F5" i="176" s="1"/>
  <c r="A6" i="176"/>
  <c r="G6" i="176"/>
  <c r="F6" i="176" s="1"/>
  <c r="A3" i="58"/>
  <c r="J3" i="58"/>
  <c r="I3" i="58"/>
  <c r="A4" i="58"/>
  <c r="J4" i="58"/>
  <c r="I4" i="58"/>
  <c r="A5" i="58"/>
  <c r="J5" i="58"/>
  <c r="I5" i="58"/>
  <c r="A6" i="58"/>
  <c r="J6" i="58"/>
  <c r="I6" i="58" s="1"/>
  <c r="A7" i="58"/>
  <c r="J7" i="58"/>
  <c r="I7" i="58" s="1"/>
  <c r="A8" i="58"/>
  <c r="J8" i="58"/>
  <c r="I8" i="58" s="1"/>
  <c r="A9" i="58"/>
  <c r="J9" i="58"/>
  <c r="I9" i="58" s="1"/>
  <c r="A10" i="58"/>
  <c r="J10" i="58"/>
  <c r="I10" i="58" s="1"/>
  <c r="A3" i="175"/>
  <c r="A4" i="175"/>
  <c r="A5" i="175"/>
  <c r="A6" i="175"/>
  <c r="A7" i="175"/>
  <c r="A8" i="175"/>
  <c r="A9" i="175"/>
  <c r="A10" i="175"/>
  <c r="A3" i="88"/>
  <c r="J3" i="88"/>
  <c r="A4" i="88"/>
  <c r="J4" i="88"/>
  <c r="A5" i="88"/>
  <c r="J5" i="88"/>
  <c r="I5" i="88" s="1"/>
  <c r="A6" i="88"/>
  <c r="J6" i="88"/>
  <c r="I6" i="88" s="1"/>
  <c r="A7" i="88"/>
  <c r="J7" i="88"/>
  <c r="I7" i="88" s="1"/>
  <c r="A8" i="88"/>
  <c r="J8" i="88"/>
  <c r="I8" i="88" s="1"/>
  <c r="A9" i="88"/>
  <c r="J9" i="88"/>
  <c r="A10" i="88"/>
  <c r="J10" i="88"/>
  <c r="I10" i="88" s="1"/>
  <c r="A11" i="88"/>
  <c r="J11" i="88"/>
  <c r="I11" i="88"/>
  <c r="A12" i="88"/>
  <c r="J12" i="88"/>
  <c r="I12" i="88"/>
  <c r="A13" i="88"/>
  <c r="J13" i="88"/>
  <c r="I13" i="88" s="1"/>
  <c r="A14" i="88"/>
  <c r="J14" i="88"/>
  <c r="I14" i="88" s="1"/>
  <c r="A15" i="88"/>
  <c r="J15" i="88"/>
  <c r="I15" i="88" s="1"/>
  <c r="A16" i="88"/>
  <c r="J16" i="88"/>
  <c r="A17" i="88"/>
  <c r="J17" i="88"/>
  <c r="I17" i="88" s="1"/>
  <c r="A18" i="88"/>
  <c r="J18" i="88"/>
  <c r="A19" i="88"/>
  <c r="J19" i="88"/>
  <c r="I19" i="88" s="1"/>
  <c r="A20" i="88"/>
  <c r="J20" i="88"/>
  <c r="I20" i="88" s="1"/>
  <c r="A21" i="88"/>
  <c r="J21" i="88"/>
  <c r="I21" i="88" s="1"/>
  <c r="A22" i="88"/>
  <c r="J22" i="88"/>
  <c r="I22" i="88" s="1"/>
  <c r="A23" i="88"/>
  <c r="J23" i="88"/>
  <c r="A24" i="88"/>
  <c r="J24" i="88"/>
  <c r="A25" i="88"/>
  <c r="J25" i="88"/>
  <c r="I25" i="88" s="1"/>
  <c r="A26" i="88"/>
  <c r="J26" i="88"/>
  <c r="A27" i="88"/>
  <c r="A28" i="88"/>
  <c r="A29" i="88"/>
  <c r="A30" i="88"/>
  <c r="A31" i="88"/>
  <c r="A32" i="88"/>
  <c r="A33" i="88"/>
  <c r="A34" i="88"/>
  <c r="A35" i="88"/>
  <c r="A36" i="88"/>
  <c r="A37" i="88"/>
  <c r="A3" i="87"/>
  <c r="I3" i="87"/>
  <c r="A4" i="87"/>
  <c r="I4" i="87"/>
  <c r="H4" i="87" s="1"/>
  <c r="A5" i="87"/>
  <c r="I5" i="87"/>
  <c r="H5" i="87" s="1"/>
  <c r="A6" i="87"/>
  <c r="I6" i="87"/>
  <c r="A7" i="87"/>
  <c r="I7" i="87"/>
  <c r="H7" i="87" s="1"/>
  <c r="A8" i="87"/>
  <c r="I8" i="87"/>
  <c r="H8" i="87" s="1"/>
  <c r="A9" i="87"/>
  <c r="I9" i="87"/>
  <c r="H9" i="87" s="1"/>
  <c r="A10" i="87"/>
  <c r="I10" i="87"/>
  <c r="H10" i="87" s="1"/>
  <c r="A11" i="87"/>
  <c r="I11" i="87"/>
  <c r="H11" i="87" s="1"/>
  <c r="A12" i="87"/>
  <c r="I12" i="87"/>
  <c r="H12" i="87" s="1"/>
  <c r="A13" i="87"/>
  <c r="I13" i="87"/>
  <c r="H13" i="87" s="1"/>
  <c r="A14" i="87"/>
  <c r="I14" i="87"/>
  <c r="A15" i="87"/>
  <c r="I15" i="87"/>
  <c r="H15" i="87"/>
  <c r="A16" i="87"/>
  <c r="I16" i="87"/>
  <c r="H16" i="87"/>
  <c r="A17" i="87"/>
  <c r="I17" i="87"/>
  <c r="H17" i="87" s="1"/>
  <c r="A3" i="86"/>
  <c r="J3" i="86"/>
  <c r="A4" i="86"/>
  <c r="J4" i="86"/>
  <c r="A5" i="86"/>
  <c r="J5" i="86"/>
  <c r="A6" i="86"/>
  <c r="J6" i="86"/>
  <c r="A7" i="86"/>
  <c r="J7" i="86"/>
  <c r="I7" i="86" s="1"/>
  <c r="A8" i="86"/>
  <c r="J8" i="86"/>
  <c r="A9" i="86"/>
  <c r="J9" i="86"/>
  <c r="A10" i="86"/>
  <c r="J10" i="86"/>
  <c r="A11" i="86"/>
  <c r="J11" i="86"/>
  <c r="A12" i="86"/>
  <c r="J12" i="86"/>
  <c r="A13" i="86"/>
  <c r="J13" i="86"/>
  <c r="I13" i="86" s="1"/>
  <c r="A14" i="86"/>
  <c r="J14" i="86"/>
  <c r="A15" i="86"/>
  <c r="J15" i="86"/>
  <c r="I15" i="86" s="1"/>
  <c r="A16" i="86"/>
  <c r="J16" i="86"/>
  <c r="J17" i="86"/>
  <c r="A131" i="86"/>
  <c r="J131" i="86"/>
  <c r="I131" i="86"/>
  <c r="A3" i="83"/>
  <c r="J3" i="83"/>
  <c r="I3" i="83"/>
  <c r="A4" i="83"/>
  <c r="J4" i="83"/>
  <c r="I4" i="83" s="1"/>
  <c r="A5" i="83"/>
  <c r="J5" i="83"/>
  <c r="I5" i="83" s="1"/>
  <c r="A6" i="83"/>
  <c r="J6" i="83"/>
  <c r="I6" i="83"/>
  <c r="A7" i="83"/>
  <c r="J7" i="83"/>
  <c r="A8" i="83"/>
  <c r="J8" i="83"/>
  <c r="A9" i="83"/>
  <c r="J9" i="83"/>
  <c r="A10" i="83"/>
  <c r="J10" i="83"/>
  <c r="I10" i="83" s="1"/>
  <c r="A11" i="83"/>
  <c r="J11" i="83"/>
  <c r="I11" i="83" s="1"/>
  <c r="A12" i="83"/>
  <c r="J12" i="83"/>
  <c r="I12" i="83" s="1"/>
  <c r="A13" i="83"/>
  <c r="J13" i="83"/>
  <c r="I13" i="83" s="1"/>
  <c r="A14" i="83"/>
  <c r="J14" i="83"/>
  <c r="A15" i="83"/>
  <c r="J15" i="83"/>
  <c r="A16" i="83"/>
  <c r="J16" i="83"/>
  <c r="A17" i="83"/>
  <c r="J17" i="83"/>
  <c r="A18" i="83"/>
  <c r="J18" i="83"/>
  <c r="A19" i="83"/>
  <c r="J19" i="83"/>
  <c r="I19" i="83"/>
  <c r="A20" i="83"/>
  <c r="J20" i="83"/>
  <c r="I20" i="83" s="1"/>
  <c r="A21" i="83"/>
  <c r="J21" i="83"/>
  <c r="I21" i="83" s="1"/>
  <c r="A22" i="83"/>
  <c r="J22" i="83"/>
  <c r="I22" i="83" s="1"/>
  <c r="A23" i="83"/>
  <c r="J23" i="83"/>
  <c r="A24" i="83"/>
  <c r="J24" i="83"/>
  <c r="A25" i="83"/>
  <c r="J25" i="83"/>
  <c r="A26" i="83"/>
  <c r="J26" i="83"/>
  <c r="A27" i="83"/>
  <c r="J27" i="83"/>
  <c r="I27" i="83" s="1"/>
  <c r="A28" i="83"/>
  <c r="J28" i="83"/>
  <c r="I28" i="83" s="1"/>
  <c r="A29" i="83"/>
  <c r="J29" i="83"/>
  <c r="I29" i="83"/>
  <c r="A30" i="83"/>
  <c r="J30" i="83"/>
  <c r="A31" i="83"/>
  <c r="J31" i="83"/>
  <c r="A32" i="83"/>
  <c r="J32" i="83"/>
  <c r="A33" i="83"/>
  <c r="J33" i="83"/>
  <c r="A34" i="83"/>
  <c r="J34" i="83"/>
  <c r="A35" i="83"/>
  <c r="J35" i="83"/>
  <c r="I35" i="83"/>
  <c r="A36" i="83"/>
  <c r="J36" i="83"/>
  <c r="I36" i="83" s="1"/>
  <c r="A37" i="83"/>
  <c r="J37" i="83"/>
  <c r="I37" i="83" s="1"/>
  <c r="A38" i="83"/>
  <c r="J38" i="83"/>
  <c r="I38" i="83" s="1"/>
  <c r="A39" i="83"/>
  <c r="J39" i="83"/>
  <c r="A40" i="83"/>
  <c r="J40" i="83"/>
  <c r="I40" i="83" s="1"/>
  <c r="A41" i="83"/>
  <c r="J41" i="83"/>
  <c r="A42" i="83"/>
  <c r="J42" i="83"/>
  <c r="I42" i="83" s="1"/>
  <c r="A43" i="83"/>
  <c r="J43" i="83"/>
  <c r="I43" i="83"/>
  <c r="A44" i="83"/>
  <c r="J44" i="83"/>
  <c r="I44" i="83"/>
  <c r="A45" i="83"/>
  <c r="J45" i="83"/>
  <c r="I45" i="83" s="1"/>
  <c r="A46" i="83"/>
  <c r="J46" i="83"/>
  <c r="A47" i="83"/>
  <c r="J47" i="83"/>
  <c r="A48" i="83"/>
  <c r="J48" i="83"/>
  <c r="A49" i="83"/>
  <c r="J49" i="83"/>
  <c r="I49" i="83"/>
  <c r="A50" i="83"/>
  <c r="J50" i="83"/>
  <c r="A51" i="83"/>
  <c r="J51" i="83"/>
  <c r="A52" i="83"/>
  <c r="J52" i="83"/>
  <c r="I52" i="83" s="1"/>
  <c r="A53" i="83"/>
  <c r="J53" i="83"/>
  <c r="I53" i="83" s="1"/>
  <c r="A54" i="83"/>
  <c r="J54" i="83"/>
  <c r="I54" i="83"/>
  <c r="A55" i="83"/>
  <c r="J55" i="83"/>
  <c r="A56" i="83"/>
  <c r="J56" i="83"/>
  <c r="I56" i="83" s="1"/>
  <c r="A57" i="83"/>
  <c r="J57" i="83"/>
  <c r="I57" i="83" s="1"/>
  <c r="A58" i="83"/>
  <c r="J58" i="83"/>
  <c r="A59" i="83"/>
  <c r="J59" i="83"/>
  <c r="I59" i="83"/>
  <c r="A60" i="83"/>
  <c r="J60" i="83"/>
  <c r="I60" i="83"/>
  <c r="A61" i="83"/>
  <c r="J61" i="83"/>
  <c r="I61" i="83" s="1"/>
  <c r="A62" i="83"/>
  <c r="J62" i="83"/>
  <c r="I62" i="83" s="1"/>
  <c r="A63" i="83"/>
  <c r="J63" i="83"/>
  <c r="I63" i="83" s="1"/>
  <c r="A64" i="83"/>
  <c r="J64" i="83"/>
  <c r="A65" i="83"/>
  <c r="J65" i="83"/>
  <c r="I65" i="83"/>
  <c r="A66" i="83"/>
  <c r="J66" i="83"/>
  <c r="I66" i="83"/>
  <c r="A67" i="83"/>
  <c r="J67" i="83"/>
  <c r="I67" i="83" s="1"/>
  <c r="A68" i="83"/>
  <c r="J68" i="83"/>
  <c r="I68" i="83" s="1"/>
  <c r="A69" i="83"/>
  <c r="J69" i="83"/>
  <c r="I69" i="83" s="1"/>
  <c r="A70" i="83"/>
  <c r="J70" i="83"/>
  <c r="A71" i="83"/>
  <c r="J71" i="83"/>
  <c r="A72" i="83"/>
  <c r="J72" i="83"/>
  <c r="A73" i="83"/>
  <c r="J73" i="83"/>
  <c r="A74" i="83"/>
  <c r="J74" i="83"/>
  <c r="I74" i="83"/>
  <c r="A75" i="83"/>
  <c r="J75" i="83"/>
  <c r="I75" i="83"/>
  <c r="A76" i="83"/>
  <c r="J76" i="83"/>
  <c r="I76" i="83" s="1"/>
  <c r="A77" i="83"/>
  <c r="J77" i="83"/>
  <c r="I77" i="83"/>
  <c r="A79" i="83"/>
  <c r="J79" i="83"/>
  <c r="J121" i="83" s="1"/>
  <c r="A80" i="83"/>
  <c r="J80" i="83"/>
  <c r="A81" i="83"/>
  <c r="J81" i="83"/>
  <c r="I81" i="83"/>
  <c r="A82" i="83"/>
  <c r="A3" i="82"/>
  <c r="H3" i="82"/>
  <c r="G3" i="82"/>
  <c r="A4" i="82"/>
  <c r="H4" i="82"/>
  <c r="A5" i="82"/>
  <c r="H5" i="82"/>
  <c r="G5" i="82" s="1"/>
  <c r="A6" i="82"/>
  <c r="H6" i="82"/>
  <c r="A7" i="82"/>
  <c r="H7" i="82"/>
  <c r="G7" i="82" s="1"/>
  <c r="A8" i="82"/>
  <c r="H8" i="82"/>
  <c r="A9" i="82"/>
  <c r="H9" i="82"/>
  <c r="G9" i="82" s="1"/>
  <c r="A10" i="82"/>
  <c r="H10" i="82"/>
  <c r="G10" i="82" s="1"/>
  <c r="A11" i="82"/>
  <c r="H11" i="82"/>
  <c r="G11" i="82" s="1"/>
  <c r="A12" i="82"/>
  <c r="H12" i="82"/>
  <c r="A13" i="82"/>
  <c r="H13" i="82"/>
  <c r="G13" i="82" s="1"/>
  <c r="A14" i="82"/>
  <c r="H14" i="82"/>
  <c r="A15" i="82"/>
  <c r="H15" i="82"/>
  <c r="G15" i="82"/>
  <c r="A16" i="82"/>
  <c r="H16" i="82"/>
  <c r="G16" i="82" s="1"/>
  <c r="A17" i="82"/>
  <c r="A18" i="82"/>
  <c r="A19" i="82"/>
  <c r="A20" i="82"/>
  <c r="A21" i="82"/>
  <c r="A22" i="82"/>
  <c r="A23" i="82"/>
  <c r="A24" i="82"/>
  <c r="A25" i="82"/>
  <c r="A3" i="81"/>
  <c r="J3" i="81"/>
  <c r="A4" i="81"/>
  <c r="J4" i="81"/>
  <c r="I4" i="81" s="1"/>
  <c r="A5" i="81"/>
  <c r="J5" i="81"/>
  <c r="I5" i="81"/>
  <c r="A182" i="81"/>
  <c r="J182" i="81"/>
  <c r="I182" i="81"/>
  <c r="A3" i="80"/>
  <c r="H3" i="80"/>
  <c r="A4" i="80"/>
  <c r="H4" i="80"/>
  <c r="A5" i="80"/>
  <c r="H5" i="80"/>
  <c r="G5" i="80" s="1"/>
  <c r="A6" i="80"/>
  <c r="H6" i="80"/>
  <c r="G6" i="80" s="1"/>
  <c r="A7" i="80"/>
  <c r="H7" i="80"/>
  <c r="A8" i="80"/>
  <c r="H8" i="80"/>
  <c r="A9" i="80"/>
  <c r="H9" i="80"/>
  <c r="A10" i="80"/>
  <c r="H10" i="80"/>
  <c r="G10" i="80" s="1"/>
  <c r="A11" i="80"/>
  <c r="H11" i="80"/>
  <c r="A12" i="80"/>
  <c r="H12" i="80"/>
  <c r="A13" i="80"/>
  <c r="H13" i="80"/>
  <c r="G13" i="80"/>
  <c r="A14" i="80"/>
  <c r="H14" i="80"/>
  <c r="G14" i="80"/>
  <c r="A15" i="80"/>
  <c r="H15" i="80"/>
  <c r="A16" i="80"/>
  <c r="H16" i="80"/>
  <c r="A17" i="80"/>
  <c r="H17" i="80"/>
  <c r="A18" i="80"/>
  <c r="H18" i="80"/>
  <c r="G18" i="80"/>
  <c r="A19" i="80"/>
  <c r="H19" i="80"/>
  <c r="A20" i="80"/>
  <c r="H20" i="80"/>
  <c r="G20" i="80" s="1"/>
  <c r="A21" i="80"/>
  <c r="H21" i="80"/>
  <c r="G21" i="80" s="1"/>
  <c r="A22" i="80"/>
  <c r="H22" i="80"/>
  <c r="G22" i="80" s="1"/>
  <c r="A23" i="80"/>
  <c r="H23" i="80"/>
  <c r="A24" i="80"/>
  <c r="H24" i="80"/>
  <c r="A25" i="80"/>
  <c r="H25" i="80"/>
  <c r="A26" i="80"/>
  <c r="H26" i="80"/>
  <c r="G26" i="80" s="1"/>
  <c r="A27" i="80"/>
  <c r="H27" i="80"/>
  <c r="A28" i="80"/>
  <c r="H28" i="80"/>
  <c r="A29" i="80"/>
  <c r="H29" i="80"/>
  <c r="G29" i="80" s="1"/>
  <c r="A30" i="80"/>
  <c r="H30" i="80"/>
  <c r="G30" i="80" s="1"/>
  <c r="A31" i="80"/>
  <c r="H31" i="80"/>
  <c r="A32" i="80"/>
  <c r="H32" i="80"/>
  <c r="G32" i="80" s="1"/>
  <c r="A33" i="80"/>
  <c r="H33" i="80"/>
  <c r="A34" i="80"/>
  <c r="H34" i="80"/>
  <c r="G34" i="80"/>
  <c r="A35" i="80"/>
  <c r="H35" i="80"/>
  <c r="A36" i="80"/>
  <c r="H36" i="80"/>
  <c r="A37" i="80"/>
  <c r="H37" i="80"/>
  <c r="G37" i="80" s="1"/>
  <c r="A38" i="80"/>
  <c r="H38" i="80"/>
  <c r="G38" i="80" s="1"/>
  <c r="A39" i="80"/>
  <c r="H39" i="80"/>
  <c r="A40" i="80"/>
  <c r="H40" i="80"/>
  <c r="A41" i="80"/>
  <c r="H41" i="80"/>
  <c r="A42" i="80"/>
  <c r="H42" i="80"/>
  <c r="G42" i="80"/>
  <c r="A43" i="80"/>
  <c r="H43" i="80"/>
  <c r="G43" i="80" s="1"/>
  <c r="A44" i="80"/>
  <c r="H44" i="80"/>
  <c r="A45" i="80"/>
  <c r="H45" i="80"/>
  <c r="G45" i="80" s="1"/>
  <c r="A46" i="80"/>
  <c r="H46" i="80"/>
  <c r="G46" i="80" s="1"/>
  <c r="A47" i="80"/>
  <c r="H47" i="80"/>
  <c r="A48" i="80"/>
  <c r="H48" i="80"/>
  <c r="G48" i="80" s="1"/>
  <c r="A49" i="80"/>
  <c r="H49" i="80"/>
  <c r="A50" i="80"/>
  <c r="H50" i="80"/>
  <c r="G50" i="80" s="1"/>
  <c r="A51" i="80"/>
  <c r="H51" i="80"/>
  <c r="A52" i="80"/>
  <c r="H52" i="80"/>
  <c r="A53" i="80"/>
  <c r="H53" i="80"/>
  <c r="G53" i="80"/>
  <c r="A54" i="80"/>
  <c r="H54" i="80"/>
  <c r="G54" i="80"/>
  <c r="A55" i="80"/>
  <c r="H55" i="80"/>
  <c r="A56" i="80"/>
  <c r="H56" i="80"/>
  <c r="A57" i="80"/>
  <c r="H57" i="80"/>
  <c r="A58" i="80"/>
  <c r="H58" i="80"/>
  <c r="G58" i="80" s="1"/>
  <c r="A59" i="80"/>
  <c r="H59" i="80"/>
  <c r="A60" i="80"/>
  <c r="H60" i="80"/>
  <c r="A61" i="80"/>
  <c r="H61" i="80"/>
  <c r="G61" i="80"/>
  <c r="A62" i="80"/>
  <c r="H62" i="80"/>
  <c r="G62" i="80"/>
  <c r="A63" i="80"/>
  <c r="H63" i="80"/>
  <c r="A64" i="80"/>
  <c r="H64" i="80"/>
  <c r="A65" i="80"/>
  <c r="H65" i="80"/>
  <c r="A66" i="80"/>
  <c r="H66" i="80"/>
  <c r="G66" i="80" s="1"/>
  <c r="A67" i="80"/>
  <c r="H67" i="80"/>
  <c r="A68" i="80"/>
  <c r="H68" i="80"/>
  <c r="A69" i="80"/>
  <c r="H69" i="80"/>
  <c r="G69" i="80"/>
  <c r="A70" i="80"/>
  <c r="H70" i="80"/>
  <c r="G70" i="80" s="1"/>
  <c r="A71" i="80"/>
  <c r="H71" i="80"/>
  <c r="G71" i="80" s="1"/>
  <c r="A72" i="80"/>
  <c r="H72" i="80"/>
  <c r="A73" i="80"/>
  <c r="A74" i="80"/>
  <c r="A3" i="79"/>
  <c r="J3" i="79"/>
  <c r="I3" i="79" s="1"/>
  <c r="A4" i="79"/>
  <c r="J4" i="79"/>
  <c r="I4" i="79" s="1"/>
  <c r="A5" i="79"/>
  <c r="J5" i="79"/>
  <c r="A6" i="79"/>
  <c r="J6" i="79"/>
  <c r="I6" i="79" s="1"/>
  <c r="A7" i="79"/>
  <c r="J7" i="79"/>
  <c r="I7" i="79" s="1"/>
  <c r="A8" i="79"/>
  <c r="J8" i="79"/>
  <c r="I8" i="79" s="1"/>
  <c r="A9" i="79"/>
  <c r="J9" i="79"/>
  <c r="I9" i="79" s="1"/>
  <c r="A10" i="79"/>
  <c r="J10" i="79"/>
  <c r="I10" i="79" s="1"/>
  <c r="A11" i="79"/>
  <c r="J11" i="79"/>
  <c r="I11" i="79" s="1"/>
  <c r="A12" i="79"/>
  <c r="J12" i="79"/>
  <c r="I12" i="79" s="1"/>
  <c r="A13" i="79"/>
  <c r="J13" i="79"/>
  <c r="I13" i="79" s="1"/>
  <c r="A14" i="79"/>
  <c r="J14" i="79"/>
  <c r="I14" i="79"/>
  <c r="A15" i="79"/>
  <c r="J15" i="79"/>
  <c r="I15" i="79"/>
  <c r="A16" i="79"/>
  <c r="J16" i="79"/>
  <c r="A17" i="79"/>
  <c r="J17" i="79"/>
  <c r="I17" i="79"/>
  <c r="A18" i="79"/>
  <c r="J18" i="79"/>
  <c r="A19" i="79"/>
  <c r="J19" i="79"/>
  <c r="A20" i="79"/>
  <c r="J20" i="79"/>
  <c r="I20" i="79" s="1"/>
  <c r="A21" i="79"/>
  <c r="J21" i="79"/>
  <c r="I21" i="79"/>
  <c r="A22" i="79"/>
  <c r="J22" i="79"/>
  <c r="I22" i="79"/>
  <c r="A23" i="79"/>
  <c r="J23" i="79"/>
  <c r="I23" i="79" s="1"/>
  <c r="A24" i="79"/>
  <c r="J24" i="79"/>
  <c r="A25" i="79"/>
  <c r="J25" i="79"/>
  <c r="I25" i="79"/>
  <c r="A26" i="79"/>
  <c r="J26" i="79"/>
  <c r="A27" i="79"/>
  <c r="J27" i="79"/>
  <c r="A28" i="79"/>
  <c r="J28" i="79"/>
  <c r="I28" i="79"/>
  <c r="A29" i="79"/>
  <c r="J29" i="79"/>
  <c r="I29" i="79" s="1"/>
  <c r="A30" i="79"/>
  <c r="J30" i="79"/>
  <c r="I30" i="79"/>
  <c r="A31" i="79"/>
  <c r="J31" i="79"/>
  <c r="A32" i="79"/>
  <c r="J32" i="79"/>
  <c r="A33" i="79"/>
  <c r="J33" i="79"/>
  <c r="I33" i="79" s="1"/>
  <c r="A34" i="79"/>
  <c r="J34" i="79"/>
  <c r="I34" i="79" s="1"/>
  <c r="A35" i="79"/>
  <c r="J35" i="79"/>
  <c r="I35" i="79" s="1"/>
  <c r="A36" i="79"/>
  <c r="J36" i="79"/>
  <c r="I36" i="79"/>
  <c r="A3" i="78"/>
  <c r="I3" i="78"/>
  <c r="A4" i="78"/>
  <c r="I4" i="78"/>
  <c r="H4" i="78" s="1"/>
  <c r="A5" i="78"/>
  <c r="I5" i="78"/>
  <c r="H5" i="78"/>
  <c r="A6" i="78"/>
  <c r="I6" i="78"/>
  <c r="A7" i="78"/>
  <c r="I7" i="78"/>
  <c r="H7" i="78" s="1"/>
  <c r="A8" i="78"/>
  <c r="I8" i="78"/>
  <c r="A9" i="78"/>
  <c r="I9" i="78"/>
  <c r="A10" i="78"/>
  <c r="I10" i="78"/>
  <c r="H10" i="78" s="1"/>
  <c r="A11" i="78"/>
  <c r="I11" i="78"/>
  <c r="H11" i="78" s="1"/>
  <c r="A12" i="78"/>
  <c r="I12" i="78"/>
  <c r="H12" i="78" s="1"/>
  <c r="A13" i="78"/>
  <c r="I13" i="78"/>
  <c r="H13" i="78"/>
  <c r="A14" i="78"/>
  <c r="I14" i="78"/>
  <c r="A15" i="78"/>
  <c r="I15" i="78"/>
  <c r="H15" i="78" s="1"/>
  <c r="A16" i="78"/>
  <c r="I16" i="78"/>
  <c r="H16" i="78" s="1"/>
  <c r="A17" i="78"/>
  <c r="I17" i="78"/>
  <c r="A18" i="78"/>
  <c r="I18" i="78"/>
  <c r="A19" i="78"/>
  <c r="I19" i="78"/>
  <c r="H19" i="78" s="1"/>
  <c r="A20" i="78"/>
  <c r="I20" i="78"/>
  <c r="H20" i="78"/>
  <c r="A22" i="78"/>
  <c r="I22" i="78"/>
  <c r="H22" i="78"/>
  <c r="A23" i="78"/>
  <c r="I23" i="78"/>
  <c r="A24" i="78"/>
  <c r="I24" i="78"/>
  <c r="H24" i="78"/>
  <c r="A25" i="78"/>
  <c r="I25" i="78"/>
  <c r="A26" i="78"/>
  <c r="I26" i="78"/>
  <c r="H26" i="78" s="1"/>
  <c r="A27" i="78"/>
  <c r="I27" i="78"/>
  <c r="A28" i="78"/>
  <c r="I28" i="78"/>
  <c r="H28" i="78" s="1"/>
  <c r="A29" i="78"/>
  <c r="I29" i="78"/>
  <c r="H29" i="78" s="1"/>
  <c r="A30" i="78"/>
  <c r="I30" i="78"/>
  <c r="H30" i="78"/>
  <c r="A31" i="78"/>
  <c r="I31" i="78"/>
  <c r="A32" i="78"/>
  <c r="I32" i="78"/>
  <c r="H32" i="78" s="1"/>
  <c r="A33" i="78"/>
  <c r="I33" i="78"/>
  <c r="H33" i="78"/>
  <c r="A34" i="78"/>
  <c r="I34" i="78"/>
  <c r="A35" i="78"/>
  <c r="I35" i="78"/>
  <c r="A36" i="78"/>
  <c r="I36" i="78"/>
  <c r="H36" i="78"/>
  <c r="A37" i="78"/>
  <c r="I37" i="78"/>
  <c r="H37" i="78" s="1"/>
  <c r="I38" i="78"/>
  <c r="H38" i="78"/>
  <c r="A3" i="76"/>
  <c r="I3" i="76"/>
  <c r="A4" i="76"/>
  <c r="I4" i="76"/>
  <c r="H4" i="76"/>
  <c r="A5" i="76"/>
  <c r="I5" i="76"/>
  <c r="A6" i="76"/>
  <c r="I6" i="76"/>
  <c r="A7" i="76"/>
  <c r="I7" i="76"/>
  <c r="H7" i="76" s="1"/>
  <c r="A8" i="76"/>
  <c r="I8" i="76"/>
  <c r="A3" i="75"/>
  <c r="G3" i="75"/>
  <c r="F3" i="75"/>
  <c r="A4" i="75"/>
  <c r="G4" i="75"/>
  <c r="F4" i="75"/>
  <c r="A5" i="75"/>
  <c r="G5" i="75"/>
  <c r="F5" i="75" s="1"/>
  <c r="A6" i="75"/>
  <c r="G6" i="75"/>
  <c r="F6" i="75" s="1"/>
  <c r="A7" i="75"/>
  <c r="G7" i="75"/>
  <c r="F7" i="75"/>
  <c r="A8" i="75"/>
  <c r="G8" i="75"/>
  <c r="F8" i="75" s="1"/>
  <c r="A9" i="75"/>
  <c r="G9" i="75"/>
  <c r="F9" i="75" s="1"/>
  <c r="A10" i="75"/>
  <c r="G10" i="75"/>
  <c r="F10" i="75" s="1"/>
  <c r="A11" i="75"/>
  <c r="G11" i="75"/>
  <c r="F11" i="75"/>
  <c r="A12" i="75"/>
  <c r="G12" i="75"/>
  <c r="F12" i="75"/>
  <c r="A13" i="75"/>
  <c r="G13" i="75"/>
  <c r="F13" i="75" s="1"/>
  <c r="A14" i="75"/>
  <c r="G14" i="75"/>
  <c r="F14" i="75" s="1"/>
  <c r="A15" i="75"/>
  <c r="G15" i="75"/>
  <c r="F15" i="75" s="1"/>
  <c r="A16" i="75"/>
  <c r="G16" i="75"/>
  <c r="F16" i="75" s="1"/>
  <c r="A17" i="75"/>
  <c r="G17" i="75"/>
  <c r="F17" i="75" s="1"/>
  <c r="A18" i="75"/>
  <c r="G18" i="75"/>
  <c r="F18" i="75"/>
  <c r="A19" i="75"/>
  <c r="G19" i="75"/>
  <c r="F19" i="75"/>
  <c r="A20" i="75"/>
  <c r="G20" i="75"/>
  <c r="F20" i="75"/>
  <c r="A21" i="75"/>
  <c r="G21" i="75"/>
  <c r="F21" i="75" s="1"/>
  <c r="A22" i="75"/>
  <c r="G22" i="75"/>
  <c r="F22" i="75" s="1"/>
  <c r="A23" i="75"/>
  <c r="G23" i="75"/>
  <c r="F23" i="75" s="1"/>
  <c r="A24" i="75"/>
  <c r="G24" i="75"/>
  <c r="F24" i="75" s="1"/>
  <c r="A25" i="75"/>
  <c r="G25" i="75"/>
  <c r="F25" i="75" s="1"/>
  <c r="A26" i="75"/>
  <c r="G26" i="75"/>
  <c r="F26" i="75" s="1"/>
  <c r="A27" i="75"/>
  <c r="G27" i="75"/>
  <c r="F27" i="75"/>
  <c r="A28" i="75"/>
  <c r="G28" i="75"/>
  <c r="F28" i="75"/>
  <c r="A29" i="75"/>
  <c r="G29" i="75"/>
  <c r="F29" i="75" s="1"/>
  <c r="A30" i="75"/>
  <c r="G30" i="75"/>
  <c r="F30" i="75"/>
  <c r="A31" i="75"/>
  <c r="G31" i="75"/>
  <c r="F31" i="75" s="1"/>
  <c r="A32" i="75"/>
  <c r="G32" i="75"/>
  <c r="F32" i="75" s="1"/>
  <c r="A33" i="75"/>
  <c r="G33" i="75"/>
  <c r="F33" i="75" s="1"/>
  <c r="A34" i="75"/>
  <c r="G34" i="75"/>
  <c r="F34" i="75" s="1"/>
  <c r="A35" i="75"/>
  <c r="G35" i="75"/>
  <c r="F35" i="75"/>
  <c r="A36" i="75"/>
  <c r="G36" i="75"/>
  <c r="F36" i="75"/>
  <c r="A37" i="75"/>
  <c r="G37" i="75"/>
  <c r="F37" i="75" s="1"/>
  <c r="A38" i="75"/>
  <c r="G38" i="75"/>
  <c r="F38" i="75" s="1"/>
  <c r="A39" i="75"/>
  <c r="G39" i="75"/>
  <c r="F39" i="75"/>
  <c r="A40" i="75"/>
  <c r="G40" i="75"/>
  <c r="F40" i="75" s="1"/>
  <c r="A41" i="75"/>
  <c r="G41" i="75"/>
  <c r="F41" i="75" s="1"/>
  <c r="A42" i="75"/>
  <c r="G42" i="75"/>
  <c r="F42" i="75" s="1"/>
  <c r="A43" i="75"/>
  <c r="G43" i="75"/>
  <c r="F43" i="75"/>
  <c r="A44" i="75"/>
  <c r="G44" i="75"/>
  <c r="F44" i="75"/>
  <c r="A45" i="75"/>
  <c r="G45" i="75"/>
  <c r="F45" i="75" s="1"/>
  <c r="A46" i="75"/>
  <c r="G46" i="75"/>
  <c r="F46" i="75" s="1"/>
  <c r="A47" i="75"/>
  <c r="G47" i="75"/>
  <c r="F47" i="75" s="1"/>
  <c r="A48" i="75"/>
  <c r="G48" i="75"/>
  <c r="F48" i="75" s="1"/>
  <c r="A49" i="75"/>
  <c r="G49" i="75"/>
  <c r="F49" i="75" s="1"/>
  <c r="A50" i="75"/>
  <c r="G50" i="75"/>
  <c r="F50" i="75"/>
  <c r="A51" i="75"/>
  <c r="G51" i="75"/>
  <c r="F51" i="75"/>
  <c r="A52" i="75"/>
  <c r="G52" i="75"/>
  <c r="F52" i="75"/>
  <c r="A53" i="75"/>
  <c r="G53" i="75"/>
  <c r="F53" i="75" s="1"/>
  <c r="A54" i="75"/>
  <c r="G54" i="75"/>
  <c r="F54" i="75" s="1"/>
  <c r="A55" i="75"/>
  <c r="G55" i="75"/>
  <c r="F55" i="75" s="1"/>
  <c r="A56" i="75"/>
  <c r="G56" i="75"/>
  <c r="F56" i="75" s="1"/>
  <c r="A57" i="75"/>
  <c r="G57" i="75"/>
  <c r="F57" i="75" s="1"/>
  <c r="A58" i="75"/>
  <c r="G58" i="75"/>
  <c r="F58" i="75" s="1"/>
  <c r="A59" i="75"/>
  <c r="G59" i="75"/>
  <c r="F59" i="75"/>
  <c r="A60" i="75"/>
  <c r="G60" i="75"/>
  <c r="F60" i="75"/>
  <c r="A61" i="75"/>
  <c r="G61" i="75"/>
  <c r="F61" i="75" s="1"/>
  <c r="A62" i="75"/>
  <c r="G62" i="75"/>
  <c r="F62" i="75"/>
  <c r="A63" i="75"/>
  <c r="G63" i="75"/>
  <c r="F63" i="75" s="1"/>
  <c r="A64" i="75"/>
  <c r="G64" i="75"/>
  <c r="F64" i="75" s="1"/>
  <c r="A65" i="75"/>
  <c r="G65" i="75"/>
  <c r="F65" i="75" s="1"/>
  <c r="A3" i="74"/>
  <c r="I3" i="74"/>
  <c r="A4" i="74"/>
  <c r="I4" i="74"/>
  <c r="A5" i="74"/>
  <c r="I5" i="74"/>
  <c r="H5" i="74" s="1"/>
  <c r="A6" i="74"/>
  <c r="I6" i="74"/>
  <c r="H6" i="74" s="1"/>
  <c r="A7" i="74"/>
  <c r="I7" i="74"/>
  <c r="A8" i="74"/>
  <c r="I8" i="74"/>
  <c r="A9" i="74"/>
  <c r="I9" i="74"/>
  <c r="H9" i="74" s="1"/>
  <c r="A10" i="74"/>
  <c r="I10" i="74"/>
  <c r="A11" i="74"/>
  <c r="I11" i="74"/>
  <c r="A12" i="74"/>
  <c r="I12" i="74"/>
  <c r="A13" i="74"/>
  <c r="I13" i="74"/>
  <c r="A14" i="74"/>
  <c r="I14" i="74"/>
  <c r="A15" i="74"/>
  <c r="I15" i="74"/>
  <c r="A16" i="74"/>
  <c r="I16" i="74"/>
  <c r="A17" i="74"/>
  <c r="I17" i="74"/>
  <c r="A18" i="74"/>
  <c r="I18" i="74"/>
  <c r="A19" i="74"/>
  <c r="I19" i="74"/>
  <c r="A20" i="74"/>
  <c r="I20" i="74"/>
  <c r="A21" i="74"/>
  <c r="I21" i="74"/>
  <c r="A22" i="74"/>
  <c r="I22" i="74"/>
  <c r="H22" i="74" s="1"/>
  <c r="A23" i="74"/>
  <c r="I23" i="74"/>
  <c r="A24" i="74"/>
  <c r="I24" i="74"/>
  <c r="A25" i="74"/>
  <c r="I25" i="74"/>
  <c r="A26" i="74"/>
  <c r="I26" i="74"/>
  <c r="H26" i="74" s="1"/>
  <c r="A27" i="74"/>
  <c r="I27" i="74"/>
  <c r="A28" i="74"/>
  <c r="I28" i="74"/>
  <c r="A29" i="74"/>
  <c r="I29" i="74"/>
  <c r="A30" i="74"/>
  <c r="I30" i="74"/>
  <c r="H30" i="74" s="1"/>
  <c r="A31" i="74"/>
  <c r="I31" i="74"/>
  <c r="H31" i="74" s="1"/>
  <c r="A32" i="74"/>
  <c r="I32" i="74"/>
  <c r="A33" i="74"/>
  <c r="I33" i="74"/>
  <c r="A34" i="74"/>
  <c r="I34" i="74"/>
  <c r="H34" i="74" s="1"/>
  <c r="A35" i="74"/>
  <c r="I35" i="74"/>
  <c r="A36" i="74"/>
  <c r="I36" i="74"/>
  <c r="A37" i="74"/>
  <c r="I37" i="74"/>
  <c r="A38" i="74"/>
  <c r="I38" i="74"/>
  <c r="H38" i="74" s="1"/>
  <c r="A39" i="74"/>
  <c r="I39" i="74"/>
  <c r="A40" i="74"/>
  <c r="I40" i="74"/>
  <c r="A41" i="74"/>
  <c r="I41" i="74"/>
  <c r="A42" i="74"/>
  <c r="I42" i="74"/>
  <c r="H42" i="74" s="1"/>
  <c r="A43" i="74"/>
  <c r="I43" i="74"/>
  <c r="H43" i="74" s="1"/>
  <c r="A44" i="74"/>
  <c r="I44" i="74"/>
  <c r="A45" i="74"/>
  <c r="I45" i="74"/>
  <c r="A46" i="74"/>
  <c r="I46" i="74"/>
  <c r="A47" i="74"/>
  <c r="I47" i="74"/>
  <c r="A48" i="74"/>
  <c r="I48" i="74"/>
  <c r="A49" i="74"/>
  <c r="I49" i="74"/>
  <c r="H49" i="74" s="1"/>
  <c r="A50" i="74"/>
  <c r="I50" i="74"/>
  <c r="A51" i="74"/>
  <c r="I51" i="74"/>
  <c r="A52" i="74"/>
  <c r="I52" i="74"/>
  <c r="A53" i="74"/>
  <c r="I53" i="74"/>
  <c r="A54" i="74"/>
  <c r="I54" i="74"/>
  <c r="H54" i="74" s="1"/>
  <c r="A55" i="74"/>
  <c r="I55" i="74"/>
  <c r="H55" i="74" s="1"/>
  <c r="A56" i="74"/>
  <c r="I56" i="74"/>
  <c r="A57" i="74"/>
  <c r="I57" i="74"/>
  <c r="A58" i="74"/>
  <c r="I58" i="74"/>
  <c r="H58" i="74" s="1"/>
  <c r="A59" i="74"/>
  <c r="I59" i="74"/>
  <c r="A60" i="74"/>
  <c r="I60" i="74"/>
  <c r="A61" i="74"/>
  <c r="I61" i="74"/>
  <c r="A62" i="74"/>
  <c r="I62" i="74"/>
  <c r="H62" i="74" s="1"/>
  <c r="A63" i="74"/>
  <c r="I63" i="74"/>
  <c r="A64" i="74"/>
  <c r="I64" i="74"/>
  <c r="A65" i="74"/>
  <c r="I65" i="74"/>
  <c r="A66" i="74"/>
  <c r="I66" i="74"/>
  <c r="H66" i="74" s="1"/>
  <c r="A67" i="74"/>
  <c r="I67" i="74"/>
  <c r="A68" i="74"/>
  <c r="I68" i="74"/>
  <c r="A69" i="74"/>
  <c r="I69" i="74"/>
  <c r="A70" i="74"/>
  <c r="I70" i="74"/>
  <c r="A71" i="74"/>
  <c r="I71" i="74"/>
  <c r="A72" i="74"/>
  <c r="I72" i="74"/>
  <c r="A73" i="74"/>
  <c r="I73" i="74"/>
  <c r="A74" i="74"/>
  <c r="I74" i="74"/>
  <c r="H74" i="74"/>
  <c r="A75" i="74"/>
  <c r="I75" i="74"/>
  <c r="A76" i="74"/>
  <c r="I76" i="74"/>
  <c r="H76" i="74" s="1"/>
  <c r="A77" i="74"/>
  <c r="I77" i="74"/>
  <c r="H77" i="74" s="1"/>
  <c r="A78" i="74"/>
  <c r="I78" i="74"/>
  <c r="A79" i="74"/>
  <c r="I79" i="74"/>
  <c r="I80" i="74"/>
  <c r="I81" i="74"/>
  <c r="A3" i="73"/>
  <c r="I3" i="73"/>
  <c r="H3" i="73" s="1"/>
  <c r="A4" i="73"/>
  <c r="I4" i="73"/>
  <c r="H4" i="73" s="1"/>
  <c r="A5" i="73"/>
  <c r="I5" i="73"/>
  <c r="H5" i="73" s="1"/>
  <c r="A6" i="73"/>
  <c r="I6" i="73"/>
  <c r="H6" i="73"/>
  <c r="A7" i="73"/>
  <c r="I7" i="73"/>
  <c r="H7" i="73"/>
  <c r="A8" i="73"/>
  <c r="I8" i="73"/>
  <c r="A9" i="73"/>
  <c r="I9" i="73"/>
  <c r="H9" i="73" s="1"/>
  <c r="A3" i="5"/>
  <c r="J3" i="5"/>
  <c r="A4" i="5"/>
  <c r="J4" i="5"/>
  <c r="I4" i="5" s="1"/>
  <c r="A5" i="5"/>
  <c r="J5" i="5"/>
  <c r="A6" i="5"/>
  <c r="J6" i="5"/>
  <c r="I6" i="5" s="1"/>
  <c r="A7" i="5"/>
  <c r="J7" i="5"/>
  <c r="A8" i="5"/>
  <c r="J8" i="5"/>
  <c r="I8" i="5" s="1"/>
  <c r="A9" i="5"/>
  <c r="J9" i="5"/>
  <c r="I9" i="5" s="1"/>
  <c r="A10" i="5"/>
  <c r="J10" i="5"/>
  <c r="A11" i="5"/>
  <c r="J11" i="5"/>
  <c r="A12" i="5"/>
  <c r="J12" i="5"/>
  <c r="A13" i="5"/>
  <c r="J13" i="5"/>
  <c r="A14" i="5"/>
  <c r="J14" i="5"/>
  <c r="A15" i="5"/>
  <c r="J15" i="5"/>
  <c r="A16" i="5"/>
  <c r="J16" i="5"/>
  <c r="A17" i="5"/>
  <c r="J17" i="5"/>
  <c r="A18" i="5"/>
  <c r="J18" i="5"/>
  <c r="A19" i="5"/>
  <c r="J19" i="5"/>
  <c r="A20" i="5"/>
  <c r="J20" i="5"/>
  <c r="A22" i="5"/>
  <c r="J22" i="5"/>
  <c r="A23" i="5"/>
  <c r="J23" i="5"/>
  <c r="A24" i="5"/>
  <c r="J24" i="5"/>
  <c r="A25" i="5"/>
  <c r="J25" i="5"/>
  <c r="I25" i="5" s="1"/>
  <c r="A26" i="5"/>
  <c r="J26" i="5"/>
  <c r="A27" i="5"/>
  <c r="J27" i="5"/>
  <c r="A28" i="5"/>
  <c r="J28" i="5"/>
  <c r="A29" i="5"/>
  <c r="J29" i="5"/>
  <c r="A30" i="5"/>
  <c r="J30" i="5"/>
  <c r="A31" i="5"/>
  <c r="J31" i="5"/>
  <c r="A32" i="5"/>
  <c r="J32" i="5"/>
  <c r="A33" i="5"/>
  <c r="J33" i="5"/>
  <c r="I33" i="5" s="1"/>
  <c r="A34" i="5"/>
  <c r="J34" i="5"/>
  <c r="A35" i="5"/>
  <c r="J35" i="5"/>
  <c r="A36" i="5"/>
  <c r="J36" i="5"/>
  <c r="A287" i="5"/>
  <c r="J287" i="5"/>
  <c r="I287" i="5"/>
  <c r="A3" i="7"/>
  <c r="I3" i="7"/>
  <c r="H3" i="7" s="1"/>
  <c r="A4" i="7"/>
  <c r="I4" i="7"/>
  <c r="H4" i="7" s="1"/>
  <c r="A5" i="7"/>
  <c r="I5" i="7"/>
  <c r="H5" i="7" s="1"/>
  <c r="A6" i="7"/>
  <c r="I6" i="7"/>
  <c r="A7" i="7"/>
  <c r="I7" i="7"/>
  <c r="A8" i="7"/>
  <c r="I8" i="7"/>
  <c r="H8" i="7" s="1"/>
  <c r="A9" i="7"/>
  <c r="I9" i="7"/>
  <c r="H9" i="7" s="1"/>
  <c r="A10" i="7"/>
  <c r="I10" i="7"/>
  <c r="A11" i="7"/>
  <c r="I11" i="7"/>
  <c r="A12" i="7"/>
  <c r="I12" i="7"/>
  <c r="A13" i="7"/>
  <c r="I13" i="7"/>
  <c r="H13" i="7" s="1"/>
  <c r="A14" i="7"/>
  <c r="I14" i="7"/>
  <c r="A15" i="7"/>
  <c r="I15" i="7"/>
  <c r="A16" i="7"/>
  <c r="I16" i="7"/>
  <c r="A17" i="7"/>
  <c r="I17" i="7"/>
  <c r="H17" i="7" s="1"/>
  <c r="A18" i="7"/>
  <c r="I18" i="7"/>
  <c r="A19" i="7"/>
  <c r="I19" i="7"/>
  <c r="A20" i="7"/>
  <c r="I20" i="7"/>
  <c r="A21" i="7"/>
  <c r="I21" i="7"/>
  <c r="H21" i="7" s="1"/>
  <c r="A22" i="7"/>
  <c r="I22" i="7"/>
  <c r="A23" i="7"/>
  <c r="I23" i="7"/>
  <c r="A24" i="7"/>
  <c r="I24" i="7"/>
  <c r="A25" i="7"/>
  <c r="I25" i="7"/>
  <c r="A26" i="7"/>
  <c r="I26" i="7"/>
  <c r="A27" i="7"/>
  <c r="I27" i="7"/>
  <c r="A28" i="7"/>
  <c r="I28" i="7"/>
  <c r="A29" i="7"/>
  <c r="I29" i="7"/>
  <c r="H29" i="7" s="1"/>
  <c r="A30" i="7"/>
  <c r="I30" i="7"/>
  <c r="A31" i="7"/>
  <c r="I31" i="7"/>
  <c r="A32" i="7"/>
  <c r="I32" i="7"/>
  <c r="A33" i="7"/>
  <c r="I33" i="7"/>
  <c r="H33" i="7" s="1"/>
  <c r="A34" i="7"/>
  <c r="I34" i="7"/>
  <c r="A35" i="7"/>
  <c r="I35" i="7"/>
  <c r="A36" i="7"/>
  <c r="I36" i="7"/>
  <c r="A37" i="7"/>
  <c r="I37" i="7"/>
  <c r="H37" i="7" s="1"/>
  <c r="A38" i="7"/>
  <c r="I38" i="7"/>
  <c r="A39" i="7"/>
  <c r="I39" i="7"/>
  <c r="I40" i="7"/>
  <c r="A3" i="89"/>
  <c r="K3" i="89"/>
  <c r="J3" i="89"/>
  <c r="A4" i="89"/>
  <c r="K4" i="89"/>
  <c r="J4" i="89" s="1"/>
  <c r="A5" i="89"/>
  <c r="K5" i="89"/>
  <c r="J5" i="89" s="1"/>
  <c r="A6" i="89"/>
  <c r="K6" i="89"/>
  <c r="J6" i="89" s="1"/>
  <c r="A7" i="89"/>
  <c r="K7" i="89"/>
  <c r="J7" i="89" s="1"/>
  <c r="A8" i="89"/>
  <c r="K8" i="89"/>
  <c r="J8" i="89" s="1"/>
  <c r="A9" i="89"/>
  <c r="K9" i="89"/>
  <c r="J9" i="89" s="1"/>
  <c r="A10" i="89"/>
  <c r="K10" i="89"/>
  <c r="J10" i="89" s="1"/>
  <c r="A11" i="89"/>
  <c r="K11" i="89"/>
  <c r="J11" i="89" s="1"/>
  <c r="A12" i="89"/>
  <c r="K12" i="89"/>
  <c r="J12" i="89"/>
  <c r="A13" i="89"/>
  <c r="K13" i="89"/>
  <c r="J13" i="89"/>
  <c r="A14" i="89"/>
  <c r="K14" i="89"/>
  <c r="J14" i="89"/>
  <c r="A15" i="89"/>
  <c r="K15" i="89"/>
  <c r="J15" i="89" s="1"/>
  <c r="A16" i="89"/>
  <c r="K16" i="89"/>
  <c r="J16" i="89"/>
  <c r="A17" i="89"/>
  <c r="K17" i="89"/>
  <c r="J17" i="89" s="1"/>
  <c r="A18" i="89"/>
  <c r="K18" i="89"/>
  <c r="A19" i="89"/>
  <c r="A3" i="187"/>
  <c r="J3" i="187"/>
  <c r="A4" i="187"/>
  <c r="J4" i="187"/>
  <c r="I4" i="187" s="1"/>
  <c r="A5" i="187"/>
  <c r="J5" i="187"/>
  <c r="I5" i="187" s="1"/>
  <c r="A6" i="187"/>
  <c r="J6" i="187"/>
  <c r="I6" i="187" s="1"/>
  <c r="A7" i="187"/>
  <c r="J7" i="187"/>
  <c r="A8" i="187"/>
  <c r="J8" i="187"/>
  <c r="A9" i="187"/>
  <c r="J9" i="187"/>
  <c r="A10" i="187"/>
  <c r="J10" i="187"/>
  <c r="A11" i="187"/>
  <c r="J11" i="187"/>
  <c r="I11" i="187" s="1"/>
  <c r="A12" i="187"/>
  <c r="J12" i="187"/>
  <c r="I12" i="187" s="1"/>
  <c r="A13" i="187"/>
  <c r="J13" i="187"/>
  <c r="I13" i="187" s="1"/>
  <c r="A14" i="187"/>
  <c r="J14" i="187"/>
  <c r="I14" i="187"/>
  <c r="A15" i="187"/>
  <c r="J15" i="187"/>
  <c r="I15" i="187"/>
  <c r="A16" i="187"/>
  <c r="J16" i="187"/>
  <c r="I16" i="187"/>
  <c r="A17" i="187"/>
  <c r="J17" i="187"/>
  <c r="I17" i="187" s="1"/>
  <c r="A18" i="187"/>
  <c r="A19" i="187"/>
  <c r="A3" i="184"/>
  <c r="J3" i="184"/>
  <c r="J21" i="184" s="1"/>
  <c r="A4" i="184"/>
  <c r="J4" i="184"/>
  <c r="I4" i="184" s="1"/>
  <c r="A5" i="184"/>
  <c r="J5" i="184"/>
  <c r="I5" i="184" s="1"/>
  <c r="A6" i="184"/>
  <c r="J6" i="184"/>
  <c r="A7" i="184"/>
  <c r="J7" i="184"/>
  <c r="I7" i="184"/>
  <c r="A8" i="184"/>
  <c r="J8" i="184"/>
  <c r="I8" i="184" s="1"/>
  <c r="A9" i="184"/>
  <c r="J9" i="184"/>
  <c r="A10" i="184"/>
  <c r="J10" i="184"/>
  <c r="I10" i="184" s="1"/>
  <c r="A11" i="184"/>
  <c r="J11" i="184"/>
  <c r="I11" i="184" s="1"/>
  <c r="A12" i="184"/>
  <c r="J12" i="184"/>
  <c r="I12" i="184" s="1"/>
  <c r="A13" i="184"/>
  <c r="J13" i="184"/>
  <c r="I13" i="184" s="1"/>
  <c r="A14" i="184"/>
  <c r="J14" i="184"/>
  <c r="I14" i="184" s="1"/>
  <c r="A15" i="184"/>
  <c r="J15" i="184"/>
  <c r="I15" i="184"/>
  <c r="A16" i="184"/>
  <c r="J16" i="184"/>
  <c r="I16" i="184" s="1"/>
  <c r="A17" i="184"/>
  <c r="J17" i="184"/>
  <c r="I17" i="184" s="1"/>
  <c r="J18" i="184"/>
  <c r="I18" i="184" s="1"/>
  <c r="A3" i="49"/>
  <c r="A4" i="49"/>
  <c r="A5" i="49"/>
  <c r="A6" i="49"/>
  <c r="A7" i="49"/>
  <c r="A8" i="49"/>
  <c r="A9" i="49"/>
  <c r="A10" i="49"/>
  <c r="A11" i="49"/>
  <c r="A12" i="49"/>
  <c r="A13" i="49"/>
  <c r="A14" i="49"/>
  <c r="A15" i="49"/>
  <c r="A16" i="49"/>
  <c r="A17" i="49"/>
  <c r="A18" i="49"/>
  <c r="F687" i="205"/>
  <c r="F678" i="205"/>
  <c r="F669" i="205"/>
  <c r="F612" i="205"/>
  <c r="F563" i="205"/>
  <c r="F539" i="205"/>
  <c r="F845" i="205"/>
  <c r="F828" i="205"/>
  <c r="F803" i="205"/>
  <c r="F711" i="205"/>
  <c r="F604" i="205"/>
  <c r="F547" i="205"/>
  <c r="F499" i="205"/>
  <c r="F490" i="205"/>
  <c r="F433" i="205"/>
  <c r="F424" i="205"/>
  <c r="F416" i="205"/>
  <c r="F407" i="205"/>
  <c r="F936" i="205"/>
  <c r="F819" i="205"/>
  <c r="F735" i="205"/>
  <c r="F718" i="205"/>
  <c r="F627" i="205"/>
  <c r="F619" i="205"/>
  <c r="F571" i="205"/>
  <c r="F538" i="205"/>
  <c r="F514" i="205"/>
  <c r="F473" i="205"/>
  <c r="F382" i="205"/>
  <c r="F355" i="205"/>
  <c r="F347" i="205"/>
  <c r="F339" i="205"/>
  <c r="F313" i="205"/>
  <c r="F304" i="205"/>
  <c r="F296" i="205"/>
  <c r="F287" i="205"/>
  <c r="F271" i="205"/>
  <c r="F263" i="205"/>
  <c r="F246" i="205"/>
  <c r="F229" i="205"/>
  <c r="F221" i="205"/>
  <c r="F212" i="205"/>
  <c r="F204" i="205"/>
  <c r="F187" i="205"/>
  <c r="F178" i="205"/>
  <c r="F170" i="205"/>
  <c r="F162" i="205"/>
  <c r="F154" i="205"/>
  <c r="F146" i="205"/>
  <c r="F138" i="205"/>
  <c r="F130" i="205"/>
  <c r="F114" i="205"/>
  <c r="F97" i="205"/>
  <c r="F89" i="205"/>
  <c r="F81" i="205"/>
  <c r="F73" i="205"/>
  <c r="F48" i="205"/>
  <c r="F40" i="205"/>
  <c r="F32" i="205"/>
  <c r="F526" i="205"/>
  <c r="F518" i="205"/>
  <c r="F485" i="205"/>
  <c r="F477" i="205"/>
  <c r="F444" i="205"/>
  <c r="F436" i="205"/>
  <c r="F326" i="205"/>
  <c r="F317" i="205"/>
  <c r="F300" i="205"/>
  <c r="F241" i="205"/>
  <c r="F233" i="205"/>
  <c r="F225" i="205"/>
  <c r="F217" i="205"/>
  <c r="F174" i="205"/>
  <c r="F166" i="205"/>
  <c r="F142" i="205"/>
  <c r="F126" i="205"/>
  <c r="F93" i="205"/>
  <c r="F85" i="205"/>
  <c r="F61" i="205"/>
  <c r="F665" i="205"/>
  <c r="F511" i="205"/>
  <c r="F445" i="205"/>
  <c r="F369" i="205"/>
  <c r="F301" i="205"/>
  <c r="F192" i="205"/>
  <c r="F175" i="205"/>
  <c r="F127" i="205"/>
  <c r="F111" i="205"/>
  <c r="F62" i="205"/>
  <c r="F45" i="205"/>
  <c r="F982" i="205"/>
  <c r="F974" i="205"/>
  <c r="F965" i="205"/>
  <c r="F957" i="205"/>
  <c r="F940" i="205"/>
  <c r="F932" i="205"/>
  <c r="F923" i="205"/>
  <c r="F915" i="205"/>
  <c r="F906" i="205"/>
  <c r="F898" i="205"/>
  <c r="F889" i="205"/>
  <c r="F881" i="205"/>
  <c r="F865" i="205"/>
  <c r="F856" i="205"/>
  <c r="F848" i="205"/>
  <c r="F831" i="205"/>
  <c r="F814" i="205"/>
  <c r="F797" i="205"/>
  <c r="F789" i="205"/>
  <c r="F781" i="205"/>
  <c r="F773" i="205"/>
  <c r="F756" i="205"/>
  <c r="F747" i="205"/>
  <c r="F739" i="205"/>
  <c r="F730" i="205"/>
  <c r="F690" i="205"/>
  <c r="F648" i="205"/>
  <c r="I87" i="88"/>
  <c r="I78" i="88"/>
  <c r="F572" i="205"/>
  <c r="H27" i="87"/>
  <c r="F769" i="205"/>
  <c r="F761" i="205"/>
  <c r="F727" i="205"/>
  <c r="F703" i="205"/>
  <c r="F661" i="205"/>
  <c r="F653" i="205"/>
  <c r="F644" i="205"/>
  <c r="F636" i="205"/>
  <c r="F596" i="205"/>
  <c r="F588" i="205"/>
  <c r="F531" i="205"/>
  <c r="F523" i="205"/>
  <c r="F507" i="205"/>
  <c r="F466" i="205"/>
  <c r="F458" i="205"/>
  <c r="F449" i="205"/>
  <c r="F441" i="205"/>
  <c r="F399" i="205"/>
  <c r="F383" i="205"/>
  <c r="F331" i="205"/>
  <c r="F971" i="205"/>
  <c r="F945" i="205"/>
  <c r="F886" i="205"/>
  <c r="I176" i="81"/>
  <c r="I168" i="81"/>
  <c r="I163" i="81"/>
  <c r="H35" i="55"/>
  <c r="I151" i="81"/>
  <c r="I78" i="81"/>
  <c r="I107" i="81"/>
  <c r="I70" i="81"/>
  <c r="I31" i="81"/>
  <c r="H49" i="87"/>
  <c r="H33" i="87"/>
  <c r="I47" i="88"/>
  <c r="I91" i="81"/>
  <c r="H39" i="55"/>
  <c r="I74" i="81"/>
  <c r="H31" i="55"/>
  <c r="H129" i="78"/>
  <c r="H44" i="78"/>
  <c r="I174" i="81"/>
  <c r="I161" i="81"/>
  <c r="H37" i="87"/>
  <c r="H37" i="55"/>
  <c r="H218" i="78"/>
  <c r="G43" i="82"/>
  <c r="H33" i="55"/>
  <c r="H29" i="55"/>
  <c r="I247" i="5"/>
  <c r="H152" i="74"/>
  <c r="F73" i="75"/>
  <c r="H173" i="78"/>
  <c r="H111" i="78"/>
  <c r="I112" i="81"/>
  <c r="H157" i="78"/>
  <c r="G84" i="80"/>
  <c r="I147" i="81"/>
  <c r="I22" i="81"/>
  <c r="H76" i="78"/>
  <c r="I114" i="81"/>
  <c r="H181" i="78"/>
  <c r="H40" i="78"/>
  <c r="I149" i="81"/>
  <c r="H43" i="87"/>
  <c r="I84" i="88"/>
  <c r="H39" i="87"/>
  <c r="I57" i="81"/>
  <c r="I87" i="81"/>
  <c r="I53" i="81"/>
  <c r="I18" i="81"/>
  <c r="I62" i="81"/>
  <c r="I27" i="81"/>
  <c r="I36" i="81"/>
  <c r="F591" i="205"/>
  <c r="F583" i="205"/>
  <c r="F615" i="205"/>
  <c r="F27" i="200"/>
  <c r="F558" i="205"/>
  <c r="F550" i="205"/>
  <c r="F542" i="205"/>
  <c r="G220" i="206"/>
  <c r="G211" i="206"/>
  <c r="G85" i="206"/>
  <c r="F11" i="200"/>
  <c r="G60" i="206"/>
  <c r="G52" i="206"/>
  <c r="F15" i="200"/>
  <c r="G257" i="206"/>
  <c r="G203" i="206"/>
  <c r="G199" i="206"/>
  <c r="G190" i="206"/>
  <c r="G186" i="206"/>
  <c r="G249" i="206"/>
  <c r="G94" i="206"/>
  <c r="G224" i="206"/>
  <c r="G215" i="206"/>
  <c r="G27" i="206"/>
  <c r="F29" i="200"/>
  <c r="G136" i="206"/>
  <c r="G127" i="206"/>
  <c r="G253" i="206"/>
  <c r="G207" i="206"/>
  <c r="G173" i="206"/>
  <c r="G102" i="206"/>
  <c r="G69" i="206"/>
  <c r="G165" i="206"/>
  <c r="G161" i="206"/>
  <c r="F17" i="200"/>
  <c r="G35" i="206"/>
  <c r="G39" i="206"/>
  <c r="G140" i="206"/>
  <c r="G106" i="206"/>
  <c r="G148" i="206"/>
  <c r="G81" i="206"/>
  <c r="G48" i="206"/>
  <c r="G123" i="206"/>
  <c r="G56" i="206"/>
  <c r="G64" i="206"/>
  <c r="H98" i="88"/>
  <c r="I98" i="88" s="1"/>
  <c r="H97" i="88"/>
  <c r="I97" i="88"/>
  <c r="H132" i="83"/>
  <c r="I132" i="83"/>
  <c r="G338" i="74"/>
  <c r="G340" i="74"/>
  <c r="H340" i="74" s="1"/>
  <c r="G245" i="206"/>
  <c r="G236" i="206"/>
  <c r="H99" i="88"/>
  <c r="E7" i="176"/>
  <c r="F649" i="205"/>
  <c r="G228" i="206"/>
  <c r="H100" i="88"/>
  <c r="I100" i="88" s="1"/>
  <c r="F21" i="201"/>
  <c r="G255" i="206"/>
  <c r="G241" i="206"/>
  <c r="G339" i="74"/>
  <c r="H133" i="83"/>
  <c r="H101" i="88"/>
  <c r="I101" i="88"/>
  <c r="H102" i="88"/>
  <c r="I102" i="88" s="1"/>
  <c r="H103" i="88"/>
  <c r="I103" i="88" s="1"/>
  <c r="H104" i="88"/>
  <c r="I104" i="88" s="1"/>
  <c r="H105" i="88"/>
  <c r="I105" i="88" s="1"/>
  <c r="H106" i="88"/>
  <c r="H108" i="88"/>
  <c r="H107" i="88"/>
  <c r="F25" i="120"/>
  <c r="E24" i="41"/>
  <c r="H3" i="204"/>
  <c r="AE7" i="28"/>
  <c r="N9" i="202"/>
  <c r="M18" i="202"/>
  <c r="E9" i="203"/>
  <c r="E17" i="220"/>
  <c r="E17" i="216"/>
  <c r="G13" i="197"/>
  <c r="F6" i="175"/>
  <c r="F4" i="175"/>
  <c r="H9" i="25"/>
  <c r="O18" i="202"/>
  <c r="N6" i="202"/>
  <c r="G11" i="175"/>
  <c r="I8" i="204"/>
  <c r="I3" i="88"/>
  <c r="H25" i="120"/>
  <c r="G17" i="220"/>
  <c r="I11" i="58"/>
  <c r="G10" i="214"/>
  <c r="G17" i="218"/>
  <c r="G7" i="23"/>
  <c r="F2" i="218"/>
  <c r="F5" i="220"/>
  <c r="H45" i="189"/>
  <c r="H7" i="23"/>
  <c r="G33" i="189"/>
  <c r="H17" i="207"/>
  <c r="I13" i="197"/>
  <c r="H6" i="87"/>
  <c r="G12" i="201"/>
  <c r="G21" i="201" s="1"/>
  <c r="H13" i="197"/>
  <c r="G20" i="116"/>
  <c r="G4" i="183"/>
  <c r="H9" i="183"/>
  <c r="F12" i="196"/>
  <c r="F9" i="212"/>
  <c r="G14" i="207"/>
  <c r="H9" i="55"/>
  <c r="G25" i="120"/>
  <c r="G9" i="222"/>
  <c r="G9" i="212"/>
  <c r="F5" i="200"/>
  <c r="G31" i="200"/>
  <c r="F2" i="216"/>
  <c r="F17" i="216"/>
  <c r="G9" i="203"/>
  <c r="AE9" i="28"/>
  <c r="AE8" i="28"/>
  <c r="AE6" i="28"/>
  <c r="AF10" i="28"/>
  <c r="I982" i="187"/>
  <c r="I988" i="184"/>
  <c r="J985" i="199"/>
  <c r="J957" i="199"/>
  <c r="Z962" i="49"/>
  <c r="Z951" i="49"/>
  <c r="I978" i="187"/>
  <c r="I953" i="187"/>
  <c r="J988" i="199"/>
  <c r="J960" i="199"/>
  <c r="Z982" i="49"/>
  <c r="Z974" i="49"/>
  <c r="I988" i="187"/>
  <c r="I977" i="187"/>
  <c r="I964" i="187"/>
  <c r="J987" i="199"/>
  <c r="Z960" i="49"/>
  <c r="Z957" i="49"/>
  <c r="Z949" i="49"/>
  <c r="I967" i="187"/>
  <c r="I918" i="184"/>
  <c r="I884" i="184"/>
  <c r="J887" i="199"/>
  <c r="Z984" i="49"/>
  <c r="Z976" i="49"/>
  <c r="Z963" i="49"/>
  <c r="I975" i="187"/>
  <c r="I962" i="187"/>
  <c r="I958" i="187"/>
  <c r="I985" i="184"/>
  <c r="J977" i="199"/>
  <c r="I981" i="187"/>
  <c r="I974" i="187"/>
  <c r="I989" i="187" s="1"/>
  <c r="I947" i="187"/>
  <c r="I905" i="187"/>
  <c r="I947" i="184"/>
  <c r="I931" i="184"/>
  <c r="J966" i="199"/>
  <c r="J949" i="199"/>
  <c r="Z983" i="49"/>
  <c r="Z964" i="49"/>
  <c r="Z961" i="49"/>
  <c r="Z950" i="49"/>
  <c r="I970" i="187"/>
  <c r="I908" i="184"/>
  <c r="I904" i="184"/>
  <c r="I900" i="184"/>
  <c r="I887" i="184"/>
  <c r="I871" i="184"/>
  <c r="J965" i="199"/>
  <c r="J962" i="199"/>
  <c r="Z986" i="49"/>
  <c r="Z975" i="49"/>
  <c r="Z956" i="49"/>
  <c r="Z953" i="49"/>
  <c r="I987" i="187"/>
  <c r="I954" i="187"/>
  <c r="I938" i="187"/>
  <c r="I815" i="184"/>
  <c r="J982" i="199"/>
  <c r="J843" i="199"/>
  <c r="Z981" i="49"/>
  <c r="Z978" i="49"/>
  <c r="Z966" i="49"/>
  <c r="Z947" i="49"/>
  <c r="Z940" i="49"/>
  <c r="I979" i="187"/>
  <c r="I960" i="187"/>
  <c r="J981" i="199"/>
  <c r="J967" i="199"/>
  <c r="Z973" i="49"/>
  <c r="Z970" i="49"/>
  <c r="Z958" i="49"/>
  <c r="I985" i="187"/>
  <c r="I971" i="187"/>
  <c r="I937" i="187"/>
  <c r="I929" i="187"/>
  <c r="I924" i="187"/>
  <c r="I904" i="187"/>
  <c r="I892" i="187"/>
  <c r="J889" i="199"/>
  <c r="J835" i="199"/>
  <c r="J814" i="199"/>
  <c r="J747" i="199"/>
  <c r="J743" i="199"/>
  <c r="J698" i="199"/>
  <c r="J694" i="199"/>
  <c r="J681" i="199"/>
  <c r="J677" i="199"/>
  <c r="J648" i="199"/>
  <c r="J643" i="199"/>
  <c r="J615" i="199"/>
  <c r="J575" i="199"/>
  <c r="J566" i="199"/>
  <c r="J554" i="199"/>
  <c r="J550" i="199"/>
  <c r="J542" i="199"/>
  <c r="Z945" i="49"/>
  <c r="Z937" i="49"/>
  <c r="Z900" i="49"/>
  <c r="Z883" i="49"/>
  <c r="I932" i="187"/>
  <c r="I924" i="184"/>
  <c r="I916" i="184"/>
  <c r="J904" i="199"/>
  <c r="I903" i="184"/>
  <c r="I899" i="184"/>
  <c r="Z943" i="49"/>
  <c r="Z935" i="49"/>
  <c r="Z898" i="49"/>
  <c r="Z938" i="49"/>
  <c r="I946" i="184"/>
  <c r="J940" i="199"/>
  <c r="J923" i="199"/>
  <c r="J906" i="199"/>
  <c r="J911" i="199"/>
  <c r="Z932" i="49"/>
  <c r="J922" i="89"/>
  <c r="J888" i="89"/>
  <c r="I897" i="187"/>
  <c r="I877" i="187"/>
  <c r="I944" i="184"/>
  <c r="I915" i="184"/>
  <c r="I882" i="184"/>
  <c r="I878" i="184"/>
  <c r="I857" i="184"/>
  <c r="I824" i="184"/>
  <c r="J939" i="199"/>
  <c r="Z926" i="49"/>
  <c r="Z923" i="49"/>
  <c r="Z915" i="49"/>
  <c r="Z906" i="49"/>
  <c r="J914" i="89"/>
  <c r="J880" i="89"/>
  <c r="I900" i="187"/>
  <c r="I887" i="187"/>
  <c r="I939" i="184"/>
  <c r="I902" i="184"/>
  <c r="I835" i="184"/>
  <c r="J908" i="199"/>
  <c r="J885" i="199"/>
  <c r="Z942" i="49"/>
  <c r="Z930" i="49"/>
  <c r="Z893" i="49"/>
  <c r="Z889" i="49"/>
  <c r="Z881" i="49"/>
  <c r="J872" i="89"/>
  <c r="I943" i="187"/>
  <c r="I939" i="187"/>
  <c r="I928" i="187"/>
  <c r="I919" i="187"/>
  <c r="I891" i="187"/>
  <c r="I942" i="184"/>
  <c r="I905" i="184"/>
  <c r="J941" i="199"/>
  <c r="J907" i="199"/>
  <c r="J896" i="199"/>
  <c r="J910" i="199" s="1"/>
  <c r="Z929" i="49"/>
  <c r="Z917" i="49"/>
  <c r="Z908" i="49"/>
  <c r="Z896" i="49"/>
  <c r="I931" i="187"/>
  <c r="I918" i="187"/>
  <c r="I866" i="187"/>
  <c r="I857" i="187"/>
  <c r="I832" i="187"/>
  <c r="I824" i="187"/>
  <c r="I815" i="187"/>
  <c r="I933" i="184"/>
  <c r="I929" i="184"/>
  <c r="J826" i="199"/>
  <c r="J818" i="199"/>
  <c r="Z920" i="49"/>
  <c r="Z912" i="49"/>
  <c r="Z903" i="49"/>
  <c r="Z887" i="49"/>
  <c r="Z879" i="49"/>
  <c r="I944" i="187"/>
  <c r="I940" i="187"/>
  <c r="I933" i="187"/>
  <c r="I911" i="187"/>
  <c r="I880" i="187"/>
  <c r="I838" i="187"/>
  <c r="I859" i="184"/>
  <c r="I843" i="184"/>
  <c r="I818" i="184"/>
  <c r="J945" i="199"/>
  <c r="J899" i="199"/>
  <c r="J881" i="199"/>
  <c r="J877" i="199"/>
  <c r="J869" i="199"/>
  <c r="Z931" i="49"/>
  <c r="Z928" i="49"/>
  <c r="Z916" i="49"/>
  <c r="Z897" i="49"/>
  <c r="Z894" i="49"/>
  <c r="Z882" i="49"/>
  <c r="Z867" i="49"/>
  <c r="Z837" i="49"/>
  <c r="Z833" i="49"/>
  <c r="I936" i="187"/>
  <c r="I902" i="187"/>
  <c r="I934" i="184"/>
  <c r="I922" i="184"/>
  <c r="I894" i="184"/>
  <c r="I886" i="184"/>
  <c r="J895" i="199"/>
  <c r="Z941" i="49"/>
  <c r="Z922" i="49"/>
  <c r="Z919" i="49"/>
  <c r="Z907" i="49"/>
  <c r="Z888" i="49"/>
  <c r="Z885" i="49"/>
  <c r="I935" i="187"/>
  <c r="I901" i="187"/>
  <c r="I886" i="187"/>
  <c r="J837" i="89"/>
  <c r="J821" i="89"/>
  <c r="J812" i="89"/>
  <c r="I921" i="184"/>
  <c r="I901" i="184"/>
  <c r="J933" i="199"/>
  <c r="J915" i="199"/>
  <c r="J897" i="199"/>
  <c r="Z944" i="49"/>
  <c r="Z933" i="49"/>
  <c r="Z914" i="49"/>
  <c r="Z911" i="49"/>
  <c r="Z927" i="49" s="1"/>
  <c r="Z899" i="49"/>
  <c r="Z880" i="49"/>
  <c r="I945" i="187"/>
  <c r="I926" i="187"/>
  <c r="I912" i="187"/>
  <c r="I893" i="187"/>
  <c r="I941" i="187"/>
  <c r="I922" i="187"/>
  <c r="I915" i="187"/>
  <c r="I888" i="187"/>
  <c r="I865" i="187"/>
  <c r="I839" i="187"/>
  <c r="I896" i="184"/>
  <c r="J929" i="199"/>
  <c r="J900" i="199"/>
  <c r="J882" i="199"/>
  <c r="Z939" i="49"/>
  <c r="Z936" i="49"/>
  <c r="Z924" i="49"/>
  <c r="Z905" i="49"/>
  <c r="Z902" i="49"/>
  <c r="Z891" i="49"/>
  <c r="I862" i="187"/>
  <c r="J844" i="199"/>
  <c r="J854" i="89"/>
  <c r="J737" i="89"/>
  <c r="J876" i="199"/>
  <c r="J868" i="199"/>
  <c r="J863" i="199"/>
  <c r="J859" i="199"/>
  <c r="J855" i="199"/>
  <c r="I869" i="184"/>
  <c r="Z873" i="49"/>
  <c r="Z865" i="49"/>
  <c r="Z860" i="49"/>
  <c r="Z831" i="49"/>
  <c r="Z827" i="49"/>
  <c r="I872" i="187"/>
  <c r="I835" i="187"/>
  <c r="I876" i="184"/>
  <c r="I611" i="184"/>
  <c r="I587" i="184"/>
  <c r="I579" i="184"/>
  <c r="I562" i="184"/>
  <c r="I538" i="184"/>
  <c r="J840" i="199"/>
  <c r="I879" i="187"/>
  <c r="I875" i="187"/>
  <c r="I851" i="184"/>
  <c r="I838" i="184"/>
  <c r="Z871" i="49"/>
  <c r="Z858" i="49"/>
  <c r="Z854" i="49"/>
  <c r="Z846" i="49"/>
  <c r="Z842" i="49"/>
  <c r="Z825" i="49"/>
  <c r="Z821" i="49"/>
  <c r="Z812" i="49"/>
  <c r="J829" i="89"/>
  <c r="J728" i="89"/>
  <c r="J712" i="89"/>
  <c r="J696" i="89"/>
  <c r="J688" i="89"/>
  <c r="J679" i="89"/>
  <c r="J685" i="89" s="1"/>
  <c r="J671" i="89"/>
  <c r="J662" i="89"/>
  <c r="J654" i="89"/>
  <c r="J645" i="89"/>
  <c r="J621" i="89"/>
  <c r="J613" i="89"/>
  <c r="J605" i="89"/>
  <c r="J597" i="89"/>
  <c r="J589" i="89"/>
  <c r="J581" i="89"/>
  <c r="J564" i="89"/>
  <c r="J556" i="89"/>
  <c r="J548" i="89"/>
  <c r="J540" i="89"/>
  <c r="J532" i="89"/>
  <c r="J524" i="89"/>
  <c r="J516" i="89"/>
  <c r="J500" i="89"/>
  <c r="J491" i="89"/>
  <c r="J483" i="89"/>
  <c r="J475" i="89"/>
  <c r="J467" i="89"/>
  <c r="J459" i="89"/>
  <c r="J450" i="89"/>
  <c r="J434" i="89"/>
  <c r="J425" i="89"/>
  <c r="J417" i="89"/>
  <c r="J408" i="89"/>
  <c r="I873" i="187"/>
  <c r="I840" i="187"/>
  <c r="I829" i="187"/>
  <c r="I836" i="184"/>
  <c r="I828" i="184"/>
  <c r="J832" i="199"/>
  <c r="J824" i="199"/>
  <c r="J812" i="199"/>
  <c r="Z876" i="49"/>
  <c r="Z836" i="49"/>
  <c r="Z828" i="49"/>
  <c r="Z816" i="49"/>
  <c r="Z783" i="49"/>
  <c r="Z775" i="49"/>
  <c r="Z758" i="49"/>
  <c r="I869" i="187"/>
  <c r="I860" i="187"/>
  <c r="I820" i="184"/>
  <c r="J851" i="199"/>
  <c r="J820" i="199"/>
  <c r="J841" i="199" s="1"/>
  <c r="Z875" i="49"/>
  <c r="Z863" i="49"/>
  <c r="Z859" i="49"/>
  <c r="Z848" i="49"/>
  <c r="Z839" i="49"/>
  <c r="J862" i="89"/>
  <c r="I847" i="187"/>
  <c r="I844" i="187"/>
  <c r="I814" i="187"/>
  <c r="I764" i="187"/>
  <c r="I874" i="184"/>
  <c r="I850" i="184"/>
  <c r="J838" i="199"/>
  <c r="J827" i="199"/>
  <c r="J795" i="89"/>
  <c r="Z878" i="49"/>
  <c r="Z862" i="49"/>
  <c r="Z830" i="49"/>
  <c r="Z826" i="49"/>
  <c r="Z814" i="49"/>
  <c r="J787" i="89"/>
  <c r="J798" i="89" s="1"/>
  <c r="J770" i="89"/>
  <c r="I822" i="187"/>
  <c r="I813" i="187"/>
  <c r="I822" i="184"/>
  <c r="J874" i="199"/>
  <c r="J834" i="199"/>
  <c r="J762" i="89"/>
  <c r="J754" i="89"/>
  <c r="J745" i="89"/>
  <c r="J809" i="199"/>
  <c r="J776" i="199"/>
  <c r="J767" i="199"/>
  <c r="J763" i="199"/>
  <c r="J738" i="199"/>
  <c r="Z861" i="49"/>
  <c r="Z850" i="49"/>
  <c r="Z829" i="49"/>
  <c r="I852" i="184"/>
  <c r="I821" i="184"/>
  <c r="I816" i="184"/>
  <c r="I868" i="187"/>
  <c r="I853" i="187"/>
  <c r="I708" i="187"/>
  <c r="I696" i="187"/>
  <c r="I692" i="187"/>
  <c r="I801" i="184"/>
  <c r="I776" i="184"/>
  <c r="I771" i="184"/>
  <c r="Z856" i="49"/>
  <c r="Z823" i="49"/>
  <c r="I860" i="184"/>
  <c r="I832" i="184"/>
  <c r="J831" i="199"/>
  <c r="J813" i="199"/>
  <c r="J773" i="199"/>
  <c r="Z874" i="49"/>
  <c r="Z855" i="49"/>
  <c r="Z852" i="49"/>
  <c r="Z840" i="49"/>
  <c r="Z822" i="49"/>
  <c r="Z819" i="49"/>
  <c r="J590" i="89"/>
  <c r="I877" i="184"/>
  <c r="I863" i="184"/>
  <c r="I748" i="184"/>
  <c r="I744" i="184"/>
  <c r="I624" i="184"/>
  <c r="I584" i="184"/>
  <c r="I576" i="184"/>
  <c r="I551" i="184"/>
  <c r="J848" i="199"/>
  <c r="J816" i="199"/>
  <c r="Z877" i="49"/>
  <c r="Z866" i="49"/>
  <c r="Z847" i="49"/>
  <c r="Z844" i="49"/>
  <c r="Z832" i="49"/>
  <c r="Z813" i="49"/>
  <c r="J796" i="89"/>
  <c r="I870" i="187"/>
  <c r="I851" i="187"/>
  <c r="I836" i="187"/>
  <c r="I818" i="187"/>
  <c r="I880" i="184"/>
  <c r="I867" i="184"/>
  <c r="I848" i="184"/>
  <c r="J861" i="199"/>
  <c r="J847" i="199"/>
  <c r="Z872" i="49"/>
  <c r="Z869" i="49"/>
  <c r="Z857" i="49"/>
  <c r="Z838" i="49"/>
  <c r="Z835" i="49"/>
  <c r="Z824" i="49"/>
  <c r="J822" i="89"/>
  <c r="J841" i="89" s="1"/>
  <c r="I876" i="187"/>
  <c r="I861" i="187"/>
  <c r="I843" i="187"/>
  <c r="I828" i="187"/>
  <c r="I854" i="184"/>
  <c r="I847" i="184"/>
  <c r="I840" i="184"/>
  <c r="I825" i="184"/>
  <c r="J857" i="199"/>
  <c r="J839" i="199"/>
  <c r="J822" i="199"/>
  <c r="J774" i="199"/>
  <c r="J757" i="199"/>
  <c r="J748" i="199"/>
  <c r="J744" i="199"/>
  <c r="J736" i="199"/>
  <c r="J749" i="199" s="1"/>
  <c r="J719" i="199"/>
  <c r="J687" i="199"/>
  <c r="J636" i="199"/>
  <c r="Z868" i="49"/>
  <c r="Z853" i="49"/>
  <c r="Z834" i="49"/>
  <c r="Z820" i="49"/>
  <c r="Z795" i="49"/>
  <c r="J788" i="89"/>
  <c r="J792" i="199"/>
  <c r="J780" i="89"/>
  <c r="J763" i="89"/>
  <c r="I801" i="187"/>
  <c r="I790" i="184"/>
  <c r="I782" i="184"/>
  <c r="I757" i="184"/>
  <c r="J771" i="199"/>
  <c r="J705" i="199"/>
  <c r="J618" i="199"/>
  <c r="J598" i="199"/>
  <c r="J545" i="199"/>
  <c r="J541" i="199"/>
  <c r="J755" i="89"/>
  <c r="J795" i="199"/>
  <c r="J755" i="199"/>
  <c r="J863" i="89"/>
  <c r="J746" i="89"/>
  <c r="I808" i="187"/>
  <c r="I804" i="187"/>
  <c r="I800" i="187"/>
  <c r="I802" i="184"/>
  <c r="I768" i="184"/>
  <c r="Z809" i="49"/>
  <c r="Z801" i="49"/>
  <c r="Z773" i="49"/>
  <c r="Z764" i="49"/>
  <c r="Z756" i="49"/>
  <c r="Z752" i="49"/>
  <c r="I738" i="184"/>
  <c r="I709" i="184"/>
  <c r="I618" i="184"/>
  <c r="I586" i="184"/>
  <c r="I582" i="184"/>
  <c r="I574" i="184"/>
  <c r="I565" i="184"/>
  <c r="I533" i="184"/>
  <c r="I492" i="184"/>
  <c r="I484" i="184"/>
  <c r="I476" i="184"/>
  <c r="I472" i="184"/>
  <c r="J794" i="199"/>
  <c r="Z393" i="49"/>
  <c r="Z385" i="49"/>
  <c r="Z367" i="49"/>
  <c r="Z358" i="49"/>
  <c r="Z350" i="49"/>
  <c r="I807" i="187"/>
  <c r="I803" i="187"/>
  <c r="I783" i="187"/>
  <c r="I754" i="187"/>
  <c r="I741" i="187"/>
  <c r="I732" i="187"/>
  <c r="Z804" i="49"/>
  <c r="Z800" i="49"/>
  <c r="J672" i="89"/>
  <c r="I708" i="184"/>
  <c r="J802" i="199"/>
  <c r="J785" i="199"/>
  <c r="J768" i="199"/>
  <c r="J760" i="199"/>
  <c r="J753" i="199"/>
  <c r="Z791" i="49"/>
  <c r="Z787" i="49"/>
  <c r="Z762" i="49"/>
  <c r="Z750" i="49"/>
  <c r="Z745" i="49"/>
  <c r="Z737" i="49"/>
  <c r="Z732" i="49"/>
  <c r="Z728" i="49"/>
  <c r="I812" i="187"/>
  <c r="I771" i="187"/>
  <c r="I751" i="187"/>
  <c r="I810" i="184"/>
  <c r="I793" i="184"/>
  <c r="I760" i="184"/>
  <c r="I711" i="184"/>
  <c r="J801" i="199"/>
  <c r="J796" i="199"/>
  <c r="J761" i="199"/>
  <c r="Z789" i="49"/>
  <c r="Z785" i="49"/>
  <c r="Z753" i="49"/>
  <c r="Z724" i="49"/>
  <c r="Z704" i="49"/>
  <c r="Z683" i="49"/>
  <c r="I787" i="187"/>
  <c r="I779" i="187"/>
  <c r="I775" i="187"/>
  <c r="I758" i="187"/>
  <c r="I784" i="184"/>
  <c r="I763" i="184"/>
  <c r="I751" i="184"/>
  <c r="I735" i="184"/>
  <c r="J764" i="199"/>
  <c r="J772" i="199" s="1"/>
  <c r="Z808" i="49"/>
  <c r="Z776" i="49"/>
  <c r="Z767" i="49"/>
  <c r="I786" i="187"/>
  <c r="I795" i="184"/>
  <c r="I791" i="184"/>
  <c r="I775" i="184"/>
  <c r="I750" i="184"/>
  <c r="I701" i="184"/>
  <c r="I693" i="184"/>
  <c r="J810" i="199"/>
  <c r="J799" i="199"/>
  <c r="J782" i="199"/>
  <c r="J751" i="199"/>
  <c r="J730" i="199"/>
  <c r="Z794" i="49"/>
  <c r="Z779" i="49"/>
  <c r="Z770" i="49"/>
  <c r="Z766" i="49"/>
  <c r="Z755" i="49"/>
  <c r="Z751" i="49"/>
  <c r="Z702" i="49"/>
  <c r="Z694" i="49"/>
  <c r="I811" i="184"/>
  <c r="I803" i="184"/>
  <c r="I799" i="184"/>
  <c r="I778" i="184"/>
  <c r="I769" i="184"/>
  <c r="I765" i="184"/>
  <c r="J797" i="199"/>
  <c r="J793" i="199"/>
  <c r="J781" i="199"/>
  <c r="Z806" i="49"/>
  <c r="Z797" i="49"/>
  <c r="Z774" i="49"/>
  <c r="Z769" i="49"/>
  <c r="Z754" i="49"/>
  <c r="Z693" i="49"/>
  <c r="I785" i="187"/>
  <c r="I756" i="187"/>
  <c r="I747" i="187"/>
  <c r="I805" i="187"/>
  <c r="I817" i="187"/>
  <c r="I768" i="187"/>
  <c r="I717" i="187"/>
  <c r="I667" i="187"/>
  <c r="I659" i="187"/>
  <c r="I651" i="187"/>
  <c r="I646" i="187"/>
  <c r="I642" i="187"/>
  <c r="I630" i="187"/>
  <c r="I614" i="187"/>
  <c r="I602" i="187"/>
  <c r="I594" i="187"/>
  <c r="J805" i="199"/>
  <c r="J729" i="199"/>
  <c r="J725" i="199"/>
  <c r="Z781" i="49"/>
  <c r="Z747" i="49"/>
  <c r="I796" i="187"/>
  <c r="I793" i="187"/>
  <c r="I789" i="187"/>
  <c r="I767" i="187"/>
  <c r="I760" i="187"/>
  <c r="I750" i="187"/>
  <c r="I641" i="187"/>
  <c r="I629" i="187"/>
  <c r="I617" i="187"/>
  <c r="I613" i="187"/>
  <c r="I609" i="187"/>
  <c r="I601" i="187"/>
  <c r="I593" i="187"/>
  <c r="I589" i="187"/>
  <c r="I585" i="187"/>
  <c r="I581" i="187"/>
  <c r="I807" i="184"/>
  <c r="I792" i="184"/>
  <c r="I788" i="184"/>
  <c r="I781" i="184"/>
  <c r="I756" i="184"/>
  <c r="I752" i="184"/>
  <c r="I684" i="184"/>
  <c r="J790" i="199"/>
  <c r="J756" i="199"/>
  <c r="J752" i="199"/>
  <c r="Z810" i="49"/>
  <c r="Z799" i="49"/>
  <c r="Z780" i="49"/>
  <c r="Z777" i="49"/>
  <c r="Z765" i="49"/>
  <c r="Z746" i="49"/>
  <c r="Z690" i="49"/>
  <c r="Z669" i="49"/>
  <c r="I811" i="187"/>
  <c r="Z291" i="49"/>
  <c r="Z287" i="49"/>
  <c r="I787" i="184"/>
  <c r="I759" i="184"/>
  <c r="I755" i="184"/>
  <c r="I747" i="184"/>
  <c r="I723" i="184"/>
  <c r="I719" i="184"/>
  <c r="I654" i="184"/>
  <c r="J807" i="199"/>
  <c r="J789" i="199"/>
  <c r="J786" i="199"/>
  <c r="J765" i="199"/>
  <c r="Z805" i="49"/>
  <c r="Z802" i="49"/>
  <c r="Z790" i="49"/>
  <c r="Z771" i="49"/>
  <c r="Z768" i="49"/>
  <c r="Z757" i="49"/>
  <c r="Z717" i="49"/>
  <c r="Z713" i="49"/>
  <c r="Z705" i="49"/>
  <c r="Z689" i="49"/>
  <c r="I810" i="187"/>
  <c r="I780" i="187"/>
  <c r="I773" i="187"/>
  <c r="I714" i="187"/>
  <c r="I710" i="187"/>
  <c r="I694" i="187"/>
  <c r="I681" i="187"/>
  <c r="I779" i="184"/>
  <c r="I722" i="184"/>
  <c r="I718" i="184"/>
  <c r="I710" i="184"/>
  <c r="I699" i="184"/>
  <c r="I682" i="184"/>
  <c r="I678" i="184"/>
  <c r="I636" i="184"/>
  <c r="I632" i="184"/>
  <c r="J806" i="199"/>
  <c r="J803" i="199"/>
  <c r="J817" i="199" s="1"/>
  <c r="J788" i="199"/>
  <c r="J778" i="199"/>
  <c r="J722" i="199"/>
  <c r="J707" i="199"/>
  <c r="J703" i="199"/>
  <c r="Z796" i="49"/>
  <c r="Z793" i="49"/>
  <c r="Z782" i="49"/>
  <c r="Z763" i="49"/>
  <c r="Z760" i="49"/>
  <c r="Z748" i="49"/>
  <c r="Z720" i="49"/>
  <c r="Z716" i="49"/>
  <c r="Z708" i="49"/>
  <c r="Z692" i="49"/>
  <c r="Z680" i="49"/>
  <c r="Z646" i="49"/>
  <c r="Z811" i="49"/>
  <c r="Z792" i="49"/>
  <c r="Z778" i="49"/>
  <c r="Z759" i="49"/>
  <c r="Z736" i="49"/>
  <c r="Z731" i="49"/>
  <c r="I704" i="187"/>
  <c r="I688" i="187"/>
  <c r="I715" i="184"/>
  <c r="I700" i="184"/>
  <c r="I696" i="184"/>
  <c r="I692" i="184"/>
  <c r="I676" i="184"/>
  <c r="I651" i="184"/>
  <c r="I638" i="184"/>
  <c r="Z741" i="49"/>
  <c r="Z718" i="49"/>
  <c r="Z714" i="49"/>
  <c r="Z687" i="49"/>
  <c r="Z649" i="49"/>
  <c r="Z620" i="49"/>
  <c r="I358" i="184"/>
  <c r="J721" i="199"/>
  <c r="J717" i="199"/>
  <c r="J669" i="199"/>
  <c r="I739" i="187"/>
  <c r="I726" i="187"/>
  <c r="I707" i="184"/>
  <c r="I645" i="184"/>
  <c r="Z697" i="49"/>
  <c r="Z681" i="49"/>
  <c r="I718" i="187"/>
  <c r="I555" i="187"/>
  <c r="I691" i="184"/>
  <c r="J740" i="199"/>
  <c r="J701" i="199"/>
  <c r="J690" i="199"/>
  <c r="Z255" i="49"/>
  <c r="Z237" i="49"/>
  <c r="Z225" i="49"/>
  <c r="Z195" i="49"/>
  <c r="Z178" i="49"/>
  <c r="Z162" i="49"/>
  <c r="Z154" i="49"/>
  <c r="Z150" i="49"/>
  <c r="Z89" i="49"/>
  <c r="Z723" i="49"/>
  <c r="Z712" i="49"/>
  <c r="Z700" i="49"/>
  <c r="Z696" i="49"/>
  <c r="Z655" i="49"/>
  <c r="Z651" i="49"/>
  <c r="I690" i="187"/>
  <c r="I743" i="184"/>
  <c r="I713" i="184"/>
  <c r="I702" i="184"/>
  <c r="I665" i="184"/>
  <c r="I644" i="184"/>
  <c r="J723" i="199"/>
  <c r="J715" i="199"/>
  <c r="J711" i="199"/>
  <c r="J697" i="199"/>
  <c r="J663" i="199"/>
  <c r="I724" i="187"/>
  <c r="I701" i="187"/>
  <c r="I693" i="187"/>
  <c r="I639" i="187"/>
  <c r="I635" i="187"/>
  <c r="I746" i="184"/>
  <c r="I742" i="184"/>
  <c r="I731" i="184"/>
  <c r="I705" i="184"/>
  <c r="I689" i="184"/>
  <c r="I681" i="184"/>
  <c r="I677" i="184"/>
  <c r="I668" i="184"/>
  <c r="I656" i="184"/>
  <c r="I652" i="184"/>
  <c r="Z738" i="49"/>
  <c r="Z735" i="49"/>
  <c r="Z726" i="49"/>
  <c r="Z703" i="49"/>
  <c r="Z699" i="49"/>
  <c r="Z654" i="49"/>
  <c r="I477" i="184"/>
  <c r="I473" i="184"/>
  <c r="J710" i="199"/>
  <c r="J721" i="89"/>
  <c r="J713" i="89"/>
  <c r="J705" i="89"/>
  <c r="I743" i="187"/>
  <c r="I728" i="187"/>
  <c r="I700" i="187"/>
  <c r="I686" i="187"/>
  <c r="J691" i="199"/>
  <c r="J675" i="199"/>
  <c r="Z743" i="49"/>
  <c r="Z710" i="49"/>
  <c r="Z640" i="49"/>
  <c r="J606" i="89"/>
  <c r="I726" i="184"/>
  <c r="I688" i="184"/>
  <c r="I635" i="184"/>
  <c r="Z742" i="49"/>
  <c r="Z739" i="49"/>
  <c r="Z727" i="49"/>
  <c r="Z709" i="49"/>
  <c r="Z706" i="49"/>
  <c r="Z695" i="49"/>
  <c r="Z688" i="49"/>
  <c r="Z672" i="49"/>
  <c r="Z663" i="49"/>
  <c r="Z659" i="49"/>
  <c r="Z643" i="49"/>
  <c r="Z631" i="49"/>
  <c r="Z623" i="49"/>
  <c r="I735" i="187"/>
  <c r="I668" i="187"/>
  <c r="I664" i="187"/>
  <c r="I656" i="187"/>
  <c r="I643" i="187"/>
  <c r="J718" i="199"/>
  <c r="J682" i="199"/>
  <c r="J678" i="199"/>
  <c r="J653" i="199"/>
  <c r="J638" i="89"/>
  <c r="I702" i="187"/>
  <c r="I631" i="187"/>
  <c r="I623" i="187"/>
  <c r="I603" i="187"/>
  <c r="I599" i="187"/>
  <c r="I546" i="187"/>
  <c r="I530" i="187"/>
  <c r="I506" i="187"/>
  <c r="I473" i="187"/>
  <c r="I734" i="184"/>
  <c r="I672" i="184"/>
  <c r="I642" i="184"/>
  <c r="I630" i="184"/>
  <c r="J714" i="199"/>
  <c r="J686" i="199"/>
  <c r="J620" i="199"/>
  <c r="J608" i="199"/>
  <c r="J576" i="199"/>
  <c r="J507" i="199"/>
  <c r="J503" i="199"/>
  <c r="Z734" i="49"/>
  <c r="Z730" i="49"/>
  <c r="Z719" i="49"/>
  <c r="Z701" i="49"/>
  <c r="Z698" i="49"/>
  <c r="Z679" i="49"/>
  <c r="Z634" i="49"/>
  <c r="Z626" i="49"/>
  <c r="J729" i="89"/>
  <c r="J509" i="89"/>
  <c r="J501" i="89"/>
  <c r="J492" i="89"/>
  <c r="J476" i="89"/>
  <c r="I704" i="184"/>
  <c r="I686" i="184"/>
  <c r="I641" i="184"/>
  <c r="I633" i="184"/>
  <c r="I625" i="184"/>
  <c r="J727" i="199"/>
  <c r="J689" i="199"/>
  <c r="J733" i="199" s="1"/>
  <c r="J664" i="199"/>
  <c r="Z744" i="49"/>
  <c r="Z725" i="49"/>
  <c r="Z722" i="49"/>
  <c r="Z711" i="49"/>
  <c r="Z682" i="49"/>
  <c r="Z629" i="49"/>
  <c r="J689" i="89"/>
  <c r="J733" i="89" s="1"/>
  <c r="I725" i="187"/>
  <c r="I722" i="187"/>
  <c r="I671" i="187"/>
  <c r="I697" i="184"/>
  <c r="I657" i="184"/>
  <c r="I653" i="184"/>
  <c r="I649" i="184"/>
  <c r="I609" i="184"/>
  <c r="J734" i="199"/>
  <c r="J726" i="199"/>
  <c r="J699" i="199"/>
  <c r="J651" i="199"/>
  <c r="J642" i="199"/>
  <c r="J631" i="199"/>
  <c r="Z740" i="49"/>
  <c r="Z721" i="49"/>
  <c r="Z707" i="49"/>
  <c r="Z653" i="49"/>
  <c r="I666" i="187"/>
  <c r="I650" i="187"/>
  <c r="I578" i="187"/>
  <c r="I663" i="184"/>
  <c r="J673" i="199"/>
  <c r="J668" i="199"/>
  <c r="J640" i="199"/>
  <c r="J628" i="199"/>
  <c r="Z676" i="49"/>
  <c r="Z667" i="49"/>
  <c r="Z671" i="49"/>
  <c r="Z666" i="49"/>
  <c r="Z662" i="49"/>
  <c r="Z642" i="49"/>
  <c r="Z604" i="49"/>
  <c r="Z600" i="49"/>
  <c r="Z596" i="49"/>
  <c r="Z592" i="49"/>
  <c r="Z580" i="49"/>
  <c r="Z576" i="49"/>
  <c r="Z563" i="49"/>
  <c r="Z559" i="49"/>
  <c r="Z555" i="49"/>
  <c r="Z551" i="49"/>
  <c r="Z539" i="49"/>
  <c r="J663" i="89"/>
  <c r="J622" i="89"/>
  <c r="J598" i="89"/>
  <c r="I621" i="187"/>
  <c r="I516" i="187"/>
  <c r="I669" i="184"/>
  <c r="I620" i="184"/>
  <c r="I593" i="184"/>
  <c r="I459" i="184"/>
  <c r="J639" i="199"/>
  <c r="J635" i="199"/>
  <c r="J627" i="199"/>
  <c r="Z678" i="49"/>
  <c r="Z657" i="49"/>
  <c r="Z645" i="49"/>
  <c r="Z618" i="49"/>
  <c r="J574" i="89"/>
  <c r="J565" i="89"/>
  <c r="J557" i="89"/>
  <c r="J541" i="89"/>
  <c r="J533" i="89"/>
  <c r="J525" i="89"/>
  <c r="J517" i="89"/>
  <c r="I652" i="187"/>
  <c r="J658" i="199"/>
  <c r="J646" i="199"/>
  <c r="J638" i="199"/>
  <c r="J634" i="199"/>
  <c r="Z644" i="49"/>
  <c r="Z636" i="49"/>
  <c r="Z617" i="49"/>
  <c r="Z602" i="49"/>
  <c r="Z594" i="49"/>
  <c r="Z586" i="49"/>
  <c r="Z561" i="49"/>
  <c r="Z553" i="49"/>
  <c r="J655" i="89"/>
  <c r="J630" i="89"/>
  <c r="I675" i="187"/>
  <c r="I634" i="184"/>
  <c r="I622" i="184"/>
  <c r="J674" i="199"/>
  <c r="J685" i="199" s="1"/>
  <c r="J661" i="199"/>
  <c r="J614" i="199"/>
  <c r="J610" i="199"/>
  <c r="J590" i="199"/>
  <c r="Z632" i="49"/>
  <c r="Z628" i="49"/>
  <c r="Z491" i="49"/>
  <c r="I618" i="187"/>
  <c r="I615" i="187"/>
  <c r="I611" i="187"/>
  <c r="I579" i="187"/>
  <c r="I571" i="187"/>
  <c r="I566" i="187"/>
  <c r="I680" i="184"/>
  <c r="I674" i="184"/>
  <c r="I685" i="184" s="1"/>
  <c r="I666" i="184"/>
  <c r="I655" i="184"/>
  <c r="I648" i="184"/>
  <c r="I670" i="184"/>
  <c r="I585" i="184"/>
  <c r="I577" i="184"/>
  <c r="J665" i="199"/>
  <c r="J632" i="199"/>
  <c r="J563" i="199"/>
  <c r="J555" i="199"/>
  <c r="Z675" i="49"/>
  <c r="Z639" i="49"/>
  <c r="Z622" i="49"/>
  <c r="Z615" i="49"/>
  <c r="Z588" i="49"/>
  <c r="Z572" i="49"/>
  <c r="Z524" i="49"/>
  <c r="I662" i="184"/>
  <c r="I658" i="184"/>
  <c r="I637" i="184"/>
  <c r="I619" i="184"/>
  <c r="I608" i="184"/>
  <c r="I604" i="184"/>
  <c r="I600" i="184"/>
  <c r="J436" i="199"/>
  <c r="J451" i="199" s="1"/>
  <c r="J427" i="199"/>
  <c r="J423" i="199"/>
  <c r="J390" i="199"/>
  <c r="J386" i="199"/>
  <c r="J372" i="199"/>
  <c r="J368" i="199"/>
  <c r="J355" i="199"/>
  <c r="J351" i="199"/>
  <c r="J296" i="199"/>
  <c r="Z656" i="49"/>
  <c r="Z650" i="49"/>
  <c r="Z635" i="49"/>
  <c r="Z625" i="49"/>
  <c r="Z621" i="49"/>
  <c r="I679" i="187"/>
  <c r="I654" i="187"/>
  <c r="I625" i="187"/>
  <c r="I574" i="187"/>
  <c r="I569" i="187"/>
  <c r="I557" i="187"/>
  <c r="I553" i="187"/>
  <c r="J657" i="199"/>
  <c r="J624" i="199"/>
  <c r="J522" i="199"/>
  <c r="J506" i="199"/>
  <c r="Z546" i="49"/>
  <c r="Z530" i="49"/>
  <c r="I646" i="184"/>
  <c r="I640" i="184"/>
  <c r="I626" i="184"/>
  <c r="Z674" i="49"/>
  <c r="Z638" i="49"/>
  <c r="Z614" i="49"/>
  <c r="I660" i="187"/>
  <c r="I645" i="187"/>
  <c r="I634" i="187"/>
  <c r="I577" i="187"/>
  <c r="I573" i="187"/>
  <c r="I564" i="187"/>
  <c r="I650" i="184"/>
  <c r="J649" i="199"/>
  <c r="J574" i="199"/>
  <c r="J569" i="199"/>
  <c r="J497" i="199"/>
  <c r="Z673" i="49"/>
  <c r="Z665" i="49"/>
  <c r="Z658" i="49"/>
  <c r="Z652" i="49"/>
  <c r="Z641" i="49"/>
  <c r="Z637" i="49"/>
  <c r="Z627" i="49"/>
  <c r="Z624" i="49"/>
  <c r="Z613" i="49"/>
  <c r="Z574" i="49"/>
  <c r="Z565" i="49"/>
  <c r="Z533" i="49"/>
  <c r="I674" i="187"/>
  <c r="I627" i="187"/>
  <c r="I660" i="184"/>
  <c r="I621" i="184"/>
  <c r="I606" i="184"/>
  <c r="I598" i="184"/>
  <c r="I571" i="184"/>
  <c r="I530" i="184"/>
  <c r="I522" i="184"/>
  <c r="I514" i="184"/>
  <c r="J666" i="199"/>
  <c r="J659" i="199"/>
  <c r="J619" i="199"/>
  <c r="J604" i="199"/>
  <c r="J596" i="199"/>
  <c r="J584" i="199"/>
  <c r="Z668" i="49"/>
  <c r="Z664" i="49"/>
  <c r="Z661" i="49"/>
  <c r="Z648" i="49"/>
  <c r="Z633" i="49"/>
  <c r="Z630" i="49"/>
  <c r="Z619" i="49"/>
  <c r="Z597" i="49"/>
  <c r="Z589" i="49"/>
  <c r="Z581" i="49"/>
  <c r="Z564" i="49"/>
  <c r="Z540" i="49"/>
  <c r="Z532" i="49"/>
  <c r="Z517" i="49"/>
  <c r="I633" i="187"/>
  <c r="I667" i="184"/>
  <c r="I617" i="184"/>
  <c r="J655" i="199"/>
  <c r="J622" i="199"/>
  <c r="I597" i="184"/>
  <c r="I522" i="187"/>
  <c r="I554" i="184"/>
  <c r="J606" i="199"/>
  <c r="J602" i="199"/>
  <c r="Z578" i="49"/>
  <c r="Z523" i="49"/>
  <c r="I533" i="187"/>
  <c r="I501" i="187"/>
  <c r="I492" i="187"/>
  <c r="I484" i="187"/>
  <c r="I468" i="187"/>
  <c r="I592" i="184"/>
  <c r="I553" i="184"/>
  <c r="I550" i="184"/>
  <c r="I546" i="184"/>
  <c r="I506" i="184"/>
  <c r="I411" i="184"/>
  <c r="J586" i="199"/>
  <c r="J578" i="199"/>
  <c r="J565" i="199"/>
  <c r="J526" i="199"/>
  <c r="J518" i="199"/>
  <c r="J502" i="199"/>
  <c r="J498" i="199"/>
  <c r="J493" i="199"/>
  <c r="J477" i="199"/>
  <c r="Z608" i="49"/>
  <c r="Z573" i="49"/>
  <c r="Z569" i="49"/>
  <c r="Z557" i="49"/>
  <c r="Z549" i="49"/>
  <c r="Z541" i="49"/>
  <c r="Z502" i="49"/>
  <c r="Z498" i="49"/>
  <c r="Z490" i="49"/>
  <c r="I607" i="187"/>
  <c r="I552" i="187"/>
  <c r="I446" i="187"/>
  <c r="I438" i="187"/>
  <c r="I421" i="187"/>
  <c r="I417" i="187"/>
  <c r="I413" i="187"/>
  <c r="I432" i="187" s="1"/>
  <c r="I396" i="187"/>
  <c r="I384" i="187"/>
  <c r="I614" i="184"/>
  <c r="I607" i="184"/>
  <c r="I595" i="184"/>
  <c r="J600" i="199"/>
  <c r="J592" i="199"/>
  <c r="J549" i="199"/>
  <c r="J521" i="199"/>
  <c r="J509" i="199"/>
  <c r="J505" i="199"/>
  <c r="Z584" i="49"/>
  <c r="Z556" i="49"/>
  <c r="Z548" i="49"/>
  <c r="Z513" i="49"/>
  <c r="Z509" i="49"/>
  <c r="Z505" i="49"/>
  <c r="Z492" i="49"/>
  <c r="I562" i="187"/>
  <c r="I610" i="187"/>
  <c r="I606" i="187"/>
  <c r="I595" i="187"/>
  <c r="I583" i="184"/>
  <c r="I555" i="184"/>
  <c r="J607" i="199"/>
  <c r="J599" i="199"/>
  <c r="J588" i="199"/>
  <c r="J567" i="199"/>
  <c r="J559" i="199"/>
  <c r="J544" i="199"/>
  <c r="J524" i="199"/>
  <c r="Z610" i="49"/>
  <c r="Z598" i="49"/>
  <c r="Z590" i="49"/>
  <c r="Z567" i="49"/>
  <c r="Z504" i="49"/>
  <c r="Z500" i="49"/>
  <c r="J587" i="199"/>
  <c r="J583" i="199"/>
  <c r="J539" i="199"/>
  <c r="Z605" i="49"/>
  <c r="Z582" i="49"/>
  <c r="Z483" i="49"/>
  <c r="Z475" i="49"/>
  <c r="Z471" i="49"/>
  <c r="Z434" i="49"/>
  <c r="Z429" i="49"/>
  <c r="I776" i="187"/>
  <c r="I721" i="187"/>
  <c r="I689" i="187"/>
  <c r="I638" i="187"/>
  <c r="I966" i="184"/>
  <c r="I761" i="184"/>
  <c r="I742" i="187"/>
  <c r="I663" i="187"/>
  <c r="I486" i="187"/>
  <c r="I378" i="187"/>
  <c r="I661" i="184"/>
  <c r="I729" i="187"/>
  <c r="I697" i="187"/>
  <c r="I622" i="187"/>
  <c r="I560" i="187"/>
  <c r="I556" i="187"/>
  <c r="I541" i="187"/>
  <c r="I537" i="187"/>
  <c r="I526" i="187"/>
  <c r="I861" i="184"/>
  <c r="I727" i="184"/>
  <c r="I586" i="187"/>
  <c r="I582" i="187"/>
  <c r="I575" i="187"/>
  <c r="I628" i="184"/>
  <c r="I746" i="187"/>
  <c r="I713" i="187"/>
  <c r="I932" i="184"/>
  <c r="I695" i="184"/>
  <c r="I544" i="187"/>
  <c r="I517" i="187"/>
  <c r="I509" i="187"/>
  <c r="I498" i="187"/>
  <c r="I806" i="184"/>
  <c r="I773" i="184"/>
  <c r="I739" i="184"/>
  <c r="I706" i="184"/>
  <c r="I673" i="184"/>
  <c r="I639" i="184"/>
  <c r="I601" i="184"/>
  <c r="I590" i="184"/>
  <c r="I563" i="184"/>
  <c r="I549" i="184"/>
  <c r="I541" i="184"/>
  <c r="J925" i="199"/>
  <c r="J791" i="199"/>
  <c r="I589" i="184"/>
  <c r="I578" i="184"/>
  <c r="I538" i="187"/>
  <c r="I923" i="184"/>
  <c r="I889" i="184"/>
  <c r="J917" i="199"/>
  <c r="J759" i="199"/>
  <c r="I610" i="184"/>
  <c r="J825" i="199"/>
  <c r="I865" i="184"/>
  <c r="I797" i="184"/>
  <c r="I730" i="184"/>
  <c r="I664" i="184"/>
  <c r="I631" i="184"/>
  <c r="I568" i="184"/>
  <c r="I557" i="184"/>
  <c r="I613" i="184"/>
  <c r="I602" i="184"/>
  <c r="I581" i="184"/>
  <c r="I569" i="184"/>
  <c r="I566" i="184"/>
  <c r="I489" i="184"/>
  <c r="I469" i="184"/>
  <c r="I465" i="184"/>
  <c r="I457" i="184"/>
  <c r="I431" i="184"/>
  <c r="I419" i="184"/>
  <c r="J693" i="199"/>
  <c r="J529" i="199"/>
  <c r="I605" i="184"/>
  <c r="I594" i="184"/>
  <c r="I591" i="184"/>
  <c r="I573" i="184"/>
  <c r="I561" i="184"/>
  <c r="I558" i="184"/>
  <c r="J684" i="199"/>
  <c r="J654" i="199"/>
  <c r="J551" i="199"/>
  <c r="J591" i="199"/>
  <c r="J558" i="199"/>
  <c r="J525" i="199"/>
  <c r="J514" i="199"/>
  <c r="J510" i="199"/>
  <c r="J428" i="199"/>
  <c r="J420" i="199"/>
  <c r="J416" i="199"/>
  <c r="J399" i="199"/>
  <c r="J391" i="199"/>
  <c r="J373" i="199"/>
  <c r="J356" i="199"/>
  <c r="Z677" i="49"/>
  <c r="F933" i="205"/>
  <c r="F866" i="205"/>
  <c r="F121" i="205"/>
  <c r="J612" i="199"/>
  <c r="J594" i="199"/>
  <c r="J580" i="199"/>
  <c r="J561" i="199"/>
  <c r="J489" i="199"/>
  <c r="J485" i="199"/>
  <c r="Z686" i="49"/>
  <c r="Z660" i="49"/>
  <c r="F916" i="205"/>
  <c r="F849" i="205"/>
  <c r="F774" i="205"/>
  <c r="J611" i="199"/>
  <c r="J597" i="199"/>
  <c r="J535" i="199"/>
  <c r="J528" i="199"/>
  <c r="J513" i="199"/>
  <c r="J492" i="199"/>
  <c r="J488" i="199"/>
  <c r="J472" i="199"/>
  <c r="J464" i="199"/>
  <c r="J447" i="199"/>
  <c r="F983" i="205"/>
  <c r="F272" i="205"/>
  <c r="F832" i="205"/>
  <c r="F824" i="205"/>
  <c r="J603" i="199"/>
  <c r="J571" i="199"/>
  <c r="J552" i="199"/>
  <c r="J530" i="199"/>
  <c r="J519" i="199"/>
  <c r="J512" i="199"/>
  <c r="J446" i="199"/>
  <c r="J435" i="199"/>
  <c r="F3" i="205"/>
  <c r="F882" i="205"/>
  <c r="F496" i="205"/>
  <c r="J609" i="199"/>
  <c r="J595" i="199"/>
  <c r="J562" i="199"/>
  <c r="J537" i="199"/>
  <c r="J490" i="199"/>
  <c r="J486" i="199"/>
  <c r="J482" i="199"/>
  <c r="J478" i="199"/>
  <c r="J458" i="199"/>
  <c r="J454" i="199"/>
  <c r="J449" i="199"/>
  <c r="J437" i="199"/>
  <c r="F519" i="205"/>
  <c r="Z603" i="49"/>
  <c r="Z599" i="49"/>
  <c r="Z585" i="49"/>
  <c r="Z571" i="49"/>
  <c r="Z566" i="49"/>
  <c r="Z552" i="49"/>
  <c r="Z545" i="49"/>
  <c r="Z537" i="49"/>
  <c r="Z518" i="49"/>
  <c r="Z514" i="49"/>
  <c r="Z507" i="49"/>
  <c r="Z486" i="49"/>
  <c r="F776" i="205"/>
  <c r="F764" i="205"/>
  <c r="F699" i="205"/>
  <c r="F676" i="205"/>
  <c r="F668" i="205"/>
  <c r="F638" i="205"/>
  <c r="F600" i="205"/>
  <c r="F569" i="205"/>
  <c r="F562" i="205"/>
  <c r="F533" i="205"/>
  <c r="F503" i="205"/>
  <c r="F457" i="205"/>
  <c r="F388" i="205"/>
  <c r="F381" i="205"/>
  <c r="F348" i="205"/>
  <c r="F341" i="205"/>
  <c r="F325" i="205"/>
  <c r="F333" i="205" s="1"/>
  <c r="F292" i="205"/>
  <c r="F285" i="205"/>
  <c r="F256" i="205"/>
  <c r="F163" i="205"/>
  <c r="F112" i="205"/>
  <c r="F75" i="205"/>
  <c r="F67" i="205"/>
  <c r="F58" i="205"/>
  <c r="F51" i="205"/>
  <c r="F29" i="205"/>
  <c r="F13" i="205"/>
  <c r="F815" i="205"/>
  <c r="F712" i="205"/>
  <c r="F691" i="205"/>
  <c r="F682" i="205"/>
  <c r="F629" i="205"/>
  <c r="F607" i="205"/>
  <c r="F584" i="205"/>
  <c r="F577" i="205"/>
  <c r="F510" i="205"/>
  <c r="F493" i="205"/>
  <c r="F471" i="205"/>
  <c r="F464" i="205"/>
  <c r="F408" i="205"/>
  <c r="F401" i="205"/>
  <c r="F362" i="205"/>
  <c r="F332" i="205"/>
  <c r="F277" i="205"/>
  <c r="F247" i="205"/>
  <c r="F239" i="205"/>
  <c r="F231" i="205"/>
  <c r="F224" i="205"/>
  <c r="F200" i="205"/>
  <c r="F193" i="205"/>
  <c r="F185" i="205"/>
  <c r="F177" i="205"/>
  <c r="F169" i="205"/>
  <c r="F148" i="205"/>
  <c r="F119" i="205"/>
  <c r="F104" i="205"/>
  <c r="F66" i="205"/>
  <c r="F57" i="205"/>
  <c r="F35" i="205"/>
  <c r="F20" i="205"/>
  <c r="Z609" i="49"/>
  <c r="Z595" i="49"/>
  <c r="Z591" i="49"/>
  <c r="Z577" i="49"/>
  <c r="Z562" i="49"/>
  <c r="Z558" i="49"/>
  <c r="Z536" i="49"/>
  <c r="Z525" i="49"/>
  <c r="Z521" i="49"/>
  <c r="Z485" i="49"/>
  <c r="F825" i="205"/>
  <c r="F757" i="205"/>
  <c r="F751" i="205"/>
  <c r="F731" i="205"/>
  <c r="F697" i="205"/>
  <c r="F666" i="205"/>
  <c r="F659" i="205"/>
  <c r="F620" i="205"/>
  <c r="F613" i="205"/>
  <c r="F598" i="205"/>
  <c r="F553" i="205"/>
  <c r="F546" i="205"/>
  <c r="F524" i="205"/>
  <c r="F501" i="205"/>
  <c r="F478" i="205"/>
  <c r="F455" i="205"/>
  <c r="F431" i="205"/>
  <c r="F386" i="205"/>
  <c r="F370" i="205"/>
  <c r="F346" i="205"/>
  <c r="F315" i="205"/>
  <c r="F299" i="205"/>
  <c r="F283" i="205"/>
  <c r="F276" i="205"/>
  <c r="F269" i="205"/>
  <c r="F262" i="205"/>
  <c r="F254" i="205"/>
  <c r="F214" i="205"/>
  <c r="F207" i="205"/>
  <c r="F184" i="205"/>
  <c r="F161" i="205"/>
  <c r="F132" i="205"/>
  <c r="F125" i="205"/>
  <c r="F103" i="205"/>
  <c r="F95" i="205"/>
  <c r="F88" i="205"/>
  <c r="F80" i="205"/>
  <c r="F49" i="205"/>
  <c r="F42" i="205"/>
  <c r="F27" i="205"/>
  <c r="F4" i="205"/>
  <c r="Z44" i="49"/>
  <c r="Z36" i="49"/>
  <c r="Z28" i="49"/>
  <c r="Z19" i="49"/>
  <c r="F834" i="205"/>
  <c r="F738" i="205"/>
  <c r="F717" i="205"/>
  <c r="F704" i="205"/>
  <c r="F680" i="205"/>
  <c r="F642" i="205"/>
  <c r="F635" i="205"/>
  <c r="F575" i="205"/>
  <c r="F537" i="205"/>
  <c r="F530" i="205"/>
  <c r="F491" i="205"/>
  <c r="F484" i="205"/>
  <c r="F462" i="205"/>
  <c r="F439" i="205"/>
  <c r="F451" i="205" s="1"/>
  <c r="F422" i="205"/>
  <c r="F414" i="205"/>
  <c r="F406" i="205"/>
  <c r="F392" i="205"/>
  <c r="F360" i="205"/>
  <c r="F289" i="205"/>
  <c r="F268" i="205"/>
  <c r="F245" i="205"/>
  <c r="F222" i="205"/>
  <c r="F198" i="205"/>
  <c r="F160" i="205"/>
  <c r="F139" i="205"/>
  <c r="F131" i="205"/>
  <c r="F117" i="205"/>
  <c r="F94" i="205"/>
  <c r="F79" i="205"/>
  <c r="F72" i="205"/>
  <c r="F64" i="205"/>
  <c r="F55" i="205"/>
  <c r="F41" i="205"/>
  <c r="F26" i="205"/>
  <c r="F18" i="205"/>
  <c r="Z601" i="49"/>
  <c r="Z587" i="49"/>
  <c r="Z583" i="49"/>
  <c r="Z568" i="49"/>
  <c r="Z554" i="49"/>
  <c r="Z550" i="49"/>
  <c r="Z535" i="49"/>
  <c r="Z520" i="49"/>
  <c r="Z516" i="49"/>
  <c r="Z501" i="49"/>
  <c r="Z497" i="49"/>
  <c r="Z488" i="49"/>
  <c r="F779" i="205"/>
  <c r="F755" i="205"/>
  <c r="F657" i="205"/>
  <c r="F626" i="205"/>
  <c r="F611" i="205"/>
  <c r="F551" i="205"/>
  <c r="F544" i="205"/>
  <c r="F515" i="205"/>
  <c r="F337" i="205"/>
  <c r="F329" i="205"/>
  <c r="F297" i="205"/>
  <c r="F274" i="205"/>
  <c r="F260" i="205"/>
  <c r="F236" i="205"/>
  <c r="F205" i="205"/>
  <c r="F190" i="205"/>
  <c r="F153" i="205"/>
  <c r="F145" i="205"/>
  <c r="F116" i="205"/>
  <c r="F86" i="205"/>
  <c r="F71" i="205"/>
  <c r="F54" i="205"/>
  <c r="F47" i="205"/>
  <c r="F33" i="205"/>
  <c r="F17" i="205"/>
  <c r="F799" i="205"/>
  <c r="F728" i="205"/>
  <c r="F722" i="205"/>
  <c r="F702" i="205"/>
  <c r="F633" i="205"/>
  <c r="F595" i="205"/>
  <c r="F565" i="205"/>
  <c r="F521" i="205"/>
  <c r="F506" i="205"/>
  <c r="F498" i="205"/>
  <c r="F482" i="205"/>
  <c r="F460" i="205"/>
  <c r="F420" i="205"/>
  <c r="F432" i="205" s="1"/>
  <c r="F404" i="205"/>
  <c r="F390" i="205"/>
  <c r="F384" i="205"/>
  <c r="F367" i="205"/>
  <c r="F344" i="205"/>
  <c r="F319" i="205"/>
  <c r="F311" i="205"/>
  <c r="F281" i="205"/>
  <c r="F227" i="205"/>
  <c r="F220" i="205"/>
  <c r="F173" i="205"/>
  <c r="F144" i="205"/>
  <c r="F137" i="205"/>
  <c r="F129" i="205"/>
  <c r="F108" i="205"/>
  <c r="F70" i="205"/>
  <c r="F46" i="205"/>
  <c r="F39" i="205"/>
  <c r="F16" i="205"/>
  <c r="Z611" i="49"/>
  <c r="Z607" i="49"/>
  <c r="Z593" i="49"/>
  <c r="Z579" i="49"/>
  <c r="Z575" i="49"/>
  <c r="Z560" i="49"/>
  <c r="Z534" i="49"/>
  <c r="Z519" i="49"/>
  <c r="Z508" i="49"/>
  <c r="Z487" i="49"/>
  <c r="F701" i="205"/>
  <c r="F655" i="205"/>
  <c r="F646" i="205"/>
  <c r="F624" i="205"/>
  <c r="F602" i="205"/>
  <c r="F580" i="205"/>
  <c r="F497" i="205"/>
  <c r="F427" i="205"/>
  <c r="F396" i="205"/>
  <c r="F374" i="205"/>
  <c r="F357" i="205"/>
  <c r="F350" i="205"/>
  <c r="F327" i="205"/>
  <c r="F294" i="205"/>
  <c r="F265" i="205"/>
  <c r="F258" i="205"/>
  <c r="F188" i="205"/>
  <c r="F172" i="205"/>
  <c r="F151" i="205"/>
  <c r="F136" i="205"/>
  <c r="F84" i="205"/>
  <c r="F38" i="205"/>
  <c r="I548" i="187"/>
  <c r="I483" i="187"/>
  <c r="I471" i="187"/>
  <c r="I442" i="187"/>
  <c r="I549" i="187"/>
  <c r="I524" i="187"/>
  <c r="I505" i="187"/>
  <c r="I493" i="187"/>
  <c r="I545" i="187"/>
  <c r="I534" i="187"/>
  <c r="I512" i="187"/>
  <c r="I542" i="187"/>
  <c r="I532" i="187"/>
  <c r="I521" i="187"/>
  <c r="I510" i="187"/>
  <c r="I496" i="187"/>
  <c r="I488" i="187"/>
  <c r="I461" i="187"/>
  <c r="I537" i="184"/>
  <c r="I526" i="184"/>
  <c r="I523" i="184"/>
  <c r="I519" i="184"/>
  <c r="I516" i="184"/>
  <c r="I512" i="184"/>
  <c r="I505" i="184"/>
  <c r="I486" i="184"/>
  <c r="I455" i="184"/>
  <c r="I421" i="184"/>
  <c r="J543" i="199"/>
  <c r="J533" i="199"/>
  <c r="J520" i="199"/>
  <c r="J516" i="199"/>
  <c r="J499" i="199"/>
  <c r="J474" i="199"/>
  <c r="J433" i="199"/>
  <c r="Z544" i="49"/>
  <c r="Z531" i="49"/>
  <c r="Z527" i="49"/>
  <c r="Z510" i="49"/>
  <c r="Z489" i="49"/>
  <c r="I520" i="187"/>
  <c r="I513" i="187"/>
  <c r="I502" i="187"/>
  <c r="I491" i="187"/>
  <c r="I487" i="187"/>
  <c r="I436" i="187"/>
  <c r="I427" i="187"/>
  <c r="I547" i="184"/>
  <c r="I543" i="184"/>
  <c r="I529" i="184"/>
  <c r="I518" i="184"/>
  <c r="I515" i="184"/>
  <c r="I511" i="184"/>
  <c r="I504" i="184"/>
  <c r="I485" i="184"/>
  <c r="I466" i="184"/>
  <c r="I449" i="184"/>
  <c r="J536" i="199"/>
  <c r="J494" i="199"/>
  <c r="J484" i="199"/>
  <c r="J453" i="199"/>
  <c r="Z547" i="49"/>
  <c r="Z543" i="49"/>
  <c r="Z526" i="49"/>
  <c r="Z506" i="49"/>
  <c r="Z496" i="49"/>
  <c r="Z470" i="49"/>
  <c r="Z458" i="49"/>
  <c r="Z445" i="49"/>
  <c r="I542" i="184"/>
  <c r="I539" i="184"/>
  <c r="I535" i="184"/>
  <c r="I528" i="184"/>
  <c r="I510" i="184"/>
  <c r="I507" i="184"/>
  <c r="I503" i="184"/>
  <c r="I500" i="184"/>
  <c r="I496" i="184"/>
  <c r="I488" i="184"/>
  <c r="I453" i="184"/>
  <c r="I444" i="184"/>
  <c r="I440" i="184"/>
  <c r="I436" i="184"/>
  <c r="J511" i="199"/>
  <c r="J501" i="199"/>
  <c r="J476" i="199"/>
  <c r="J419" i="199"/>
  <c r="Z542" i="49"/>
  <c r="Z522" i="49"/>
  <c r="Z512" i="49"/>
  <c r="Z499" i="49"/>
  <c r="Z494" i="49"/>
  <c r="I543" i="187"/>
  <c r="I540" i="187"/>
  <c r="I508" i="187"/>
  <c r="I497" i="187"/>
  <c r="I485" i="187"/>
  <c r="I545" i="184"/>
  <c r="I534" i="184"/>
  <c r="I531" i="184"/>
  <c r="I527" i="184"/>
  <c r="I499" i="184"/>
  <c r="I494" i="184"/>
  <c r="I491" i="184"/>
  <c r="I456" i="184"/>
  <c r="I439" i="184"/>
  <c r="I435" i="184"/>
  <c r="I451" i="184" s="1"/>
  <c r="I409" i="184"/>
  <c r="I401" i="184"/>
  <c r="I385" i="184"/>
  <c r="I376" i="184"/>
  <c r="I380" i="184"/>
  <c r="I367" i="184"/>
  <c r="I375" i="184" s="1"/>
  <c r="J547" i="199"/>
  <c r="J527" i="199"/>
  <c r="J517" i="199"/>
  <c r="J418" i="199"/>
  <c r="Z538" i="49"/>
  <c r="Z528" i="49"/>
  <c r="Z515" i="49"/>
  <c r="Z511" i="49"/>
  <c r="Z493" i="49"/>
  <c r="Z476" i="49"/>
  <c r="Z443" i="49"/>
  <c r="J468" i="199"/>
  <c r="I480" i="187"/>
  <c r="I472" i="187"/>
  <c r="I434" i="187"/>
  <c r="I461" i="184"/>
  <c r="I450" i="184"/>
  <c r="I446" i="184"/>
  <c r="I426" i="184"/>
  <c r="J431" i="199"/>
  <c r="J424" i="199"/>
  <c r="Z467" i="49"/>
  <c r="Z463" i="49"/>
  <c r="Z456" i="49"/>
  <c r="Z447" i="49"/>
  <c r="Z424" i="49"/>
  <c r="I479" i="187"/>
  <c r="I475" i="187"/>
  <c r="I452" i="187"/>
  <c r="I444" i="187"/>
  <c r="I440" i="187"/>
  <c r="I464" i="184"/>
  <c r="J481" i="199"/>
  <c r="J466" i="199"/>
  <c r="J462" i="199"/>
  <c r="Z478" i="49"/>
  <c r="Z459" i="49"/>
  <c r="Z455" i="49"/>
  <c r="Z442" i="49"/>
  <c r="Z438" i="49"/>
  <c r="I431" i="187"/>
  <c r="I423" i="187"/>
  <c r="I351" i="187"/>
  <c r="J480" i="199"/>
  <c r="J469" i="199"/>
  <c r="J465" i="199"/>
  <c r="J461" i="199"/>
  <c r="J445" i="199"/>
  <c r="J441" i="199"/>
  <c r="Z469" i="49"/>
  <c r="Z454" i="49"/>
  <c r="I455" i="187"/>
  <c r="I450" i="187"/>
  <c r="I435" i="187"/>
  <c r="I481" i="184"/>
  <c r="I474" i="184"/>
  <c r="I470" i="184"/>
  <c r="I427" i="184"/>
  <c r="I423" i="184"/>
  <c r="J294" i="199"/>
  <c r="J290" i="199"/>
  <c r="J286" i="199"/>
  <c r="J282" i="199"/>
  <c r="J211" i="199"/>
  <c r="Z480" i="49"/>
  <c r="Z425" i="49"/>
  <c r="Z421" i="49"/>
  <c r="J452" i="199"/>
  <c r="I477" i="187"/>
  <c r="I476" i="187"/>
  <c r="I430" i="187"/>
  <c r="I480" i="184"/>
  <c r="I463" i="184"/>
  <c r="I445" i="184"/>
  <c r="J440" i="199"/>
  <c r="J426" i="199"/>
  <c r="J422" i="199"/>
  <c r="Z482" i="49"/>
  <c r="Z468" i="49"/>
  <c r="Z449" i="49"/>
  <c r="Z435" i="49"/>
  <c r="I469" i="187"/>
  <c r="I465" i="187"/>
  <c r="I447" i="187"/>
  <c r="I479" i="184"/>
  <c r="I462" i="184"/>
  <c r="I441" i="184"/>
  <c r="I430" i="184"/>
  <c r="J457" i="199"/>
  <c r="J443" i="199"/>
  <c r="J439" i="199"/>
  <c r="Z474" i="49"/>
  <c r="Z460" i="49"/>
  <c r="Z441" i="49"/>
  <c r="Z426" i="49"/>
  <c r="I481" i="187"/>
  <c r="I464" i="187"/>
  <c r="I443" i="187"/>
  <c r="I478" i="184"/>
  <c r="I458" i="184"/>
  <c r="I447" i="184"/>
  <c r="I434" i="184"/>
  <c r="I429" i="184"/>
  <c r="J473" i="199"/>
  <c r="J460" i="199"/>
  <c r="J456" i="199"/>
  <c r="J438" i="199"/>
  <c r="Z466" i="49"/>
  <c r="Z452" i="49"/>
  <c r="Z433" i="49"/>
  <c r="Z418" i="49"/>
  <c r="I474" i="187"/>
  <c r="I457" i="187"/>
  <c r="I439" i="187"/>
  <c r="I454" i="184"/>
  <c r="I433" i="184"/>
  <c r="I422" i="184"/>
  <c r="J448" i="199"/>
  <c r="J430" i="199"/>
  <c r="Z479" i="49"/>
  <c r="Z472" i="49"/>
  <c r="Z465" i="49"/>
  <c r="Z450" i="49"/>
  <c r="Z446" i="49"/>
  <c r="Z439" i="49"/>
  <c r="Z431" i="49"/>
  <c r="Z417" i="49"/>
  <c r="J460" i="89"/>
  <c r="J426" i="89"/>
  <c r="J452" i="89"/>
  <c r="J495" i="89"/>
  <c r="J418" i="89"/>
  <c r="J443" i="89"/>
  <c r="J409" i="89"/>
  <c r="J177" i="199"/>
  <c r="J161" i="199"/>
  <c r="Z299" i="49"/>
  <c r="J468" i="89"/>
  <c r="J435" i="89"/>
  <c r="I384" i="184"/>
  <c r="I379" i="184"/>
  <c r="I366" i="184"/>
  <c r="I354" i="184"/>
  <c r="J411" i="199"/>
  <c r="Z416" i="49"/>
  <c r="Z411" i="49"/>
  <c r="Z383" i="49"/>
  <c r="Z378" i="49"/>
  <c r="I402" i="187"/>
  <c r="I398" i="187"/>
  <c r="I386" i="187"/>
  <c r="I382" i="187"/>
  <c r="J401" i="89"/>
  <c r="J393" i="89"/>
  <c r="J385" i="89"/>
  <c r="J412" i="89" s="1"/>
  <c r="J376" i="89"/>
  <c r="J380" i="89"/>
  <c r="J367" i="89"/>
  <c r="J350" i="89"/>
  <c r="J342" i="89"/>
  <c r="J334" i="89"/>
  <c r="J325" i="89"/>
  <c r="J333" i="89" s="1"/>
  <c r="J316" i="89"/>
  <c r="J307" i="89"/>
  <c r="J299" i="89"/>
  <c r="J290" i="89"/>
  <c r="J282" i="89"/>
  <c r="J274" i="89"/>
  <c r="I398" i="184"/>
  <c r="I394" i="184"/>
  <c r="I382" i="184"/>
  <c r="I377" i="184"/>
  <c r="I356" i="184"/>
  <c r="I352" i="184"/>
  <c r="J414" i="199"/>
  <c r="J409" i="199"/>
  <c r="Z414" i="49"/>
  <c r="Z381" i="49"/>
  <c r="J384" i="199"/>
  <c r="J366" i="199"/>
  <c r="Z400" i="49"/>
  <c r="Z392" i="49"/>
  <c r="Z384" i="49"/>
  <c r="Z366" i="49"/>
  <c r="Z357" i="49"/>
  <c r="Z349" i="49"/>
  <c r="Z345" i="49"/>
  <c r="Z341" i="49"/>
  <c r="I409" i="187"/>
  <c r="I405" i="187"/>
  <c r="I393" i="187"/>
  <c r="I389" i="187"/>
  <c r="I300" i="187"/>
  <c r="I415" i="184"/>
  <c r="I410" i="184"/>
  <c r="I407" i="184"/>
  <c r="I403" i="184"/>
  <c r="I391" i="184"/>
  <c r="I387" i="184"/>
  <c r="I373" i="184"/>
  <c r="Z403" i="49"/>
  <c r="Z399" i="49"/>
  <c r="Z395" i="49"/>
  <c r="Z391" i="49"/>
  <c r="Z387" i="49"/>
  <c r="I366" i="187"/>
  <c r="I361" i="187"/>
  <c r="I358" i="187"/>
  <c r="I354" i="187"/>
  <c r="I418" i="184"/>
  <c r="J397" i="199"/>
  <c r="J393" i="199"/>
  <c r="J381" i="199"/>
  <c r="J376" i="199"/>
  <c r="J362" i="199"/>
  <c r="J358" i="199"/>
  <c r="Z409" i="49"/>
  <c r="Z369" i="49"/>
  <c r="Z365" i="49"/>
  <c r="Z360" i="49"/>
  <c r="Z356" i="49"/>
  <c r="Z352" i="49"/>
  <c r="I369" i="187"/>
  <c r="I405" i="184"/>
  <c r="I389" i="184"/>
  <c r="I381" i="184"/>
  <c r="I371" i="184"/>
  <c r="J407" i="199"/>
  <c r="Z408" i="49"/>
  <c r="Z405" i="49"/>
  <c r="Z397" i="49"/>
  <c r="Z389" i="49"/>
  <c r="Z376" i="49"/>
  <c r="I368" i="187"/>
  <c r="I363" i="187"/>
  <c r="J406" i="199"/>
  <c r="J402" i="199"/>
  <c r="J395" i="199"/>
  <c r="J383" i="199"/>
  <c r="J378" i="199"/>
  <c r="J365" i="199"/>
  <c r="J360" i="199"/>
  <c r="Z374" i="49"/>
  <c r="Z371" i="49"/>
  <c r="Z362" i="49"/>
  <c r="Z354" i="49"/>
  <c r="I410" i="187"/>
  <c r="I406" i="187"/>
  <c r="I374" i="187"/>
  <c r="I370" i="187"/>
  <c r="I362" i="187"/>
  <c r="I392" i="184"/>
  <c r="I388" i="184"/>
  <c r="I355" i="184"/>
  <c r="I351" i="184"/>
  <c r="I339" i="184"/>
  <c r="I321" i="184"/>
  <c r="I304" i="184"/>
  <c r="I287" i="184"/>
  <c r="J405" i="199"/>
  <c r="J401" i="199"/>
  <c r="J382" i="199"/>
  <c r="J377" i="199"/>
  <c r="J369" i="199"/>
  <c r="Z413" i="49"/>
  <c r="Z398" i="49"/>
  <c r="Z394" i="49"/>
  <c r="Z379" i="49"/>
  <c r="Z363" i="49"/>
  <c r="Z359" i="49"/>
  <c r="I414" i="187"/>
  <c r="I394" i="187"/>
  <c r="I390" i="187"/>
  <c r="I406" i="184"/>
  <c r="I402" i="184"/>
  <c r="I399" i="184"/>
  <c r="I395" i="184"/>
  <c r="I374" i="184"/>
  <c r="I370" i="184"/>
  <c r="I362" i="184"/>
  <c r="I325" i="184"/>
  <c r="I270" i="184"/>
  <c r="I236" i="184"/>
  <c r="J389" i="199"/>
  <c r="J385" i="199"/>
  <c r="J363" i="199"/>
  <c r="J359" i="199"/>
  <c r="J352" i="199"/>
  <c r="Z404" i="49"/>
  <c r="Z390" i="49"/>
  <c r="Z386" i="49"/>
  <c r="Z370" i="49"/>
  <c r="Z355" i="49"/>
  <c r="Z351" i="49"/>
  <c r="I401" i="187"/>
  <c r="I377" i="187"/>
  <c r="I372" i="187"/>
  <c r="I345" i="187"/>
  <c r="I341" i="187"/>
  <c r="I337" i="187"/>
  <c r="I414" i="184"/>
  <c r="I390" i="184"/>
  <c r="I386" i="184"/>
  <c r="I383" i="184"/>
  <c r="I378" i="184"/>
  <c r="I357" i="184"/>
  <c r="J415" i="199"/>
  <c r="J410" i="199"/>
  <c r="J403" i="199"/>
  <c r="J371" i="199"/>
  <c r="J367" i="199"/>
  <c r="J375" i="199" s="1"/>
  <c r="J335" i="199"/>
  <c r="Z415" i="49"/>
  <c r="Z410" i="49"/>
  <c r="Z396" i="49"/>
  <c r="Z382" i="49"/>
  <c r="Z377" i="49"/>
  <c r="Z361" i="49"/>
  <c r="J400" i="89"/>
  <c r="J392" i="89"/>
  <c r="J384" i="89"/>
  <c r="J374" i="89"/>
  <c r="J366" i="89"/>
  <c r="J375" i="89" s="1"/>
  <c r="J357" i="89"/>
  <c r="J349" i="89"/>
  <c r="J341" i="89"/>
  <c r="J364" i="89" s="1"/>
  <c r="I392" i="187"/>
  <c r="I388" i="187"/>
  <c r="I385" i="187"/>
  <c r="I381" i="187"/>
  <c r="I359" i="187"/>
  <c r="I355" i="187"/>
  <c r="I404" i="184"/>
  <c r="I372" i="184"/>
  <c r="I368" i="184"/>
  <c r="I365" i="184"/>
  <c r="I360" i="184"/>
  <c r="I344" i="184"/>
  <c r="I340" i="184"/>
  <c r="I336" i="184"/>
  <c r="I331" i="184"/>
  <c r="I301" i="184"/>
  <c r="I297" i="184"/>
  <c r="J398" i="199"/>
  <c r="J394" i="199"/>
  <c r="J387" i="199"/>
  <c r="J412" i="199" s="1"/>
  <c r="J361" i="199"/>
  <c r="J357" i="199"/>
  <c r="J354" i="199"/>
  <c r="J350" i="199"/>
  <c r="Z406" i="49"/>
  <c r="Z402" i="49"/>
  <c r="Z388" i="49"/>
  <c r="Z372" i="49"/>
  <c r="Z368" i="49"/>
  <c r="Z353" i="49"/>
  <c r="I400" i="184"/>
  <c r="I396" i="184"/>
  <c r="I363" i="184"/>
  <c r="I359" i="184"/>
  <c r="J336" i="199"/>
  <c r="I315" i="187"/>
  <c r="J304" i="199"/>
  <c r="Z331" i="49"/>
  <c r="Z322" i="49"/>
  <c r="Z309" i="49"/>
  <c r="Z301" i="49"/>
  <c r="I341" i="184"/>
  <c r="I231" i="184"/>
  <c r="J329" i="199"/>
  <c r="J325" i="199"/>
  <c r="J323" i="199"/>
  <c r="J315" i="199"/>
  <c r="Z334" i="49"/>
  <c r="Z245" i="49"/>
  <c r="J306" i="89"/>
  <c r="J289" i="89"/>
  <c r="J281" i="89"/>
  <c r="I302" i="184"/>
  <c r="J330" i="199"/>
  <c r="J288" i="199"/>
  <c r="J284" i="199"/>
  <c r="J218" i="199"/>
  <c r="J332" i="89"/>
  <c r="J273" i="89"/>
  <c r="J257" i="89"/>
  <c r="J248" i="89"/>
  <c r="I330" i="187"/>
  <c r="I321" i="187"/>
  <c r="Z326" i="49"/>
  <c r="Z321" i="49"/>
  <c r="Z313" i="49"/>
  <c r="Z300" i="49"/>
  <c r="I334" i="187"/>
  <c r="I320" i="187"/>
  <c r="I283" i="187"/>
  <c r="J349" i="199"/>
  <c r="J323" i="89"/>
  <c r="J315" i="89"/>
  <c r="J101" i="199"/>
  <c r="J84" i="199"/>
  <c r="J72" i="199"/>
  <c r="Z346" i="49"/>
  <c r="Z338" i="49"/>
  <c r="Z329" i="49"/>
  <c r="Z325" i="49"/>
  <c r="Z333" i="49" s="1"/>
  <c r="Z316" i="49"/>
  <c r="Z311" i="49"/>
  <c r="Z303" i="49"/>
  <c r="I332" i="187"/>
  <c r="I323" i="187"/>
  <c r="I299" i="187"/>
  <c r="I286" i="187"/>
  <c r="I347" i="184"/>
  <c r="I313" i="184"/>
  <c r="I267" i="184"/>
  <c r="I259" i="184"/>
  <c r="I250" i="184"/>
  <c r="Z294" i="49"/>
  <c r="Z290" i="49"/>
  <c r="Z282" i="49"/>
  <c r="J298" i="89"/>
  <c r="Z319" i="49"/>
  <c r="Z310" i="49"/>
  <c r="Z306" i="49"/>
  <c r="I310" i="187"/>
  <c r="I302" i="187"/>
  <c r="I298" i="187"/>
  <c r="I289" i="187"/>
  <c r="I185" i="187"/>
  <c r="I140" i="187"/>
  <c r="J347" i="199"/>
  <c r="J301" i="199"/>
  <c r="I308" i="187"/>
  <c r="I310" i="184"/>
  <c r="I306" i="184"/>
  <c r="I232" i="184"/>
  <c r="I224" i="184"/>
  <c r="I203" i="184"/>
  <c r="I186" i="184"/>
  <c r="Z297" i="49"/>
  <c r="Z163" i="49"/>
  <c r="Z155" i="49"/>
  <c r="Z151" i="49"/>
  <c r="Z82" i="49"/>
  <c r="Z74" i="49"/>
  <c r="Z66" i="49"/>
  <c r="I311" i="187"/>
  <c r="I307" i="187"/>
  <c r="I287" i="187"/>
  <c r="I271" i="187"/>
  <c r="I263" i="187"/>
  <c r="I246" i="187"/>
  <c r="I309" i="184"/>
  <c r="I305" i="184"/>
  <c r="I235" i="184"/>
  <c r="J339" i="199"/>
  <c r="J364" i="199" s="1"/>
  <c r="J322" i="199"/>
  <c r="J318" i="199"/>
  <c r="J309" i="199"/>
  <c r="Z342" i="49"/>
  <c r="Z288" i="49"/>
  <c r="I336" i="187"/>
  <c r="I350" i="184"/>
  <c r="I346" i="184"/>
  <c r="I335" i="184"/>
  <c r="J338" i="199"/>
  <c r="J334" i="199"/>
  <c r="J321" i="199"/>
  <c r="J313" i="199"/>
  <c r="Z332" i="49"/>
  <c r="Z320" i="49"/>
  <c r="Z307" i="49"/>
  <c r="I316" i="184"/>
  <c r="I311" i="184"/>
  <c r="I300" i="184"/>
  <c r="I291" i="184"/>
  <c r="I275" i="184"/>
  <c r="I271" i="184"/>
  <c r="I233" i="184"/>
  <c r="J320" i="199"/>
  <c r="J316" i="199"/>
  <c r="J300" i="199"/>
  <c r="Z344" i="49"/>
  <c r="Z336" i="49"/>
  <c r="Z298" i="49"/>
  <c r="Z286" i="49"/>
  <c r="I326" i="187"/>
  <c r="I333" i="187" s="1"/>
  <c r="I123" i="187"/>
  <c r="I328" i="184"/>
  <c r="I303" i="184"/>
  <c r="I290" i="184"/>
  <c r="J344" i="199"/>
  <c r="J303" i="199"/>
  <c r="J312" i="199" s="1"/>
  <c r="J299" i="199"/>
  <c r="J287" i="199"/>
  <c r="J279" i="199"/>
  <c r="J271" i="199"/>
  <c r="J263" i="199"/>
  <c r="J255" i="199"/>
  <c r="J162" i="199"/>
  <c r="Z347" i="49"/>
  <c r="Z335" i="49"/>
  <c r="Z285" i="49"/>
  <c r="I339" i="187"/>
  <c r="I319" i="187"/>
  <c r="I304" i="187"/>
  <c r="I285" i="187"/>
  <c r="I343" i="184"/>
  <c r="I308" i="184"/>
  <c r="I282" i="184"/>
  <c r="I225" i="184"/>
  <c r="I217" i="184"/>
  <c r="I174" i="184"/>
  <c r="I170" i="184"/>
  <c r="Z318" i="49"/>
  <c r="Z284" i="49"/>
  <c r="I338" i="187"/>
  <c r="I284" i="187"/>
  <c r="I342" i="184"/>
  <c r="I327" i="184"/>
  <c r="I322" i="184"/>
  <c r="I292" i="184"/>
  <c r="I266" i="184"/>
  <c r="I258" i="184"/>
  <c r="J348" i="199"/>
  <c r="J326" i="199"/>
  <c r="J314" i="199"/>
  <c r="J324" i="199" s="1"/>
  <c r="J291" i="199"/>
  <c r="J251" i="199"/>
  <c r="J242" i="199"/>
  <c r="J234" i="199"/>
  <c r="J226" i="199"/>
  <c r="Z348" i="49"/>
  <c r="Z337" i="49"/>
  <c r="Z317" i="49"/>
  <c r="Z314" i="49"/>
  <c r="Z302" i="49"/>
  <c r="Z283" i="49"/>
  <c r="I329" i="187"/>
  <c r="I294" i="187"/>
  <c r="I348" i="184"/>
  <c r="I318" i="184"/>
  <c r="I314" i="184"/>
  <c r="I299" i="184"/>
  <c r="I248" i="184"/>
  <c r="J340" i="199"/>
  <c r="J317" i="199"/>
  <c r="J305" i="199"/>
  <c r="J283" i="199"/>
  <c r="Z343" i="49"/>
  <c r="Z340" i="49"/>
  <c r="Z328" i="49"/>
  <c r="Z308" i="49"/>
  <c r="Z305" i="49"/>
  <c r="Z293" i="49"/>
  <c r="I290" i="187"/>
  <c r="I237" i="187"/>
  <c r="I126" i="187"/>
  <c r="I93" i="187"/>
  <c r="I65" i="187"/>
  <c r="I40" i="187"/>
  <c r="I32" i="187"/>
  <c r="I329" i="184"/>
  <c r="I294" i="184"/>
  <c r="I234" i="184"/>
  <c r="Z339" i="49"/>
  <c r="Z323" i="49"/>
  <c r="Z304" i="49"/>
  <c r="Z289" i="49"/>
  <c r="Z278" i="49"/>
  <c r="Z270" i="49"/>
  <c r="Z249" i="49"/>
  <c r="Z240" i="49"/>
  <c r="Z228" i="49"/>
  <c r="Z224" i="49"/>
  <c r="J343" i="199"/>
  <c r="J331" i="199"/>
  <c r="J308" i="199"/>
  <c r="J297" i="199"/>
  <c r="I347" i="187"/>
  <c r="I316" i="187"/>
  <c r="I313" i="187"/>
  <c r="I293" i="187"/>
  <c r="I282" i="187"/>
  <c r="I274" i="187"/>
  <c r="I232" i="187"/>
  <c r="I224" i="187"/>
  <c r="I207" i="187"/>
  <c r="I194" i="187"/>
  <c r="I177" i="187"/>
  <c r="I169" i="187"/>
  <c r="I165" i="187"/>
  <c r="I332" i="184"/>
  <c r="I320" i="184"/>
  <c r="I317" i="184"/>
  <c r="I298" i="184"/>
  <c r="I312" i="184" s="1"/>
  <c r="I286" i="184"/>
  <c r="I283" i="184"/>
  <c r="I241" i="184"/>
  <c r="I237" i="184"/>
  <c r="J346" i="199"/>
  <c r="J342" i="199"/>
  <c r="J327" i="199"/>
  <c r="J311" i="199"/>
  <c r="J307" i="199"/>
  <c r="J292" i="199"/>
  <c r="Z330" i="49"/>
  <c r="Z327" i="49"/>
  <c r="Z315" i="49"/>
  <c r="Z296" i="49"/>
  <c r="Z312" i="49" s="1"/>
  <c r="Z292" i="49"/>
  <c r="Z281" i="49"/>
  <c r="Z273" i="49"/>
  <c r="Z265" i="49"/>
  <c r="Z261" i="49"/>
  <c r="Z214" i="49"/>
  <c r="Z206" i="49"/>
  <c r="Z201" i="49"/>
  <c r="J265" i="89"/>
  <c r="J132" i="89"/>
  <c r="J124" i="89"/>
  <c r="J116" i="89"/>
  <c r="J108" i="89"/>
  <c r="J181" i="89" s="1"/>
  <c r="J100" i="89"/>
  <c r="J91" i="89"/>
  <c r="J83" i="89"/>
  <c r="J75" i="89"/>
  <c r="J67" i="89"/>
  <c r="J58" i="89"/>
  <c r="J50" i="89"/>
  <c r="J42" i="89"/>
  <c r="J34" i="89"/>
  <c r="I258" i="187"/>
  <c r="I249" i="187"/>
  <c r="I240" i="187"/>
  <c r="I229" i="187"/>
  <c r="I221" i="187"/>
  <c r="I279" i="184"/>
  <c r="I260" i="184"/>
  <c r="I256" i="184"/>
  <c r="I251" i="184"/>
  <c r="I247" i="184"/>
  <c r="I239" i="184"/>
  <c r="I219" i="184"/>
  <c r="J246" i="199"/>
  <c r="J237" i="199"/>
  <c r="J229" i="199"/>
  <c r="J221" i="199"/>
  <c r="J213" i="199"/>
  <c r="Z268" i="49"/>
  <c r="Z256" i="49"/>
  <c r="Z251" i="49"/>
  <c r="Z247" i="49"/>
  <c r="Z50" i="49"/>
  <c r="Z46" i="49"/>
  <c r="Z38" i="49"/>
  <c r="J239" i="89"/>
  <c r="J231" i="89"/>
  <c r="J223" i="89"/>
  <c r="J214" i="89"/>
  <c r="J206" i="89"/>
  <c r="J215" i="89"/>
  <c r="I278" i="184"/>
  <c r="I263" i="184"/>
  <c r="I255" i="184"/>
  <c r="I246" i="184"/>
  <c r="I226" i="184"/>
  <c r="I222" i="184"/>
  <c r="I218" i="184"/>
  <c r="I127" i="184"/>
  <c r="Z230" i="49"/>
  <c r="I274" i="184"/>
  <c r="I262" i="184"/>
  <c r="I245" i="184"/>
  <c r="I252" i="184" s="1"/>
  <c r="I229" i="184"/>
  <c r="I221" i="184"/>
  <c r="Z266" i="49"/>
  <c r="Z258" i="49"/>
  <c r="I279" i="187"/>
  <c r="I276" i="184"/>
  <c r="I253" i="184"/>
  <c r="I240" i="184"/>
  <c r="I228" i="184"/>
  <c r="I220" i="184"/>
  <c r="J276" i="199"/>
  <c r="J268" i="199"/>
  <c r="J260" i="199"/>
  <c r="Z243" i="49"/>
  <c r="Z236" i="49"/>
  <c r="Z220" i="49"/>
  <c r="I278" i="187"/>
  <c r="I267" i="187"/>
  <c r="I260" i="187"/>
  <c r="I257" i="187"/>
  <c r="I253" i="187"/>
  <c r="I233" i="187"/>
  <c r="I219" i="187"/>
  <c r="I211" i="184"/>
  <c r="J280" i="199"/>
  <c r="J270" i="199"/>
  <c r="J266" i="199"/>
  <c r="J259" i="199"/>
  <c r="J247" i="199"/>
  <c r="J243" i="199"/>
  <c r="J236" i="199"/>
  <c r="J232" i="199"/>
  <c r="J225" i="199"/>
  <c r="J172" i="199"/>
  <c r="Z254" i="49"/>
  <c r="Z218" i="49"/>
  <c r="Z280" i="49"/>
  <c r="Z272" i="49"/>
  <c r="Z253" i="49"/>
  <c r="Z248" i="49"/>
  <c r="Z232" i="49"/>
  <c r="Z217" i="49"/>
  <c r="Z204" i="49"/>
  <c r="Z199" i="49"/>
  <c r="I281" i="187"/>
  <c r="I277" i="187"/>
  <c r="I270" i="187"/>
  <c r="I259" i="187"/>
  <c r="I248" i="187"/>
  <c r="I243" i="187"/>
  <c r="I236" i="187"/>
  <c r="I225" i="187"/>
  <c r="I26" i="187"/>
  <c r="I197" i="184"/>
  <c r="I180" i="184"/>
  <c r="I172" i="184"/>
  <c r="I164" i="184"/>
  <c r="I136" i="184"/>
  <c r="J272" i="199"/>
  <c r="J265" i="199"/>
  <c r="J262" i="199"/>
  <c r="J258" i="199"/>
  <c r="J250" i="199"/>
  <c r="J238" i="199"/>
  <c r="J228" i="199"/>
  <c r="J224" i="199"/>
  <c r="J217" i="199"/>
  <c r="J155" i="199"/>
  <c r="J115" i="199"/>
  <c r="J61" i="199"/>
  <c r="J52" i="199"/>
  <c r="J44" i="199"/>
  <c r="J24" i="199"/>
  <c r="Z275" i="49"/>
  <c r="Z271" i="49"/>
  <c r="Z264" i="49"/>
  <c r="Z260" i="49"/>
  <c r="Z216" i="49"/>
  <c r="Z203" i="49"/>
  <c r="Z198" i="49"/>
  <c r="I269" i="187"/>
  <c r="I250" i="187"/>
  <c r="I239" i="187"/>
  <c r="I235" i="187"/>
  <c r="I228" i="187"/>
  <c r="I217" i="187"/>
  <c r="I155" i="184"/>
  <c r="I139" i="184"/>
  <c r="I131" i="184"/>
  <c r="J275" i="199"/>
  <c r="J264" i="199"/>
  <c r="J261" i="199"/>
  <c r="J254" i="199"/>
  <c r="J249" i="199"/>
  <c r="J241" i="199"/>
  <c r="J230" i="199"/>
  <c r="J220" i="199"/>
  <c r="J216" i="199"/>
  <c r="J244" i="199" s="1"/>
  <c r="Z263" i="49"/>
  <c r="Z259" i="49"/>
  <c r="Z227" i="49"/>
  <c r="Z153" i="49"/>
  <c r="Z149" i="49"/>
  <c r="Z109" i="49"/>
  <c r="Z55" i="49"/>
  <c r="Z39" i="49"/>
  <c r="Z31" i="49"/>
  <c r="Z23" i="49"/>
  <c r="Z18" i="49"/>
  <c r="I275" i="187"/>
  <c r="I265" i="187"/>
  <c r="I261" i="187"/>
  <c r="I254" i="187"/>
  <c r="I241" i="187"/>
  <c r="I231" i="187"/>
  <c r="I227" i="187"/>
  <c r="I220" i="187"/>
  <c r="I199" i="187"/>
  <c r="J281" i="199"/>
  <c r="J278" i="199"/>
  <c r="J274" i="199"/>
  <c r="J267" i="199"/>
  <c r="J256" i="199"/>
  <c r="J245" i="199"/>
  <c r="J252" i="199" s="1"/>
  <c r="J240" i="199"/>
  <c r="J233" i="199"/>
  <c r="J222" i="199"/>
  <c r="Z274" i="49"/>
  <c r="Z262" i="49"/>
  <c r="Z222" i="49"/>
  <c r="Z180" i="49"/>
  <c r="J141" i="89"/>
  <c r="Z234" i="49"/>
  <c r="I113" i="187"/>
  <c r="I84" i="187"/>
  <c r="I80" i="187"/>
  <c r="I72" i="187"/>
  <c r="I142" i="184"/>
  <c r="I138" i="184"/>
  <c r="J165" i="199"/>
  <c r="Z279" i="49"/>
  <c r="Z276" i="49"/>
  <c r="Z269" i="49"/>
  <c r="Z233" i="49"/>
  <c r="Z223" i="49"/>
  <c r="Z187" i="49"/>
  <c r="Z171" i="49"/>
  <c r="J190" i="89"/>
  <c r="I124" i="187"/>
  <c r="I116" i="187"/>
  <c r="I91" i="187"/>
  <c r="I50" i="187"/>
  <c r="I30" i="187"/>
  <c r="I169" i="184"/>
  <c r="I165" i="184"/>
  <c r="I157" i="184"/>
  <c r="I149" i="184"/>
  <c r="J153" i="199"/>
  <c r="J145" i="199"/>
  <c r="Z250" i="49"/>
  <c r="Z239" i="49"/>
  <c r="Z229" i="49"/>
  <c r="Z226" i="49"/>
  <c r="Z219" i="49"/>
  <c r="Z186" i="49"/>
  <c r="Z182" i="49"/>
  <c r="Z202" i="49" s="1"/>
  <c r="J173" i="89"/>
  <c r="I214" i="184"/>
  <c r="I92" i="184"/>
  <c r="I88" i="184"/>
  <c r="I80" i="184"/>
  <c r="I64" i="184"/>
  <c r="I55" i="184"/>
  <c r="J209" i="199"/>
  <c r="J200" i="199"/>
  <c r="J192" i="199"/>
  <c r="J175" i="199"/>
  <c r="Z267" i="49"/>
  <c r="Z257" i="49"/>
  <c r="Z246" i="49"/>
  <c r="Z242" i="49"/>
  <c r="Z235" i="49"/>
  <c r="Z185" i="49"/>
  <c r="Z105" i="49"/>
  <c r="Z96" i="49"/>
  <c r="J157" i="89"/>
  <c r="I208" i="187"/>
  <c r="I191" i="187"/>
  <c r="I187" i="187"/>
  <c r="I170" i="187"/>
  <c r="I166" i="187"/>
  <c r="I162" i="187"/>
  <c r="I154" i="187"/>
  <c r="I213" i="184"/>
  <c r="I205" i="184"/>
  <c r="J171" i="199"/>
  <c r="J90" i="199"/>
  <c r="Z277" i="49"/>
  <c r="Z241" i="49"/>
  <c r="Z231" i="49"/>
  <c r="Z221" i="49"/>
  <c r="Z213" i="49"/>
  <c r="Z196" i="49"/>
  <c r="Z172" i="49"/>
  <c r="Z164" i="49"/>
  <c r="Z156" i="49"/>
  <c r="Z148" i="49"/>
  <c r="J240" i="89"/>
  <c r="I132" i="187"/>
  <c r="I208" i="184"/>
  <c r="I204" i="184"/>
  <c r="I215" i="184" s="1"/>
  <c r="I135" i="184"/>
  <c r="I103" i="184"/>
  <c r="I94" i="184"/>
  <c r="J207" i="199"/>
  <c r="J203" i="199"/>
  <c r="J198" i="199"/>
  <c r="J194" i="199"/>
  <c r="J190" i="199"/>
  <c r="J186" i="199"/>
  <c r="J182" i="199"/>
  <c r="J170" i="199"/>
  <c r="J163" i="199"/>
  <c r="J151" i="199"/>
  <c r="J131" i="199"/>
  <c r="J123" i="199"/>
  <c r="Z197" i="49"/>
  <c r="Z189" i="49"/>
  <c r="Z170" i="49"/>
  <c r="Z166" i="49"/>
  <c r="Z139" i="49"/>
  <c r="Z131" i="49"/>
  <c r="Z90" i="49"/>
  <c r="Z106" i="49"/>
  <c r="J18" i="89"/>
  <c r="J266" i="89"/>
  <c r="J232" i="89"/>
  <c r="J216" i="89"/>
  <c r="J198" i="89"/>
  <c r="J165" i="89"/>
  <c r="J133" i="89"/>
  <c r="J125" i="89"/>
  <c r="J117" i="89"/>
  <c r="J109" i="89"/>
  <c r="J101" i="89"/>
  <c r="J92" i="89"/>
  <c r="J84" i="89"/>
  <c r="J76" i="89"/>
  <c r="J51" i="89"/>
  <c r="J43" i="89"/>
  <c r="J35" i="89"/>
  <c r="J27" i="89"/>
  <c r="I195" i="187"/>
  <c r="I108" i="187"/>
  <c r="I198" i="184"/>
  <c r="I190" i="184"/>
  <c r="I182" i="184"/>
  <c r="I177" i="184"/>
  <c r="I173" i="184"/>
  <c r="I166" i="184"/>
  <c r="I158" i="184"/>
  <c r="I150" i="184"/>
  <c r="I93" i="184"/>
  <c r="I52" i="184"/>
  <c r="I48" i="184"/>
  <c r="J197" i="199"/>
  <c r="J193" i="199"/>
  <c r="J173" i="199"/>
  <c r="J169" i="199"/>
  <c r="J146" i="199"/>
  <c r="J142" i="199"/>
  <c r="J114" i="199"/>
  <c r="J110" i="199"/>
  <c r="J98" i="199"/>
  <c r="J37" i="199"/>
  <c r="J33" i="199"/>
  <c r="Z205" i="49"/>
  <c r="Z122" i="49"/>
  <c r="I133" i="184"/>
  <c r="I129" i="184"/>
  <c r="J258" i="89"/>
  <c r="I214" i="187"/>
  <c r="I198" i="187"/>
  <c r="I178" i="187"/>
  <c r="I174" i="187"/>
  <c r="I158" i="187"/>
  <c r="I150" i="187"/>
  <c r="I161" i="184"/>
  <c r="I153" i="184"/>
  <c r="I51" i="184"/>
  <c r="I47" i="184"/>
  <c r="I23" i="184"/>
  <c r="J157" i="199"/>
  <c r="J149" i="199"/>
  <c r="J133" i="199"/>
  <c r="J117" i="199"/>
  <c r="J109" i="199"/>
  <c r="Z212" i="49"/>
  <c r="Z179" i="49"/>
  <c r="Z168" i="49"/>
  <c r="Z137" i="49"/>
  <c r="Z129" i="49"/>
  <c r="I132" i="184"/>
  <c r="I101" i="184"/>
  <c r="I181" i="184" s="1"/>
  <c r="J205" i="199"/>
  <c r="J196" i="199"/>
  <c r="Z124" i="49"/>
  <c r="Z116" i="49"/>
  <c r="Z108" i="49"/>
  <c r="Z91" i="49"/>
  <c r="J249" i="89"/>
  <c r="J224" i="89"/>
  <c r="J244" i="89" s="1"/>
  <c r="J207" i="89"/>
  <c r="J182" i="89"/>
  <c r="J149" i="89"/>
  <c r="I118" i="187"/>
  <c r="I114" i="187"/>
  <c r="I188" i="184"/>
  <c r="I179" i="184"/>
  <c r="I171" i="184"/>
  <c r="J199" i="199"/>
  <c r="J195" i="199"/>
  <c r="J191" i="199"/>
  <c r="J183" i="199"/>
  <c r="J202" i="199" s="1"/>
  <c r="J178" i="199"/>
  <c r="J167" i="199"/>
  <c r="J128" i="199"/>
  <c r="J116" i="199"/>
  <c r="Z167" i="49"/>
  <c r="Z83" i="49"/>
  <c r="I190" i="187"/>
  <c r="I176" i="187"/>
  <c r="I133" i="187"/>
  <c r="I129" i="187"/>
  <c r="I41" i="187"/>
  <c r="I185" i="184"/>
  <c r="I152" i="184"/>
  <c r="I126" i="184"/>
  <c r="I122" i="184"/>
  <c r="I114" i="184"/>
  <c r="I106" i="184"/>
  <c r="J208" i="199"/>
  <c r="J187" i="199"/>
  <c r="J159" i="199"/>
  <c r="J141" i="199"/>
  <c r="J122" i="199"/>
  <c r="J118" i="199"/>
  <c r="J67" i="199"/>
  <c r="J50" i="199"/>
  <c r="Z207" i="49"/>
  <c r="Z193" i="49"/>
  <c r="Z175" i="49"/>
  <c r="Z158" i="49"/>
  <c r="Z140" i="49"/>
  <c r="Z132" i="49"/>
  <c r="Z128" i="49"/>
  <c r="Z117" i="49"/>
  <c r="Z102" i="49"/>
  <c r="I8" i="187"/>
  <c r="J197" i="89"/>
  <c r="J180" i="89"/>
  <c r="J164" i="89"/>
  <c r="J148" i="89"/>
  <c r="I144" i="187"/>
  <c r="I102" i="187"/>
  <c r="I97" i="187"/>
  <c r="I210" i="184"/>
  <c r="I184" i="184"/>
  <c r="I176" i="184"/>
  <c r="I162" i="184"/>
  <c r="I151" i="184"/>
  <c r="I125" i="184"/>
  <c r="I121" i="184"/>
  <c r="I117" i="184"/>
  <c r="I113" i="184"/>
  <c r="I109" i="184"/>
  <c r="I29" i="184"/>
  <c r="J204" i="199"/>
  <c r="J179" i="199"/>
  <c r="J158" i="199"/>
  <c r="J125" i="199"/>
  <c r="J97" i="199"/>
  <c r="J93" i="199"/>
  <c r="J78" i="199"/>
  <c r="J62" i="199"/>
  <c r="J45" i="199"/>
  <c r="J20" i="199"/>
  <c r="Z210" i="49"/>
  <c r="Z192" i="49"/>
  <c r="Z174" i="49"/>
  <c r="Z161" i="49"/>
  <c r="Z157" i="49"/>
  <c r="Z135" i="49"/>
  <c r="Z127" i="49"/>
  <c r="Z120" i="49"/>
  <c r="I203" i="187"/>
  <c r="I182" i="187"/>
  <c r="I168" i="187"/>
  <c r="I151" i="187"/>
  <c r="I105" i="187"/>
  <c r="I101" i="187"/>
  <c r="I201" i="184"/>
  <c r="I168" i="184"/>
  <c r="I154" i="184"/>
  <c r="I143" i="184"/>
  <c r="I120" i="184"/>
  <c r="J174" i="199"/>
  <c r="J154" i="199"/>
  <c r="J147" i="199"/>
  <c r="J143" i="199"/>
  <c r="J139" i="199"/>
  <c r="J135" i="199"/>
  <c r="J113" i="199"/>
  <c r="J28" i="199"/>
  <c r="Z209" i="49"/>
  <c r="Z191" i="49"/>
  <c r="Z173" i="49"/>
  <c r="Z160" i="49"/>
  <c r="Z146" i="49"/>
  <c r="Z142" i="49"/>
  <c r="Z138" i="49"/>
  <c r="Z134" i="49"/>
  <c r="Z123" i="49"/>
  <c r="Z100" i="49"/>
  <c r="Z95" i="49"/>
  <c r="Z84" i="49"/>
  <c r="I201" i="187"/>
  <c r="I180" i="187"/>
  <c r="I157" i="187"/>
  <c r="J150" i="199"/>
  <c r="J108" i="199"/>
  <c r="J96" i="199"/>
  <c r="J189" i="89"/>
  <c r="J172" i="89"/>
  <c r="J156" i="89"/>
  <c r="J140" i="89"/>
  <c r="I212" i="184"/>
  <c r="I193" i="184"/>
  <c r="I178" i="184"/>
  <c r="I160" i="184"/>
  <c r="I119" i="184"/>
  <c r="I111" i="184"/>
  <c r="I107" i="184"/>
  <c r="I100" i="184"/>
  <c r="J119" i="199"/>
  <c r="J23" i="199"/>
  <c r="Z208" i="49"/>
  <c r="Z190" i="49"/>
  <c r="Z176" i="49"/>
  <c r="Z159" i="49"/>
  <c r="Z141" i="49"/>
  <c r="Z107" i="49"/>
  <c r="Z103" i="49"/>
  <c r="Z94" i="49"/>
  <c r="Z87" i="49"/>
  <c r="I173" i="187"/>
  <c r="I156" i="187"/>
  <c r="I149" i="187"/>
  <c r="I145" i="187"/>
  <c r="I134" i="187"/>
  <c r="I22" i="187"/>
  <c r="I156" i="184"/>
  <c r="I145" i="184"/>
  <c r="I91" i="184"/>
  <c r="I87" i="184"/>
  <c r="I30" i="184"/>
  <c r="J212" i="199"/>
  <c r="J201" i="199"/>
  <c r="J188" i="199"/>
  <c r="J184" i="199"/>
  <c r="J166" i="199"/>
  <c r="J130" i="199"/>
  <c r="J126" i="199"/>
  <c r="J107" i="199"/>
  <c r="J103" i="199"/>
  <c r="Z200" i="49"/>
  <c r="Z183" i="49"/>
  <c r="Z165" i="49"/>
  <c r="Z152" i="49"/>
  <c r="Z114" i="49"/>
  <c r="Z110" i="49"/>
  <c r="I206" i="187"/>
  <c r="I215" i="187" s="1"/>
  <c r="I148" i="187"/>
  <c r="I192" i="184"/>
  <c r="I159" i="184"/>
  <c r="Z211" i="49"/>
  <c r="Z97" i="49"/>
  <c r="J17" i="199"/>
  <c r="I112" i="187"/>
  <c r="I209" i="184"/>
  <c r="I175" i="184"/>
  <c r="J92" i="199"/>
  <c r="Z177" i="49"/>
  <c r="Z130" i="49"/>
  <c r="I130" i="187"/>
  <c r="I200" i="184"/>
  <c r="I167" i="184"/>
  <c r="Z194" i="49"/>
  <c r="J13" i="199"/>
  <c r="I210" i="187"/>
  <c r="I152" i="187"/>
  <c r="I137" i="187"/>
  <c r="I196" i="184"/>
  <c r="I163" i="184"/>
  <c r="I141" i="184"/>
  <c r="Z169" i="49"/>
  <c r="Z58" i="49"/>
  <c r="I115" i="184"/>
  <c r="I104" i="184"/>
  <c r="I96" i="184"/>
  <c r="I89" i="184"/>
  <c r="J121" i="199"/>
  <c r="J88" i="199"/>
  <c r="Z147" i="49"/>
  <c r="Z143" i="49"/>
  <c r="Z136" i="49"/>
  <c r="Z125" i="49"/>
  <c r="Z118" i="49"/>
  <c r="Z115" i="49"/>
  <c r="Z111" i="49"/>
  <c r="Z104" i="49"/>
  <c r="Z92" i="49"/>
  <c r="Z85" i="49"/>
  <c r="I141" i="187"/>
  <c r="I138" i="187"/>
  <c r="I120" i="187"/>
  <c r="I109" i="187"/>
  <c r="I106" i="187"/>
  <c r="I87" i="187"/>
  <c r="I79" i="187"/>
  <c r="I75" i="187"/>
  <c r="I118" i="184"/>
  <c r="I85" i="184"/>
  <c r="J138" i="199"/>
  <c r="J134" i="199"/>
  <c r="J127" i="199"/>
  <c r="J120" i="199"/>
  <c r="J106" i="199"/>
  <c r="J102" i="199"/>
  <c r="J94" i="199"/>
  <c r="J55" i="199"/>
  <c r="Z69" i="49"/>
  <c r="I146" i="184"/>
  <c r="I110" i="184"/>
  <c r="I84" i="184"/>
  <c r="J86" i="199"/>
  <c r="Z121" i="49"/>
  <c r="Z88" i="49"/>
  <c r="Z72" i="49"/>
  <c r="Z68" i="49"/>
  <c r="J137" i="199"/>
  <c r="J105" i="199"/>
  <c r="J18" i="199"/>
  <c r="Z98" i="49"/>
  <c r="I136" i="187"/>
  <c r="I122" i="187"/>
  <c r="I104" i="187"/>
  <c r="I77" i="187"/>
  <c r="I73" i="187"/>
  <c r="I134" i="184"/>
  <c r="I102" i="184"/>
  <c r="J111" i="199"/>
  <c r="J89" i="199"/>
  <c r="J85" i="199"/>
  <c r="J53" i="199"/>
  <c r="Z145" i="49"/>
  <c r="Z113" i="49"/>
  <c r="Z75" i="49"/>
  <c r="J68" i="89"/>
  <c r="J60" i="89"/>
  <c r="I144" i="184"/>
  <c r="I137" i="184"/>
  <c r="I130" i="184"/>
  <c r="I123" i="184"/>
  <c r="I116" i="184"/>
  <c r="I105" i="184"/>
  <c r="I97" i="184"/>
  <c r="I90" i="184"/>
  <c r="I71" i="184"/>
  <c r="I67" i="184"/>
  <c r="I63" i="184"/>
  <c r="I58" i="184"/>
  <c r="I38" i="184"/>
  <c r="J129" i="199"/>
  <c r="J100" i="199"/>
  <c r="J181" i="199" s="1"/>
  <c r="J77" i="199"/>
  <c r="J69" i="199"/>
  <c r="J65" i="199"/>
  <c r="Z144" i="49"/>
  <c r="Z133" i="49"/>
  <c r="Z126" i="49"/>
  <c r="Z119" i="49"/>
  <c r="Z112" i="49"/>
  <c r="Z101" i="49"/>
  <c r="Z93" i="49"/>
  <c r="Z86" i="49"/>
  <c r="I58" i="187"/>
  <c r="I48" i="187"/>
  <c r="I72" i="184"/>
  <c r="I53" i="184"/>
  <c r="I41" i="184"/>
  <c r="J81" i="199"/>
  <c r="J70" i="199"/>
  <c r="J66" i="199"/>
  <c r="Z80" i="49"/>
  <c r="Z76" i="49"/>
  <c r="Z65" i="49"/>
  <c r="Z57" i="49"/>
  <c r="Z53" i="49"/>
  <c r="Z49" i="49"/>
  <c r="Z45" i="49"/>
  <c r="Z41" i="49"/>
  <c r="Z37" i="49"/>
  <c r="Z33" i="49"/>
  <c r="Z25" i="49"/>
  <c r="Z20" i="49"/>
  <c r="Z11" i="49"/>
  <c r="I54" i="187"/>
  <c r="I47" i="187"/>
  <c r="I43" i="187"/>
  <c r="I36" i="187"/>
  <c r="I79" i="184"/>
  <c r="I60" i="184"/>
  <c r="I44" i="184"/>
  <c r="I40" i="184"/>
  <c r="J80" i="199"/>
  <c r="J56" i="199"/>
  <c r="J29" i="199"/>
  <c r="J64" i="199"/>
  <c r="J48" i="199"/>
  <c r="Z67" i="49"/>
  <c r="Z64" i="49"/>
  <c r="Z24" i="49"/>
  <c r="I9" i="184"/>
  <c r="Z9" i="49"/>
  <c r="I61" i="187"/>
  <c r="I46" i="187"/>
  <c r="I39" i="187"/>
  <c r="I19" i="187"/>
  <c r="I39" i="184"/>
  <c r="I20" i="184"/>
  <c r="J36" i="199"/>
  <c r="J32" i="199"/>
  <c r="I68" i="187"/>
  <c r="I81" i="184"/>
  <c r="I31" i="184"/>
  <c r="I19" i="184"/>
  <c r="J63" i="199"/>
  <c r="Z47" i="49"/>
  <c r="I9" i="187"/>
  <c r="I52" i="187"/>
  <c r="I34" i="187"/>
  <c r="I23" i="187"/>
  <c r="I18" i="187"/>
  <c r="I77" i="184"/>
  <c r="I73" i="184"/>
  <c r="I27" i="184"/>
  <c r="J51" i="199"/>
  <c r="J39" i="199"/>
  <c r="J31" i="199"/>
  <c r="J19" i="199"/>
  <c r="Z73" i="49"/>
  <c r="Z62" i="49"/>
  <c r="Z42" i="49"/>
  <c r="Z34" i="49"/>
  <c r="Z26" i="49"/>
  <c r="Z8" i="49"/>
  <c r="J76" i="199"/>
  <c r="J57" i="199"/>
  <c r="J43" i="199"/>
  <c r="J25" i="199"/>
  <c r="Z63" i="49"/>
  <c r="Z51" i="49"/>
  <c r="Z48" i="49"/>
  <c r="Z14" i="49"/>
  <c r="I45" i="184"/>
  <c r="Z27" i="49"/>
  <c r="Z13" i="49"/>
  <c r="I33" i="184"/>
  <c r="I26" i="184"/>
  <c r="J82" i="199"/>
  <c r="J68" i="199"/>
  <c r="J49" i="199"/>
  <c r="J35" i="199"/>
  <c r="Z79" i="49"/>
  <c r="Z12" i="49"/>
  <c r="Z6" i="49"/>
  <c r="I37" i="184"/>
  <c r="Z78" i="49"/>
  <c r="Z61" i="49"/>
  <c r="Z54" i="49"/>
  <c r="Z43" i="49"/>
  <c r="Z40" i="49"/>
  <c r="Z30" i="49"/>
  <c r="Z5" i="49"/>
  <c r="I83" i="187"/>
  <c r="I28" i="187"/>
  <c r="I83" i="184"/>
  <c r="I76" i="184"/>
  <c r="I69" i="184"/>
  <c r="I65" i="184"/>
  <c r="I57" i="184"/>
  <c r="I43" i="184"/>
  <c r="I36" i="184"/>
  <c r="I32" i="184"/>
  <c r="I25" i="184"/>
  <c r="J74" i="199"/>
  <c r="J60" i="199"/>
  <c r="J99" i="199" s="1"/>
  <c r="J41" i="199"/>
  <c r="J27" i="199"/>
  <c r="Z81" i="49"/>
  <c r="Z4" i="49"/>
  <c r="I76" i="187"/>
  <c r="I69" i="187"/>
  <c r="I55" i="187"/>
  <c r="I51" i="187"/>
  <c r="J73" i="199"/>
  <c r="J47" i="199"/>
  <c r="J40" i="199"/>
  <c r="J26" i="199"/>
  <c r="Z77" i="49"/>
  <c r="Z71" i="49"/>
  <c r="Z60" i="49"/>
  <c r="Z56" i="49"/>
  <c r="Z29" i="49"/>
  <c r="Z16" i="49"/>
  <c r="Z10" i="49"/>
  <c r="I44" i="187"/>
  <c r="I75" i="184"/>
  <c r="I68" i="184"/>
  <c r="I61" i="184"/>
  <c r="I56" i="184"/>
  <c r="I49" i="184"/>
  <c r="I42" i="184"/>
  <c r="I35" i="184"/>
  <c r="I28" i="184"/>
  <c r="I24" i="184"/>
  <c r="Z70" i="49"/>
  <c r="Z52" i="49"/>
  <c r="Z35" i="49"/>
  <c r="Z32" i="49"/>
  <c r="Z22" i="49"/>
  <c r="Z17" i="49"/>
  <c r="H669" i="7"/>
  <c r="H664" i="7"/>
  <c r="H684" i="7" s="1"/>
  <c r="H659" i="7"/>
  <c r="H652" i="7"/>
  <c r="H639" i="7"/>
  <c r="H695" i="7"/>
  <c r="H691" i="7"/>
  <c r="H688" i="7"/>
  <c r="H683" i="7"/>
  <c r="H630" i="7"/>
  <c r="H617" i="7"/>
  <c r="H613" i="7"/>
  <c r="H698" i="7"/>
  <c r="H661" i="7"/>
  <c r="H657" i="7"/>
  <c r="H654" i="7"/>
  <c r="H650" i="7"/>
  <c r="H637" i="7"/>
  <c r="H681" i="7"/>
  <c r="H645" i="7"/>
  <c r="H640" i="7"/>
  <c r="H687" i="7"/>
  <c r="H682" i="7"/>
  <c r="H679" i="7"/>
  <c r="H675" i="7"/>
  <c r="H655" i="7"/>
  <c r="H651" i="7"/>
  <c r="H644" i="7"/>
  <c r="H569" i="7"/>
  <c r="H701" i="7"/>
  <c r="H694" i="7"/>
  <c r="H670" i="7"/>
  <c r="H666" i="7"/>
  <c r="H662" i="7"/>
  <c r="H658" i="7"/>
  <c r="H638" i="7"/>
  <c r="H634" i="7"/>
  <c r="H575" i="7"/>
  <c r="H689" i="7"/>
  <c r="H685" i="7"/>
  <c r="H677" i="7"/>
  <c r="H653" i="7"/>
  <c r="H649" i="7"/>
  <c r="H646" i="7"/>
  <c r="H641" i="7"/>
  <c r="H633" i="7"/>
  <c r="H578" i="7"/>
  <c r="H525" i="7"/>
  <c r="H699" i="7"/>
  <c r="H696" i="7"/>
  <c r="H692" i="7"/>
  <c r="H672" i="7"/>
  <c r="H668" i="7"/>
  <c r="H660" i="7"/>
  <c r="H636" i="7"/>
  <c r="H570" i="7"/>
  <c r="H566" i="7"/>
  <c r="H533" i="7"/>
  <c r="H626" i="7"/>
  <c r="H621" i="7"/>
  <c r="H609" i="7"/>
  <c r="H604" i="7"/>
  <c r="H600" i="7"/>
  <c r="H596" i="7"/>
  <c r="H588" i="7"/>
  <c r="H580" i="7"/>
  <c r="H535" i="7"/>
  <c r="H526" i="7"/>
  <c r="H522" i="7"/>
  <c r="H624" i="7"/>
  <c r="H587" i="7"/>
  <c r="H615" i="7"/>
  <c r="H607" i="7"/>
  <c r="H598" i="7"/>
  <c r="H627" i="7"/>
  <c r="H597" i="7"/>
  <c r="H589" i="7"/>
  <c r="H611" i="7"/>
  <c r="H610" i="7"/>
  <c r="H602" i="7"/>
  <c r="H582" i="7"/>
  <c r="H629" i="7"/>
  <c r="H581" i="7"/>
  <c r="H620" i="7"/>
  <c r="H616" i="7"/>
  <c r="H612" i="7"/>
  <c r="H592" i="7"/>
  <c r="H584" i="7"/>
  <c r="H576" i="7"/>
  <c r="H635" i="7"/>
  <c r="H631" i="7"/>
  <c r="H603" i="7"/>
  <c r="H599" i="7"/>
  <c r="H595" i="7"/>
  <c r="H586" i="7"/>
  <c r="H560" i="7"/>
  <c r="H628" i="7"/>
  <c r="H623" i="7"/>
  <c r="H606" i="7"/>
  <c r="H585" i="7"/>
  <c r="H574" i="7"/>
  <c r="H622" i="7"/>
  <c r="H601" i="7"/>
  <c r="H591" i="7"/>
  <c r="H577" i="7"/>
  <c r="H573" i="7"/>
  <c r="H553" i="7"/>
  <c r="H545" i="7"/>
  <c r="H537" i="7"/>
  <c r="H618" i="7"/>
  <c r="H608" i="7"/>
  <c r="H594" i="7"/>
  <c r="H590" i="7"/>
  <c r="H572" i="7"/>
  <c r="H565" i="7"/>
  <c r="H548" i="7"/>
  <c r="H544" i="7"/>
  <c r="H540" i="7"/>
  <c r="H632" i="7"/>
  <c r="H614" i="7"/>
  <c r="H593" i="7"/>
  <c r="H583" i="7"/>
  <c r="H559" i="7"/>
  <c r="H542" i="7"/>
  <c r="H529" i="7"/>
  <c r="H568" i="7"/>
  <c r="H531" i="7"/>
  <c r="H527" i="7"/>
  <c r="H551" i="7"/>
  <c r="H543" i="7"/>
  <c r="H539" i="7"/>
  <c r="H534" i="7"/>
  <c r="H561" i="7"/>
  <c r="H557" i="7"/>
  <c r="H552" i="7"/>
  <c r="H549" i="7"/>
  <c r="H541" i="7"/>
  <c r="H564" i="7"/>
  <c r="H555" i="7"/>
  <c r="H520" i="7"/>
  <c r="H508" i="7"/>
  <c r="H567" i="7"/>
  <c r="H563" i="7"/>
  <c r="H523" i="7"/>
  <c r="H519" i="7"/>
  <c r="H516" i="7"/>
  <c r="H507" i="7"/>
  <c r="H546" i="7"/>
  <c r="H538" i="7"/>
  <c r="H530" i="7"/>
  <c r="H515" i="7"/>
  <c r="H510" i="7"/>
  <c r="H506" i="7"/>
  <c r="H558" i="7"/>
  <c r="H550" i="7"/>
  <c r="H524" i="7"/>
  <c r="H517" i="7"/>
  <c r="H467" i="7"/>
  <c r="H486" i="7"/>
  <c r="H482" i="7"/>
  <c r="H461" i="7"/>
  <c r="H562" i="7"/>
  <c r="H554" i="7"/>
  <c r="H547" i="7"/>
  <c r="H536" i="7"/>
  <c r="H528" i="7"/>
  <c r="H521" i="7"/>
  <c r="H514" i="7"/>
  <c r="H502" i="7"/>
  <c r="H498" i="7"/>
  <c r="H452" i="7"/>
  <c r="H447" i="7"/>
  <c r="H439" i="7"/>
  <c r="H501" i="7"/>
  <c r="H484" i="7"/>
  <c r="H476" i="7"/>
  <c r="H463" i="7"/>
  <c r="H500" i="7"/>
  <c r="H496" i="7"/>
  <c r="H492" i="7"/>
  <c r="H488" i="7"/>
  <c r="H450" i="7"/>
  <c r="H445" i="7"/>
  <c r="H441" i="7"/>
  <c r="H470" i="7"/>
  <c r="H453" i="7"/>
  <c r="H444" i="7"/>
  <c r="H419" i="7"/>
  <c r="H415" i="7"/>
  <c r="H386" i="7"/>
  <c r="H381" i="7"/>
  <c r="H353" i="7"/>
  <c r="H495" i="7"/>
  <c r="H478" i="7"/>
  <c r="H462" i="7"/>
  <c r="H458" i="7"/>
  <c r="H454" i="7"/>
  <c r="H451" i="7"/>
  <c r="H442" i="7"/>
  <c r="H485" i="7"/>
  <c r="H481" i="7"/>
  <c r="H473" i="7"/>
  <c r="H433" i="7"/>
  <c r="H384" i="7"/>
  <c r="H380" i="7"/>
  <c r="H376" i="7"/>
  <c r="H372" i="7"/>
  <c r="H332" i="7"/>
  <c r="H299" i="7"/>
  <c r="H497" i="7"/>
  <c r="H465" i="7"/>
  <c r="H449" i="7"/>
  <c r="H327" i="7"/>
  <c r="H483" i="7"/>
  <c r="H479" i="7"/>
  <c r="H475" i="7"/>
  <c r="H468" i="7"/>
  <c r="H490" i="7"/>
  <c r="H471" i="7"/>
  <c r="H456" i="7"/>
  <c r="H437" i="7"/>
  <c r="H364" i="7"/>
  <c r="H352" i="7"/>
  <c r="H344" i="7"/>
  <c r="H340" i="7"/>
  <c r="H287" i="7"/>
  <c r="H267" i="7"/>
  <c r="H493" i="7"/>
  <c r="H459" i="7"/>
  <c r="H367" i="7"/>
  <c r="H359" i="7"/>
  <c r="H355" i="7"/>
  <c r="H286" i="7"/>
  <c r="H274" i="7"/>
  <c r="H270" i="7"/>
  <c r="H489" i="7"/>
  <c r="H477" i="7"/>
  <c r="H474" i="7"/>
  <c r="H455" i="7"/>
  <c r="H443" i="7"/>
  <c r="H440" i="7"/>
  <c r="H289" i="7"/>
  <c r="H499" i="7"/>
  <c r="H480" i="7"/>
  <c r="H469" i="7"/>
  <c r="H466" i="7"/>
  <c r="H446" i="7"/>
  <c r="H435" i="7"/>
  <c r="H428" i="7"/>
  <c r="H404" i="7"/>
  <c r="H387" i="7"/>
  <c r="H174" i="7"/>
  <c r="H153" i="7"/>
  <c r="H261" i="7"/>
  <c r="H494" i="7"/>
  <c r="H491" i="7"/>
  <c r="H472" i="7"/>
  <c r="H460" i="7"/>
  <c r="H457" i="7"/>
  <c r="H438" i="7"/>
  <c r="H430" i="7"/>
  <c r="H395" i="7"/>
  <c r="H378" i="7"/>
  <c r="H374" i="7"/>
  <c r="H343" i="7"/>
  <c r="H319" i="7"/>
  <c r="H306" i="7"/>
  <c r="H302" i="7"/>
  <c r="H294" i="7"/>
  <c r="H283" i="7"/>
  <c r="H271" i="7"/>
  <c r="H259" i="7"/>
  <c r="H418" i="7"/>
  <c r="H414" i="7"/>
  <c r="H410" i="7"/>
  <c r="H406" i="7"/>
  <c r="H366" i="7"/>
  <c r="H342" i="7"/>
  <c r="H402" i="7"/>
  <c r="H397" i="7"/>
  <c r="H326" i="7"/>
  <c r="H310" i="7"/>
  <c r="H401" i="7"/>
  <c r="H321" i="7"/>
  <c r="H317" i="7"/>
  <c r="H304" i="7"/>
  <c r="H300" i="7"/>
  <c r="H288" i="7"/>
  <c r="H277" i="7"/>
  <c r="H379" i="7"/>
  <c r="H371" i="7"/>
  <c r="H368" i="7"/>
  <c r="H328" i="7"/>
  <c r="H320" i="7"/>
  <c r="H312" i="7"/>
  <c r="H307" i="7"/>
  <c r="H291" i="7"/>
  <c r="H426" i="7"/>
  <c r="H422" i="7"/>
  <c r="H393" i="7"/>
  <c r="H389" i="7"/>
  <c r="H348" i="7"/>
  <c r="H336" i="7"/>
  <c r="H278" i="7"/>
  <c r="H432" i="7"/>
  <c r="H425" i="7"/>
  <c r="H411" i="7"/>
  <c r="H407" i="7"/>
  <c r="H399" i="7"/>
  <c r="H392" i="7"/>
  <c r="H377" i="7"/>
  <c r="H373" i="7"/>
  <c r="H351" i="7"/>
  <c r="H339" i="7"/>
  <c r="H335" i="7"/>
  <c r="H324" i="7"/>
  <c r="H293" i="7"/>
  <c r="H273" i="7"/>
  <c r="H258" i="7"/>
  <c r="H251" i="7"/>
  <c r="H431" i="7"/>
  <c r="H424" i="7"/>
  <c r="H417" i="7"/>
  <c r="H403" i="7"/>
  <c r="H398" i="7"/>
  <c r="H391" i="7"/>
  <c r="H383" i="7"/>
  <c r="H369" i="7"/>
  <c r="H365" i="7"/>
  <c r="H358" i="7"/>
  <c r="H338" i="7"/>
  <c r="H323" i="7"/>
  <c r="H316" i="7"/>
  <c r="H303" i="7"/>
  <c r="H295" i="7"/>
  <c r="H284" i="7"/>
  <c r="H272" i="7"/>
  <c r="H268" i="7"/>
  <c r="H257" i="7"/>
  <c r="H246" i="7"/>
  <c r="H427" i="7"/>
  <c r="H423" i="7"/>
  <c r="H416" i="7"/>
  <c r="H409" i="7"/>
  <c r="H394" i="7"/>
  <c r="H390" i="7"/>
  <c r="H382" i="7"/>
  <c r="H375" i="7"/>
  <c r="H349" i="7"/>
  <c r="H337" i="7"/>
  <c r="H333" i="7"/>
  <c r="H322" i="7"/>
  <c r="H311" i="7"/>
  <c r="H279" i="7"/>
  <c r="H275" i="7"/>
  <c r="H256" i="7"/>
  <c r="H245" i="7"/>
  <c r="H216" i="7"/>
  <c r="H434" i="7"/>
  <c r="H360" i="7"/>
  <c r="H356" i="7"/>
  <c r="H305" i="7"/>
  <c r="H290" i="7"/>
  <c r="H263" i="7"/>
  <c r="H252" i="7"/>
  <c r="H240" i="7"/>
  <c r="H227" i="7"/>
  <c r="H361" i="7"/>
  <c r="H341" i="7"/>
  <c r="H331" i="7"/>
  <c r="H318" i="7"/>
  <c r="H314" i="7"/>
  <c r="H296" i="7"/>
  <c r="H276" i="7"/>
  <c r="H266" i="7"/>
  <c r="H253" i="7"/>
  <c r="H249" i="7"/>
  <c r="H218" i="7"/>
  <c r="H357" i="7"/>
  <c r="H347" i="7"/>
  <c r="H334" i="7"/>
  <c r="H330" i="7"/>
  <c r="H313" i="7"/>
  <c r="H292" i="7"/>
  <c r="H282" i="7"/>
  <c r="H269" i="7"/>
  <c r="H265" i="7"/>
  <c r="H248" i="7"/>
  <c r="H363" i="7"/>
  <c r="H350" i="7"/>
  <c r="H346" i="7"/>
  <c r="H329" i="7"/>
  <c r="H309" i="7"/>
  <c r="H298" i="7"/>
  <c r="H285" i="7"/>
  <c r="H281" i="7"/>
  <c r="H264" i="7"/>
  <c r="H244" i="7"/>
  <c r="H149" i="7"/>
  <c r="H145" i="7"/>
  <c r="H345" i="7"/>
  <c r="H325" i="7"/>
  <c r="H315" i="7"/>
  <c r="H301" i="7"/>
  <c r="H297" i="7"/>
  <c r="H280" i="7"/>
  <c r="H260" i="7"/>
  <c r="H250" i="7"/>
  <c r="H35" i="7"/>
  <c r="H27" i="7"/>
  <c r="H19" i="7"/>
  <c r="H11" i="7"/>
  <c r="H225" i="7"/>
  <c r="H221" i="7"/>
  <c r="H193" i="7"/>
  <c r="H207" i="7"/>
  <c r="H39" i="7"/>
  <c r="H31" i="7"/>
  <c r="H23" i="7"/>
  <c r="H7" i="7"/>
  <c r="H124" i="7"/>
  <c r="H115" i="7"/>
  <c r="H107" i="7"/>
  <c r="H67" i="7"/>
  <c r="H43" i="7"/>
  <c r="H15" i="7"/>
  <c r="H223" i="7"/>
  <c r="H215" i="7"/>
  <c r="H206" i="7"/>
  <c r="H203" i="7"/>
  <c r="H10" i="7"/>
  <c r="H194" i="7"/>
  <c r="H190" i="7"/>
  <c r="H236" i="7"/>
  <c r="H185" i="7"/>
  <c r="H34" i="7"/>
  <c r="H30" i="7"/>
  <c r="H26" i="7"/>
  <c r="H18" i="7"/>
  <c r="H235" i="7"/>
  <c r="H230" i="7"/>
  <c r="H211" i="7"/>
  <c r="H199" i="7"/>
  <c r="H180" i="7"/>
  <c r="H176" i="7"/>
  <c r="H234" i="7"/>
  <c r="H226" i="7"/>
  <c r="H198" i="7"/>
  <c r="H195" i="7"/>
  <c r="H237" i="7"/>
  <c r="H232" i="7"/>
  <c r="H214" i="7"/>
  <c r="H233" i="7" s="1"/>
  <c r="H209" i="7"/>
  <c r="H178" i="7"/>
  <c r="H212" i="7"/>
  <c r="H208" i="7"/>
  <c r="H182" i="7"/>
  <c r="H173" i="7"/>
  <c r="H152" i="7"/>
  <c r="H144" i="7"/>
  <c r="H123" i="7"/>
  <c r="H114" i="7"/>
  <c r="H110" i="7"/>
  <c r="H239" i="7"/>
  <c r="H228" i="7"/>
  <c r="H217" i="7"/>
  <c r="H202" i="7"/>
  <c r="H188" i="7"/>
  <c r="H184" i="7"/>
  <c r="H231" i="7"/>
  <c r="H25" i="7"/>
  <c r="H220" i="7"/>
  <c r="H201" i="7"/>
  <c r="H187" i="7"/>
  <c r="H219" i="7"/>
  <c r="H204" i="7"/>
  <c r="H200" i="7"/>
  <c r="H186" i="7"/>
  <c r="H32" i="7"/>
  <c r="H24" i="7"/>
  <c r="H16" i="7"/>
  <c r="H40" i="7"/>
  <c r="H222" i="7"/>
  <c r="H210" i="7"/>
  <c r="H196" i="7"/>
  <c r="H192" i="7"/>
  <c r="H177" i="7"/>
  <c r="H138" i="7"/>
  <c r="H117" i="7"/>
  <c r="H161" i="7"/>
  <c r="H102" i="7"/>
  <c r="H167" i="7"/>
  <c r="H160" i="7"/>
  <c r="H156" i="7"/>
  <c r="H140" i="7"/>
  <c r="H132" i="7"/>
  <c r="H128" i="7"/>
  <c r="H116" i="7"/>
  <c r="H172" i="7"/>
  <c r="H84" i="7"/>
  <c r="H80" i="7"/>
  <c r="H76" i="7"/>
  <c r="H72" i="7"/>
  <c r="H166" i="7"/>
  <c r="H159" i="7"/>
  <c r="H135" i="7"/>
  <c r="H127" i="7"/>
  <c r="H91" i="7"/>
  <c r="H169" i="7"/>
  <c r="H143" i="7"/>
  <c r="H134" i="7"/>
  <c r="H130" i="7"/>
  <c r="H94" i="7"/>
  <c r="H90" i="7"/>
  <c r="H168" i="7"/>
  <c r="H164" i="7"/>
  <c r="H157" i="7"/>
  <c r="H133" i="7"/>
  <c r="H58" i="7"/>
  <c r="H54" i="7"/>
  <c r="H36" i="7"/>
  <c r="H146" i="7"/>
  <c r="H142" i="7"/>
  <c r="H131" i="7"/>
  <c r="H121" i="7"/>
  <c r="H106" i="7"/>
  <c r="H75" i="7"/>
  <c r="H71" i="7"/>
  <c r="H56" i="7"/>
  <c r="H52" i="7"/>
  <c r="H28" i="7"/>
  <c r="H171" i="7"/>
  <c r="H137" i="7"/>
  <c r="H119" i="7"/>
  <c r="H109" i="7"/>
  <c r="H74" i="7"/>
  <c r="H70" i="7"/>
  <c r="H55" i="7"/>
  <c r="H20" i="7"/>
  <c r="H162" i="7"/>
  <c r="H148" i="7"/>
  <c r="H136" i="7"/>
  <c r="H118" i="7"/>
  <c r="H50" i="7"/>
  <c r="H12" i="7"/>
  <c r="H165" i="7"/>
  <c r="H158" i="7"/>
  <c r="H151" i="7"/>
  <c r="H147" i="7"/>
  <c r="H139" i="7"/>
  <c r="H129" i="7"/>
  <c r="H111" i="7"/>
  <c r="H104" i="7"/>
  <c r="H100" i="7"/>
  <c r="H96" i="7"/>
  <c r="H92" i="7"/>
  <c r="H88" i="7"/>
  <c r="H73" i="7"/>
  <c r="H65" i="7"/>
  <c r="H99" i="7"/>
  <c r="H82" i="7"/>
  <c r="H79" i="7"/>
  <c r="H62" i="7"/>
  <c r="H45" i="7"/>
  <c r="H98" i="7"/>
  <c r="H95" i="7"/>
  <c r="H78" i="7"/>
  <c r="H61" i="7"/>
  <c r="H51" i="7"/>
  <c r="H47" i="7"/>
  <c r="H87" i="7"/>
  <c r="H93" i="7"/>
  <c r="H83" i="7"/>
  <c r="H66" i="7"/>
  <c r="H63" i="7"/>
  <c r="H46" i="7"/>
  <c r="H103" i="7"/>
  <c r="H86" i="7"/>
  <c r="H69" i="7"/>
  <c r="H59" i="7"/>
  <c r="H41" i="7"/>
  <c r="K432" i="89"/>
  <c r="J245" i="89"/>
  <c r="J252" i="89" s="1"/>
  <c r="K252" i="89"/>
  <c r="K841" i="89"/>
  <c r="J686" i="89"/>
  <c r="K570" i="89"/>
  <c r="J648" i="89"/>
  <c r="K647" i="89"/>
  <c r="J571" i="89"/>
  <c r="J647" i="89" s="1"/>
  <c r="K215" i="89"/>
  <c r="J203" i="89"/>
  <c r="K910" i="89"/>
  <c r="J911" i="89"/>
  <c r="J413" i="89"/>
  <c r="J432" i="89" s="1"/>
  <c r="K451" i="89"/>
  <c r="J253" i="89"/>
  <c r="J295" i="89" s="1"/>
  <c r="K202" i="89"/>
  <c r="I772" i="89"/>
  <c r="I432" i="89"/>
  <c r="I295" i="89"/>
  <c r="F995" i="89"/>
  <c r="K99" i="89"/>
  <c r="G998" i="89"/>
  <c r="K333" i="89"/>
  <c r="K324" i="89"/>
  <c r="I495" i="89"/>
  <c r="I364" i="89"/>
  <c r="I333" i="89"/>
  <c r="I244" i="89"/>
  <c r="I202" i="89"/>
  <c r="I99" i="89"/>
  <c r="I995" i="89" s="1"/>
  <c r="F998" i="89"/>
  <c r="F1001" i="89"/>
  <c r="G992" i="89"/>
  <c r="K181" i="89"/>
  <c r="I685" i="89"/>
  <c r="I181" i="89"/>
  <c r="E998" i="89"/>
  <c r="E1001" i="89" s="1"/>
  <c r="I451" i="89"/>
  <c r="I375" i="89"/>
  <c r="K375" i="89"/>
  <c r="J296" i="89"/>
  <c r="K312" i="89"/>
  <c r="J22" i="89"/>
  <c r="J59" i="89"/>
  <c r="I989" i="89"/>
  <c r="I948" i="89"/>
  <c r="I927" i="89"/>
  <c r="I733" i="89"/>
  <c r="I647" i="89"/>
  <c r="I324" i="89"/>
  <c r="I312" i="89"/>
  <c r="H995" i="89"/>
  <c r="J433" i="89"/>
  <c r="J451" i="89" s="1"/>
  <c r="K380" i="89"/>
  <c r="I749" i="89"/>
  <c r="I412" i="89"/>
  <c r="I252" i="89"/>
  <c r="H312" i="187"/>
  <c r="I3" i="187"/>
  <c r="I21" i="187" s="1"/>
  <c r="I842" i="187"/>
  <c r="I864" i="187" s="1"/>
  <c r="H685" i="184"/>
  <c r="H215" i="184"/>
  <c r="I970" i="184"/>
  <c r="I413" i="184"/>
  <c r="I22" i="184"/>
  <c r="I59" i="184" s="1"/>
  <c r="J968" i="199"/>
  <c r="J750" i="199"/>
  <c r="I772" i="199"/>
  <c r="J671" i="199"/>
  <c r="I570" i="199"/>
  <c r="J496" i="199"/>
  <c r="J570" i="199" s="1"/>
  <c r="I181" i="199"/>
  <c r="J22" i="199"/>
  <c r="I59" i="199"/>
  <c r="K890" i="199"/>
  <c r="J902" i="199"/>
  <c r="I817" i="199"/>
  <c r="I451" i="199"/>
  <c r="I375" i="199"/>
  <c r="G998" i="199"/>
  <c r="F992" i="199"/>
  <c r="I927" i="199"/>
  <c r="F998" i="199"/>
  <c r="I733" i="199"/>
  <c r="I324" i="199"/>
  <c r="I312" i="199"/>
  <c r="G995" i="199"/>
  <c r="G1001" i="199" s="1"/>
  <c r="I432" i="199"/>
  <c r="K989" i="199"/>
  <c r="I841" i="199"/>
  <c r="I495" i="199"/>
  <c r="I412" i="199"/>
  <c r="I380" i="199"/>
  <c r="I364" i="199"/>
  <c r="I333" i="199"/>
  <c r="I252" i="199"/>
  <c r="I244" i="199"/>
  <c r="I215" i="199"/>
  <c r="I202" i="199"/>
  <c r="I99" i="199"/>
  <c r="J961" i="199"/>
  <c r="J883" i="199"/>
  <c r="J879" i="199"/>
  <c r="J875" i="199"/>
  <c r="J862" i="199"/>
  <c r="J858" i="199"/>
  <c r="J854" i="199"/>
  <c r="J850" i="199"/>
  <c r="J842" i="199"/>
  <c r="J864" i="199"/>
  <c r="J821" i="199"/>
  <c r="J804" i="199"/>
  <c r="K910" i="199"/>
  <c r="K864" i="199"/>
  <c r="F816" i="205"/>
  <c r="F808" i="205"/>
  <c r="F752" i="205"/>
  <c r="E244" i="205"/>
  <c r="F100" i="205"/>
  <c r="F884" i="205"/>
  <c r="F684" i="205"/>
  <c r="F480" i="205"/>
  <c r="F23" i="205"/>
  <c r="E927" i="205"/>
  <c r="F734" i="205"/>
  <c r="E215" i="205"/>
  <c r="F839" i="205"/>
  <c r="F741" i="205"/>
  <c r="F692" i="205"/>
  <c r="G910" i="205"/>
  <c r="F891" i="205"/>
  <c r="F860" i="205"/>
  <c r="F846" i="205"/>
  <c r="F822" i="205"/>
  <c r="F135" i="205"/>
  <c r="F928" i="205"/>
  <c r="F973" i="205"/>
  <c r="G948" i="205"/>
  <c r="F837" i="205"/>
  <c r="F812" i="205"/>
  <c r="F671" i="205"/>
  <c r="E375" i="205"/>
  <c r="E202" i="205"/>
  <c r="F972" i="205"/>
  <c r="F836" i="205"/>
  <c r="F770" i="205"/>
  <c r="F746" i="205"/>
  <c r="F721" i="205"/>
  <c r="F435" i="205"/>
  <c r="F249" i="205"/>
  <c r="F240" i="205"/>
  <c r="F157" i="205"/>
  <c r="F985" i="205"/>
  <c r="F934" i="205"/>
  <c r="G927" i="205"/>
  <c r="F896" i="205"/>
  <c r="F835" i="205"/>
  <c r="F802" i="205"/>
  <c r="F556" i="205"/>
  <c r="F450" i="205"/>
  <c r="F164" i="205"/>
  <c r="E324" i="205"/>
  <c r="E295" i="205"/>
  <c r="G989" i="205"/>
  <c r="F962" i="205"/>
  <c r="F955" i="205"/>
  <c r="F909" i="205"/>
  <c r="G890" i="205"/>
  <c r="G841" i="205"/>
  <c r="F809" i="205"/>
  <c r="F801" i="205"/>
  <c r="F365" i="205"/>
  <c r="F375" i="205" s="1"/>
  <c r="F818" i="205"/>
  <c r="F841" i="205" s="1"/>
  <c r="G375" i="205"/>
  <c r="G90" i="80"/>
  <c r="G85" i="80"/>
  <c r="G81" i="80"/>
  <c r="G76" i="80"/>
  <c r="G67" i="80"/>
  <c r="G59" i="80"/>
  <c r="G51" i="80"/>
  <c r="G35" i="80"/>
  <c r="G27" i="80"/>
  <c r="G19" i="80"/>
  <c r="G11" i="80"/>
  <c r="G3" i="80"/>
  <c r="G131" i="80"/>
  <c r="G63" i="80"/>
  <c r="G55" i="80"/>
  <c r="G39" i="80"/>
  <c r="G31" i="80"/>
  <c r="G47" i="80"/>
  <c r="G15" i="80"/>
  <c r="G7" i="80"/>
  <c r="G141" i="80"/>
  <c r="G12" i="80"/>
  <c r="G4" i="80"/>
  <c r="G68" i="80"/>
  <c r="G107" i="80"/>
  <c r="G103" i="80"/>
  <c r="G60" i="80"/>
  <c r="G52" i="80"/>
  <c r="G44" i="80"/>
  <c r="G111" i="80"/>
  <c r="G98" i="80"/>
  <c r="G36" i="80"/>
  <c r="G28" i="80"/>
  <c r="G140" i="80"/>
  <c r="G123" i="80"/>
  <c r="G110" i="80"/>
  <c r="G105" i="80"/>
  <c r="G101" i="80"/>
  <c r="G25" i="80"/>
  <c r="G65" i="80"/>
  <c r="G57" i="80"/>
  <c r="G132" i="80"/>
  <c r="G128" i="80"/>
  <c r="G33" i="80"/>
  <c r="G17" i="80"/>
  <c r="G127" i="80"/>
  <c r="G122" i="80"/>
  <c r="G106" i="80"/>
  <c r="G102" i="80"/>
  <c r="G93" i="80"/>
  <c r="G49" i="80"/>
  <c r="G41" i="80"/>
  <c r="G142" i="80"/>
  <c r="G126" i="80"/>
  <c r="G121" i="80"/>
  <c r="G114" i="80"/>
  <c r="G92" i="80"/>
  <c r="G138" i="80"/>
  <c r="G109" i="80"/>
  <c r="G104" i="80"/>
  <c r="G100" i="80"/>
  <c r="G87" i="80"/>
  <c r="G83" i="80"/>
  <c r="G79" i="80"/>
  <c r="G16" i="80"/>
  <c r="G134" i="80"/>
  <c r="G130" i="80"/>
  <c r="G112" i="80"/>
  <c r="G64" i="80"/>
  <c r="G8" i="80"/>
  <c r="G129" i="80"/>
  <c r="G118" i="80"/>
  <c r="G136" i="80"/>
  <c r="G117" i="80"/>
  <c r="G99" i="80"/>
  <c r="G95" i="80"/>
  <c r="G72" i="80"/>
  <c r="G56" i="80"/>
  <c r="G40" i="80"/>
  <c r="G24" i="80"/>
  <c r="G135" i="80"/>
  <c r="G116" i="80"/>
  <c r="G113" i="80"/>
  <c r="G94" i="80"/>
  <c r="I82" i="79"/>
  <c r="I77" i="79"/>
  <c r="I5" i="79"/>
  <c r="I100" i="79"/>
  <c r="I31" i="79"/>
  <c r="I78" i="79"/>
  <c r="I41" i="79"/>
  <c r="I60" i="79"/>
  <c r="I26" i="79"/>
  <c r="I87" i="79"/>
  <c r="I18" i="79"/>
  <c r="I42" i="79"/>
  <c r="I90" i="79"/>
  <c r="I86" i="79"/>
  <c r="I67" i="79"/>
  <c r="I89" i="79"/>
  <c r="I85" i="79"/>
  <c r="I53" i="79"/>
  <c r="I81" i="79"/>
  <c r="I76" i="79"/>
  <c r="I69" i="79"/>
  <c r="I65" i="79"/>
  <c r="I61" i="79"/>
  <c r="I49" i="79"/>
  <c r="I59" i="79" s="1"/>
  <c r="I44" i="79"/>
  <c r="I63" i="79"/>
  <c r="I32" i="79"/>
  <c r="I16" i="79"/>
  <c r="I96" i="79"/>
  <c r="I43" i="79"/>
  <c r="I91" i="79"/>
  <c r="I88" i="79"/>
  <c r="I57" i="79"/>
  <c r="I54" i="79"/>
  <c r="I83" i="79"/>
  <c r="I80" i="79"/>
  <c r="I24" i="79"/>
  <c r="I74" i="79"/>
  <c r="I71" i="79"/>
  <c r="I40" i="79"/>
  <c r="H168" i="78"/>
  <c r="H155" i="78"/>
  <c r="H131" i="78"/>
  <c r="H108" i="78"/>
  <c r="H8" i="78"/>
  <c r="H151" i="78"/>
  <c r="H167" i="78"/>
  <c r="H163" i="78"/>
  <c r="H122" i="78"/>
  <c r="H119" i="78"/>
  <c r="H115" i="78"/>
  <c r="H170" i="78"/>
  <c r="H158" i="78"/>
  <c r="H149" i="78"/>
  <c r="H138" i="78"/>
  <c r="H125" i="78"/>
  <c r="H110" i="78"/>
  <c r="H169" i="78"/>
  <c r="H161" i="78"/>
  <c r="H145" i="78"/>
  <c r="H113" i="78"/>
  <c r="H83" i="78"/>
  <c r="H78" i="78"/>
  <c r="H56" i="78"/>
  <c r="H52" i="78"/>
  <c r="H148" i="78"/>
  <c r="H132" i="78"/>
  <c r="H128" i="78"/>
  <c r="H124" i="78"/>
  <c r="H164" i="78"/>
  <c r="H143" i="78"/>
  <c r="H135" i="78"/>
  <c r="H114" i="78"/>
  <c r="H152" i="78"/>
  <c r="H127" i="78"/>
  <c r="H120" i="78"/>
  <c r="H162" i="78"/>
  <c r="H159" i="78"/>
  <c r="H133" i="78"/>
  <c r="H130" i="78"/>
  <c r="H123" i="78"/>
  <c r="H116" i="78"/>
  <c r="H109" i="78"/>
  <c r="H171" i="78"/>
  <c r="H150" i="78"/>
  <c r="H147" i="78"/>
  <c r="H140" i="78"/>
  <c r="H71" i="78"/>
  <c r="H67" i="78"/>
  <c r="H58" i="78"/>
  <c r="H54" i="78"/>
  <c r="H46" i="78"/>
  <c r="H3" i="78"/>
  <c r="H31" i="78"/>
  <c r="H23" i="78"/>
  <c r="H14" i="78"/>
  <c r="H6" i="78"/>
  <c r="H90" i="78"/>
  <c r="H77" i="78"/>
  <c r="H101" i="78"/>
  <c r="H96" i="78"/>
  <c r="H50" i="78"/>
  <c r="H100" i="78"/>
  <c r="H95" i="78"/>
  <c r="H75" i="78"/>
  <c r="H103" i="78"/>
  <c r="H25" i="78"/>
  <c r="H99" i="78"/>
  <c r="H74" i="78"/>
  <c r="H70" i="78"/>
  <c r="H66" i="78"/>
  <c r="H57" i="78"/>
  <c r="H61" i="78"/>
  <c r="H53" i="78"/>
  <c r="H42" i="78"/>
  <c r="H105" i="78"/>
  <c r="H89" i="78"/>
  <c r="H82" i="78"/>
  <c r="H73" i="78"/>
  <c r="H92" i="78"/>
  <c r="H88" i="78"/>
  <c r="H60" i="78"/>
  <c r="H48" i="78"/>
  <c r="H91" i="78"/>
  <c r="H87" i="78"/>
  <c r="H63" i="78"/>
  <c r="H51" i="78"/>
  <c r="H47" i="78"/>
  <c r="H27" i="78"/>
  <c r="H65" i="78"/>
  <c r="H35" i="78"/>
  <c r="H85" i="78"/>
  <c r="H45" i="78"/>
  <c r="H18" i="78"/>
  <c r="H81" i="78"/>
  <c r="H97" i="78" s="1"/>
  <c r="H41" i="78"/>
  <c r="H104" i="78"/>
  <c r="H93" i="78"/>
  <c r="H69" i="78"/>
  <c r="H34" i="78"/>
  <c r="H17" i="78"/>
  <c r="H9" i="78"/>
  <c r="H49" i="76"/>
  <c r="H45" i="76"/>
  <c r="H36" i="76"/>
  <c r="H28" i="76"/>
  <c r="H20" i="76"/>
  <c r="H279" i="76"/>
  <c r="H275" i="76"/>
  <c r="H281" i="76"/>
  <c r="H277" i="76"/>
  <c r="H256" i="76"/>
  <c r="H253" i="76"/>
  <c r="H245" i="76"/>
  <c r="H229" i="76"/>
  <c r="H264" i="76"/>
  <c r="H265" i="76" s="1"/>
  <c r="H259" i="76"/>
  <c r="H258" i="76"/>
  <c r="H247" i="76"/>
  <c r="H231" i="76"/>
  <c r="H273" i="76"/>
  <c r="H248" i="76"/>
  <c r="H240" i="76"/>
  <c r="H237" i="76"/>
  <c r="H272" i="76"/>
  <c r="H268" i="76"/>
  <c r="H251" i="76"/>
  <c r="H243" i="76"/>
  <c r="H224" i="76"/>
  <c r="H221" i="76"/>
  <c r="H250" i="76"/>
  <c r="H242" i="76"/>
  <c r="H227" i="76"/>
  <c r="H270" i="76"/>
  <c r="H266" i="76"/>
  <c r="H261" i="76"/>
  <c r="H226" i="76"/>
  <c r="H287" i="76"/>
  <c r="H260" i="76"/>
  <c r="H257" i="76"/>
  <c r="H246" i="76"/>
  <c r="H228" i="76"/>
  <c r="H225" i="76"/>
  <c r="H217" i="76"/>
  <c r="H212" i="76"/>
  <c r="H208" i="76"/>
  <c r="H204" i="76"/>
  <c r="H195" i="76"/>
  <c r="H183" i="76"/>
  <c r="H179" i="76"/>
  <c r="H280" i="76"/>
  <c r="H276" i="76"/>
  <c r="H269" i="76"/>
  <c r="H252" i="76"/>
  <c r="H249" i="76"/>
  <c r="H238" i="76"/>
  <c r="H220" i="76"/>
  <c r="H216" i="76"/>
  <c r="H263" i="76" s="1"/>
  <c r="H211" i="76"/>
  <c r="H203" i="76"/>
  <c r="H194" i="76"/>
  <c r="H186" i="76"/>
  <c r="H182" i="76"/>
  <c r="H178" i="76"/>
  <c r="H284" i="76"/>
  <c r="H285" i="76" s="1"/>
  <c r="H262" i="76"/>
  <c r="H244" i="76"/>
  <c r="H241" i="76"/>
  <c r="H230" i="76"/>
  <c r="H278" i="76"/>
  <c r="H274" i="76"/>
  <c r="H271" i="76"/>
  <c r="H267" i="76"/>
  <c r="H254" i="76"/>
  <c r="H236" i="76"/>
  <c r="H233" i="76"/>
  <c r="H222" i="76"/>
  <c r="H209" i="76"/>
  <c r="H201" i="76"/>
  <c r="H196" i="76"/>
  <c r="H192" i="76"/>
  <c r="H176" i="76"/>
  <c r="H173" i="76"/>
  <c r="H165" i="76"/>
  <c r="H191" i="76"/>
  <c r="H171" i="76"/>
  <c r="H163" i="76"/>
  <c r="H167" i="76"/>
  <c r="H218" i="76"/>
  <c r="H214" i="76"/>
  <c r="H206" i="76"/>
  <c r="H197" i="76"/>
  <c r="H170" i="76"/>
  <c r="H162" i="76"/>
  <c r="H184" i="76"/>
  <c r="H181" i="76"/>
  <c r="H199" i="76"/>
  <c r="H187" i="76"/>
  <c r="H168" i="76"/>
  <c r="H164" i="76"/>
  <c r="H159" i="76"/>
  <c r="H156" i="76"/>
  <c r="H213" i="76"/>
  <c r="H210" i="76"/>
  <c r="H198" i="76"/>
  <c r="H180" i="76"/>
  <c r="H177" i="76"/>
  <c r="H166" i="76"/>
  <c r="H6" i="76"/>
  <c r="H205" i="76"/>
  <c r="H202" i="76"/>
  <c r="H190" i="76"/>
  <c r="H172" i="76"/>
  <c r="H169" i="76"/>
  <c r="H157" i="76"/>
  <c r="H112" i="76"/>
  <c r="H107" i="76"/>
  <c r="H94" i="76"/>
  <c r="H89" i="76"/>
  <c r="H85" i="76"/>
  <c r="H77" i="76"/>
  <c r="H73" i="76"/>
  <c r="H69" i="76"/>
  <c r="H52" i="76"/>
  <c r="H48" i="76"/>
  <c r="H44" i="76"/>
  <c r="H27" i="76"/>
  <c r="H23" i="76"/>
  <c r="H19" i="76"/>
  <c r="H193" i="76"/>
  <c r="H160" i="76"/>
  <c r="H189" i="76"/>
  <c r="H219" i="76"/>
  <c r="H207" i="76"/>
  <c r="H188" i="76"/>
  <c r="H185" i="76"/>
  <c r="H174" i="76"/>
  <c r="H155" i="76"/>
  <c r="H147" i="76"/>
  <c r="H137" i="76"/>
  <c r="H133" i="76"/>
  <c r="H122" i="76"/>
  <c r="H105" i="76"/>
  <c r="H18" i="76"/>
  <c r="H136" i="76"/>
  <c r="H132" i="76"/>
  <c r="H14" i="76"/>
  <c r="H131" i="76"/>
  <c r="H138" i="76"/>
  <c r="H134" i="76"/>
  <c r="H139" i="76"/>
  <c r="H128" i="76"/>
  <c r="H124" i="76"/>
  <c r="H120" i="76"/>
  <c r="H116" i="76"/>
  <c r="H103" i="76"/>
  <c r="H99" i="76"/>
  <c r="H87" i="76"/>
  <c r="H143" i="76"/>
  <c r="H123" i="76"/>
  <c r="H115" i="76"/>
  <c r="H102" i="76"/>
  <c r="H98" i="76"/>
  <c r="H146" i="76"/>
  <c r="H142" i="76"/>
  <c r="H126" i="76"/>
  <c r="H118" i="76"/>
  <c r="H5" i="76"/>
  <c r="H145" i="76"/>
  <c r="H140" i="76"/>
  <c r="H129" i="76"/>
  <c r="H125" i="76"/>
  <c r="H121" i="76"/>
  <c r="H117" i="76"/>
  <c r="H100" i="76"/>
  <c r="H13" i="76"/>
  <c r="H144" i="76"/>
  <c r="H111" i="76"/>
  <c r="H106" i="76"/>
  <c r="H75" i="76"/>
  <c r="H58" i="76"/>
  <c r="H33" i="76"/>
  <c r="H25" i="76"/>
  <c r="H135" i="76"/>
  <c r="H101" i="76"/>
  <c r="H97" i="76"/>
  <c r="H12" i="76"/>
  <c r="H127" i="76"/>
  <c r="H93" i="76"/>
  <c r="H88" i="76"/>
  <c r="H35" i="76"/>
  <c r="H152" i="76"/>
  <c r="H119" i="76"/>
  <c r="H71" i="76"/>
  <c r="H59" i="76"/>
  <c r="H55" i="76"/>
  <c r="H24" i="76"/>
  <c r="H15" i="76"/>
  <c r="H10" i="76"/>
  <c r="H39" i="76"/>
  <c r="H54" i="76"/>
  <c r="H81" i="76"/>
  <c r="H66" i="76"/>
  <c r="H30" i="76"/>
  <c r="H50" i="76"/>
  <c r="H80" i="76"/>
  <c r="H65" i="76"/>
  <c r="H37" i="76"/>
  <c r="H26" i="76"/>
  <c r="H16" i="76"/>
  <c r="H11" i="76"/>
  <c r="H60" i="76"/>
  <c r="H21" i="76"/>
  <c r="H67" i="76"/>
  <c r="H8" i="76"/>
  <c r="H83" i="76"/>
  <c r="H41" i="76"/>
  <c r="H76" i="76"/>
  <c r="H72" i="76"/>
  <c r="H40" i="76"/>
  <c r="H29" i="76"/>
  <c r="H17" i="76"/>
  <c r="H32" i="76"/>
  <c r="H68" i="76"/>
  <c r="H64" i="76"/>
  <c r="H92" i="76" s="1"/>
  <c r="H3" i="76"/>
  <c r="H9" i="76"/>
  <c r="H74" i="76"/>
  <c r="H56" i="76"/>
  <c r="H43" i="76"/>
  <c r="H38" i="76"/>
  <c r="H31" i="76"/>
  <c r="H327" i="74"/>
  <c r="I127" i="74"/>
  <c r="H322" i="74"/>
  <c r="H293" i="74"/>
  <c r="H284" i="74"/>
  <c r="H247" i="74"/>
  <c r="H183" i="74"/>
  <c r="H175" i="74"/>
  <c r="H171" i="74"/>
  <c r="H162" i="74"/>
  <c r="H100" i="74"/>
  <c r="I217" i="74"/>
  <c r="I191" i="74"/>
  <c r="I327" i="74"/>
  <c r="H338" i="74"/>
  <c r="H337" i="74"/>
  <c r="H296" i="74"/>
  <c r="H287" i="74"/>
  <c r="H311" i="74"/>
  <c r="H298" i="74"/>
  <c r="H335" i="74"/>
  <c r="H318" i="74"/>
  <c r="H310" i="74"/>
  <c r="H323" i="74" s="1"/>
  <c r="H306" i="74"/>
  <c r="H301" i="74"/>
  <c r="H297" i="74"/>
  <c r="H289" i="74"/>
  <c r="H303" i="74" s="1"/>
  <c r="H334" i="74"/>
  <c r="H314" i="74"/>
  <c r="H302" i="74"/>
  <c r="H291" i="74"/>
  <c r="H325" i="74"/>
  <c r="H294" i="74"/>
  <c r="H339" i="74"/>
  <c r="H332" i="74"/>
  <c r="H316" i="74"/>
  <c r="H312" i="74"/>
  <c r="H305" i="74"/>
  <c r="H252" i="74"/>
  <c r="H331" i="74"/>
  <c r="H315" i="74"/>
  <c r="H304" i="74"/>
  <c r="H299" i="74"/>
  <c r="H292" i="74"/>
  <c r="H288" i="74"/>
  <c r="H280" i="74"/>
  <c r="H268" i="74"/>
  <c r="H237" i="74"/>
  <c r="H249" i="74"/>
  <c r="H245" i="74"/>
  <c r="H241" i="74"/>
  <c r="H264" i="74"/>
  <c r="H262" i="74"/>
  <c r="H226" i="74"/>
  <c r="H282" i="74"/>
  <c r="H272" i="74"/>
  <c r="H255" i="74"/>
  <c r="H244" i="74"/>
  <c r="H75" i="74"/>
  <c r="H67" i="74"/>
  <c r="H59" i="74"/>
  <c r="H51" i="74"/>
  <c r="H278" i="74"/>
  <c r="H271" i="74"/>
  <c r="H254" i="74"/>
  <c r="H243" i="74"/>
  <c r="H234" i="74"/>
  <c r="H277" i="74"/>
  <c r="H257" i="74"/>
  <c r="H250" i="74"/>
  <c r="H246" i="74"/>
  <c r="H242" i="74"/>
  <c r="H233" i="74"/>
  <c r="H269" i="74"/>
  <c r="H286" i="74" s="1"/>
  <c r="H229" i="74"/>
  <c r="H222" i="74"/>
  <c r="H73" i="74"/>
  <c r="H259" i="74"/>
  <c r="H231" i="74"/>
  <c r="H216" i="74"/>
  <c r="H276" i="74"/>
  <c r="H258" i="74"/>
  <c r="H248" i="74"/>
  <c r="H230" i="74"/>
  <c r="H220" i="74"/>
  <c r="H215" i="74"/>
  <c r="H279" i="74"/>
  <c r="H275" i="74"/>
  <c r="H251" i="74"/>
  <c r="H236" i="74"/>
  <c r="H223" i="74"/>
  <c r="H240" i="74" s="1"/>
  <c r="H219" i="74"/>
  <c r="H274" i="74"/>
  <c r="H263" i="74"/>
  <c r="H239" i="74"/>
  <c r="H235" i="74"/>
  <c r="H218" i="74"/>
  <c r="H205" i="74"/>
  <c r="H78" i="74"/>
  <c r="H70" i="74"/>
  <c r="H46" i="74"/>
  <c r="H14" i="74"/>
  <c r="H267" i="74"/>
  <c r="H256" i="74"/>
  <c r="H238" i="74"/>
  <c r="H228" i="74"/>
  <c r="H174" i="74"/>
  <c r="H79" i="74"/>
  <c r="H71" i="74"/>
  <c r="H63" i="74"/>
  <c r="H47" i="74"/>
  <c r="H39" i="74"/>
  <c r="H213" i="74"/>
  <c r="H201" i="74"/>
  <c r="H204" i="74"/>
  <c r="H168" i="74"/>
  <c r="H191" i="74" s="1"/>
  <c r="H179" i="74"/>
  <c r="H154" i="74"/>
  <c r="H181" i="74"/>
  <c r="H169" i="74"/>
  <c r="H188" i="74"/>
  <c r="H212" i="74"/>
  <c r="H217" i="74" s="1"/>
  <c r="H207" i="74"/>
  <c r="H196" i="74"/>
  <c r="H192" i="74"/>
  <c r="H163" i="74"/>
  <c r="H159" i="74"/>
  <c r="H155" i="74"/>
  <c r="H206" i="74"/>
  <c r="H203" i="74"/>
  <c r="H214" i="74"/>
  <c r="H202" i="74"/>
  <c r="H186" i="74"/>
  <c r="H172" i="74"/>
  <c r="H160" i="74"/>
  <c r="H200" i="74"/>
  <c r="H178" i="74"/>
  <c r="H149" i="74"/>
  <c r="H35" i="74"/>
  <c r="H27" i="74"/>
  <c r="H23" i="74"/>
  <c r="H19" i="74"/>
  <c r="H15" i="74"/>
  <c r="H11" i="74"/>
  <c r="H7" i="74"/>
  <c r="H199" i="74"/>
  <c r="H184" i="74"/>
  <c r="H170" i="74"/>
  <c r="H167" i="74"/>
  <c r="H198" i="74"/>
  <c r="H195" i="74"/>
  <c r="H187" i="74"/>
  <c r="H180" i="74"/>
  <c r="H173" i="74"/>
  <c r="H161" i="74"/>
  <c r="H158" i="74"/>
  <c r="H208" i="74"/>
  <c r="H190" i="74"/>
  <c r="H176" i="74"/>
  <c r="H164" i="74"/>
  <c r="H157" i="74"/>
  <c r="H150" i="74"/>
  <c r="H146" i="74"/>
  <c r="H141" i="74"/>
  <c r="H133" i="74"/>
  <c r="H108" i="74"/>
  <c r="H69" i="74"/>
  <c r="H61" i="74"/>
  <c r="H68" i="74"/>
  <c r="H53" i="74"/>
  <c r="H45" i="74"/>
  <c r="H18" i="74"/>
  <c r="H60" i="74"/>
  <c r="H37" i="74"/>
  <c r="H130" i="74"/>
  <c r="H125" i="74"/>
  <c r="H117" i="74"/>
  <c r="H52" i="74"/>
  <c r="H44" i="74"/>
  <c r="H29" i="74"/>
  <c r="H21" i="74"/>
  <c r="H13" i="74"/>
  <c r="H36" i="74"/>
  <c r="H124" i="74"/>
  <c r="H120" i="74"/>
  <c r="H116" i="74"/>
  <c r="H112" i="74"/>
  <c r="H105" i="74"/>
  <c r="H28" i="74"/>
  <c r="H20" i="74"/>
  <c r="H12" i="74"/>
  <c r="H4" i="74"/>
  <c r="H104" i="74"/>
  <c r="H92" i="74"/>
  <c r="H8" i="74"/>
  <c r="H129" i="74"/>
  <c r="H121" i="74"/>
  <c r="H94" i="74"/>
  <c r="H32" i="74"/>
  <c r="H145" i="74"/>
  <c r="H80" i="74"/>
  <c r="H72" i="74"/>
  <c r="H50" i="74"/>
  <c r="H3" i="74"/>
  <c r="H128" i="74"/>
  <c r="H93" i="74"/>
  <c r="H10" i="74"/>
  <c r="H144" i="74"/>
  <c r="H165" i="74" s="1"/>
  <c r="H131" i="74"/>
  <c r="H143" i="74" s="1"/>
  <c r="H126" i="74"/>
  <c r="H96" i="74"/>
  <c r="H89" i="74"/>
  <c r="H142" i="74"/>
  <c r="H122" i="74"/>
  <c r="H118" i="74"/>
  <c r="H110" i="74"/>
  <c r="H103" i="74"/>
  <c r="H88" i="74"/>
  <c r="H83" i="74"/>
  <c r="H25" i="74"/>
  <c r="H65" i="74"/>
  <c r="H48" i="74"/>
  <c r="H97" i="74"/>
  <c r="H41" i="74"/>
  <c r="H24" i="74"/>
  <c r="H137" i="74"/>
  <c r="H114" i="74"/>
  <c r="H107" i="74"/>
  <c r="H64" i="74"/>
  <c r="H17" i="74"/>
  <c r="H81" i="74"/>
  <c r="H57" i="74"/>
  <c r="H40" i="74"/>
  <c r="H136" i="74"/>
  <c r="H33" i="74"/>
  <c r="H16" i="74"/>
  <c r="H113" i="74"/>
  <c r="H109" i="74"/>
  <c r="H102" i="74"/>
  <c r="H95" i="74"/>
  <c r="H56" i="74"/>
  <c r="H147" i="74"/>
  <c r="H139" i="74"/>
  <c r="H135" i="74"/>
  <c r="H123" i="74"/>
  <c r="H98" i="74"/>
  <c r="H91" i="74"/>
  <c r="I104" i="5"/>
  <c r="I100" i="5"/>
  <c r="I96" i="5"/>
  <c r="I83" i="5"/>
  <c r="I79" i="5"/>
  <c r="I66" i="5"/>
  <c r="I48" i="5"/>
  <c r="I82" i="5"/>
  <c r="I78" i="5"/>
  <c r="I51" i="5"/>
  <c r="I47" i="5"/>
  <c r="I39" i="5"/>
  <c r="I98" i="5"/>
  <c r="I49" i="5"/>
  <c r="I45" i="5"/>
  <c r="I41" i="5"/>
  <c r="I37" i="5"/>
  <c r="I238" i="5"/>
  <c r="I230" i="5"/>
  <c r="I227" i="5"/>
  <c r="I218" i="5"/>
  <c r="I192" i="5"/>
  <c r="I184" i="5"/>
  <c r="I29" i="5"/>
  <c r="I20" i="5"/>
  <c r="I12" i="5"/>
  <c r="I233" i="5"/>
  <c r="I232" i="5"/>
  <c r="I220" i="5"/>
  <c r="I194" i="5"/>
  <c r="I186" i="5"/>
  <c r="I222" i="5"/>
  <c r="I213" i="5"/>
  <c r="I210" i="5"/>
  <c r="I201" i="5"/>
  <c r="I237" i="5"/>
  <c r="I225" i="5"/>
  <c r="I216" i="5"/>
  <c r="I187" i="5"/>
  <c r="I179" i="5"/>
  <c r="I176" i="5"/>
  <c r="I224" i="5"/>
  <c r="I215" i="5"/>
  <c r="I204" i="5"/>
  <c r="I190" i="5"/>
  <c r="I182" i="5"/>
  <c r="I235" i="5"/>
  <c r="I189" i="5"/>
  <c r="I181" i="5"/>
  <c r="I236" i="5"/>
  <c r="I217" i="5"/>
  <c r="I214" i="5"/>
  <c r="I203" i="5"/>
  <c r="I221" i="5" s="1"/>
  <c r="I183" i="5"/>
  <c r="I180" i="5"/>
  <c r="I239" i="5"/>
  <c r="I228" i="5"/>
  <c r="I209" i="5"/>
  <c r="I206" i="5"/>
  <c r="I193" i="5"/>
  <c r="I175" i="5"/>
  <c r="I234" i="5"/>
  <c r="I231" i="5"/>
  <c r="I219" i="5"/>
  <c r="I200" i="5"/>
  <c r="I196" i="5"/>
  <c r="I185" i="5"/>
  <c r="I226" i="5"/>
  <c r="I223" i="5"/>
  <c r="I211" i="5"/>
  <c r="I191" i="5"/>
  <c r="I188" i="5"/>
  <c r="I177" i="5"/>
  <c r="I40" i="5"/>
  <c r="I168" i="5"/>
  <c r="I163" i="5"/>
  <c r="I124" i="5"/>
  <c r="I165" i="5"/>
  <c r="I126" i="5"/>
  <c r="I110" i="5"/>
  <c r="I171" i="5"/>
  <c r="I158" i="5"/>
  <c r="I153" i="5"/>
  <c r="I150" i="5"/>
  <c r="I146" i="5"/>
  <c r="I133" i="5"/>
  <c r="I170" i="5"/>
  <c r="I161" i="5"/>
  <c r="I119" i="5"/>
  <c r="I116" i="5"/>
  <c r="I108" i="5"/>
  <c r="I160" i="5"/>
  <c r="I155" i="5"/>
  <c r="I148" i="5"/>
  <c r="I135" i="5"/>
  <c r="I122" i="5"/>
  <c r="I142" i="5"/>
  <c r="I138" i="5"/>
  <c r="I130" i="5"/>
  <c r="I114" i="5"/>
  <c r="I106" i="5"/>
  <c r="I94" i="5"/>
  <c r="I86" i="5"/>
  <c r="I81" i="5"/>
  <c r="I68" i="5"/>
  <c r="I50" i="5"/>
  <c r="I46" i="5"/>
  <c r="I42" i="5"/>
  <c r="I38" i="5"/>
  <c r="I121" i="5"/>
  <c r="I167" i="5"/>
  <c r="I162" i="5"/>
  <c r="I159" i="5"/>
  <c r="I154" i="5"/>
  <c r="I134" i="5"/>
  <c r="I115" i="5"/>
  <c r="I112" i="5"/>
  <c r="I149" i="5"/>
  <c r="I144" i="5"/>
  <c r="I141" i="5"/>
  <c r="I137" i="5"/>
  <c r="I125" i="5"/>
  <c r="I107" i="5"/>
  <c r="I35" i="5"/>
  <c r="I27" i="5"/>
  <c r="I18" i="5"/>
  <c r="I10" i="5"/>
  <c r="I169" i="5"/>
  <c r="I164" i="5"/>
  <c r="I156" i="5"/>
  <c r="I132" i="5"/>
  <c r="I129" i="5"/>
  <c r="I117" i="5"/>
  <c r="I34" i="5"/>
  <c r="I26" i="5"/>
  <c r="I17" i="5"/>
  <c r="I172" i="5"/>
  <c r="I151" i="5"/>
  <c r="I147" i="5"/>
  <c r="I139" i="5"/>
  <c r="I123" i="5"/>
  <c r="I120" i="5"/>
  <c r="I109" i="5"/>
  <c r="I32" i="5"/>
  <c r="I24" i="5"/>
  <c r="I15" i="5"/>
  <c r="I30" i="5"/>
  <c r="I22" i="5"/>
  <c r="I13" i="5"/>
  <c r="I5" i="5"/>
  <c r="I60" i="5"/>
  <c r="I64" i="5" s="1"/>
  <c r="I7" i="5"/>
  <c r="I3" i="5"/>
  <c r="I61" i="5"/>
  <c r="I56" i="5"/>
  <c r="I103" i="5"/>
  <c r="I99" i="5"/>
  <c r="I95" i="5"/>
  <c r="I65" i="5"/>
  <c r="I55" i="5"/>
  <c r="I102" i="5"/>
  <c r="I63" i="5"/>
  <c r="I58" i="5"/>
  <c r="I54" i="5"/>
  <c r="I43" i="5"/>
  <c r="I101" i="5"/>
  <c r="I97" i="5"/>
  <c r="I76" i="5"/>
  <c r="I84" i="5"/>
  <c r="I80" i="5"/>
  <c r="I67" i="5"/>
  <c r="I62" i="5"/>
  <c r="I57" i="5"/>
  <c r="I53" i="5"/>
  <c r="I36" i="5"/>
  <c r="I92" i="5"/>
  <c r="I88" i="5"/>
  <c r="I75" i="5"/>
  <c r="I71" i="5"/>
  <c r="I44" i="5"/>
  <c r="I28" i="5"/>
  <c r="I19" i="5"/>
  <c r="I91" i="5"/>
  <c r="I87" i="5"/>
  <c r="I74" i="5"/>
  <c r="I70" i="5"/>
  <c r="I11" i="5"/>
  <c r="I90" i="5"/>
  <c r="I73" i="5"/>
  <c r="I69" i="5"/>
  <c r="I93" i="5"/>
  <c r="I89" i="5"/>
  <c r="I72" i="5"/>
  <c r="I52" i="5"/>
  <c r="I23" i="5"/>
  <c r="I31" i="5"/>
  <c r="I14" i="5"/>
  <c r="F21" i="205"/>
  <c r="F986" i="205"/>
  <c r="E772" i="205"/>
  <c r="E733" i="205"/>
  <c r="G749" i="205"/>
  <c r="E670" i="205"/>
  <c r="F748" i="205"/>
  <c r="F122" i="205"/>
  <c r="G817" i="205"/>
  <c r="G647" i="205"/>
  <c r="F418" i="205"/>
  <c r="G380" i="205"/>
  <c r="D998" i="205"/>
  <c r="D1001" i="205"/>
  <c r="E432" i="205"/>
  <c r="C992" i="205"/>
  <c r="E59" i="205"/>
  <c r="E798" i="205"/>
  <c r="E451" i="205"/>
  <c r="E841" i="205"/>
  <c r="E312" i="205"/>
  <c r="F838" i="205"/>
  <c r="F290" i="205"/>
  <c r="G244" i="205"/>
  <c r="C998" i="205"/>
  <c r="E252" i="205"/>
  <c r="E890" i="205"/>
  <c r="G969" i="205"/>
  <c r="G798" i="205"/>
  <c r="E910" i="205"/>
  <c r="F63" i="205"/>
  <c r="E969" i="205"/>
  <c r="F679" i="205"/>
  <c r="F528" i="205"/>
  <c r="F505" i="205"/>
  <c r="F481" i="205"/>
  <c r="F465" i="205"/>
  <c r="F448" i="205"/>
  <c r="F273" i="205"/>
  <c r="G202" i="205"/>
  <c r="F944" i="205"/>
  <c r="F919" i="205"/>
  <c r="F894" i="205"/>
  <c r="F616" i="205"/>
  <c r="F567" i="205"/>
  <c r="G570" i="205"/>
  <c r="G324" i="205"/>
  <c r="G59" i="205"/>
  <c r="E647" i="205"/>
  <c r="F454" i="205"/>
  <c r="E495" i="205"/>
  <c r="F720" i="205"/>
  <c r="F639" i="205"/>
  <c r="G412" i="205"/>
  <c r="F338" i="205"/>
  <c r="F76" i="205"/>
  <c r="G99" i="205"/>
  <c r="F44" i="205"/>
  <c r="E864" i="205"/>
  <c r="G772" i="205"/>
  <c r="F753" i="205"/>
  <c r="F772" i="205"/>
  <c r="F719" i="205"/>
  <c r="G432" i="205"/>
  <c r="G252" i="205"/>
  <c r="F211" i="205"/>
  <c r="G215" i="205"/>
  <c r="F376" i="205"/>
  <c r="J969" i="184"/>
  <c r="I949" i="184"/>
  <c r="J841" i="184"/>
  <c r="I257" i="184"/>
  <c r="I295" i="184"/>
  <c r="H99" i="184"/>
  <c r="C998" i="184"/>
  <c r="C1001" i="184"/>
  <c r="F992" i="184"/>
  <c r="H733" i="184"/>
  <c r="I6" i="184"/>
  <c r="J890" i="184"/>
  <c r="H864" i="184"/>
  <c r="J570" i="184"/>
  <c r="J495" i="184"/>
  <c r="J989" i="184"/>
  <c r="I952" i="184"/>
  <c r="H969" i="184"/>
  <c r="H890" i="184"/>
  <c r="H841" i="184"/>
  <c r="I796" i="184"/>
  <c r="I736" i="184"/>
  <c r="I749" i="184" s="1"/>
  <c r="I643" i="184"/>
  <c r="H647" i="184"/>
  <c r="I369" i="184"/>
  <c r="J375" i="184"/>
  <c r="I353" i="184"/>
  <c r="I349" i="184"/>
  <c r="H312" i="184"/>
  <c r="H244" i="184"/>
  <c r="I216" i="184"/>
  <c r="I244" i="184" s="1"/>
  <c r="J798" i="184"/>
  <c r="I183" i="184"/>
  <c r="J647" i="184"/>
  <c r="I572" i="184"/>
  <c r="I647" i="184" s="1"/>
  <c r="I249" i="184"/>
  <c r="H989" i="184"/>
  <c r="J948" i="184"/>
  <c r="H333" i="184"/>
  <c r="H295" i="184"/>
  <c r="H202" i="184"/>
  <c r="H181" i="184"/>
  <c r="G998" i="184"/>
  <c r="G1001" i="184"/>
  <c r="I976" i="184"/>
  <c r="I943" i="184"/>
  <c r="I935" i="184"/>
  <c r="I892" i="184"/>
  <c r="I855" i="184"/>
  <c r="I804" i="184"/>
  <c r="I817" i="184" s="1"/>
  <c r="I800" i="184"/>
  <c r="I783" i="184"/>
  <c r="I675" i="184"/>
  <c r="J685" i="184"/>
  <c r="I323" i="184"/>
  <c r="I324" i="184"/>
  <c r="I148" i="184"/>
  <c r="J99" i="184"/>
  <c r="F998" i="184"/>
  <c r="J244" i="184"/>
  <c r="E998" i="184"/>
  <c r="E1001" i="184" s="1"/>
  <c r="J333" i="184"/>
  <c r="I326" i="184"/>
  <c r="I333" i="184"/>
  <c r="I452" i="184"/>
  <c r="I495" i="184" s="1"/>
  <c r="I842" i="184"/>
  <c r="J927" i="184"/>
  <c r="J910" i="184"/>
  <c r="J817" i="184"/>
  <c r="J749" i="184"/>
  <c r="I714" i="184"/>
  <c r="H570" i="184"/>
  <c r="I498" i="184"/>
  <c r="I570" i="184" s="1"/>
  <c r="J432" i="184"/>
  <c r="H364" i="184"/>
  <c r="H324" i="184"/>
  <c r="J181" i="184"/>
  <c r="I914" i="184"/>
  <c r="H927" i="184"/>
  <c r="I891" i="184"/>
  <c r="I910" i="184" s="1"/>
  <c r="H910" i="184"/>
  <c r="I870" i="184"/>
  <c r="J864" i="184"/>
  <c r="I819" i="184"/>
  <c r="H817" i="184"/>
  <c r="H798" i="184"/>
  <c r="I774" i="184"/>
  <c r="I798" i="184" s="1"/>
  <c r="J772" i="184"/>
  <c r="H749" i="184"/>
  <c r="I721" i="184"/>
  <c r="J733" i="184"/>
  <c r="I517" i="184"/>
  <c r="J451" i="184"/>
  <c r="H432" i="184"/>
  <c r="H380" i="184"/>
  <c r="I285" i="184"/>
  <c r="J59" i="184"/>
  <c r="J772" i="187"/>
  <c r="I752" i="187"/>
  <c r="I772" i="187" s="1"/>
  <c r="H412" i="187"/>
  <c r="I7" i="187"/>
  <c r="J948" i="187"/>
  <c r="I878" i="187"/>
  <c r="H890" i="187"/>
  <c r="I795" i="187"/>
  <c r="I716" i="187"/>
  <c r="H733" i="187"/>
  <c r="I626" i="187"/>
  <c r="H647" i="187"/>
  <c r="I456" i="187"/>
  <c r="J495" i="187"/>
  <c r="I379" i="187"/>
  <c r="I380" i="187"/>
  <c r="I335" i="187"/>
  <c r="H99" i="187"/>
  <c r="G992" i="187"/>
  <c r="J989" i="187"/>
  <c r="J670" i="187"/>
  <c r="I648" i="187"/>
  <c r="I670" i="187" s="1"/>
  <c r="J364" i="187"/>
  <c r="J324" i="187"/>
  <c r="J295" i="187"/>
  <c r="J181" i="187"/>
  <c r="E998" i="187"/>
  <c r="J685" i="187"/>
  <c r="H670" i="187"/>
  <c r="J432" i="187"/>
  <c r="J375" i="187"/>
  <c r="I353" i="187"/>
  <c r="J333" i="187"/>
  <c r="J215" i="187"/>
  <c r="F998" i="187"/>
  <c r="F1001" i="187"/>
  <c r="J647" i="187"/>
  <c r="I572" i="187"/>
  <c r="H364" i="187"/>
  <c r="I314" i="187"/>
  <c r="I324" i="187"/>
  <c r="H324" i="187"/>
  <c r="I980" i="187"/>
  <c r="I942" i="187"/>
  <c r="J890" i="187"/>
  <c r="I774" i="187"/>
  <c r="I798" i="187"/>
  <c r="H798" i="187"/>
  <c r="H772" i="187"/>
  <c r="J733" i="187"/>
  <c r="H685" i="187"/>
  <c r="J412" i="187"/>
  <c r="J312" i="187"/>
  <c r="I296" i="187"/>
  <c r="J252" i="187"/>
  <c r="H215" i="187"/>
  <c r="H59" i="187"/>
  <c r="D995" i="187"/>
  <c r="D1001" i="187" s="1"/>
  <c r="C995" i="187"/>
  <c r="D992" i="187"/>
  <c r="H969" i="187"/>
  <c r="J864" i="187"/>
  <c r="J841" i="187"/>
  <c r="I820" i="187"/>
  <c r="J817" i="187"/>
  <c r="H495" i="187"/>
  <c r="H295" i="187"/>
  <c r="I255" i="187"/>
  <c r="J798" i="187"/>
  <c r="H749" i="187"/>
  <c r="I687" i="187"/>
  <c r="H570" i="187"/>
  <c r="H451" i="187"/>
  <c r="I183" i="187"/>
  <c r="H202" i="187"/>
  <c r="J59" i="187"/>
  <c r="G995" i="187"/>
  <c r="G1001" i="187" s="1"/>
  <c r="C998" i="187"/>
  <c r="C1001" i="187" s="1"/>
  <c r="J927" i="187"/>
  <c r="I903" i="187"/>
  <c r="H910" i="187"/>
  <c r="I863" i="187"/>
  <c r="I859" i="187"/>
  <c r="H841" i="187"/>
  <c r="J570" i="187"/>
  <c r="J451" i="187"/>
  <c r="I433" i="187"/>
  <c r="H432" i="187"/>
  <c r="I404" i="187"/>
  <c r="J380" i="187"/>
  <c r="I193" i="187"/>
  <c r="J202" i="187"/>
  <c r="I117" i="187"/>
  <c r="J99" i="187"/>
  <c r="C992" i="187"/>
  <c r="E992" i="187"/>
  <c r="J890" i="89"/>
  <c r="J772" i="89"/>
  <c r="C1001" i="89"/>
  <c r="J969" i="89"/>
  <c r="J817" i="89"/>
  <c r="J927" i="89"/>
  <c r="J989" i="89"/>
  <c r="J948" i="89"/>
  <c r="J910" i="89"/>
  <c r="J749" i="89"/>
  <c r="J381" i="89"/>
  <c r="K59" i="89"/>
  <c r="K948" i="89"/>
  <c r="K364" i="89"/>
  <c r="K749" i="89"/>
  <c r="K969" i="89"/>
  <c r="I21" i="89"/>
  <c r="H998" i="89"/>
  <c r="K864" i="89"/>
  <c r="K772" i="89"/>
  <c r="K670" i="89"/>
  <c r="K989" i="89"/>
  <c r="K495" i="89"/>
  <c r="K798" i="89"/>
  <c r="K733" i="89"/>
  <c r="I864" i="89"/>
  <c r="K685" i="89"/>
  <c r="K890" i="89"/>
  <c r="I570" i="89"/>
  <c r="J497" i="89"/>
  <c r="J570" i="89"/>
  <c r="I215" i="89"/>
  <c r="C992" i="89"/>
  <c r="K244" i="89"/>
  <c r="I817" i="89"/>
  <c r="I670" i="89"/>
  <c r="D998" i="89"/>
  <c r="D1001" i="89"/>
  <c r="K295" i="89"/>
  <c r="K817" i="89"/>
  <c r="I969" i="89"/>
  <c r="I890" i="89"/>
  <c r="J890" i="199"/>
  <c r="J969" i="199"/>
  <c r="J495" i="199"/>
  <c r="K948" i="199"/>
  <c r="I798" i="199"/>
  <c r="I910" i="199"/>
  <c r="I685" i="199"/>
  <c r="I998" i="199" s="1"/>
  <c r="I890" i="199"/>
  <c r="J754" i="199"/>
  <c r="J7" i="199"/>
  <c r="J253" i="199"/>
  <c r="J295" i="199"/>
  <c r="K495" i="199"/>
  <c r="K451" i="199"/>
  <c r="K215" i="199"/>
  <c r="K995" i="199" s="1"/>
  <c r="I989" i="199"/>
  <c r="J572" i="199"/>
  <c r="J780" i="199"/>
  <c r="I749" i="199"/>
  <c r="I992" i="199" s="1"/>
  <c r="J652" i="199"/>
  <c r="J3" i="199"/>
  <c r="J21" i="199" s="1"/>
  <c r="J992" i="184"/>
  <c r="G213" i="206"/>
  <c r="G205" i="206"/>
  <c r="G197" i="206"/>
  <c r="G217" i="206" s="1"/>
  <c r="G184" i="206"/>
  <c r="G180" i="206"/>
  <c r="G175" i="206"/>
  <c r="G171" i="206"/>
  <c r="G134" i="206"/>
  <c r="G96" i="206"/>
  <c r="G92" i="206"/>
  <c r="G83" i="206"/>
  <c r="G71" i="206"/>
  <c r="G54" i="206"/>
  <c r="G50" i="206"/>
  <c r="G46" i="206"/>
  <c r="G42" i="206"/>
  <c r="G37" i="206"/>
  <c r="G33" i="206"/>
  <c r="G29" i="206"/>
  <c r="G216" i="206"/>
  <c r="G208" i="206"/>
  <c r="G191" i="206"/>
  <c r="G219" i="206"/>
  <c r="G210" i="206"/>
  <c r="G202" i="206"/>
  <c r="G16" i="206"/>
  <c r="G221" i="206"/>
  <c r="G200" i="206"/>
  <c r="G187" i="206"/>
  <c r="G167" i="206"/>
  <c r="G158" i="206"/>
  <c r="G150" i="206"/>
  <c r="G142" i="206"/>
  <c r="G174" i="206"/>
  <c r="G170" i="206"/>
  <c r="G223" i="206"/>
  <c r="G198" i="206"/>
  <c r="G193" i="206"/>
  <c r="G169" i="206"/>
  <c r="G222" i="206"/>
  <c r="G192" i="206"/>
  <c r="G188" i="206"/>
  <c r="G164" i="206"/>
  <c r="G195" i="206"/>
  <c r="G157" i="206"/>
  <c r="G153" i="206"/>
  <c r="G145" i="206"/>
  <c r="G141" i="206"/>
  <c r="G137" i="206"/>
  <c r="G128" i="206"/>
  <c r="G124" i="206"/>
  <c r="G214" i="206"/>
  <c r="G206" i="206"/>
  <c r="G194" i="206"/>
  <c r="G176" i="206"/>
  <c r="G172" i="206"/>
  <c r="G168" i="206"/>
  <c r="G152" i="206"/>
  <c r="G144" i="206"/>
  <c r="G119" i="206"/>
  <c r="G218" i="206"/>
  <c r="G209" i="206"/>
  <c r="G201" i="206"/>
  <c r="G183" i="206"/>
  <c r="G163" i="206"/>
  <c r="G147" i="206"/>
  <c r="G122" i="206"/>
  <c r="G118" i="206"/>
  <c r="G115" i="206"/>
  <c r="G212" i="206"/>
  <c r="G204" i="206"/>
  <c r="G189" i="206"/>
  <c r="G182" i="206"/>
  <c r="G166" i="206"/>
  <c r="G146" i="206"/>
  <c r="G125" i="206"/>
  <c r="G121" i="206"/>
  <c r="G114" i="206"/>
  <c r="G105" i="206"/>
  <c r="G132" i="206"/>
  <c r="G108" i="206"/>
  <c r="G100" i="206"/>
  <c r="G111" i="206"/>
  <c r="G154" i="206"/>
  <c r="G143" i="206"/>
  <c r="G135" i="206"/>
  <c r="G98" i="206"/>
  <c r="G101" i="206"/>
  <c r="G97" i="206"/>
  <c r="G93" i="206"/>
  <c r="G149" i="206"/>
  <c r="G138" i="206"/>
  <c r="G129" i="206"/>
  <c r="G113" i="206"/>
  <c r="G126" i="206"/>
  <c r="G99" i="206"/>
  <c r="G156" i="206"/>
  <c r="G117" i="206"/>
  <c r="G155" i="206"/>
  <c r="G139" i="206"/>
  <c r="G131" i="206"/>
  <c r="G120" i="206"/>
  <c r="G104" i="206"/>
  <c r="G151" i="206"/>
  <c r="G130" i="206"/>
  <c r="G112" i="206"/>
  <c r="G107" i="206"/>
  <c r="G5" i="206"/>
  <c r="G88" i="206"/>
  <c r="G89" i="206"/>
  <c r="G84" i="206"/>
  <c r="G80" i="206"/>
  <c r="G55" i="206"/>
  <c r="G51" i="206"/>
  <c r="G47" i="206"/>
  <c r="G43" i="206"/>
  <c r="G38" i="206"/>
  <c r="G34" i="206"/>
  <c r="G30" i="206"/>
  <c r="G26" i="206"/>
  <c r="G14" i="206"/>
  <c r="G23" i="206"/>
  <c r="G58" i="206"/>
  <c r="G9" i="206"/>
  <c r="G21" i="206"/>
  <c r="G90" i="206"/>
  <c r="G82" i="206"/>
  <c r="G10" i="206"/>
  <c r="G72" i="206"/>
  <c r="G68" i="206"/>
  <c r="G3" i="206"/>
  <c r="G18" i="206" s="1"/>
  <c r="G22" i="206"/>
  <c r="G8" i="206"/>
  <c r="G6" i="206"/>
  <c r="G11" i="206"/>
  <c r="G76" i="206"/>
  <c r="G19" i="206"/>
  <c r="G25" i="206"/>
  <c r="G20" i="206"/>
  <c r="G87" i="206"/>
  <c r="G79" i="206"/>
  <c r="G75" i="206"/>
  <c r="G63" i="206"/>
  <c r="G59" i="206"/>
  <c r="G44" i="206"/>
  <c r="G31" i="206"/>
  <c r="G13" i="206"/>
  <c r="G12" i="206"/>
  <c r="G78" i="206"/>
  <c r="G66" i="206"/>
  <c r="G62" i="206"/>
  <c r="G7" i="206"/>
  <c r="G17" i="206"/>
  <c r="G15" i="206"/>
  <c r="I4" i="88"/>
  <c r="I23" i="88"/>
  <c r="I57" i="88"/>
  <c r="I36" i="88"/>
  <c r="I60" i="88"/>
  <c r="I35" i="88"/>
  <c r="I32" i="88"/>
  <c r="I24" i="88"/>
  <c r="I37" i="88"/>
  <c r="I18" i="88"/>
  <c r="I63" i="88"/>
  <c r="I59" i="88"/>
  <c r="I45" i="88"/>
  <c r="I90" i="88"/>
  <c r="I85" i="88"/>
  <c r="I81" i="88"/>
  <c r="I48" i="88"/>
  <c r="I44" i="88"/>
  <c r="I39" i="88"/>
  <c r="I16" i="88"/>
  <c r="I61" i="88"/>
  <c r="I54" i="88"/>
  <c r="I26" i="88"/>
  <c r="I92" i="88"/>
  <c r="I72" i="88"/>
  <c r="I64" i="88"/>
  <c r="I33" i="88"/>
  <c r="I9" i="88"/>
  <c r="I129" i="86"/>
  <c r="I125" i="86"/>
  <c r="I121" i="86"/>
  <c r="I117" i="86"/>
  <c r="I99" i="86"/>
  <c r="I98" i="86"/>
  <c r="I90" i="86"/>
  <c r="I100" i="86"/>
  <c r="I93" i="86"/>
  <c r="I122" i="86"/>
  <c r="I118" i="86"/>
  <c r="I111" i="86"/>
  <c r="I102" i="86"/>
  <c r="I14" i="86"/>
  <c r="I6" i="86"/>
  <c r="I128" i="86"/>
  <c r="I114" i="86"/>
  <c r="I105" i="86"/>
  <c r="I89" i="86"/>
  <c r="I127" i="86"/>
  <c r="I120" i="86"/>
  <c r="I109" i="86"/>
  <c r="I104" i="86"/>
  <c r="I96" i="86"/>
  <c r="I58" i="86"/>
  <c r="I53" i="86"/>
  <c r="I49" i="86"/>
  <c r="I40" i="86"/>
  <c r="I36" i="86"/>
  <c r="I24" i="86"/>
  <c r="I19" i="86"/>
  <c r="I130" i="86"/>
  <c r="I126" i="86"/>
  <c r="I119" i="86"/>
  <c r="I91" i="86"/>
  <c r="I9" i="86"/>
  <c r="I70" i="86"/>
  <c r="I17" i="86"/>
  <c r="I35" i="86"/>
  <c r="I16" i="86"/>
  <c r="I8" i="86"/>
  <c r="I64" i="86"/>
  <c r="I54" i="86"/>
  <c r="I46" i="86"/>
  <c r="I12" i="86"/>
  <c r="I85" i="86"/>
  <c r="I20" i="86"/>
  <c r="I78" i="86"/>
  <c r="I61" i="86"/>
  <c r="I52" i="86"/>
  <c r="I48" i="86"/>
  <c r="I72" i="86"/>
  <c r="I62" i="86"/>
  <c r="I59" i="86"/>
  <c r="I50" i="86"/>
  <c r="I41" i="86"/>
  <c r="I29" i="86"/>
  <c r="I32" i="86"/>
  <c r="I28" i="86"/>
  <c r="I25" i="86"/>
  <c r="I4" i="86"/>
  <c r="I73" i="86"/>
  <c r="I65" i="86"/>
  <c r="I60" i="86"/>
  <c r="I56" i="86"/>
  <c r="I47" i="86"/>
  <c r="I39" i="86"/>
  <c r="I31" i="86"/>
  <c r="I83" i="86"/>
  <c r="I33" i="86"/>
  <c r="I71" i="86"/>
  <c r="I67" i="86"/>
  <c r="I51" i="86"/>
  <c r="I74" i="86"/>
  <c r="I66" i="86"/>
  <c r="I43" i="86"/>
  <c r="I11" i="86"/>
  <c r="I10" i="86"/>
  <c r="I84" i="86"/>
  <c r="I81" i="86"/>
  <c r="I69" i="86"/>
  <c r="I34" i="86"/>
  <c r="I5" i="86"/>
  <c r="I79" i="86"/>
  <c r="I57" i="86"/>
  <c r="I45" i="86"/>
  <c r="I37" i="86"/>
  <c r="I30" i="86"/>
  <c r="I23" i="86"/>
  <c r="I41" i="83"/>
  <c r="I33" i="83"/>
  <c r="I25" i="83"/>
  <c r="I17" i="83"/>
  <c r="I9" i="83"/>
  <c r="I111" i="83"/>
  <c r="I95" i="83"/>
  <c r="I16" i="83"/>
  <c r="I125" i="83"/>
  <c r="I117" i="83"/>
  <c r="I113" i="83"/>
  <c r="I94" i="83"/>
  <c r="I90" i="83"/>
  <c r="I58" i="83"/>
  <c r="I109" i="83"/>
  <c r="I105" i="83"/>
  <c r="I101" i="83"/>
  <c r="I82" i="83"/>
  <c r="I39" i="83"/>
  <c r="I15" i="83"/>
  <c r="I7" i="83"/>
  <c r="I73" i="83"/>
  <c r="I108" i="83"/>
  <c r="I100" i="83"/>
  <c r="I85" i="83"/>
  <c r="I34" i="83"/>
  <c r="I26" i="83"/>
  <c r="I18" i="83"/>
  <c r="I124" i="83"/>
  <c r="I110" i="83"/>
  <c r="I106" i="83"/>
  <c r="I93" i="83"/>
  <c r="I127" i="83"/>
  <c r="I133" i="83"/>
  <c r="I126" i="83"/>
  <c r="I115" i="83"/>
  <c r="I92" i="83"/>
  <c r="I50" i="83"/>
  <c r="I51" i="83"/>
  <c r="I118" i="83"/>
  <c r="I114" i="83"/>
  <c r="I80" i="83"/>
  <c r="I32" i="83"/>
  <c r="I72" i="83"/>
  <c r="I55" i="83"/>
  <c r="I48" i="83"/>
  <c r="I31" i="83"/>
  <c r="I8" i="83"/>
  <c r="I71" i="83"/>
  <c r="I24" i="83"/>
  <c r="I64" i="83"/>
  <c r="I47" i="83"/>
  <c r="I23" i="83"/>
  <c r="G70" i="82"/>
  <c r="G61" i="82"/>
  <c r="G57" i="82"/>
  <c r="G53" i="82"/>
  <c r="G42" i="82"/>
  <c r="G34" i="82"/>
  <c r="G25" i="82"/>
  <c r="G78" i="82"/>
  <c r="G12" i="82"/>
  <c r="G69" i="82"/>
  <c r="G65" i="82"/>
  <c r="G60" i="82"/>
  <c r="G52" i="82"/>
  <c r="G4" i="82"/>
  <c r="G80" i="82"/>
  <c r="G23" i="82"/>
  <c r="G75" i="82"/>
  <c r="G71" i="82"/>
  <c r="G67" i="82"/>
  <c r="G76" i="82"/>
  <c r="G46" i="82"/>
  <c r="G24" i="82"/>
  <c r="G68" i="82"/>
  <c r="G64" i="82"/>
  <c r="G56" i="82"/>
  <c r="G49" i="82"/>
  <c r="G14" i="82"/>
  <c r="G81" i="82"/>
  <c r="G74" i="82"/>
  <c r="G62" i="82"/>
  <c r="G59" i="82"/>
  <c r="G55" i="82"/>
  <c r="G48" i="82"/>
  <c r="G41" i="82"/>
  <c r="G6" i="82"/>
  <c r="G73" i="82"/>
  <c r="G66" i="82"/>
  <c r="G54" i="82"/>
  <c r="G51" i="82"/>
  <c r="G47" i="82"/>
  <c r="G40" i="82"/>
  <c r="G33" i="82"/>
  <c r="I157" i="81"/>
  <c r="I153" i="81"/>
  <c r="I146" i="81"/>
  <c r="I170" i="81"/>
  <c r="I162" i="81"/>
  <c r="I140" i="81"/>
  <c r="I136" i="81"/>
  <c r="I128" i="81"/>
  <c r="I123" i="81"/>
  <c r="I110" i="81"/>
  <c r="I139" i="81"/>
  <c r="I135" i="81"/>
  <c r="I113" i="81"/>
  <c r="I142" i="81"/>
  <c r="I138" i="81"/>
  <c r="I134" i="81"/>
  <c r="I141" i="81"/>
  <c r="I137" i="81"/>
  <c r="I109" i="81"/>
  <c r="I104" i="81"/>
  <c r="I106" i="81"/>
  <c r="I105" i="81"/>
  <c r="I116" i="81"/>
  <c r="I100" i="81"/>
  <c r="I85" i="81"/>
  <c r="I133" i="81"/>
  <c r="I111" i="81"/>
  <c r="I99" i="81"/>
  <c r="I92" i="81"/>
  <c r="I101" i="81"/>
  <c r="I130" i="81"/>
  <c r="I126" i="81"/>
  <c r="I121" i="81"/>
  <c r="I124" i="81" s="1"/>
  <c r="I84" i="81"/>
  <c r="I129" i="81"/>
  <c r="I125" i="81"/>
  <c r="I119" i="81"/>
  <c r="I115" i="81"/>
  <c r="I90" i="81"/>
  <c r="I83" i="81"/>
  <c r="I132" i="81"/>
  <c r="I118" i="81"/>
  <c r="I96" i="81"/>
  <c r="I89" i="81"/>
  <c r="I131" i="81"/>
  <c r="I127" i="81"/>
  <c r="I122" i="81"/>
  <c r="I117" i="81"/>
  <c r="I102" i="81"/>
  <c r="I77" i="81"/>
  <c r="I73" i="81"/>
  <c r="I55" i="81"/>
  <c r="I43" i="81"/>
  <c r="I39" i="81"/>
  <c r="I71" i="81"/>
  <c r="I67" i="81"/>
  <c r="I63" i="81"/>
  <c r="I58" i="81"/>
  <c r="I54" i="81"/>
  <c r="I50" i="81"/>
  <c r="I46" i="81"/>
  <c r="I42" i="81"/>
  <c r="I66" i="81"/>
  <c r="I49" i="81"/>
  <c r="I45" i="81"/>
  <c r="I41" i="81"/>
  <c r="I69" i="81"/>
  <c r="I65" i="81"/>
  <c r="I60" i="81"/>
  <c r="I56" i="81"/>
  <c r="I52" i="81"/>
  <c r="I48" i="81"/>
  <c r="I44" i="81"/>
  <c r="I40" i="81"/>
  <c r="I25" i="81"/>
  <c r="I14" i="81"/>
  <c r="I10" i="81"/>
  <c r="I26" i="81"/>
  <c r="I28" i="81"/>
  <c r="I23" i="81"/>
  <c r="I35" i="81"/>
  <c r="I38" i="81"/>
  <c r="I32" i="81"/>
  <c r="I8" i="81"/>
  <c r="H13" i="73" l="1"/>
  <c r="H54" i="73" s="1"/>
  <c r="G347" i="74"/>
  <c r="I59" i="187"/>
  <c r="I910" i="187"/>
  <c r="I99" i="184"/>
  <c r="F77" i="75"/>
  <c r="F80" i="75" s="1"/>
  <c r="F83" i="75" s="1"/>
  <c r="F24" i="41"/>
  <c r="E992" i="205"/>
  <c r="H84" i="74"/>
  <c r="H605" i="7"/>
  <c r="H7" i="81"/>
  <c r="I3" i="81"/>
  <c r="I7" i="81" s="1"/>
  <c r="I59" i="5"/>
  <c r="I145" i="5"/>
  <c r="G147" i="80"/>
  <c r="G77" i="80"/>
  <c r="F749" i="205"/>
  <c r="J670" i="89"/>
  <c r="J998" i="89" s="1"/>
  <c r="H141" i="7"/>
  <c r="H385" i="7"/>
  <c r="Z375" i="49"/>
  <c r="Z451" i="49"/>
  <c r="Z989" i="49"/>
  <c r="G33" i="196"/>
  <c r="I12" i="24"/>
  <c r="I70" i="83"/>
  <c r="I21" i="87"/>
  <c r="H3" i="87"/>
  <c r="H21" i="87" s="1"/>
  <c r="G7" i="176"/>
  <c r="F3" i="176"/>
  <c r="F7" i="176" s="1"/>
  <c r="E77" i="75"/>
  <c r="E80" i="75" s="1"/>
  <c r="E83" i="75" s="1"/>
  <c r="G8" i="195"/>
  <c r="F8" i="196"/>
  <c r="G11" i="207"/>
  <c r="I157" i="5"/>
  <c r="G238" i="206"/>
  <c r="H1001" i="89"/>
  <c r="H72" i="78"/>
  <c r="Z3" i="49"/>
  <c r="Z21" i="49" s="1"/>
  <c r="J99" i="89"/>
  <c r="J215" i="199"/>
  <c r="Z324" i="49"/>
  <c r="Z432" i="49"/>
  <c r="I412" i="184"/>
  <c r="Z670" i="49"/>
  <c r="Z890" i="49"/>
  <c r="G17" i="216"/>
  <c r="H19" i="195"/>
  <c r="I40" i="55"/>
  <c r="I134" i="83"/>
  <c r="H22" i="7"/>
  <c r="H42" i="7" s="1"/>
  <c r="I42" i="7"/>
  <c r="I84" i="74"/>
  <c r="I347" i="74" s="1"/>
  <c r="H77" i="80"/>
  <c r="G8" i="82"/>
  <c r="G31" i="82" s="1"/>
  <c r="G112" i="82" s="1"/>
  <c r="H9" i="24"/>
  <c r="H12" i="24" s="1"/>
  <c r="G8" i="35"/>
  <c r="F3" i="198"/>
  <c r="G84" i="198"/>
  <c r="E21" i="205"/>
  <c r="I126" i="79"/>
  <c r="G124" i="80"/>
  <c r="H556" i="7"/>
  <c r="I412" i="187"/>
  <c r="J21" i="86"/>
  <c r="I33" i="81"/>
  <c r="I120" i="81"/>
  <c r="G196" i="206"/>
  <c r="I61" i="81"/>
  <c r="I3" i="86"/>
  <c r="I21" i="86" s="1"/>
  <c r="I106" i="86"/>
  <c r="I86" i="88"/>
  <c r="G110" i="206"/>
  <c r="I969" i="184"/>
  <c r="I166" i="5"/>
  <c r="H127" i="74"/>
  <c r="H341" i="74"/>
  <c r="H42" i="76"/>
  <c r="H283" i="76"/>
  <c r="J312" i="89"/>
  <c r="H170" i="7"/>
  <c r="Z59" i="49"/>
  <c r="Z252" i="49"/>
  <c r="J864" i="89"/>
  <c r="J992" i="89" s="1"/>
  <c r="I927" i="187"/>
  <c r="H18" i="26"/>
  <c r="I3" i="184"/>
  <c r="I21" i="184" s="1"/>
  <c r="J21" i="187"/>
  <c r="F9" i="183"/>
  <c r="F4" i="196"/>
  <c r="F33" i="196" s="1"/>
  <c r="I21" i="199"/>
  <c r="I995" i="199" s="1"/>
  <c r="I1001" i="199" s="1"/>
  <c r="E31" i="200"/>
  <c r="G7" i="207"/>
  <c r="H400" i="7"/>
  <c r="Z733" i="49"/>
  <c r="G7" i="35"/>
  <c r="G20" i="35" s="1"/>
  <c r="H20" i="35"/>
  <c r="G5" i="25"/>
  <c r="F9" i="25"/>
  <c r="F17" i="207"/>
  <c r="Z364" i="49"/>
  <c r="I265" i="5"/>
  <c r="I85" i="5"/>
  <c r="H80" i="78"/>
  <c r="H156" i="78"/>
  <c r="I79" i="79"/>
  <c r="J59" i="199"/>
  <c r="H513" i="7"/>
  <c r="I685" i="187"/>
  <c r="Z864" i="49"/>
  <c r="J927" i="199"/>
  <c r="AD10" i="28"/>
  <c r="G9" i="183"/>
  <c r="I40" i="88"/>
  <c r="K21" i="89"/>
  <c r="J59" i="5"/>
  <c r="G77" i="75"/>
  <c r="G80" i="75" s="1"/>
  <c r="G83" i="75" s="1"/>
  <c r="H59" i="78"/>
  <c r="H31" i="82"/>
  <c r="I79" i="83"/>
  <c r="G12" i="24"/>
  <c r="F45" i="189"/>
  <c r="G16" i="195"/>
  <c r="F4" i="198"/>
  <c r="G3" i="207"/>
  <c r="G17" i="207" s="1"/>
  <c r="F20" i="210"/>
  <c r="G133" i="206"/>
  <c r="I21" i="5"/>
  <c r="H579" i="7"/>
  <c r="J21" i="89"/>
  <c r="I13" i="73"/>
  <c r="I54" i="73" s="1"/>
  <c r="G86" i="206"/>
  <c r="I80" i="86"/>
  <c r="I451" i="187"/>
  <c r="I77" i="5"/>
  <c r="I197" i="5"/>
  <c r="H109" i="76"/>
  <c r="H313" i="76"/>
  <c r="H464" i="7"/>
  <c r="Z99" i="49"/>
  <c r="J202" i="89"/>
  <c r="Z244" i="49"/>
  <c r="J380" i="199"/>
  <c r="Z647" i="49"/>
  <c r="J948" i="199"/>
  <c r="Z969" i="49"/>
  <c r="G24" i="41"/>
  <c r="H21" i="201"/>
  <c r="I19" i="79"/>
  <c r="I48" i="79" s="1"/>
  <c r="I152" i="79" s="1"/>
  <c r="F20" i="116"/>
  <c r="G38" i="189"/>
  <c r="G45" i="189" s="1"/>
  <c r="F19" i="195"/>
  <c r="E33" i="196"/>
  <c r="F9" i="200"/>
  <c r="F31" i="200" s="1"/>
  <c r="G94" i="82"/>
  <c r="I92" i="86"/>
  <c r="I63" i="86"/>
  <c r="G67" i="206"/>
  <c r="G159" i="206"/>
  <c r="H266" i="74"/>
  <c r="H63" i="76"/>
  <c r="H215" i="76"/>
  <c r="H21" i="78"/>
  <c r="H213" i="7"/>
  <c r="H448" i="7"/>
  <c r="H487" i="7"/>
  <c r="H625" i="7"/>
  <c r="H642" i="7"/>
  <c r="Z181" i="49"/>
  <c r="J333" i="199"/>
  <c r="Z570" i="49"/>
  <c r="Z685" i="49"/>
  <c r="Z749" i="49"/>
  <c r="Z948" i="49"/>
  <c r="J11" i="58"/>
  <c r="H200" i="78"/>
  <c r="I78" i="83"/>
  <c r="G16" i="35"/>
  <c r="E20" i="116"/>
  <c r="H21" i="187"/>
  <c r="F2" i="224"/>
  <c r="F9" i="224" s="1"/>
  <c r="G9" i="224"/>
  <c r="Z910" i="49"/>
  <c r="H10" i="27"/>
  <c r="F324" i="205"/>
  <c r="I42" i="76"/>
  <c r="I21" i="78"/>
  <c r="J7" i="81"/>
  <c r="J78" i="83"/>
  <c r="J140" i="83" s="1"/>
  <c r="F53" i="198"/>
  <c r="H41" i="206"/>
  <c r="F4" i="218"/>
  <c r="F17" i="218" s="1"/>
  <c r="G816" i="210"/>
  <c r="F798" i="210"/>
  <c r="F411" i="210"/>
  <c r="F105" i="210"/>
  <c r="F72" i="210"/>
  <c r="F39" i="210"/>
  <c r="F58" i="210" s="1"/>
  <c r="H21" i="86"/>
  <c r="G21" i="87"/>
  <c r="H40" i="88"/>
  <c r="H112" i="88" s="1"/>
  <c r="E17" i="218"/>
  <c r="E9" i="224"/>
  <c r="F959" i="210"/>
  <c r="F956" i="210"/>
  <c r="F943" i="210"/>
  <c r="G926" i="210"/>
  <c r="F910" i="210"/>
  <c r="F888" i="210"/>
  <c r="F834" i="210"/>
  <c r="F801" i="210"/>
  <c r="F767" i="210"/>
  <c r="F734" i="210"/>
  <c r="F748" i="210" s="1"/>
  <c r="F693" i="210"/>
  <c r="F626" i="210"/>
  <c r="E646" i="210"/>
  <c r="F561" i="210"/>
  <c r="F497" i="210"/>
  <c r="F450" i="210"/>
  <c r="F374" i="210"/>
  <c r="H21" i="5"/>
  <c r="H59" i="5"/>
  <c r="G21" i="78"/>
  <c r="H78" i="83"/>
  <c r="H140" i="83" s="1"/>
  <c r="F18" i="206"/>
  <c r="G988" i="210"/>
  <c r="F969" i="210"/>
  <c r="F988" i="210" s="1"/>
  <c r="E926" i="210"/>
  <c r="F431" i="210"/>
  <c r="I143" i="81"/>
  <c r="H104" i="76"/>
  <c r="H161" i="76"/>
  <c r="H200" i="76"/>
  <c r="G96" i="80"/>
  <c r="H532" i="7"/>
  <c r="H704" i="7"/>
  <c r="Z215" i="49"/>
  <c r="Z295" i="49"/>
  <c r="Z380" i="49"/>
  <c r="Z412" i="49"/>
  <c r="Z772" i="49"/>
  <c r="Z798" i="49"/>
  <c r="H134" i="83"/>
  <c r="J21" i="5"/>
  <c r="I59" i="78"/>
  <c r="G59" i="78"/>
  <c r="F77" i="80"/>
  <c r="F155" i="80" s="1"/>
  <c r="F158" i="80" s="1"/>
  <c r="H48" i="79"/>
  <c r="F13" i="198"/>
  <c r="H18" i="206"/>
  <c r="F9" i="220"/>
  <c r="F17" i="220" s="1"/>
  <c r="F2" i="222"/>
  <c r="F9" i="222" s="1"/>
  <c r="E988" i="210"/>
  <c r="F942" i="210"/>
  <c r="F939" i="210"/>
  <c r="G947" i="210"/>
  <c r="F927" i="210"/>
  <c r="F905" i="210"/>
  <c r="E889" i="210"/>
  <c r="F859" i="210"/>
  <c r="F826" i="210"/>
  <c r="F792" i="210"/>
  <c r="F797" i="210" s="1"/>
  <c r="F759" i="210"/>
  <c r="F725" i="210"/>
  <c r="E732" i="210"/>
  <c r="F676" i="210"/>
  <c r="F610" i="210"/>
  <c r="F545" i="210"/>
  <c r="F480" i="210"/>
  <c r="E311" i="210"/>
  <c r="J48" i="79"/>
  <c r="G42" i="7"/>
  <c r="G13" i="73"/>
  <c r="G54" i="73" s="1"/>
  <c r="G42" i="76"/>
  <c r="F31" i="82"/>
  <c r="F21" i="198"/>
  <c r="F967" i="210"/>
  <c r="F964" i="210"/>
  <c r="F952" i="210"/>
  <c r="E947" i="210"/>
  <c r="F901" i="210"/>
  <c r="F880" i="210"/>
  <c r="F889" i="210" s="1"/>
  <c r="F855" i="210"/>
  <c r="F822" i="210"/>
  <c r="F667" i="210"/>
  <c r="F602" i="210"/>
  <c r="F537" i="210"/>
  <c r="F472" i="210"/>
  <c r="F422" i="210"/>
  <c r="F389" i="210"/>
  <c r="F354" i="210"/>
  <c r="F320" i="210"/>
  <c r="F286" i="210"/>
  <c r="F254" i="210"/>
  <c r="F294" i="210" s="1"/>
  <c r="F220" i="210"/>
  <c r="F186" i="210"/>
  <c r="F153" i="210"/>
  <c r="F121" i="210"/>
  <c r="F88" i="210"/>
  <c r="F55" i="210"/>
  <c r="AA21" i="49"/>
  <c r="J40" i="88"/>
  <c r="F37" i="198"/>
  <c r="F951" i="210"/>
  <c r="G968" i="210"/>
  <c r="F948" i="210"/>
  <c r="F935" i="210"/>
  <c r="F918" i="210"/>
  <c r="F897" i="210"/>
  <c r="F909" i="210" s="1"/>
  <c r="F847" i="210"/>
  <c r="F863" i="210" s="1"/>
  <c r="F813" i="210"/>
  <c r="F651" i="210"/>
  <c r="F669" i="210" s="1"/>
  <c r="F586" i="210"/>
  <c r="F521" i="210"/>
  <c r="F569" i="210" s="1"/>
  <c r="F456" i="210"/>
  <c r="F414" i="210"/>
  <c r="F381" i="210"/>
  <c r="F346" i="210"/>
  <c r="F278" i="210"/>
  <c r="F245" i="210"/>
  <c r="F251" i="210" s="1"/>
  <c r="F211" i="210"/>
  <c r="F214" i="210" s="1"/>
  <c r="F177" i="210"/>
  <c r="F145" i="210"/>
  <c r="F113" i="210"/>
  <c r="F180" i="210" s="1"/>
  <c r="F80" i="210"/>
  <c r="F47" i="210"/>
  <c r="E968" i="210"/>
  <c r="G909" i="210"/>
  <c r="F840" i="210"/>
  <c r="F684" i="210"/>
  <c r="G732" i="210"/>
  <c r="G646" i="210"/>
  <c r="E494" i="210"/>
  <c r="E363" i="210"/>
  <c r="E332" i="210"/>
  <c r="G323" i="210"/>
  <c r="G311" i="210"/>
  <c r="E243" i="210"/>
  <c r="E201" i="210"/>
  <c r="E98" i="210"/>
  <c r="K412" i="89"/>
  <c r="J244" i="187"/>
  <c r="J324" i="89"/>
  <c r="H864" i="187"/>
  <c r="H817" i="187"/>
  <c r="H998" i="187" s="1"/>
  <c r="E909" i="210"/>
  <c r="E816" i="210"/>
  <c r="G684" i="210"/>
  <c r="G180" i="210"/>
  <c r="J969" i="187"/>
  <c r="J910" i="187"/>
  <c r="I883" i="187"/>
  <c r="I890" i="187" s="1"/>
  <c r="I712" i="187"/>
  <c r="I733" i="187" s="1"/>
  <c r="I644" i="187"/>
  <c r="I640" i="187"/>
  <c r="H375" i="187"/>
  <c r="I365" i="187"/>
  <c r="I256" i="187"/>
  <c r="I295" i="187" s="1"/>
  <c r="H244" i="187"/>
  <c r="E20" i="210"/>
  <c r="E58" i="210"/>
  <c r="G840" i="210"/>
  <c r="G748" i="210"/>
  <c r="E684" i="210"/>
  <c r="G411" i="210"/>
  <c r="G251" i="210"/>
  <c r="G214" i="210"/>
  <c r="E180" i="210"/>
  <c r="I955" i="187"/>
  <c r="I969" i="187" s="1"/>
  <c r="I736" i="187"/>
  <c r="I749" i="187" s="1"/>
  <c r="J749" i="187"/>
  <c r="I719" i="187"/>
  <c r="I531" i="187"/>
  <c r="I125" i="187"/>
  <c r="G889" i="210"/>
  <c r="E840" i="210"/>
  <c r="G797" i="210"/>
  <c r="E748" i="210"/>
  <c r="E991" i="210" s="1"/>
  <c r="G669" i="210"/>
  <c r="E411" i="210"/>
  <c r="E251" i="210"/>
  <c r="E214" i="210"/>
  <c r="H948" i="187"/>
  <c r="E797" i="210"/>
  <c r="F771" i="210"/>
  <c r="E669" i="210"/>
  <c r="G450" i="210"/>
  <c r="G374" i="210"/>
  <c r="H989" i="187"/>
  <c r="I961" i="187"/>
  <c r="I825" i="187"/>
  <c r="I841" i="187" s="1"/>
  <c r="I616" i="187"/>
  <c r="H181" i="187"/>
  <c r="G863" i="210"/>
  <c r="G771" i="210"/>
  <c r="G569" i="210"/>
  <c r="F451" i="210"/>
  <c r="E450" i="210"/>
  <c r="G431" i="210"/>
  <c r="F379" i="210"/>
  <c r="E374" i="210"/>
  <c r="F363" i="210"/>
  <c r="F332" i="210"/>
  <c r="G294" i="210"/>
  <c r="F243" i="210"/>
  <c r="F201" i="210"/>
  <c r="F98" i="210"/>
  <c r="E863" i="210"/>
  <c r="E771" i="210"/>
  <c r="F685" i="210"/>
  <c r="F732" i="210" s="1"/>
  <c r="F570" i="210"/>
  <c r="F646" i="210" s="1"/>
  <c r="E569" i="210"/>
  <c r="G494" i="210"/>
  <c r="E431" i="210"/>
  <c r="G379" i="210"/>
  <c r="G363" i="210"/>
  <c r="G332" i="210"/>
  <c r="F312" i="210"/>
  <c r="F323" i="210" s="1"/>
  <c r="F295" i="210"/>
  <c r="F311" i="210" s="1"/>
  <c r="E294" i="210"/>
  <c r="G243" i="210"/>
  <c r="G201" i="210"/>
  <c r="G98" i="210"/>
  <c r="G994" i="210" s="1"/>
  <c r="K927" i="89"/>
  <c r="K992" i="89" s="1"/>
  <c r="I930" i="187"/>
  <c r="I948" i="187" s="1"/>
  <c r="H927" i="187"/>
  <c r="I907" i="187"/>
  <c r="I357" i="187"/>
  <c r="I288" i="187"/>
  <c r="I245" i="187"/>
  <c r="I252" i="187" s="1"/>
  <c r="H375" i="184"/>
  <c r="I500" i="187"/>
  <c r="I570" i="187" s="1"/>
  <c r="I998" i="187" s="1"/>
  <c r="I346" i="187"/>
  <c r="I364" i="187" s="1"/>
  <c r="I200" i="187"/>
  <c r="J202" i="184"/>
  <c r="J995" i="184" s="1"/>
  <c r="H59" i="184"/>
  <c r="H995" i="184" s="1"/>
  <c r="I103" i="187"/>
  <c r="I181" i="187" s="1"/>
  <c r="I89" i="187"/>
  <c r="I975" i="184"/>
  <c r="I989" i="184" s="1"/>
  <c r="I917" i="184"/>
  <c r="I879" i="184"/>
  <c r="I833" i="184"/>
  <c r="I841" i="184" s="1"/>
  <c r="I428" i="184"/>
  <c r="I432" i="184" s="1"/>
  <c r="H252" i="184"/>
  <c r="I191" i="184"/>
  <c r="I202" i="184" s="1"/>
  <c r="I588" i="187"/>
  <c r="I647" i="187" s="1"/>
  <c r="I373" i="187"/>
  <c r="I242" i="187"/>
  <c r="I238" i="187"/>
  <c r="I244" i="187" s="1"/>
  <c r="I98" i="187"/>
  <c r="I42" i="187"/>
  <c r="I920" i="184"/>
  <c r="I732" i="184"/>
  <c r="I687" i="184"/>
  <c r="H451" i="184"/>
  <c r="H495" i="184"/>
  <c r="J215" i="184"/>
  <c r="J989" i="199"/>
  <c r="J992" i="199" s="1"/>
  <c r="I458" i="187"/>
  <c r="I495" i="187" s="1"/>
  <c r="I292" i="187"/>
  <c r="I264" i="187"/>
  <c r="H948" i="184"/>
  <c r="H992" i="184" s="1"/>
  <c r="I885" i="184"/>
  <c r="I844" i="184"/>
  <c r="I864" i="184" s="1"/>
  <c r="I690" i="184"/>
  <c r="J670" i="184"/>
  <c r="J998" i="184" s="1"/>
  <c r="J1001" i="184" s="1"/>
  <c r="J412" i="184"/>
  <c r="I98" i="184"/>
  <c r="H670" i="184"/>
  <c r="H998" i="184" s="1"/>
  <c r="H1001" i="184" s="1"/>
  <c r="I306" i="187"/>
  <c r="I312" i="187" s="1"/>
  <c r="I197" i="187"/>
  <c r="I202" i="187" s="1"/>
  <c r="I60" i="187"/>
  <c r="I941" i="184"/>
  <c r="I948" i="184" s="1"/>
  <c r="I911" i="184"/>
  <c r="I927" i="184" s="1"/>
  <c r="I762" i="184"/>
  <c r="I758" i="184"/>
  <c r="I772" i="184" s="1"/>
  <c r="J364" i="184"/>
  <c r="J324" i="184"/>
  <c r="J312" i="184"/>
  <c r="I70" i="184"/>
  <c r="I334" i="184"/>
  <c r="I364" i="184" s="1"/>
  <c r="J295" i="184"/>
  <c r="K817" i="199"/>
  <c r="AA841" i="49"/>
  <c r="Y375" i="49"/>
  <c r="E364" i="205"/>
  <c r="AA927" i="49"/>
  <c r="AA890" i="49"/>
  <c r="AA864" i="49"/>
  <c r="AA685" i="49"/>
  <c r="Y647" i="49"/>
  <c r="AA495" i="49"/>
  <c r="E333" i="205"/>
  <c r="E181" i="205"/>
  <c r="E99" i="205"/>
  <c r="G579" i="7"/>
  <c r="J667" i="199"/>
  <c r="J670" i="199" s="1"/>
  <c r="J417" i="199"/>
  <c r="J432" i="199" s="1"/>
  <c r="J995" i="199" s="1"/>
  <c r="Y927" i="49"/>
  <c r="Y890" i="49"/>
  <c r="Y864" i="49"/>
  <c r="AA412" i="49"/>
  <c r="AA380" i="49"/>
  <c r="Y324" i="49"/>
  <c r="Y312" i="49"/>
  <c r="I625" i="7"/>
  <c r="H141" i="76"/>
  <c r="AA969" i="49"/>
  <c r="Y451" i="49"/>
  <c r="AA432" i="49"/>
  <c r="Y412" i="49"/>
  <c r="AA364" i="49"/>
  <c r="AA333" i="49"/>
  <c r="AA252" i="49"/>
  <c r="AA244" i="49"/>
  <c r="AA215" i="49"/>
  <c r="H663" i="7"/>
  <c r="J775" i="199"/>
  <c r="J798" i="199" s="1"/>
  <c r="J582" i="199"/>
  <c r="J647" i="199" s="1"/>
  <c r="J998" i="199" s="1"/>
  <c r="J1001" i="199" s="1"/>
  <c r="AA989" i="49"/>
  <c r="Y969" i="49"/>
  <c r="AA910" i="49"/>
  <c r="Z815" i="49"/>
  <c r="Z817" i="49" s="1"/>
  <c r="Y798" i="49"/>
  <c r="Y432" i="49"/>
  <c r="Y364" i="49"/>
  <c r="Y333" i="49"/>
  <c r="Y252" i="49"/>
  <c r="AA202" i="49"/>
  <c r="E817" i="205"/>
  <c r="E412" i="205"/>
  <c r="H238" i="7"/>
  <c r="H308" i="7" s="1"/>
  <c r="H713" i="7" s="1"/>
  <c r="G233" i="7"/>
  <c r="H77" i="7"/>
  <c r="H120" i="7" s="1"/>
  <c r="Y989" i="49"/>
  <c r="AA948" i="49"/>
  <c r="Y910" i="49"/>
  <c r="AA749" i="49"/>
  <c r="AA733" i="49"/>
  <c r="AA670" i="49"/>
  <c r="E948" i="205"/>
  <c r="E570" i="205"/>
  <c r="E998" i="205" s="1"/>
  <c r="G308" i="7"/>
  <c r="Y948" i="49"/>
  <c r="AA817" i="49"/>
  <c r="Y749" i="49"/>
  <c r="Y733" i="49"/>
  <c r="Y570" i="49"/>
  <c r="Y295" i="49"/>
  <c r="AA181" i="49"/>
  <c r="AA59" i="49"/>
  <c r="E989" i="205"/>
  <c r="F970" i="205"/>
  <c r="F989" i="205" s="1"/>
  <c r="F864" i="205"/>
  <c r="Z818" i="49"/>
  <c r="Z841" i="49" s="1"/>
  <c r="Y817" i="49"/>
  <c r="AA772" i="49"/>
  <c r="Z453" i="49"/>
  <c r="Z495" i="49" s="1"/>
  <c r="H255" i="7"/>
  <c r="H179" i="7"/>
  <c r="H181" i="7" s="1"/>
  <c r="I181" i="7"/>
  <c r="F452" i="205"/>
  <c r="I579" i="7"/>
  <c r="G487" i="7"/>
  <c r="I308" i="7"/>
  <c r="I233" i="7"/>
  <c r="I141" i="7"/>
  <c r="H145" i="5"/>
  <c r="H30" i="73"/>
  <c r="G341" i="74"/>
  <c r="F133" i="80"/>
  <c r="G125" i="80"/>
  <c r="G133" i="80" s="1"/>
  <c r="G200" i="78"/>
  <c r="F393" i="205"/>
  <c r="F412" i="205" s="1"/>
  <c r="I663" i="7"/>
  <c r="I642" i="7"/>
  <c r="G625" i="7"/>
  <c r="G400" i="7"/>
  <c r="G181" i="7"/>
  <c r="J288" i="5"/>
  <c r="J294" i="5" s="1"/>
  <c r="J265" i="5"/>
  <c r="J221" i="5"/>
  <c r="I161" i="76"/>
  <c r="Y772" i="49"/>
  <c r="Y670" i="49"/>
  <c r="AA570" i="49"/>
  <c r="Y495" i="49"/>
  <c r="AA451" i="49"/>
  <c r="AA295" i="49"/>
  <c r="Y244" i="49"/>
  <c r="Y215" i="49"/>
  <c r="G663" i="7"/>
  <c r="G642" i="7"/>
  <c r="I605" i="7"/>
  <c r="I532" i="7"/>
  <c r="I513" i="7"/>
  <c r="I448" i="7"/>
  <c r="I213" i="7"/>
  <c r="I266" i="5"/>
  <c r="I288" i="5" s="1"/>
  <c r="I294" i="5" s="1"/>
  <c r="H265" i="5"/>
  <c r="H221" i="5"/>
  <c r="I202" i="5"/>
  <c r="J157" i="5"/>
  <c r="I286" i="74"/>
  <c r="I240" i="74"/>
  <c r="I143" i="74"/>
  <c r="G303" i="76"/>
  <c r="H286" i="76"/>
  <c r="H303" i="76" s="1"/>
  <c r="G181" i="205"/>
  <c r="G995" i="205" s="1"/>
  <c r="F5" i="203"/>
  <c r="AA99" i="49"/>
  <c r="G605" i="7"/>
  <c r="G532" i="7"/>
  <c r="G513" i="7"/>
  <c r="G448" i="7"/>
  <c r="I385" i="7"/>
  <c r="G213" i="7"/>
  <c r="I120" i="7"/>
  <c r="H288" i="5"/>
  <c r="H294" i="5" s="1"/>
  <c r="J202" i="5"/>
  <c r="J197" i="5"/>
  <c r="J166" i="5"/>
  <c r="I118" i="5"/>
  <c r="I128" i="5" s="1"/>
  <c r="J85" i="5"/>
  <c r="J77" i="5"/>
  <c r="J64" i="5"/>
  <c r="G286" i="74"/>
  <c r="G165" i="74"/>
  <c r="G143" i="74"/>
  <c r="H149" i="79"/>
  <c r="I127" i="79"/>
  <c r="I149" i="79" s="1"/>
  <c r="I131" i="83"/>
  <c r="I132" i="86"/>
  <c r="I138" i="86" s="1"/>
  <c r="AA798" i="49"/>
  <c r="AA647" i="49"/>
  <c r="AA375" i="49"/>
  <c r="Y202" i="49"/>
  <c r="Y99" i="49"/>
  <c r="I464" i="7"/>
  <c r="G385" i="7"/>
  <c r="I170" i="7"/>
  <c r="G120" i="7"/>
  <c r="H202" i="5"/>
  <c r="H197" i="5"/>
  <c r="H166" i="5"/>
  <c r="H85" i="5"/>
  <c r="H77" i="5"/>
  <c r="H64" i="5"/>
  <c r="H17" i="73"/>
  <c r="I52" i="73"/>
  <c r="I57" i="73" s="1"/>
  <c r="I60" i="73" s="1"/>
  <c r="H14" i="73"/>
  <c r="H223" i="78"/>
  <c r="H229" i="78" s="1"/>
  <c r="F108" i="80"/>
  <c r="G97" i="80"/>
  <c r="G108" i="80" s="1"/>
  <c r="I704" i="7"/>
  <c r="I684" i="7"/>
  <c r="I556" i="7"/>
  <c r="G464" i="7"/>
  <c r="G170" i="7"/>
  <c r="J128" i="5"/>
  <c r="G52" i="73"/>
  <c r="G57" i="73" s="1"/>
  <c r="G60" i="73" s="1"/>
  <c r="G127" i="74"/>
  <c r="H137" i="78"/>
  <c r="I106" i="78"/>
  <c r="H98" i="78"/>
  <c r="H106" i="78" s="1"/>
  <c r="H124" i="80"/>
  <c r="F203" i="205"/>
  <c r="Y685" i="49"/>
  <c r="AA324" i="49"/>
  <c r="AA312" i="49"/>
  <c r="Y181" i="49"/>
  <c r="Y59" i="49"/>
  <c r="Y995" i="49" s="1"/>
  <c r="G704" i="7"/>
  <c r="G684" i="7"/>
  <c r="G556" i="7"/>
  <c r="I487" i="7"/>
  <c r="J145" i="5"/>
  <c r="H128" i="5"/>
  <c r="I341" i="74"/>
  <c r="F807" i="205"/>
  <c r="F817" i="205" s="1"/>
  <c r="I303" i="76"/>
  <c r="I313" i="76" s="1"/>
  <c r="G215" i="76"/>
  <c r="I200" i="78"/>
  <c r="G137" i="78"/>
  <c r="J149" i="79"/>
  <c r="F147" i="80"/>
  <c r="H133" i="80"/>
  <c r="H108" i="80"/>
  <c r="F89" i="80"/>
  <c r="H183" i="81"/>
  <c r="I93" i="81"/>
  <c r="I108" i="81" s="1"/>
  <c r="I72" i="81"/>
  <c r="I82" i="81" s="1"/>
  <c r="I12" i="81"/>
  <c r="I42" i="86"/>
  <c r="H47" i="87"/>
  <c r="H51" i="87"/>
  <c r="H54" i="87" s="1"/>
  <c r="H57" i="87" s="1"/>
  <c r="I96" i="88"/>
  <c r="I109" i="88" s="1"/>
  <c r="I115" i="88" s="1"/>
  <c r="F981" i="205"/>
  <c r="F695" i="205"/>
  <c r="G451" i="205"/>
  <c r="F410" i="205"/>
  <c r="F402" i="205"/>
  <c r="F179" i="205"/>
  <c r="F101" i="205"/>
  <c r="F181" i="205" s="1"/>
  <c r="F68" i="205"/>
  <c r="F99" i="205" s="1"/>
  <c r="F18" i="200"/>
  <c r="G161" i="76"/>
  <c r="G106" i="78"/>
  <c r="F124" i="80"/>
  <c r="J143" i="81"/>
  <c r="I37" i="81"/>
  <c r="G109" i="82"/>
  <c r="F930" i="205"/>
  <c r="F921" i="205"/>
  <c r="F879" i="205"/>
  <c r="F871" i="205"/>
  <c r="F251" i="205"/>
  <c r="F252" i="205" s="1"/>
  <c r="F235" i="205"/>
  <c r="F210" i="205"/>
  <c r="I263" i="76"/>
  <c r="I141" i="76"/>
  <c r="I63" i="76"/>
  <c r="I156" i="78"/>
  <c r="I80" i="78"/>
  <c r="J79" i="79"/>
  <c r="H143" i="81"/>
  <c r="G63" i="82"/>
  <c r="H109" i="88"/>
  <c r="H115" i="88" s="1"/>
  <c r="H118" i="88" s="1"/>
  <c r="F961" i="205"/>
  <c r="F937" i="205"/>
  <c r="F929" i="205"/>
  <c r="F920" i="205"/>
  <c r="F912" i="205"/>
  <c r="F927" i="205" s="1"/>
  <c r="F895" i="205"/>
  <c r="F878" i="205"/>
  <c r="F813" i="205"/>
  <c r="F560" i="205"/>
  <c r="F489" i="205"/>
  <c r="F259" i="205"/>
  <c r="F295" i="205" s="1"/>
  <c r="F242" i="205"/>
  <c r="F234" i="205"/>
  <c r="F218" i="205"/>
  <c r="H6" i="204"/>
  <c r="H8" i="204" s="1"/>
  <c r="E344" i="74"/>
  <c r="E350" i="74"/>
  <c r="E353" i="74" s="1"/>
  <c r="H157" i="5"/>
  <c r="H193" i="74"/>
  <c r="H210" i="74" s="1"/>
  <c r="G263" i="76"/>
  <c r="I200" i="76"/>
  <c r="G141" i="76"/>
  <c r="I109" i="76"/>
  <c r="I104" i="76"/>
  <c r="I92" i="76"/>
  <c r="G63" i="76"/>
  <c r="G156" i="78"/>
  <c r="I97" i="78"/>
  <c r="G80" i="78"/>
  <c r="H79" i="79"/>
  <c r="I155" i="81"/>
  <c r="H33" i="81"/>
  <c r="I44" i="86"/>
  <c r="I55" i="86" s="1"/>
  <c r="H24" i="87"/>
  <c r="I107" i="88"/>
  <c r="I70" i="88"/>
  <c r="I49" i="88"/>
  <c r="I71" i="88" s="1"/>
  <c r="F960" i="205"/>
  <c r="F902" i="205"/>
  <c r="F885" i="205"/>
  <c r="F640" i="205"/>
  <c r="F632" i="205"/>
  <c r="F608" i="205"/>
  <c r="F306" i="205"/>
  <c r="F298" i="205"/>
  <c r="F312" i="205" s="1"/>
  <c r="G323" i="74"/>
  <c r="I310" i="76"/>
  <c r="I283" i="76"/>
  <c r="G200" i="76"/>
  <c r="G109" i="76"/>
  <c r="G104" i="76"/>
  <c r="G92" i="76"/>
  <c r="I223" i="78"/>
  <c r="I229" i="78" s="1"/>
  <c r="G97" i="78"/>
  <c r="J126" i="79"/>
  <c r="J155" i="79" s="1"/>
  <c r="J59" i="79"/>
  <c r="G82" i="80"/>
  <c r="I158" i="81"/>
  <c r="G108" i="82"/>
  <c r="G20" i="82"/>
  <c r="I95" i="86"/>
  <c r="I101" i="86" s="1"/>
  <c r="I106" i="88"/>
  <c r="I99" i="88"/>
  <c r="H38" i="55"/>
  <c r="H40" i="55" s="1"/>
  <c r="F967" i="205"/>
  <c r="F811" i="205"/>
  <c r="F745" i="205"/>
  <c r="F737" i="205"/>
  <c r="F664" i="205"/>
  <c r="G670" i="205"/>
  <c r="G998" i="205" s="1"/>
  <c r="G1001" i="205" s="1"/>
  <c r="F623" i="205"/>
  <c r="F536" i="205"/>
  <c r="F512" i="205"/>
  <c r="F504" i="205"/>
  <c r="F570" i="205" s="1"/>
  <c r="F456" i="205"/>
  <c r="F305" i="205"/>
  <c r="F22" i="205"/>
  <c r="F59" i="205" s="1"/>
  <c r="F3" i="203"/>
  <c r="F9" i="203" s="1"/>
  <c r="H992" i="199"/>
  <c r="H998" i="199"/>
  <c r="H304" i="76"/>
  <c r="H310" i="76" s="1"/>
  <c r="G283" i="76"/>
  <c r="G313" i="76" s="1"/>
  <c r="G223" i="78"/>
  <c r="G229" i="78" s="1"/>
  <c r="I72" i="78"/>
  <c r="H126" i="79"/>
  <c r="H59" i="79"/>
  <c r="G148" i="80"/>
  <c r="G149" i="80" s="1"/>
  <c r="F96" i="80"/>
  <c r="G89" i="80"/>
  <c r="J183" i="81"/>
  <c r="J164" i="81"/>
  <c r="I144" i="81"/>
  <c r="I9" i="81"/>
  <c r="I24" i="81" s="1"/>
  <c r="I128" i="83"/>
  <c r="I137" i="83" s="1"/>
  <c r="J63" i="86"/>
  <c r="I108" i="88"/>
  <c r="F966" i="205"/>
  <c r="F942" i="205"/>
  <c r="F786" i="205"/>
  <c r="F744" i="205"/>
  <c r="F672" i="205"/>
  <c r="F685" i="205" s="1"/>
  <c r="F663" i="205"/>
  <c r="F670" i="205" s="1"/>
  <c r="F543" i="205"/>
  <c r="F361" i="205"/>
  <c r="F353" i="205"/>
  <c r="F364" i="205" s="1"/>
  <c r="G364" i="205"/>
  <c r="G312" i="205"/>
  <c r="F165" i="205"/>
  <c r="F149" i="205"/>
  <c r="F133" i="205"/>
  <c r="G7" i="25"/>
  <c r="G310" i="76"/>
  <c r="I215" i="76"/>
  <c r="I137" i="78"/>
  <c r="G72" i="78"/>
  <c r="H147" i="80"/>
  <c r="H89" i="80"/>
  <c r="I165" i="81"/>
  <c r="I183" i="81" s="1"/>
  <c r="G100" i="82"/>
  <c r="I120" i="83"/>
  <c r="I97" i="83"/>
  <c r="F867" i="205"/>
  <c r="G864" i="205"/>
  <c r="G992" i="205" s="1"/>
  <c r="F792" i="205"/>
  <c r="F777" i="205"/>
  <c r="F798" i="205" s="1"/>
  <c r="G733" i="205"/>
  <c r="F378" i="205"/>
  <c r="F380" i="205" s="1"/>
  <c r="G295" i="205"/>
  <c r="F196" i="205"/>
  <c r="F202" i="205" s="1"/>
  <c r="F156" i="205"/>
  <c r="F140" i="205"/>
  <c r="F77" i="205"/>
  <c r="G6" i="25"/>
  <c r="F12" i="200"/>
  <c r="J24" i="81"/>
  <c r="H94" i="82"/>
  <c r="H115" i="82" s="1"/>
  <c r="H63" i="82"/>
  <c r="H132" i="86"/>
  <c r="H138" i="86" s="1"/>
  <c r="H63" i="86"/>
  <c r="J55" i="86"/>
  <c r="W995" i="49"/>
  <c r="O995" i="49"/>
  <c r="G995" i="49"/>
  <c r="F995" i="199"/>
  <c r="F1001" i="199" s="1"/>
  <c r="H24" i="81"/>
  <c r="F94" i="82"/>
  <c r="F63" i="82"/>
  <c r="H106" i="86"/>
  <c r="J80" i="86"/>
  <c r="H55" i="86"/>
  <c r="F688" i="205"/>
  <c r="F733" i="205" s="1"/>
  <c r="G254" i="206"/>
  <c r="H258" i="206"/>
  <c r="F5" i="175"/>
  <c r="F11" i="175" s="1"/>
  <c r="E11" i="175"/>
  <c r="V995" i="49"/>
  <c r="N995" i="49"/>
  <c r="F995" i="49"/>
  <c r="E995" i="199"/>
  <c r="U992" i="49"/>
  <c r="M992" i="49"/>
  <c r="E992" i="49"/>
  <c r="D1000" i="210"/>
  <c r="G186" i="81"/>
  <c r="G189" i="81" s="1"/>
  <c r="G192" i="81" s="1"/>
  <c r="J120" i="81"/>
  <c r="H80" i="86"/>
  <c r="J71" i="88"/>
  <c r="G258" i="206"/>
  <c r="H110" i="206"/>
  <c r="I841" i="89"/>
  <c r="C995" i="205"/>
  <c r="C1001" i="205" s="1"/>
  <c r="U995" i="49"/>
  <c r="M995" i="49"/>
  <c r="E995" i="49"/>
  <c r="D995" i="199"/>
  <c r="Q1001" i="49"/>
  <c r="I1001" i="49"/>
  <c r="C994" i="210"/>
  <c r="C1000" i="210" s="1"/>
  <c r="E152" i="80"/>
  <c r="E155" i="80"/>
  <c r="E158" i="80" s="1"/>
  <c r="H164" i="81"/>
  <c r="H120" i="81"/>
  <c r="J128" i="83"/>
  <c r="J101" i="86"/>
  <c r="J86" i="88"/>
  <c r="H71" i="88"/>
  <c r="G685" i="205"/>
  <c r="H67" i="206"/>
  <c r="I910" i="89"/>
  <c r="I798" i="89"/>
  <c r="C995" i="199"/>
  <c r="X1001" i="49"/>
  <c r="P1001" i="49"/>
  <c r="H1001" i="49"/>
  <c r="D998" i="184"/>
  <c r="D1001" i="184" s="1"/>
  <c r="D994" i="210"/>
  <c r="C707" i="7"/>
  <c r="C152" i="80"/>
  <c r="C155" i="80"/>
  <c r="C158" i="80" s="1"/>
  <c r="E118" i="88"/>
  <c r="J124" i="81"/>
  <c r="J108" i="81"/>
  <c r="J82" i="81"/>
  <c r="J37" i="81"/>
  <c r="H128" i="83"/>
  <c r="H101" i="86"/>
  <c r="J42" i="86"/>
  <c r="I51" i="87"/>
  <c r="I54" i="87" s="1"/>
  <c r="I57" i="87" s="1"/>
  <c r="H86" i="88"/>
  <c r="F995" i="184"/>
  <c r="F1001" i="184" s="1"/>
  <c r="G995" i="89"/>
  <c r="G1001" i="89" s="1"/>
  <c r="C998" i="49"/>
  <c r="C1001" i="49" s="1"/>
  <c r="W998" i="49"/>
  <c r="W1001" i="49" s="1"/>
  <c r="O998" i="49"/>
  <c r="O1001" i="49" s="1"/>
  <c r="G998" i="49"/>
  <c r="G1001" i="49" s="1"/>
  <c r="R992" i="49"/>
  <c r="J992" i="49"/>
  <c r="E992" i="89"/>
  <c r="G297" i="5"/>
  <c r="H96" i="80"/>
  <c r="H124" i="81"/>
  <c r="H108" i="81"/>
  <c r="H82" i="81"/>
  <c r="J61" i="81"/>
  <c r="H37" i="81"/>
  <c r="H109" i="82"/>
  <c r="J131" i="83"/>
  <c r="J92" i="86"/>
  <c r="H42" i="86"/>
  <c r="G51" i="87"/>
  <c r="G54" i="87" s="1"/>
  <c r="G57" i="87" s="1"/>
  <c r="R995" i="49"/>
  <c r="R1001" i="49" s="1"/>
  <c r="J995" i="49"/>
  <c r="J1001" i="49" s="1"/>
  <c r="H995" i="199"/>
  <c r="V998" i="49"/>
  <c r="V1001" i="49" s="1"/>
  <c r="N998" i="49"/>
  <c r="N1001" i="49" s="1"/>
  <c r="F998" i="49"/>
  <c r="F1001" i="49" s="1"/>
  <c r="E998" i="199"/>
  <c r="E1001" i="199" s="1"/>
  <c r="Q992" i="49"/>
  <c r="I992" i="49"/>
  <c r="H61" i="81"/>
  <c r="J33" i="81"/>
  <c r="F109" i="82"/>
  <c r="H131" i="83"/>
  <c r="J132" i="86"/>
  <c r="J138" i="86" s="1"/>
  <c r="H92" i="86"/>
  <c r="J109" i="88"/>
  <c r="J115" i="88" s="1"/>
  <c r="G248" i="206"/>
  <c r="F179" i="206"/>
  <c r="G24" i="206"/>
  <c r="G41" i="206" s="1"/>
  <c r="N3" i="202"/>
  <c r="N18" i="202" s="1"/>
  <c r="E995" i="187"/>
  <c r="E1001" i="187" s="1"/>
  <c r="C1001" i="199"/>
  <c r="U998" i="49"/>
  <c r="U1001" i="49" s="1"/>
  <c r="M998" i="49"/>
  <c r="M1001" i="49" s="1"/>
  <c r="E998" i="49"/>
  <c r="E1001" i="49" s="1"/>
  <c r="D1001" i="199"/>
  <c r="F992" i="187"/>
  <c r="H179" i="206"/>
  <c r="F133" i="206"/>
  <c r="D713" i="7"/>
  <c r="F258" i="206"/>
  <c r="H159" i="206"/>
  <c r="F110" i="206"/>
  <c r="F86" i="206"/>
  <c r="F67" i="206"/>
  <c r="C713" i="7"/>
  <c r="C716" i="7" s="1"/>
  <c r="F707" i="7"/>
  <c r="F159" i="206"/>
  <c r="E707" i="7"/>
  <c r="D60" i="73"/>
  <c r="H238" i="206"/>
  <c r="H217" i="206"/>
  <c r="D707" i="7"/>
  <c r="C297" i="5"/>
  <c r="F344" i="74"/>
  <c r="E322" i="76"/>
  <c r="C226" i="78"/>
  <c r="C232" i="78" s="1"/>
  <c r="F238" i="206"/>
  <c r="F217" i="206"/>
  <c r="F710" i="7"/>
  <c r="F226" i="78"/>
  <c r="F232" i="78" s="1"/>
  <c r="H196" i="206"/>
  <c r="E710" i="7"/>
  <c r="F713" i="7"/>
  <c r="F716" i="7" s="1"/>
  <c r="F313" i="76"/>
  <c r="C261" i="206"/>
  <c r="E261" i="206"/>
  <c r="F196" i="206"/>
  <c r="G160" i="206"/>
  <c r="G179" i="206" s="1"/>
  <c r="H133" i="206"/>
  <c r="D710" i="7"/>
  <c r="E713" i="7"/>
  <c r="E716" i="7" s="1"/>
  <c r="F297" i="5"/>
  <c r="E60" i="73"/>
  <c r="C350" i="74"/>
  <c r="C353" i="74" s="1"/>
  <c r="C344" i="74"/>
  <c r="C316" i="76"/>
  <c r="C322" i="76" s="1"/>
  <c r="D226" i="78"/>
  <c r="D232" i="78" s="1"/>
  <c r="D158" i="79"/>
  <c r="D118" i="88"/>
  <c r="D155" i="80"/>
  <c r="D158" i="80" s="1"/>
  <c r="F319" i="76"/>
  <c r="F322" i="76" s="1"/>
  <c r="H344" i="74" l="1"/>
  <c r="H350" i="74"/>
  <c r="H710" i="7"/>
  <c r="H716" i="7" s="1"/>
  <c r="I992" i="187"/>
  <c r="AA995" i="49"/>
  <c r="F115" i="82"/>
  <c r="F890" i="205"/>
  <c r="F992" i="205" s="1"/>
  <c r="H155" i="79"/>
  <c r="I890" i="184"/>
  <c r="I992" i="184" s="1"/>
  <c r="F968" i="210"/>
  <c r="F926" i="210"/>
  <c r="H995" i="187"/>
  <c r="H1001" i="187" s="1"/>
  <c r="H155" i="80"/>
  <c r="H158" i="80" s="1"/>
  <c r="K998" i="89"/>
  <c r="H261" i="206"/>
  <c r="I164" i="81"/>
  <c r="F969" i="205"/>
  <c r="F244" i="205"/>
  <c r="F910" i="205"/>
  <c r="I707" i="7"/>
  <c r="G713" i="7"/>
  <c r="I99" i="187"/>
  <c r="E994" i="210"/>
  <c r="F112" i="82"/>
  <c r="G226" i="78"/>
  <c r="H135" i="86"/>
  <c r="H141" i="86" s="1"/>
  <c r="F816" i="210"/>
  <c r="F991" i="210" s="1"/>
  <c r="I226" i="78"/>
  <c r="I232" i="78" s="1"/>
  <c r="Z992" i="49"/>
  <c r="J995" i="89"/>
  <c r="J1001" i="89" s="1"/>
  <c r="I155" i="79"/>
  <c r="I158" i="79" s="1"/>
  <c r="G155" i="80"/>
  <c r="G158" i="80" s="1"/>
  <c r="H992" i="187"/>
  <c r="G261" i="206"/>
  <c r="G232" i="78"/>
  <c r="I319" i="76"/>
  <c r="I344" i="74"/>
  <c r="I350" i="74"/>
  <c r="I353" i="74" s="1"/>
  <c r="G316" i="76"/>
  <c r="J291" i="5"/>
  <c r="J297" i="5" s="1"/>
  <c r="I316" i="76"/>
  <c r="K995" i="89"/>
  <c r="E995" i="205"/>
  <c r="E1001" i="205" s="1"/>
  <c r="Z995" i="49"/>
  <c r="J137" i="83"/>
  <c r="J143" i="83" s="1"/>
  <c r="J186" i="81"/>
  <c r="J189" i="81" s="1"/>
  <c r="J192" i="81" s="1"/>
  <c r="G344" i="74"/>
  <c r="G350" i="74"/>
  <c r="G353" i="74" s="1"/>
  <c r="I713" i="7"/>
  <c r="I733" i="184"/>
  <c r="I998" i="184" s="1"/>
  <c r="I1001" i="184" s="1"/>
  <c r="H291" i="5"/>
  <c r="Z998" i="49"/>
  <c r="Z1001" i="49" s="1"/>
  <c r="I112" i="88"/>
  <c r="I118" i="88" s="1"/>
  <c r="J995" i="187"/>
  <c r="J135" i="86"/>
  <c r="I710" i="7"/>
  <c r="H347" i="74"/>
  <c r="F261" i="206"/>
  <c r="I992" i="89"/>
  <c r="I998" i="89"/>
  <c r="I1001" i="89" s="1"/>
  <c r="I186" i="81"/>
  <c r="I189" i="81" s="1"/>
  <c r="I192" i="81" s="1"/>
  <c r="G152" i="80"/>
  <c r="F647" i="205"/>
  <c r="F998" i="205" s="1"/>
  <c r="F948" i="205"/>
  <c r="Y998" i="49"/>
  <c r="Y1001" i="49" s="1"/>
  <c r="F494" i="210"/>
  <c r="F994" i="210" s="1"/>
  <c r="I375" i="187"/>
  <c r="I995" i="187" s="1"/>
  <c r="I1001" i="187" s="1"/>
  <c r="J112" i="88"/>
  <c r="J118" i="88" s="1"/>
  <c r="G710" i="7"/>
  <c r="H226" i="78"/>
  <c r="H232" i="78" s="1"/>
  <c r="I291" i="5"/>
  <c r="I297" i="5" s="1"/>
  <c r="I995" i="184"/>
  <c r="F84" i="198"/>
  <c r="H137" i="83"/>
  <c r="H143" i="83" s="1"/>
  <c r="H152" i="80"/>
  <c r="H1001" i="199"/>
  <c r="G319" i="76"/>
  <c r="G322" i="76" s="1"/>
  <c r="H186" i="81"/>
  <c r="H189" i="81" s="1"/>
  <c r="H192" i="81" s="1"/>
  <c r="F215" i="205"/>
  <c r="F995" i="205" s="1"/>
  <c r="H52" i="73"/>
  <c r="H57" i="73" s="1"/>
  <c r="H60" i="73" s="1"/>
  <c r="H297" i="5"/>
  <c r="E997" i="210"/>
  <c r="E1000" i="210" s="1"/>
  <c r="G997" i="210"/>
  <c r="G1000" i="210" s="1"/>
  <c r="J152" i="79"/>
  <c r="J158" i="79" s="1"/>
  <c r="F947" i="210"/>
  <c r="H319" i="76"/>
  <c r="H322" i="76" s="1"/>
  <c r="I121" i="83"/>
  <c r="I140" i="83" s="1"/>
  <c r="I143" i="83" s="1"/>
  <c r="D716" i="7"/>
  <c r="J141" i="86"/>
  <c r="F152" i="80"/>
  <c r="G707" i="7"/>
  <c r="AA998" i="49"/>
  <c r="AA1001" i="49" s="1"/>
  <c r="F495" i="205"/>
  <c r="Y992" i="49"/>
  <c r="AA992" i="49"/>
  <c r="K992" i="199"/>
  <c r="K998" i="199"/>
  <c r="K1001" i="199" s="1"/>
  <c r="J992" i="187"/>
  <c r="G991" i="210"/>
  <c r="H152" i="79"/>
  <c r="G115" i="82"/>
  <c r="G118" i="82" s="1"/>
  <c r="H707" i="7"/>
  <c r="H112" i="82"/>
  <c r="H118" i="82" s="1"/>
  <c r="G9" i="25"/>
  <c r="H316" i="76"/>
  <c r="I135" i="86"/>
  <c r="I141" i="86" s="1"/>
  <c r="G19" i="195"/>
  <c r="J998" i="187"/>
  <c r="J1001" i="187" s="1"/>
  <c r="F1001" i="205" l="1"/>
  <c r="K1001" i="89"/>
  <c r="H158" i="79"/>
  <c r="I716" i="7"/>
  <c r="H353" i="74"/>
  <c r="F118" i="82"/>
  <c r="F997" i="210"/>
  <c r="F1000" i="210" s="1"/>
  <c r="I322" i="76"/>
  <c r="G716" i="7"/>
</calcChain>
</file>

<file path=xl/sharedStrings.xml><?xml version="1.0" encoding="utf-8"?>
<sst xmlns="http://schemas.openxmlformats.org/spreadsheetml/2006/main" count="2506" uniqueCount="1251">
  <si>
    <t>Town of New Castle - 2</t>
  </si>
  <si>
    <t>Town of New Castle - 3</t>
  </si>
  <si>
    <t>Town of New Castle - 4</t>
  </si>
  <si>
    <t>Town of New Castle - 5</t>
  </si>
  <si>
    <t>Town of New Castle - 6</t>
  </si>
  <si>
    <t>Town of New Castle - 7</t>
  </si>
  <si>
    <t>Town of New Castle - 8</t>
  </si>
  <si>
    <t>Town of New Castle - 9</t>
  </si>
  <si>
    <t>Town of New Castle - 10</t>
  </si>
  <si>
    <t>Town of New Castle - 11</t>
  </si>
  <si>
    <t>Town of New Castle - 12</t>
  </si>
  <si>
    <t>Town of New Castle - 13</t>
  </si>
  <si>
    <t>Town of New Castle - 14</t>
  </si>
  <si>
    <t>Town of New Castle - 15</t>
  </si>
  <si>
    <t>Town of New Castle - 16</t>
  </si>
  <si>
    <t>Town of North Castle - 1</t>
  </si>
  <si>
    <t>Town of North Castle - 2</t>
  </si>
  <si>
    <t>Town of North Castle - 3</t>
  </si>
  <si>
    <t>Town of North Castle - 4</t>
  </si>
  <si>
    <t>Town of North Castle - 5</t>
  </si>
  <si>
    <t>Town of North Castle - 6</t>
  </si>
  <si>
    <t>Town of North Castle - 7</t>
  </si>
  <si>
    <t>Town of North Castle - 8</t>
  </si>
  <si>
    <t>Town of North Castle - 9</t>
  </si>
  <si>
    <t>Town of North Castle - 10</t>
  </si>
  <si>
    <t>Town of North Castle - 11</t>
  </si>
  <si>
    <t>Town of North Salem - 1</t>
  </si>
  <si>
    <t>Town of North Salem - 2</t>
  </si>
  <si>
    <t>Town of North Salem - 3</t>
  </si>
  <si>
    <t>Town of North Salem - 4</t>
  </si>
  <si>
    <t>Town of North Salem - 5</t>
  </si>
  <si>
    <t>Town of North Salem - 6</t>
  </si>
  <si>
    <t>Town of North Salem - 7</t>
  </si>
  <si>
    <t>Town of North Salem - 8</t>
  </si>
  <si>
    <t>Town of Ossining - 1</t>
  </si>
  <si>
    <t>Town of Ossining - 2</t>
  </si>
  <si>
    <t>Town of Ossining - 3</t>
  </si>
  <si>
    <t>Town of Ossining - 4</t>
  </si>
  <si>
    <t>Town of Ossining - 5</t>
  </si>
  <si>
    <t>Town of Ossining - 6</t>
  </si>
  <si>
    <t>Town of Ossining - 7</t>
  </si>
  <si>
    <t>Town of Ossining - 8</t>
  </si>
  <si>
    <t>Town of Ossining - 9</t>
  </si>
  <si>
    <t>Town of Ossining - 10</t>
  </si>
  <si>
    <t>Town of Ossining - 11</t>
  </si>
  <si>
    <t>Town of Ossining - 12</t>
  </si>
  <si>
    <t>Town of Ossining - 13</t>
  </si>
  <si>
    <t>Town of Ossining - 14</t>
  </si>
  <si>
    <t>Town of Ossining - 15</t>
  </si>
  <si>
    <t>Town of Ossining - 16</t>
  </si>
  <si>
    <t>Town of Ossining - 17</t>
  </si>
  <si>
    <t>Town of Ossining - 18</t>
  </si>
  <si>
    <t>Town of Ossining - 19</t>
  </si>
  <si>
    <t>Town of Ossining - 20</t>
  </si>
  <si>
    <t>Town of Ossining - 21</t>
  </si>
  <si>
    <t>Town of Ossining - 22</t>
  </si>
  <si>
    <t>Town of Ossining - 23</t>
  </si>
  <si>
    <t>Town of Ossining - 24</t>
  </si>
  <si>
    <t>Town of Ossining - 25</t>
  </si>
  <si>
    <t>Town of Ossining - 26</t>
  </si>
  <si>
    <t>Town of Ossining - 27</t>
  </si>
  <si>
    <t>Town of Ossining - 28</t>
  </si>
  <si>
    <t>Town of Ossining - 29</t>
  </si>
  <si>
    <t>Town of Ossining - 30</t>
  </si>
  <si>
    <t>Town of Pelham - 1</t>
  </si>
  <si>
    <t>Town of Pelham - 2</t>
  </si>
  <si>
    <t>Town of Pelham - 3</t>
  </si>
  <si>
    <t>Town of Pelham - 4</t>
  </si>
  <si>
    <t>Town of Pelham - 5</t>
  </si>
  <si>
    <t>Town of Pelham - 6</t>
  </si>
  <si>
    <t>Town of Pelham - 7</t>
  </si>
  <si>
    <t>Town of Pelham - 8</t>
  </si>
  <si>
    <t>Town of Pelham - 9</t>
  </si>
  <si>
    <t>Town of Pelham - 10</t>
  </si>
  <si>
    <t>Town of Pound Ridge - 1</t>
  </si>
  <si>
    <t>Town of Pound Ridge - 2</t>
  </si>
  <si>
    <t>Town of Pound Ridge - 3</t>
  </si>
  <si>
    <t>Town of Pound Ridge - 4</t>
  </si>
  <si>
    <t>Town of Rye - 1</t>
  </si>
  <si>
    <t>Town of Rye - 2</t>
  </si>
  <si>
    <t>Town of Rye - 3</t>
  </si>
  <si>
    <t>Town of Rye - 4</t>
  </si>
  <si>
    <t>Town of Rye - 5</t>
  </si>
  <si>
    <t>Town of Rye - 6</t>
  </si>
  <si>
    <t>Town of Rye - 7</t>
  </si>
  <si>
    <t>Town of Rye - 8</t>
  </si>
  <si>
    <t>Town of Rye - 9</t>
  </si>
  <si>
    <t>Town of Rye - 10</t>
  </si>
  <si>
    <t>Town of Rye - 11</t>
  </si>
  <si>
    <t>Town of Rye - 12</t>
  </si>
  <si>
    <t>Town of Rye - 13</t>
  </si>
  <si>
    <t>Town of Rye - 14</t>
  </si>
  <si>
    <t>Town of Rye - 15</t>
  </si>
  <si>
    <t>Town of Rye - 16</t>
  </si>
  <si>
    <t>Town of Rye - 17</t>
  </si>
  <si>
    <t>Town of Rye - 18</t>
  </si>
  <si>
    <t>Town of Rye - 19</t>
  </si>
  <si>
    <t>Town of Rye - 20</t>
  </si>
  <si>
    <t>Town of Rye - 21</t>
  </si>
  <si>
    <t>Town of Rye - 22</t>
  </si>
  <si>
    <t>Town of Rye - 23</t>
  </si>
  <si>
    <t>Town of Rye - 24</t>
  </si>
  <si>
    <t>Town of Rye - 25</t>
  </si>
  <si>
    <t>Town of Rye - 26</t>
  </si>
  <si>
    <t>Town of Rye - 27</t>
  </si>
  <si>
    <t>Town of Rye - 28</t>
  </si>
  <si>
    <t>Town of Rye - 29</t>
  </si>
  <si>
    <t>Town of Rye - 30</t>
  </si>
  <si>
    <t>Town of Rye - 31</t>
  </si>
  <si>
    <t>Town of Scarsdale - 1</t>
  </si>
  <si>
    <t>Town of Scarsdale - 2</t>
  </si>
  <si>
    <t>Town of Scarsdale - 3</t>
  </si>
  <si>
    <t>Town of Scarsdale - 4</t>
  </si>
  <si>
    <t>Town of Scarsdale - 5</t>
  </si>
  <si>
    <t>Town of Scarsdale - 6</t>
  </si>
  <si>
    <t>Town of Scarsdale - 7</t>
  </si>
  <si>
    <t>Town of Scarsdale - 8</t>
  </si>
  <si>
    <t>Town of Scarsdale - 9</t>
  </si>
  <si>
    <t>Town of Scarsdale - 10</t>
  </si>
  <si>
    <t>Town of Scarsdale - 11</t>
  </si>
  <si>
    <t>Town of Scarsdale - 12</t>
  </si>
  <si>
    <t>Town of Scarsdale - 13</t>
  </si>
  <si>
    <t>Town of Scarsdale - 14</t>
  </si>
  <si>
    <t>Town of Scarsdale - 15</t>
  </si>
  <si>
    <t>Town of Scarsdale - 16</t>
  </si>
  <si>
    <t>Town of Scarsdale - 17</t>
  </si>
  <si>
    <t>Town of Scarsdale - 18</t>
  </si>
  <si>
    <t>Town of Somers - 1</t>
  </si>
  <si>
    <t>Town of Somers - 2</t>
  </si>
  <si>
    <t>Town of Somers - 3</t>
  </si>
  <si>
    <t>Town of Somers - 4</t>
  </si>
  <si>
    <t>Town of Somers - 5</t>
  </si>
  <si>
    <t>Town of Somers - 6</t>
  </si>
  <si>
    <t>Town of Somers - 7</t>
  </si>
  <si>
    <t>Town of Somers - 8</t>
  </si>
  <si>
    <t>Town of Somers - 9</t>
  </si>
  <si>
    <t>Town of Somers - 10</t>
  </si>
  <si>
    <t>Town of Somers - 11</t>
  </si>
  <si>
    <t>Town of Somers - 12</t>
  </si>
  <si>
    <t>Town of Somers - 13</t>
  </si>
  <si>
    <t>Town of Somers - 14</t>
  </si>
  <si>
    <t>Town of Somers - 15</t>
  </si>
  <si>
    <t>Town of Somers - 16</t>
  </si>
  <si>
    <t>Town of Somers - 17</t>
  </si>
  <si>
    <t>Town of Somers - 18</t>
  </si>
  <si>
    <t>Town of Yorktown - 1</t>
  </si>
  <si>
    <t>Town of Yorktown - 2</t>
  </si>
  <si>
    <t>Town of Yorktown - 3</t>
  </si>
  <si>
    <t>Town of Yorktown - 4</t>
  </si>
  <si>
    <t>Town of Yorktown - 5</t>
  </si>
  <si>
    <t>Town of Yorktown - 6</t>
  </si>
  <si>
    <t>Town of Yorktown - 7</t>
  </si>
  <si>
    <t>Town of Yorktown - 8</t>
  </si>
  <si>
    <t>Town of Yorktown - 9</t>
  </si>
  <si>
    <t>Town of Yorktown - 10</t>
  </si>
  <si>
    <t>Town of Yorktown - 11</t>
  </si>
  <si>
    <t>Town of Yorktown - 12</t>
  </si>
  <si>
    <t>Town of Yorktown - 13</t>
  </si>
  <si>
    <t>Town of Yorktown - 14</t>
  </si>
  <si>
    <t>Town of Yorktown - 15</t>
  </si>
  <si>
    <t>Town of Yorktown - 16</t>
  </si>
  <si>
    <t>Town of Yorktown - 17</t>
  </si>
  <si>
    <t>Town of Yorktown - 18</t>
  </si>
  <si>
    <t>Town of Yorktown - 19</t>
  </si>
  <si>
    <t>Town of Yorktown - 20</t>
  </si>
  <si>
    <t>Town of Yorktown - 21</t>
  </si>
  <si>
    <t>Town of Yorktown - 22</t>
  </si>
  <si>
    <t>Town of Yorktown - 23</t>
  </si>
  <si>
    <t>Town of Yorktown - 24</t>
  </si>
  <si>
    <t>Town of Yorktown - 25</t>
  </si>
  <si>
    <t>Town of Yorktown - 26</t>
  </si>
  <si>
    <t>Town of Yorktown - 27</t>
  </si>
  <si>
    <t>Town of Yorktown - 28</t>
  </si>
  <si>
    <t>Town of Yorktown - 29</t>
  </si>
  <si>
    <t>Town of Yorktown - 30</t>
  </si>
  <si>
    <t>Town of Yorktown - 31</t>
  </si>
  <si>
    <t>Town of Yorktown - 32</t>
  </si>
  <si>
    <t>Town of Yorktown - 33</t>
  </si>
  <si>
    <t>Town of Yorktown - 34</t>
  </si>
  <si>
    <t>Town of Yorktown - 35</t>
  </si>
  <si>
    <t>Town of Yorktown - 36</t>
  </si>
  <si>
    <t>Town of Yorktown - 37</t>
  </si>
  <si>
    <t>Town of Yorktown - 38</t>
  </si>
  <si>
    <t>Town of Yorktown - 39</t>
  </si>
  <si>
    <t>Town of Yorktown - 40</t>
  </si>
  <si>
    <t>Town of Yorktown - 41</t>
  </si>
  <si>
    <t>Town of Yorktown - 42</t>
  </si>
  <si>
    <t>Town of Yorktown - 43</t>
  </si>
  <si>
    <t>City of Mount Vernon - 1</t>
  </si>
  <si>
    <t>City of Mount Vernon - 2</t>
  </si>
  <si>
    <t>City of Mount Vernon - 3</t>
  </si>
  <si>
    <t>City of Mount Vernon - 4</t>
  </si>
  <si>
    <t>City of Mount Vernon - 5</t>
  </si>
  <si>
    <t>City of Mount Vernon - 6</t>
  </si>
  <si>
    <t>City of Mount Vernon - 7</t>
  </si>
  <si>
    <t>City of Mount Vernon - 8</t>
  </si>
  <si>
    <t>City of Mount Vernon - 9</t>
  </si>
  <si>
    <t>City of Mount Vernon - 10</t>
  </si>
  <si>
    <t>City of Mount Vernon - 11</t>
  </si>
  <si>
    <t>City of Mount Vernon - 12</t>
  </si>
  <si>
    <t>City of Mount Vernon - 13</t>
  </si>
  <si>
    <t>City of Mount Vernon - 14</t>
  </si>
  <si>
    <t>City of Mount Vernon - 15</t>
  </si>
  <si>
    <t>City of Mount Vernon - 16</t>
  </si>
  <si>
    <t>City of Mount Vernon - 17</t>
  </si>
  <si>
    <t>City of Mount Vernon - 18</t>
  </si>
  <si>
    <t>City of Mount Vernon - 19</t>
  </si>
  <si>
    <t>City of Mount Vernon - 20</t>
  </si>
  <si>
    <t>City of Mount Vernon - 21</t>
  </si>
  <si>
    <t>City of Mount Vernon - 22</t>
  </si>
  <si>
    <t>City of Mount Vernon - 23</t>
  </si>
  <si>
    <t>City of Mount Vernon - 24</t>
  </si>
  <si>
    <t>City of Mount Vernon - 25</t>
  </si>
  <si>
    <t>City of Mount Vernon - 26</t>
  </si>
  <si>
    <t>City of Mount Vernon - 27</t>
  </si>
  <si>
    <t>City of Mount Vernon - 28</t>
  </si>
  <si>
    <t>City of Mount Vernon - 29</t>
  </si>
  <si>
    <t>City of Mount Vernon - 30</t>
  </si>
  <si>
    <t>City of Mount Vernon - 31</t>
  </si>
  <si>
    <t>City of Mount Vernon - 32</t>
  </si>
  <si>
    <t>City of Mount Vernon - 33</t>
  </si>
  <si>
    <t>City of Mount Vernon - 34</t>
  </si>
  <si>
    <t>City of Mount Vernon - 35</t>
  </si>
  <si>
    <t>City of Mount Vernon - 36</t>
  </si>
  <si>
    <t>City of Mount Vernon - 37</t>
  </si>
  <si>
    <t>City of Mount Vernon - 38</t>
  </si>
  <si>
    <t>City of Mount Vernon - 39</t>
  </si>
  <si>
    <t>City of Mount Vernon - 40</t>
  </si>
  <si>
    <t>City of Mount Vernon - 41</t>
  </si>
  <si>
    <t>City of Mount Vernon - 42</t>
  </si>
  <si>
    <t>City of Mount Vernon - 43</t>
  </si>
  <si>
    <t>City of Mount Vernon - 44</t>
  </si>
  <si>
    <t>City of Mount Vernon - 45</t>
  </si>
  <si>
    <t>City of Mount Vernon - 46</t>
  </si>
  <si>
    <t>City of Mount Vernon - 47</t>
  </si>
  <si>
    <t>City of Mount Vernon - 48</t>
  </si>
  <si>
    <t>City of Mount Vernon - 49</t>
  </si>
  <si>
    <t>City of Mount Vernon - 50</t>
  </si>
  <si>
    <t>City of Mount Vernon - 51</t>
  </si>
  <si>
    <t>City of Mount Vernon - 52</t>
  </si>
  <si>
    <t>City of Mount Vernon - 53</t>
  </si>
  <si>
    <t>City of Mount Vernon - 54</t>
  </si>
  <si>
    <t>City of Mount Vernon - 55</t>
  </si>
  <si>
    <t>City of Mount Vernon - 56</t>
  </si>
  <si>
    <t>City of Mount Vernon - 57</t>
  </si>
  <si>
    <t>City of Mount Vernon - 58</t>
  </si>
  <si>
    <t>City of Mount Vernon - 59</t>
  </si>
  <si>
    <t>City of Mount Vernon - 60</t>
  </si>
  <si>
    <t>City of Mount Vernon - 61</t>
  </si>
  <si>
    <t>City of Mount Vernon - 62</t>
  </si>
  <si>
    <t>City of Mount Vernon - 64</t>
  </si>
  <si>
    <t>City of Mount Vernon - 65</t>
  </si>
  <si>
    <t>City of Mount Vernon - 66</t>
  </si>
  <si>
    <t>City of Mount Vernon - 67</t>
  </si>
  <si>
    <t>City of Mount Vernon - 68</t>
  </si>
  <si>
    <t>City of Mount Vernon - 69</t>
  </si>
  <si>
    <t>City of Mount Vernon - 70</t>
  </si>
  <si>
    <t>City of Mount Vernon - 71</t>
  </si>
  <si>
    <t>City of Mount Vernon - 72</t>
  </si>
  <si>
    <t>City of Mount Vernon - 73</t>
  </si>
  <si>
    <t>City of Mount Vernon - 74</t>
  </si>
  <si>
    <t>City of Mount Vernon - 76</t>
  </si>
  <si>
    <t>City of New Rochelle - 1</t>
  </si>
  <si>
    <t>City of New Rochelle - 2</t>
  </si>
  <si>
    <t>City of New Rochelle - 3</t>
  </si>
  <si>
    <t>City of New Rochelle - 4</t>
  </si>
  <si>
    <t>City of New Rochelle - 5</t>
  </si>
  <si>
    <t>City of New Rochelle - 6</t>
  </si>
  <si>
    <t>City of New Rochelle - 7</t>
  </si>
  <si>
    <t>City of New Rochelle - 8</t>
  </si>
  <si>
    <t>City of New Rochelle - 9</t>
  </si>
  <si>
    <t>City of New Rochelle - 10</t>
  </si>
  <si>
    <t>City of New Rochelle - 11</t>
  </si>
  <si>
    <t>City of New Rochelle - 12</t>
  </si>
  <si>
    <t>City of New Rochelle - 13</t>
  </si>
  <si>
    <t>City of New Rochelle - 14</t>
  </si>
  <si>
    <t>City of New Rochelle - 15</t>
  </si>
  <si>
    <t>City of New Rochelle - 16</t>
  </si>
  <si>
    <t>City of New Rochelle - 18</t>
  </si>
  <si>
    <t>City of New Rochelle - 19</t>
  </si>
  <si>
    <t>City of New Rochelle - 21</t>
  </si>
  <si>
    <t>City of New Rochelle - 22</t>
  </si>
  <si>
    <t>City of New Rochelle - 23</t>
  </si>
  <si>
    <t>City of New Rochelle - 24</t>
  </si>
  <si>
    <t>City of New Rochelle - 25</t>
  </si>
  <si>
    <t>City of New Rochelle - 26</t>
  </si>
  <si>
    <t>City of New Rochelle - 27</t>
  </si>
  <si>
    <t>City of New Rochelle - 28</t>
  </si>
  <si>
    <t>City of New Rochelle - 29</t>
  </si>
  <si>
    <t>City of New Rochelle - 30</t>
  </si>
  <si>
    <t>City of New Rochelle - 31</t>
  </si>
  <si>
    <t>City of New Rochelle - 32</t>
  </si>
  <si>
    <t>City of New Rochelle - 33</t>
  </si>
  <si>
    <t>City of New Rochelle - 34</t>
  </si>
  <si>
    <t>City of New Rochelle - 35</t>
  </si>
  <si>
    <t>City of New Rochelle - 36</t>
  </si>
  <si>
    <t>City of New Rochelle - 37</t>
  </si>
  <si>
    <t>City of New Rochelle - 38</t>
  </si>
  <si>
    <t>City of New Rochelle - 39</t>
  </si>
  <si>
    <t>City of New Rochelle - 40</t>
  </si>
  <si>
    <t>City of New Rochelle - 41</t>
  </si>
  <si>
    <t>City of New Rochelle - 42</t>
  </si>
  <si>
    <t>City of New Rochelle - 43</t>
  </si>
  <si>
    <t>City of New Rochelle - 44</t>
  </si>
  <si>
    <t>City of New Rochelle - 45</t>
  </si>
  <si>
    <t>City of New Rochelle - 46</t>
  </si>
  <si>
    <t>City of New Rochelle - 47</t>
  </si>
  <si>
    <t>City of New Rochelle - 48</t>
  </si>
  <si>
    <t>City of New Rochelle - 49</t>
  </si>
  <si>
    <t>City of New Rochelle - 50</t>
  </si>
  <si>
    <t>City of New Rochelle - 51</t>
  </si>
  <si>
    <t>City of New Rochelle - 52</t>
  </si>
  <si>
    <t>City of New Rochelle - 53</t>
  </si>
  <si>
    <t>City of New Rochelle - 54</t>
  </si>
  <si>
    <t>City of New Rochelle - 55</t>
  </si>
  <si>
    <t>City of New Rochelle - 56</t>
  </si>
  <si>
    <t>City of New Rochelle - 57</t>
  </si>
  <si>
    <t>City of New Rochelle - 58</t>
  </si>
  <si>
    <t>City of New Rochelle - 59</t>
  </si>
  <si>
    <t>City of New Rochelle - 60</t>
  </si>
  <si>
    <t>City of New Rochelle - 61</t>
  </si>
  <si>
    <t>City of New Rochelle - 63</t>
  </si>
  <si>
    <t>City of New Rochelle - 64</t>
  </si>
  <si>
    <t>City of New Rochelle - 65</t>
  </si>
  <si>
    <t>City of New Rochelle - 66</t>
  </si>
  <si>
    <t>City of New Rochelle - 67</t>
  </si>
  <si>
    <t>City of New Rochelle - 68</t>
  </si>
  <si>
    <t>City of New Rochelle - 69</t>
  </si>
  <si>
    <t>City of New Rochelle - 70</t>
  </si>
  <si>
    <t>City of New Rochelle - 71</t>
  </si>
  <si>
    <t>City of New Rochelle - 72</t>
  </si>
  <si>
    <t>City of New Rochelle - 73</t>
  </si>
  <si>
    <t>City of New Rochelle - 74</t>
  </si>
  <si>
    <t>City of New Rochelle - 75</t>
  </si>
  <si>
    <t>City of New Rochelle - 76</t>
  </si>
  <si>
    <t>City of New Rochelle - 77</t>
  </si>
  <si>
    <t>City of New Rochelle - 78</t>
  </si>
  <si>
    <t>City of New Rochelle - 79</t>
  </si>
  <si>
    <t>City of Peekskill - 1</t>
  </si>
  <si>
    <t>City of Peekskill - 2</t>
  </si>
  <si>
    <t>City of Peekskill - 3</t>
  </si>
  <si>
    <t>City of Peekskill - 4</t>
  </si>
  <si>
    <t>City of Peekskill - 5</t>
  </si>
  <si>
    <t>City of Peekskill - 6</t>
  </si>
  <si>
    <t>City of Peekskill - 7</t>
  </si>
  <si>
    <t>City of Peekskill - 8</t>
  </si>
  <si>
    <t>City of Peekskill - 9</t>
  </si>
  <si>
    <t>City of Peekskill - 10</t>
  </si>
  <si>
    <t>City of Peekskill - 11</t>
  </si>
  <si>
    <t>City of Peekskill - 13</t>
  </si>
  <si>
    <t>City of Peekskill - 14</t>
  </si>
  <si>
    <t>City of Peekskill - 15</t>
  </si>
  <si>
    <t>City of Peekskill - 16</t>
  </si>
  <si>
    <t>City of Peekskill - 17</t>
  </si>
  <si>
    <t>City of Peekskill - 18</t>
  </si>
  <si>
    <t>City of Peekskill - 19</t>
  </si>
  <si>
    <t>City of Peekskill - 20</t>
  </si>
  <si>
    <t>City of Peekskill - 21</t>
  </si>
  <si>
    <t>City of Peekskill - 22</t>
  </si>
  <si>
    <t>City of Peekskill - 23</t>
  </si>
  <si>
    <t>City of Rye - 1</t>
  </si>
  <si>
    <t>City of Rye - 2</t>
  </si>
  <si>
    <t>City of Rye - 3</t>
  </si>
  <si>
    <t>City of Rye - 4</t>
  </si>
  <si>
    <t>City of Rye - 5</t>
  </si>
  <si>
    <t>City of Rye - 6</t>
  </si>
  <si>
    <t>City of Rye - 7</t>
  </si>
  <si>
    <t>City of Rye - 8</t>
  </si>
  <si>
    <t>City of Rye - 9</t>
  </si>
  <si>
    <t>City of Rye - 10</t>
  </si>
  <si>
    <t>City of Rye - 11</t>
  </si>
  <si>
    <t>City of Rye - 12</t>
  </si>
  <si>
    <t>City of Rye - 13</t>
  </si>
  <si>
    <t>City of Rye - 14</t>
  </si>
  <si>
    <t>City of White Plains - 1</t>
  </si>
  <si>
    <t>City of White Plains - 2</t>
  </si>
  <si>
    <t>City of White Plains - 3</t>
  </si>
  <si>
    <t>City of White Plains - 4</t>
  </si>
  <si>
    <t>City of White Plains - 5</t>
  </si>
  <si>
    <t>City of White Plains - 6</t>
  </si>
  <si>
    <t>City of White Plains - 7</t>
  </si>
  <si>
    <t>City of White Plains - 8</t>
  </si>
  <si>
    <t>City of White Plains - 9</t>
  </si>
  <si>
    <t>City of White Plains - 10</t>
  </si>
  <si>
    <t>City of White Plains - 11</t>
  </si>
  <si>
    <t>City of White Plains - 12</t>
  </si>
  <si>
    <t>City of White Plains - 13</t>
  </si>
  <si>
    <t>City of White Plains - 14</t>
  </si>
  <si>
    <t>City of White Plains - 15</t>
  </si>
  <si>
    <t>City of White Plains - 16</t>
  </si>
  <si>
    <t>City of White Plains - 17</t>
  </si>
  <si>
    <t>City of White Plains - 18</t>
  </si>
  <si>
    <t>City of White Plains - 19</t>
  </si>
  <si>
    <t>City of White Plains - 20</t>
  </si>
  <si>
    <t>City of White Plains - 21</t>
  </si>
  <si>
    <t>City of White Plains - 22</t>
  </si>
  <si>
    <t>City of White Plains - 23</t>
  </si>
  <si>
    <t>City of White Plains - 24</t>
  </si>
  <si>
    <t>City of White Plains - 25</t>
  </si>
  <si>
    <t>City of White Plains - 26</t>
  </si>
  <si>
    <t>City of White Plains - 27</t>
  </si>
  <si>
    <t>City of White Plains - 28</t>
  </si>
  <si>
    <t>City of White Plains - 29</t>
  </si>
  <si>
    <t>City of White Plains - 30</t>
  </si>
  <si>
    <t>City of White Plains - 31</t>
  </si>
  <si>
    <t>City of White Plains - 32</t>
  </si>
  <si>
    <t>City of White Plains - 33</t>
  </si>
  <si>
    <t>City of White Plains - 34</t>
  </si>
  <si>
    <t>City of White Plains - 35</t>
  </si>
  <si>
    <t>City of White Plains - 36</t>
  </si>
  <si>
    <t>City of White Plains - 37</t>
  </si>
  <si>
    <t>City of White Plains - 38</t>
  </si>
  <si>
    <t>City of White Plains - 39</t>
  </si>
  <si>
    <t>City of White Plains - 40</t>
  </si>
  <si>
    <t>City of White Plains - 41</t>
  </si>
  <si>
    <t>City of White Plains - 42</t>
  </si>
  <si>
    <t>City of White Plains - 43</t>
  </si>
  <si>
    <t>City of Yonkers Ward 1 ED 1</t>
  </si>
  <si>
    <t>City of Yonkers Ward 1 ED 2</t>
  </si>
  <si>
    <t>City of Yonkers Ward 1 ED 3</t>
  </si>
  <si>
    <t>City of Yonkers Ward 1 ED 4</t>
  </si>
  <si>
    <t>City of Yonkers Ward 1 ED 5</t>
  </si>
  <si>
    <t>City of Yonkers Ward 1 ED 6</t>
  </si>
  <si>
    <t>City of Yonkers Ward 1 ED 7</t>
  </si>
  <si>
    <t>City of Yonkers Ward 1 ED 8</t>
  </si>
  <si>
    <t>City of Yonkers Ward 1 ED 9</t>
  </si>
  <si>
    <t>City of Yonkers Ward 1 ED 10</t>
  </si>
  <si>
    <t>City of Yonkers Ward 1 ED 11</t>
  </si>
  <si>
    <t>City of Yonkers Ward 1 ED 12</t>
  </si>
  <si>
    <t>City of Yonkers Ward 1 ED 18</t>
  </si>
  <si>
    <t>City of Yonkers Ward 1 ED 22</t>
  </si>
  <si>
    <t>City of Yonkers Ward 1 ED 26</t>
  </si>
  <si>
    <t>City of Yonkers Ward 2 ED 1</t>
  </si>
  <si>
    <t>City of Yonkers Ward 2 ED 2</t>
  </si>
  <si>
    <t>City of Yonkers Ward 2 ED 3</t>
  </si>
  <si>
    <t>City of Yonkers Ward 2 ED 4</t>
  </si>
  <si>
    <t>City of Yonkers Ward 2 ED 5</t>
  </si>
  <si>
    <t>City of Yonkers Ward 2 ED 6</t>
  </si>
  <si>
    <t>City of Yonkers Ward 2 ED 7</t>
  </si>
  <si>
    <t>City of Yonkers Ward 2 ED 8</t>
  </si>
  <si>
    <t>City of Yonkers Ward 2 ED 9</t>
  </si>
  <si>
    <t>City of Yonkers Ward 2 ED 10</t>
  </si>
  <si>
    <t>City of Yonkers Ward 2 ED 11</t>
  </si>
  <si>
    <t>City of Yonkers Ward 2 ED 12</t>
  </si>
  <si>
    <t>City of Yonkers Ward 2 ED 13</t>
  </si>
  <si>
    <t>City of Yonkers Ward 2 ED 14</t>
  </si>
  <si>
    <t>City of Yonkers Ward 2 ED 16</t>
  </si>
  <si>
    <t>City of Yonkers Ward 2 ED 18</t>
  </si>
  <si>
    <t>City of Yonkers Ward 2 ED 20</t>
  </si>
  <si>
    <t>City of Yonkers Ward 2 ED 22</t>
  </si>
  <si>
    <t>City of Yonkers Ward 2 ED 23</t>
  </si>
  <si>
    <t>City of Yonkers Ward 2 ED 24</t>
  </si>
  <si>
    <t>City of Yonkers Ward 2 ED 26</t>
  </si>
  <si>
    <t>City of Yonkers Ward 2 ED 29</t>
  </si>
  <si>
    <t>City of Yonkers Ward 3 ED 1</t>
  </si>
  <si>
    <t>City of Yonkers Ward 3 ED 2</t>
  </si>
  <si>
    <t>City of Yonkers Ward 3 ED 3</t>
  </si>
  <si>
    <t>City of Yonkers Ward 3 ED 4</t>
  </si>
  <si>
    <t>City of Yonkers Ward 3 ED 5</t>
  </si>
  <si>
    <t>City of Yonkers Ward 3 ED 6</t>
  </si>
  <si>
    <t>City of Yonkers Ward 3 ED 7</t>
  </si>
  <si>
    <t>City of Yonkers Ward 3 ED 8</t>
  </si>
  <si>
    <t>City of Yonkers Ward 3 ED 10</t>
  </si>
  <si>
    <t>City of Yonkers Ward 3 ED 11</t>
  </si>
  <si>
    <t>City of Yonkers Ward 3 ED 12</t>
  </si>
  <si>
    <t>City of Yonkers Ward 3 ED 13</t>
  </si>
  <si>
    <t>City of Yonkers Ward 3 ED 15</t>
  </si>
  <si>
    <t>City of Yonkers Ward 3 ED 16</t>
  </si>
  <si>
    <t>City of Yonkers Ward 3 ED 17</t>
  </si>
  <si>
    <t>City of Yonkers Ward 3 ED 19</t>
  </si>
  <si>
    <t>City of Yonkers Ward 3 ED 20</t>
  </si>
  <si>
    <t>City of Yonkers Ward 3 ED 23</t>
  </si>
  <si>
    <t>City of Yonkers Ward 3 ED 24</t>
  </si>
  <si>
    <t>City of Yonkers Ward 3 ED 25</t>
  </si>
  <si>
    <t>City of Yonkers Ward 3 ED 26</t>
  </si>
  <si>
    <t>City of Yonkers Ward 3 ED 27</t>
  </si>
  <si>
    <t>City of Yonkers Ward 3 ED 28</t>
  </si>
  <si>
    <t>City of Yonkers Ward 4 ED 1</t>
  </si>
  <si>
    <t>City of Yonkers Ward 4 ED 2</t>
  </si>
  <si>
    <t>City of Yonkers Ward 4 ED 3</t>
  </si>
  <si>
    <t>City of Yonkers Ward 4 ED 4</t>
  </si>
  <si>
    <t>City of Yonkers Ward 4 ED 5</t>
  </si>
  <si>
    <t>City of Yonkers Ward 4 ED 6</t>
  </si>
  <si>
    <t>City of Yonkers Ward 4 ED 7</t>
  </si>
  <si>
    <t>City of Yonkers Ward 4 ED 8</t>
  </si>
  <si>
    <t>City of Yonkers Ward 4 ED 9</t>
  </si>
  <si>
    <t>City of Yonkers Ward 4 ED 10</t>
  </si>
  <si>
    <t>City of Yonkers Ward 4 ED 11</t>
  </si>
  <si>
    <t>City of Yonkers Ward 4 ED 12</t>
  </si>
  <si>
    <t>City of Yonkers Ward 4 ED 15</t>
  </si>
  <si>
    <t>City of Yonkers Ward 4 ED 16</t>
  </si>
  <si>
    <t>City of Yonkers Ward 4 ED 17</t>
  </si>
  <si>
    <t>City of Yonkers Ward 4 ED 18</t>
  </si>
  <si>
    <t>City of Yonkers Ward 4 ED 19</t>
  </si>
  <si>
    <t>City of Yonkers Ward 4 ED 21</t>
  </si>
  <si>
    <t>City of Yonkers Ward 5 ED 1</t>
  </si>
  <si>
    <t>City of Yonkers Ward 5 ED 2</t>
  </si>
  <si>
    <t>City of Yonkers Ward 5 ED 3</t>
  </si>
  <si>
    <t>City of Yonkers Ward 5 ED 4</t>
  </si>
  <si>
    <t>City of Yonkers Ward 5 ED 5</t>
  </si>
  <si>
    <t>City of Yonkers Ward 5 ED 6</t>
  </si>
  <si>
    <t>City of Yonkers Ward 5 ED 7</t>
  </si>
  <si>
    <t>City of Yonkers Ward 5 ED 8</t>
  </si>
  <si>
    <t>City of Yonkers Ward 5 ED 9</t>
  </si>
  <si>
    <t>City of Yonkers Ward 5 ED 10</t>
  </si>
  <si>
    <t>City of Yonkers Ward 5 ED 11</t>
  </si>
  <si>
    <t>City of Yonkers Ward 5 ED 12</t>
  </si>
  <si>
    <t>City of Yonkers Ward 5 ED 13</t>
  </si>
  <si>
    <t>City of Yonkers Ward 5 ED 14</t>
  </si>
  <si>
    <t>City of Yonkers Ward 5 ED 15</t>
  </si>
  <si>
    <t>City of Yonkers Ward 5 ED 16</t>
  </si>
  <si>
    <t>City of Yonkers Ward 5 ED 17</t>
  </si>
  <si>
    <t>City of Yonkers Ward 5 ED 18</t>
  </si>
  <si>
    <t>City of Yonkers Ward 5 ED 19</t>
  </si>
  <si>
    <t>City of Yonkers Ward 5 ED 20</t>
  </si>
  <si>
    <t>City of Yonkers Ward 5 ED 22</t>
  </si>
  <si>
    <t>City of Yonkers Ward 5 ED 23</t>
  </si>
  <si>
    <t>City of Yonkers Ward 5 ED 24</t>
  </si>
  <si>
    <t>City of Yonkers Ward 6 ED 1</t>
  </si>
  <si>
    <t>City of Yonkers Ward 6 ED 2</t>
  </si>
  <si>
    <t>City of Yonkers Ward 6 ED 3</t>
  </si>
  <si>
    <t>City of Yonkers Ward 6 ED 4</t>
  </si>
  <si>
    <t>City of Yonkers Ward 6 ED 6</t>
  </si>
  <si>
    <t>City of Yonkers Ward 6 ED 7</t>
  </si>
  <si>
    <t>City of Yonkers Ward 6 ED 8</t>
  </si>
  <si>
    <t>City of Yonkers Ward 6 ED 10</t>
  </si>
  <si>
    <t>City of Yonkers Ward 6 ED 11</t>
  </si>
  <si>
    <t>City of Yonkers Ward 6 ED 12</t>
  </si>
  <si>
    <t>City of Yonkers Ward 6 ED 13</t>
  </si>
  <si>
    <t>City of Yonkers Ward 6 ED 14</t>
  </si>
  <si>
    <t>City of Yonkers Ward 6 ED 16</t>
  </si>
  <si>
    <t>City of Yonkers Ward 6 ED 17</t>
  </si>
  <si>
    <t>City of Yonkers Ward 6 ED 18</t>
  </si>
  <si>
    <t>City of Yonkers Ward 6 ED 20</t>
  </si>
  <si>
    <t>City of Yonkers Ward 6 ED 21</t>
  </si>
  <si>
    <t>City of Yonkers Ward 6 ED 22</t>
  </si>
  <si>
    <t>City of Yonkers Ward 6 ED 24</t>
  </si>
  <si>
    <t>City of Yonkers Ward 6 ED 28</t>
  </si>
  <si>
    <t>City of Yonkers Ward 6 ED 32</t>
  </si>
  <si>
    <t>City of Yonkers Ward 6 ED 33</t>
  </si>
  <si>
    <t>City of Yonkers Ward 7 ED 1</t>
  </si>
  <si>
    <t>City of Yonkers Ward 7 ED 2</t>
  </si>
  <si>
    <t>City of Yonkers Ward 7 ED 3</t>
  </si>
  <si>
    <t>City of Yonkers Ward 7 ED 4</t>
  </si>
  <si>
    <t>City of Yonkers Ward 7 ED 5</t>
  </si>
  <si>
    <t>City of Yonkers Ward 7 ED 6</t>
  </si>
  <si>
    <t>City of Yonkers Ward 7 ED 7</t>
  </si>
  <si>
    <t>City of Yonkers Ward 7 ED 8</t>
  </si>
  <si>
    <t>City of Yonkers Ward 7 ED 9</t>
  </si>
  <si>
    <t>City of Yonkers Ward 7 ED 11</t>
  </si>
  <si>
    <t>City of Yonkers Ward 7 ED 13</t>
  </si>
  <si>
    <t>City of Yonkers Ward 7 ED 14</t>
  </si>
  <si>
    <t>City of Yonkers Ward 7 ED 15</t>
  </si>
  <si>
    <t>City of Yonkers Ward 7 ED 16</t>
  </si>
  <si>
    <t>City of Yonkers Ward 7 ED 17</t>
  </si>
  <si>
    <t>City of Yonkers Ward 7 ED 19</t>
  </si>
  <si>
    <t>City of Yonkers Ward 7 ED 20</t>
  </si>
  <si>
    <t>City of Yonkers Ward 7 ED 21</t>
  </si>
  <si>
    <t>City of Yonkers Ward 7 ED 23</t>
  </si>
  <si>
    <t>City of Yonkers Ward 7 ED 24</t>
  </si>
  <si>
    <t>City of Yonkers Ward 7 ED 25</t>
  </si>
  <si>
    <t>City of Yonkers Ward 7 ED 26</t>
  </si>
  <si>
    <t>City of Yonkers Ward 7 ED 29</t>
  </si>
  <si>
    <t>City of Yonkers Ward 7 ED 30</t>
  </si>
  <si>
    <t>City of Yonkers Ward 7 ED 31</t>
  </si>
  <si>
    <t>City of Yonkers Ward 8 ED 1</t>
  </si>
  <si>
    <t>City of Yonkers Ward 8 ED 2</t>
  </si>
  <si>
    <t>City of Yonkers Ward 8 ED 3</t>
  </si>
  <si>
    <t>City of Yonkers Ward 8 ED 5</t>
  </si>
  <si>
    <t>City of Yonkers Ward 8 ED 6</t>
  </si>
  <si>
    <t>City of Yonkers Ward 8 ED 7</t>
  </si>
  <si>
    <t>City of Yonkers Ward 8 ED 9</t>
  </si>
  <si>
    <t>City of Yonkers Ward 8 ED 10</t>
  </si>
  <si>
    <t>City of Yonkers Ward 8 ED 11</t>
  </si>
  <si>
    <t>City of Yonkers Ward 8 ED 12</t>
  </si>
  <si>
    <t>City of Yonkers Ward 8 ED 13</t>
  </si>
  <si>
    <t>City of Yonkers Ward 8 ED 14</t>
  </si>
  <si>
    <t>City of Yonkers Ward 8 ED 15</t>
  </si>
  <si>
    <t>City of Yonkers Ward 8 ED 17</t>
  </si>
  <si>
    <t>City of Yonkers Ward 8 ED 22</t>
  </si>
  <si>
    <t>City of Yonkers Ward 8 ED 23</t>
  </si>
  <si>
    <t>City of Yonkers Ward 8 ED 24</t>
  </si>
  <si>
    <t>City of Yonkers Ward 8 ED 26</t>
  </si>
  <si>
    <t>City of Yonkers Ward 8 ED 28</t>
  </si>
  <si>
    <t>City of Yonkers Ward 9 ED 1</t>
  </si>
  <si>
    <t>City of Yonkers Ward 9 ED 2</t>
  </si>
  <si>
    <t>City of Yonkers Ward 9 ED 3</t>
  </si>
  <si>
    <t>City of Yonkers Ward 9 ED 4</t>
  </si>
  <si>
    <t>City of Yonkers Ward 9 ED 5</t>
  </si>
  <si>
    <t>City of Yonkers Ward 9 ED 6</t>
  </si>
  <si>
    <t>City of Yonkers Ward 9 ED 7</t>
  </si>
  <si>
    <t>City of Yonkers Ward 9 ED 8</t>
  </si>
  <si>
    <t>City of Yonkers Ward 9 ED 9</t>
  </si>
  <si>
    <t>City of Yonkers Ward 9 ED 10</t>
  </si>
  <si>
    <t>City of Yonkers Ward 9 ED 11</t>
  </si>
  <si>
    <t>City of Yonkers Ward 9 ED 12</t>
  </si>
  <si>
    <t>City of Yonkers Ward 9 ED 13</t>
  </si>
  <si>
    <t>City of Yonkers Ward 9 ED 15</t>
  </si>
  <si>
    <t>City of Yonkers Ward 9 ED 16</t>
  </si>
  <si>
    <t>City of Yonkers Ward 9 ED 17</t>
  </si>
  <si>
    <t>City of Yonkers Ward 10 ED 1</t>
  </si>
  <si>
    <t>City of Yonkers Ward 10 ED 2</t>
  </si>
  <si>
    <t>City of Yonkers Ward 10 ED 3</t>
  </si>
  <si>
    <t>City of Yonkers Ward 10 ED 4</t>
  </si>
  <si>
    <t>City of Yonkers Ward 10 ED 5</t>
  </si>
  <si>
    <t>City of Yonkers Ward 10 ED 6</t>
  </si>
  <si>
    <t>City of Yonkers Ward 10 ED 7</t>
  </si>
  <si>
    <t>City of Yonkers Ward 10 ED 8</t>
  </si>
  <si>
    <t>City of Yonkers Ward 10 ED 9</t>
  </si>
  <si>
    <t>City of Yonkers Ward 10 ED 11</t>
  </si>
  <si>
    <t>City of Yonkers Ward 10 ED 12</t>
  </si>
  <si>
    <t>City of Yonkers Ward 10 ED 13</t>
  </si>
  <si>
    <t>City of Yonkers Ward 10 ED 14</t>
  </si>
  <si>
    <t>City of Yonkers Ward 10 ED 15</t>
  </si>
  <si>
    <t>City of Yonkers Ward 10 ED 16</t>
  </si>
  <si>
    <t>City of Yonkers Ward 10 ED 17</t>
  </si>
  <si>
    <t>City of Yonkers Ward 10 ED 18</t>
  </si>
  <si>
    <t>City of Yonkers Ward 10 ED 20</t>
  </si>
  <si>
    <t>City of Yonkers Ward 10 ED 21</t>
  </si>
  <si>
    <t>City of Yonkers Ward 10 ED 25</t>
  </si>
  <si>
    <t>City of Yonkers Ward 11 ED 1</t>
  </si>
  <si>
    <t>City of Yonkers Ward 11 ED 2</t>
  </si>
  <si>
    <t>City of Yonkers Ward 11 ED 3</t>
  </si>
  <si>
    <t>City of Yonkers Ward 11 ED 4</t>
  </si>
  <si>
    <t>City of Yonkers Ward 11 ED 5</t>
  </si>
  <si>
    <t>City of Yonkers Ward 11 ED 6</t>
  </si>
  <si>
    <t>City of Yonkers Ward 11 ED 7</t>
  </si>
  <si>
    <t>City of Yonkers Ward 11 ED 8</t>
  </si>
  <si>
    <t>City of Yonkers Ward 11 ED 9</t>
  </si>
  <si>
    <t>City of Yonkers Ward 11 ED 10</t>
  </si>
  <si>
    <t>City of Yonkers Ward 11 ED 11</t>
  </si>
  <si>
    <t>City of Yonkers Ward 11 ED 12</t>
  </si>
  <si>
    <t>City of Yonkers Ward 11 ED 13</t>
  </si>
  <si>
    <t>City of Yonkers Ward 11 ED 14</t>
  </si>
  <si>
    <t>City of Yonkers Ward 11 ED 16</t>
  </si>
  <si>
    <t>City of Yonkers Ward 11 ED 17</t>
  </si>
  <si>
    <t>City of Yonkers Ward 11 ED 18</t>
  </si>
  <si>
    <t>City of Yonkers Ward 11 ED 19</t>
  </si>
  <si>
    <t>City of Yonkers Ward 11 ED 20</t>
  </si>
  <si>
    <t>City of Yonkers Ward 11 ED 21</t>
  </si>
  <si>
    <t>City of Yonkers Ward 12 ED 1</t>
  </si>
  <si>
    <t>City of Yonkers Ward 12 ED 2</t>
  </si>
  <si>
    <t>City of Yonkers Ward 12 ED 3</t>
  </si>
  <si>
    <t>City of Yonkers Ward 12 ED 4</t>
  </si>
  <si>
    <t>City of Yonkers Ward 12 ED 5</t>
  </si>
  <si>
    <t>City of Yonkers Ward 12 ED 6</t>
  </si>
  <si>
    <t>City of Yonkers Ward 12 ED 7</t>
  </si>
  <si>
    <t>City of Yonkers Ward 12 ED 8</t>
  </si>
  <si>
    <t>City of Yonkers Ward 12 ED 9</t>
  </si>
  <si>
    <t xml:space="preserve">City of Yonkers Ward 12 ED 10 </t>
  </si>
  <si>
    <t>City of Yonkers Ward 12 ED 11</t>
  </si>
  <si>
    <t>City of Yonkers Ward 12 ED 12</t>
  </si>
  <si>
    <t>City of Yonkers Ward 12 ED 13</t>
  </si>
  <si>
    <t>City of Yonkers Ward 12 ED 15</t>
  </si>
  <si>
    <t>City of Yonkers Ward 12 ED 16</t>
  </si>
  <si>
    <t>City of Yonkers Ward 12 ED 17</t>
  </si>
  <si>
    <t>City of Yonkers Ward 12 ED 18</t>
  </si>
  <si>
    <t>City of Yonkers Ward 12 ED 19</t>
  </si>
  <si>
    <t>TOTAL OF YONKERS</t>
  </si>
  <si>
    <t>TOTALS:</t>
  </si>
  <si>
    <t>TOTAL OF TOWNS</t>
  </si>
  <si>
    <t>TOTAL OF CITIES</t>
  </si>
  <si>
    <t>TOTAL COUNTY WIDE</t>
  </si>
  <si>
    <t xml:space="preserve"> </t>
  </si>
  <si>
    <t>REP</t>
  </si>
  <si>
    <t xml:space="preserve"> TWD</t>
  </si>
  <si>
    <t xml:space="preserve"> TOTAL CANVASS</t>
  </si>
  <si>
    <t xml:space="preserve"> BLANK -VOID</t>
  </si>
  <si>
    <t xml:space="preserve"> TOTAL BALLOT</t>
  </si>
  <si>
    <t>OFFICE</t>
  </si>
  <si>
    <t>PAGE #</t>
  </si>
  <si>
    <t xml:space="preserve"> YES</t>
  </si>
  <si>
    <t xml:space="preserve"> NO</t>
  </si>
  <si>
    <t>INDEX</t>
  </si>
  <si>
    <t>CONGRESSIONAL DISTRICT - 17TH</t>
  </si>
  <si>
    <t>SENATORIAL DISTRICT - 34TH</t>
  </si>
  <si>
    <t>SENATORIAL DISTRICT - 35TH</t>
  </si>
  <si>
    <t>SENATORIAL DISTRICT - 36TH</t>
  </si>
  <si>
    <t>SENATORIAL DISTRICT - 37TH</t>
  </si>
  <si>
    <t>SENATORIAL DISTRICT - 40TH</t>
  </si>
  <si>
    <t>ASSEMBLY DISTRICT - 88TH</t>
  </si>
  <si>
    <t>ASSEMBLY DISTRICT - 89TH</t>
  </si>
  <si>
    <t>ASSEMBLY DISTRICT - 90TH</t>
  </si>
  <si>
    <t>COUNTY COURT JUDGE</t>
  </si>
  <si>
    <t>DEM</t>
  </si>
  <si>
    <t>CON</t>
  </si>
  <si>
    <t>WOR</t>
  </si>
  <si>
    <t>Town of Bedford - 1</t>
  </si>
  <si>
    <t>Town of Bedford - 2</t>
  </si>
  <si>
    <t>Town of Bedford - 3</t>
  </si>
  <si>
    <t>Town of Bedford - 4</t>
  </si>
  <si>
    <t>Town of Bedford - 5</t>
  </si>
  <si>
    <t>Town of Bedford - 6</t>
  </si>
  <si>
    <t>Town of Bedford - 7</t>
  </si>
  <si>
    <t>Town of Bedford - 8</t>
  </si>
  <si>
    <t>Town of Bedford - 9</t>
  </si>
  <si>
    <t>Town of Bedford - 10</t>
  </si>
  <si>
    <t>Town of Bedford - 11</t>
  </si>
  <si>
    <t>Town of Bedford - 12</t>
  </si>
  <si>
    <t>Town of Bedford - 13</t>
  </si>
  <si>
    <t>Town of Bedford - 14</t>
  </si>
  <si>
    <t>Town of Bedford - 15</t>
  </si>
  <si>
    <t>Town of Bedford - 16</t>
  </si>
  <si>
    <t>Town of Bedford - 17</t>
  </si>
  <si>
    <t>Town of Bedford - 18</t>
  </si>
  <si>
    <t>Town of Cortlandt - 1</t>
  </si>
  <si>
    <t>Town of Cortlandt - 2</t>
  </si>
  <si>
    <t>Town of Cortlandt - 3</t>
  </si>
  <si>
    <t>Town of Cortlandt - 4</t>
  </si>
  <si>
    <t>Town of Cortlandt - 5</t>
  </si>
  <si>
    <t>Town of Cortlandt - 6</t>
  </si>
  <si>
    <t>Town of Cortlandt - 7</t>
  </si>
  <si>
    <t>Town of Cortlandt - 8</t>
  </si>
  <si>
    <t>Town of Cortlandt - 9</t>
  </si>
  <si>
    <t>Town of Cortlandt - 10</t>
  </si>
  <si>
    <t>Town of Cortlandt - 11</t>
  </si>
  <si>
    <t>Town of Cortlandt - 12</t>
  </si>
  <si>
    <t>Town of Cortlandt - 13</t>
  </si>
  <si>
    <t>Town of Cortlandt - 14</t>
  </si>
  <si>
    <t>Town of Cortlandt - 15</t>
  </si>
  <si>
    <t>Town of Cortlandt - 16</t>
  </si>
  <si>
    <t>Town of Cortlandt - 17</t>
  </si>
  <si>
    <t>Town of Cortlandt - 18</t>
  </si>
  <si>
    <t>Town of Cortlandt - 19</t>
  </si>
  <si>
    <t>Town of Cortlandt - 20</t>
  </si>
  <si>
    <t>Town of Cortlandt - 21</t>
  </si>
  <si>
    <t>Town of Cortlandt - 22</t>
  </si>
  <si>
    <t>Town of Cortlandt - 23</t>
  </si>
  <si>
    <t>Town of Cortlandt - 24</t>
  </si>
  <si>
    <t>Town of Cortlandt - 25</t>
  </si>
  <si>
    <t>Town of Cortlandt - 26</t>
  </si>
  <si>
    <t>Town of Cortlandt - 27</t>
  </si>
  <si>
    <t>Town of Cortlandt - 28</t>
  </si>
  <si>
    <t>Town of Cortlandt - 29</t>
  </si>
  <si>
    <t>Town of Cortlandt - 30</t>
  </si>
  <si>
    <t>Town of Cortlandt - 31</t>
  </si>
  <si>
    <t>Town of Cortlandt - 32</t>
  </si>
  <si>
    <t>Town of Cortlandt - 33</t>
  </si>
  <si>
    <t>Town of Cortlandt - 34</t>
  </si>
  <si>
    <t>Town of Cortlandt - 35</t>
  </si>
  <si>
    <t>Town of Cortlandt - 38</t>
  </si>
  <si>
    <t>Town of Cortlandt - 39</t>
  </si>
  <si>
    <t>Town of Eastchester - 1</t>
  </si>
  <si>
    <t>Town of Eastchester - 2</t>
  </si>
  <si>
    <t>Town of Eastchester - 3</t>
  </si>
  <si>
    <t>Town of Eastchester - 4</t>
  </si>
  <si>
    <t>Town of Eastchester - 5</t>
  </si>
  <si>
    <t>Town of Eastchester - 6</t>
  </si>
  <si>
    <t>Town of Eastchester - 7</t>
  </si>
  <si>
    <t>Town of Eastchester - 8</t>
  </si>
  <si>
    <t>Town of Eastchester - 9</t>
  </si>
  <si>
    <t>Town of Eastchester - 10</t>
  </si>
  <si>
    <t>Town of Eastchester - 11</t>
  </si>
  <si>
    <t>Town of Eastchester - 12</t>
  </si>
  <si>
    <t>Town of Eastchester - 13</t>
  </si>
  <si>
    <t>Town of Eastchester - 14</t>
  </si>
  <si>
    <t>Town of Eastchester - 15</t>
  </si>
  <si>
    <t>Town of Eastchester - 16</t>
  </si>
  <si>
    <t>Town of Eastchester - 17</t>
  </si>
  <si>
    <t>Town of Eastchester - 18</t>
  </si>
  <si>
    <t>Town of Eastchester - 19</t>
  </si>
  <si>
    <t>Town of Eastchester - 20</t>
  </si>
  <si>
    <t>Town of Eastchester - 21</t>
  </si>
  <si>
    <t>Town of Eastchester - 22</t>
  </si>
  <si>
    <t>Town of Eastchester - 23</t>
  </si>
  <si>
    <t>Town of Eastchester - 24</t>
  </si>
  <si>
    <t>Town of Eastchester - 25</t>
  </si>
  <si>
    <t>Town of Eastchester - 26</t>
  </si>
  <si>
    <t>Town of Eastchester - 27</t>
  </si>
  <si>
    <t>Town of Eastchester - 28</t>
  </si>
  <si>
    <t>Town of Eastchester - 29</t>
  </si>
  <si>
    <t>Town of Eastchester - 30</t>
  </si>
  <si>
    <t>Town of Eastchester - 31</t>
  </si>
  <si>
    <t>Town of Eastchester - 32</t>
  </si>
  <si>
    <t>Town of Eastchester - 33</t>
  </si>
  <si>
    <t>Town of Eastchester - 34</t>
  </si>
  <si>
    <t>Town of Eastchester - 35</t>
  </si>
  <si>
    <t>Town of Eastchester - 36</t>
  </si>
  <si>
    <t>Town of Eastchester - 37</t>
  </si>
  <si>
    <t>Town of Eastchester - 38</t>
  </si>
  <si>
    <t>Town of Eastchester - 39</t>
  </si>
  <si>
    <t>Town of Greenburgh - 1</t>
  </si>
  <si>
    <t>Town of Greenburgh - 2</t>
  </si>
  <si>
    <t>Town of Greenburgh - 3</t>
  </si>
  <si>
    <t>Town of Greenburgh - 4</t>
  </si>
  <si>
    <t>Town of Greenburgh - 5</t>
  </si>
  <si>
    <t>Town of Greenburgh - 6</t>
  </si>
  <si>
    <t>Town of Greenburgh - 7</t>
  </si>
  <si>
    <t>Town of Greenburgh - 8</t>
  </si>
  <si>
    <t>Town of Greenburgh - 9</t>
  </si>
  <si>
    <t>Town of Greenburgh - 10</t>
  </si>
  <si>
    <t>Town of Greenburgh - 11</t>
  </si>
  <si>
    <t>Town of Greenburgh - 12</t>
  </si>
  <si>
    <t>Town of Greenburgh - 13</t>
  </si>
  <si>
    <t>Town of Greenburgh - 14</t>
  </si>
  <si>
    <t>Town of Greenburgh - 15</t>
  </si>
  <si>
    <t>Town of Greenburgh - 16</t>
  </si>
  <si>
    <t>Town of Greenburgh - 17</t>
  </si>
  <si>
    <t>Town of Greenburgh - 18</t>
  </si>
  <si>
    <t>Town of Greenburgh - 19</t>
  </si>
  <si>
    <t>Town of Greenburgh - 20</t>
  </si>
  <si>
    <t>Town of Greenburgh - 21</t>
  </si>
  <si>
    <t>Town of Greenburgh - 22</t>
  </si>
  <si>
    <t>Town of Greenburgh - 23</t>
  </si>
  <si>
    <t>Town of Greenburgh - 24</t>
  </si>
  <si>
    <t>Town of Greenburgh - 25</t>
  </si>
  <si>
    <t>Town of Greenburgh - 26</t>
  </si>
  <si>
    <t>Town of Greenburgh - 27</t>
  </si>
  <si>
    <t>Town of Greenburgh - 28</t>
  </si>
  <si>
    <t>Town of Greenburgh - 29</t>
  </si>
  <si>
    <t>Town of Greenburgh - 30</t>
  </si>
  <si>
    <t>Town of Greenburgh - 31</t>
  </si>
  <si>
    <t>Town of Greenburgh - 32</t>
  </si>
  <si>
    <t>Town of Greenburgh - 33</t>
  </si>
  <si>
    <t>Town of Greenburgh - 34</t>
  </si>
  <si>
    <t>Town of Greenburgh - 35</t>
  </si>
  <si>
    <t>Town of Greenburgh - 36</t>
  </si>
  <si>
    <t>Town of Greenburgh - 37</t>
  </si>
  <si>
    <t>Town of Greenburgh - 38</t>
  </si>
  <si>
    <t>Town of Greenburgh - 39</t>
  </si>
  <si>
    <t>Town of Greenburgh - 40</t>
  </si>
  <si>
    <t>Town of Greenburgh - 41</t>
  </si>
  <si>
    <t>Town of Greenburgh - 42</t>
  </si>
  <si>
    <t>Town of Greenburgh - 43</t>
  </si>
  <si>
    <t>Town of Greenburgh - 44</t>
  </si>
  <si>
    <t>Town of Greenburgh - 45</t>
  </si>
  <si>
    <t>Town of Greenburgh - 46</t>
  </si>
  <si>
    <t>Town of Greenburgh - 47</t>
  </si>
  <si>
    <t>Town of Greenburgh - 48</t>
  </si>
  <si>
    <t>Town of Greenburgh - 49</t>
  </si>
  <si>
    <t>Town of Greenburgh - 50</t>
  </si>
  <si>
    <t>Town of Greenburgh - 51</t>
  </si>
  <si>
    <t>Town of Greenburgh - 52</t>
  </si>
  <si>
    <t>Town of Greenburgh - 53</t>
  </si>
  <si>
    <t>Town of Greenburgh - 54</t>
  </si>
  <si>
    <t>Town of Greenburgh - 55</t>
  </si>
  <si>
    <t>Town of Greenburgh - 56</t>
  </si>
  <si>
    <t>Town of Greenburgh - 57</t>
  </si>
  <si>
    <t>Town of Greenburgh - 58</t>
  </si>
  <si>
    <t>Town of Greenburgh - 59</t>
  </si>
  <si>
    <t>Town of Greenburgh - 60</t>
  </si>
  <si>
    <t>Town of Greenburgh - 61</t>
  </si>
  <si>
    <t>Town of Greenburgh - 62</t>
  </si>
  <si>
    <t>Town of Greenburgh - 63</t>
  </si>
  <si>
    <t>Town of Greenburgh - 64</t>
  </si>
  <si>
    <t>Town of Greenburgh - 65</t>
  </si>
  <si>
    <t>Town of Greenburgh - 66</t>
  </si>
  <si>
    <t>Town of Greenburgh - 67</t>
  </si>
  <si>
    <t>Town of Greenburgh - 68</t>
  </si>
  <si>
    <t>Town of Greenburgh - 69</t>
  </si>
  <si>
    <t>Town of Greenburgh - 70</t>
  </si>
  <si>
    <t>Town of Greenburgh - 71</t>
  </si>
  <si>
    <t>Town of Greenburgh - 72</t>
  </si>
  <si>
    <t>Town of Greenburgh - 73</t>
  </si>
  <si>
    <t>Town of Greenburgh - 74</t>
  </si>
  <si>
    <t>Town of Greenburgh - 75</t>
  </si>
  <si>
    <t>Town of Greenburgh - 76</t>
  </si>
  <si>
    <t>Town of Greenburgh - 77</t>
  </si>
  <si>
    <t>Town of Greenburgh - 78</t>
  </si>
  <si>
    <t>Town of Greenburgh - 79</t>
  </si>
  <si>
    <t>Town of Greenburgh - 80</t>
  </si>
  <si>
    <t>Town of Greenburgh - 81</t>
  </si>
  <si>
    <t>Town of Harrison - 1</t>
  </si>
  <si>
    <t>Town of Harrison - 2</t>
  </si>
  <si>
    <t>Town of Harrison - 3</t>
  </si>
  <si>
    <t>Town of Harrison - 4</t>
  </si>
  <si>
    <t>Town of Harrison - 5</t>
  </si>
  <si>
    <t>Town of Harrison - 6</t>
  </si>
  <si>
    <t>Town of Harrison - 7</t>
  </si>
  <si>
    <t>Town of Harrison - 8</t>
  </si>
  <si>
    <t>Town of Harrison - 9</t>
  </si>
  <si>
    <t>Town of Harrison - 10</t>
  </si>
  <si>
    <t>Town of Harrison - 11</t>
  </si>
  <si>
    <t>Town of Harrison - 12</t>
  </si>
  <si>
    <t>Town of Harrison - 13</t>
  </si>
  <si>
    <t>Town of Harrison - 14</t>
  </si>
  <si>
    <t>Town of Harrison - 15</t>
  </si>
  <si>
    <t>Town of Harrison - 16</t>
  </si>
  <si>
    <t>Town of Harrison - 17</t>
  </si>
  <si>
    <t>Town of Harrison - 18</t>
  </si>
  <si>
    <t>Town of Harrison - 19</t>
  </si>
  <si>
    <t>Town of Lewisboro - 1</t>
  </si>
  <si>
    <t>Town of Lewisboro - 2</t>
  </si>
  <si>
    <t>Town of Lewisboro - 3</t>
  </si>
  <si>
    <t>Town of Lewisboro - 4</t>
  </si>
  <si>
    <t>Town of Lewisboro - 5</t>
  </si>
  <si>
    <t>Town of Lewisboro - 6</t>
  </si>
  <si>
    <t>Town of Lewisboro - 7</t>
  </si>
  <si>
    <t>Town of Lewisboro - 8</t>
  </si>
  <si>
    <t>Town of Lewisboro - 9</t>
  </si>
  <si>
    <t>Town of Lewisboro - 10</t>
  </si>
  <si>
    <t>Town of Lewisboro - 11</t>
  </si>
  <si>
    <t>Town of Lewisboro - 12</t>
  </si>
  <si>
    <t>Town of Mamaroneck - 1</t>
  </si>
  <si>
    <t>Town of Mamaroneck - 2</t>
  </si>
  <si>
    <t>Town of Mamaroneck - 3</t>
  </si>
  <si>
    <t>Town of Mamaroneck - 4</t>
  </si>
  <si>
    <t>Town of Mamaroneck - 5</t>
  </si>
  <si>
    <t>Town of Mamaroneck - 6</t>
  </si>
  <si>
    <t>Town of Mamaroneck - 7</t>
  </si>
  <si>
    <t>Town of Mamaroneck - 8</t>
  </si>
  <si>
    <t>Town of Mamaroneck - 9</t>
  </si>
  <si>
    <t>Town of Mamaroneck - 10</t>
  </si>
  <si>
    <t>Town of Mamaroneck - 11</t>
  </si>
  <si>
    <t>Town of Mamaroneck - 12</t>
  </si>
  <si>
    <t>Town of Mamaroneck - 13</t>
  </si>
  <si>
    <t>Town of Mamaroneck - 14</t>
  </si>
  <si>
    <t>Town of Mamaroneck - 15</t>
  </si>
  <si>
    <t>Town of Mamaroneck - 16</t>
  </si>
  <si>
    <t>Town of Mamaroneck - 17</t>
  </si>
  <si>
    <t>Town of Mamaroneck - 18</t>
  </si>
  <si>
    <t>Town of Mamaroneck - 19</t>
  </si>
  <si>
    <t>Town of Mamaroneck - 20</t>
  </si>
  <si>
    <t>Town of Mamaroneck - 21</t>
  </si>
  <si>
    <t>Town of Mamaroneck - 22</t>
  </si>
  <si>
    <t>Town of Mamaroneck - 23</t>
  </si>
  <si>
    <t>Town of Mamaroneck - 24</t>
  </si>
  <si>
    <t>Town of Mamaroneck - 25</t>
  </si>
  <si>
    <t>Town of Mamaroneck - 26</t>
  </si>
  <si>
    <t>Town of Mamaroneck - 27</t>
  </si>
  <si>
    <t>Town of Mamaroneck - 28</t>
  </si>
  <si>
    <t>Town of Mount Kisco - 1</t>
  </si>
  <si>
    <t>Town of Mount Kisco - 2</t>
  </si>
  <si>
    <t>Town of Mount Kisco - 3</t>
  </si>
  <si>
    <t>Town of Mount Kisco - 4</t>
  </si>
  <si>
    <t>Town of Mount Kisco - 5</t>
  </si>
  <si>
    <t>Town of Mount Kisco - 6</t>
  </si>
  <si>
    <t>Town of Mount Kisco - 7</t>
  </si>
  <si>
    <t>Town of Mount Pleasant - 1</t>
  </si>
  <si>
    <t>Town of Mount Pleasant - 2</t>
  </si>
  <si>
    <t>Town of Mount Pleasant - 3</t>
  </si>
  <si>
    <t>Town of Mount Pleasant - 4</t>
  </si>
  <si>
    <t>Town of Mount Pleasant - 5</t>
  </si>
  <si>
    <t>Town of Mount Pleasant - 6</t>
  </si>
  <si>
    <t>Town of Mount Pleasant - 7</t>
  </si>
  <si>
    <t>Town of Mount Pleasant - 9</t>
  </si>
  <si>
    <t>Town of Mount Pleasant - 10</t>
  </si>
  <si>
    <t>Town of Mount Pleasant - 11</t>
  </si>
  <si>
    <t>Town of Mount Pleasant - 12</t>
  </si>
  <si>
    <t>Town of Mount Pleasant - 13</t>
  </si>
  <si>
    <t>Town of Mount Pleasant - 14</t>
  </si>
  <si>
    <t>Town of Mount Pleasant - 15</t>
  </si>
  <si>
    <t>Town of Mount Pleasant - 16</t>
  </si>
  <si>
    <t>Town of Mount Pleasant - 17</t>
  </si>
  <si>
    <t>Town of Mount Pleasant - 18</t>
  </si>
  <si>
    <t>Town of Mount Pleasant - 19</t>
  </si>
  <si>
    <t>Town of Mount Pleasant - 20</t>
  </si>
  <si>
    <t>Town of Mount Pleasant - 22</t>
  </si>
  <si>
    <t>Town of Mount Pleasant - 23</t>
  </si>
  <si>
    <t>Town of Mount Pleasant - 24</t>
  </si>
  <si>
    <t>Town of Mount Pleasant - 25</t>
  </si>
  <si>
    <t>Town of Mount Pleasant - 26</t>
  </si>
  <si>
    <t>Town of Mount Pleasant - 27</t>
  </si>
  <si>
    <t>Town of Mount Pleasant - 28</t>
  </si>
  <si>
    <t>Town of Mount Pleasant - 29</t>
  </si>
  <si>
    <t>Town of Mount Pleasant - 30</t>
  </si>
  <si>
    <t>Town of Mount Pleasant - 31</t>
  </si>
  <si>
    <t>Town of Mount Pleasant - 32</t>
  </si>
  <si>
    <t>Town of Mount Pleasant - 33</t>
  </si>
  <si>
    <t>Town of Mount Pleasant - 34</t>
  </si>
  <si>
    <t>Town of Mount Pleasant - 35</t>
  </si>
  <si>
    <t>Town of Mount Pleasant - 36</t>
  </si>
  <si>
    <t>Town of Mount Pleasant - 37</t>
  </si>
  <si>
    <t>Town of Mount Pleasant - 38</t>
  </si>
  <si>
    <t>Town of Mount Pleasant - 39</t>
  </si>
  <si>
    <t>Town of Mount Pleasant - 40</t>
  </si>
  <si>
    <t>Town of Mount Pleasant - 41</t>
  </si>
  <si>
    <t>Town of Mount Pleasant - 42</t>
  </si>
  <si>
    <t>Town of Mount Pleasant - 43</t>
  </si>
  <si>
    <t>Town of Mount Pleasant - 44</t>
  </si>
  <si>
    <t>Town of New Castle - 1</t>
  </si>
  <si>
    <t>Town of Harrison - 20</t>
  </si>
  <si>
    <t>Town of Scarsdale - 19</t>
  </si>
  <si>
    <t>City of White Plains - 44</t>
  </si>
  <si>
    <t>City of White Plains - 45</t>
  </si>
  <si>
    <t>City of White Plains - 46</t>
  </si>
  <si>
    <t>City of Yonkers Ward 3 ED 29</t>
  </si>
  <si>
    <t>TOTAL:</t>
  </si>
  <si>
    <t>CONGRESSIONAL DISTRICT - 16TH</t>
  </si>
  <si>
    <t>SUPREME COURT JUSTICE</t>
  </si>
  <si>
    <t>ASSEMBLY DISTRICT - 94TH</t>
  </si>
  <si>
    <t>ASSEMBLY DISTRICT - 95TH</t>
  </si>
  <si>
    <t>W/I</t>
  </si>
  <si>
    <t>City of Yonkers Ward 3 ED 21</t>
  </si>
  <si>
    <t xml:space="preserve"> IRREGULAR</t>
  </si>
  <si>
    <t xml:space="preserve"> ANDREA STEWART-COUSINS</t>
  </si>
  <si>
    <t xml:space="preserve"> STEVEN OTIS</t>
  </si>
  <si>
    <t>THE FIELD LIBRARY BUDGET PROPOSITION</t>
  </si>
  <si>
    <t>GOVERNOR/LIEUTENANT</t>
  </si>
  <si>
    <t>COMPTROLLER</t>
  </si>
  <si>
    <t>ATTORNEY GENERAL</t>
  </si>
  <si>
    <t>VILLAGE OF CROTON ON HUDSON - VILLAGE JUSTICE</t>
  </si>
  <si>
    <t>VILLAGE OF CROTON ON HUDSON - VILLAGE TRUSTEE</t>
  </si>
  <si>
    <t>VILLAGE OF ARDSLEY - VILLAGE JUSTICE</t>
  </si>
  <si>
    <t>VILLAGE OF DOBBS FERRY - VILLAGE TRUSTEE</t>
  </si>
  <si>
    <t>VILLAGE OF IRVINGTON - VILLAGE TRUSTEE</t>
  </si>
  <si>
    <t>VILLAGE OF MAMARONECK - VILLAGE TRUSTEE</t>
  </si>
  <si>
    <t>VILLAGE OF MAMARONECK - VILLAGE JUSTICE</t>
  </si>
  <si>
    <t>VILLAGE OF MT. KISCO - VILLAGE TRUSTEE</t>
  </si>
  <si>
    <t>VILLAGE OF MT. KISCO - LIBRARY TRUSTEE</t>
  </si>
  <si>
    <t>VILLAGE OF OSSINING - VILLAGE MAYOR</t>
  </si>
  <si>
    <t xml:space="preserve">VILLAGE OF OSSINING - VILLAGE TRUSTEE </t>
  </si>
  <si>
    <t>ASSEMBLY DISTRICT - 91ST</t>
  </si>
  <si>
    <t>ASSEMBLY DISTRICT - 92ND</t>
  </si>
  <si>
    <t>ASSEMBLY DISTRICT - 93RD</t>
  </si>
  <si>
    <t>VILLAGE OF ARDSLEY - VILLAGE TRUSTEE</t>
  </si>
  <si>
    <t>UNITED STATES SENATOR</t>
  </si>
  <si>
    <t>TOWN OF GREENBURGH - TOWN JUSTICE</t>
  </si>
  <si>
    <t>VILLAGE OF TARRYTOWN - VILLAGE TRUSTEE</t>
  </si>
  <si>
    <t>MT. PLEASANT - TOWN JUSTICE</t>
  </si>
  <si>
    <t xml:space="preserve"> JOE PINION</t>
  </si>
  <si>
    <t xml:space="preserve"> LAURENCE LONKY</t>
  </si>
  <si>
    <t xml:space="preserve"> RIKA LEVIN</t>
  </si>
  <si>
    <t>PEEKSKILL - PROPOSAL NUMBER ONE, PROPOSITION # 1 - DESCRIPTION</t>
  </si>
  <si>
    <t xml:space="preserve">PEEKSKILL - PROPOSAL NUMBER ONE, PROPOSITION # 1 </t>
  </si>
  <si>
    <t>PEEKSKILL - COUNCIL MEMBER - UNEXPIRED</t>
  </si>
  <si>
    <t>OSSINING - COUNCIL MEMBER - UNEXPIRED</t>
  </si>
  <si>
    <t>City of White Plains - 47</t>
  </si>
  <si>
    <t>City of Yonkers Ward 12 ED 20</t>
  </si>
  <si>
    <t>Proposal Number One, A Proposition</t>
  </si>
  <si>
    <t>Clean Water, Clean Air, and Green Jobs Environmental Bond Act of 2022</t>
  </si>
  <si>
    <t>"To address and combat the impact of climate change and damage to the environment, the "Clean
Water, Clean Air, and Green Jobs Environmental Bond Act of 2022" authorizes the sale of state
bonds up to four billion two hundred million dollars to fund environmental protection, natural
restoration, resiliency, and clean energy projects. Shall the Environmental Bond Act of 2022 be
approved?"</t>
  </si>
  <si>
    <t>Proposal two, village proposition one</t>
  </si>
  <si>
    <t>Shall the General Village Election of the Village of Tuckahoe be held annually in November rather
than March, specifically on the date of the General Election as defined in Section 8-100 of the
Election Law of the State of New York, and the term of office of each elected Village Officer who
currently holds such elected office terminate at noon on the first Monday in December in the year in
which such term would otherwise expire?</t>
  </si>
  <si>
    <t>Shall the General Village Election of the Village of Hastings-on-Hudson be held annually on the
Tuesday next succeeding the first Monday in November (to coincide with the date of the General
Election as defined in Section 8-100 of the Election Law of the State of New York) and the term of
office of each elected Village Officer who currently holds such elected office terminate at noon on
the first Monday in December in the year in which the terms would otherwise expire?</t>
  </si>
  <si>
    <t>Shall there be approved and adopted in the Village of Mamaroneck, New York, a local law entitled
"Local Law E of 2022, a local law regarding the authority to appoint the Clerk-Treasurer, amending
Sections 9-5 and 9-6 of the code of the Village of Mamaroneck to transfer the authority to appoint
the clerk-treasurer from the Mayor to the Board of Trustees, superseding Section 4-400(1)(C)(I) of
the Village Law of the State of New York"?</t>
  </si>
  <si>
    <t>Proposal three, village proposition two</t>
  </si>
  <si>
    <t>Shall there be approved and adopted in the Village of Mamaroneck, New York, a local law entitled
"Local Law F of 2022, a local law regarding the authority to remove members of the Planning Board
and Zoning Board of Appeals, amending Sections 58-1 and 342-88 of the code of the Village of
Mamaroneck to transfer the authority to remove members of the Planning Board and Zoning Board
of Appeals from the Mayor to the Board of Trustees, superseding Sections 7-712(9) and 7-718(9) of
the Village law of the State of New York"?</t>
  </si>
  <si>
    <t>Proposal four, village proposition three</t>
  </si>
  <si>
    <t>Shall there be approved and adopted in the Village of Mamaroneck, New York, a local law entitled
"Local Law G of 2022, regarding the authority to fill vacancies on the Board of Trustees", which
amends Sections 9-5 and 9-6 of the code of the Village of Mamaroneck to transfer the authority to
fill vacancies in the Office of Village Trustee from the Mayor to the Board of Trustees, superseding
Sections 3-312(3) and 3-312(3)(b) of the Village law of the State of New York?</t>
  </si>
  <si>
    <t>"Shall the Board of Trustees of the Village/Town of Mount Kisco amend the current service award
program for active volunteer firefighters of the Village/Town of Mount Kisco so that effective
January 1, 2023 the monthly payment accrued "Service Award" shall be $30 for each service year
of Service Award Program service that is earned prospectively and the maximum monthly payment
shall not exceed $750?"</t>
  </si>
  <si>
    <t>"Shall the Board of Trustees of the Village/Town of Mount Kisco amend the current service award
program for active volunteer members of the Mount Kisco Volunteer Ambulance Corps so that
effective January 1, 2023 the entitlement age shall be decreased from age 65 to age 60 and that
monthly payment accrued "Service Award" shall be $30 for each service year of Service Award
Program service that is earned prospectively and the maximum monthly payment shall not exceed
$750?"</t>
  </si>
  <si>
    <t>Proposal two, city proposition one</t>
  </si>
  <si>
    <t>Shall the annual contribution of the City of Peekskill for the Operating Budget of the Field Library be
increased by one hundred twenty-five thousand ($125,000.00) dollars to the sum of one million four
hundred fifty-eight thousand ($1,458,000.00) dollars annually.</t>
  </si>
  <si>
    <t xml:space="preserve"> HOCHUL / DELGADO</t>
  </si>
  <si>
    <t xml:space="preserve"> ZELDIN / ESPOSITO</t>
  </si>
  <si>
    <t xml:space="preserve"> PAUL RODRIGUEZ</t>
  </si>
  <si>
    <t xml:space="preserve"> MICHAEL HENRY</t>
  </si>
  <si>
    <t>LAR</t>
  </si>
  <si>
    <t xml:space="preserve"> CHARLES E. SCHUMER</t>
  </si>
  <si>
    <t xml:space="preserve"> DIANE SARE</t>
  </si>
  <si>
    <t xml:space="preserve"> MAURICE D. WILLIAMS</t>
  </si>
  <si>
    <t xml:space="preserve"> SHERRI EISENPRESS</t>
  </si>
  <si>
    <t xml:space="preserve"> DAVID S. ZUCKERMAN</t>
  </si>
  <si>
    <t xml:space="preserve"> ANNE E. MINIHAN</t>
  </si>
  <si>
    <t xml:space="preserve"> DAVID J. SQUIRRELL</t>
  </si>
  <si>
    <t xml:space="preserve"> AMY S. PUERTO</t>
  </si>
  <si>
    <t xml:space="preserve"> ELENA M. GOLDBERG-VELAZQUEZ</t>
  </si>
  <si>
    <t xml:space="preserve"> JOSEPH I. FARCA</t>
  </si>
  <si>
    <t xml:space="preserve"> MICHAEL J. GRACE</t>
  </si>
  <si>
    <t xml:space="preserve"> LINDA M. MURRAY</t>
  </si>
  <si>
    <t xml:space="preserve"> RICHARD J. GUERTIN</t>
  </si>
  <si>
    <t xml:space="preserve"> JOHN CIAMPOLI</t>
  </si>
  <si>
    <t xml:space="preserve"> ROBERT S. CYPHER JR.</t>
  </si>
  <si>
    <t xml:space="preserve"> JOHN A. SARCONE III</t>
  </si>
  <si>
    <t xml:space="preserve"> KERI A. FIORE</t>
  </si>
  <si>
    <t xml:space="preserve"> MIRIAM L. FLISSER</t>
  </si>
  <si>
    <t xml:space="preserve"> SEAN PATRICK MALONEY</t>
  </si>
  <si>
    <t xml:space="preserve"> MIKE LAWLER</t>
  </si>
  <si>
    <t xml:space="preserve"> NATHALIA FERNANDEZ</t>
  </si>
  <si>
    <t xml:space="preserve"> SAMANTHA ZHERKA</t>
  </si>
  <si>
    <t xml:space="preserve"> KHRISTEN M. KERR</t>
  </si>
  <si>
    <t xml:space="preserve"> JAMAAL T. BAILEY</t>
  </si>
  <si>
    <t xml:space="preserve"> SHELLEY B. MAYER</t>
  </si>
  <si>
    <t xml:space="preserve"> FRANK F. MURTHA</t>
  </si>
  <si>
    <t xml:space="preserve"> PETER B. HARCKHAM</t>
  </si>
  <si>
    <t xml:space="preserve"> GINA M. ARENA</t>
  </si>
  <si>
    <t xml:space="preserve"> THOMAS H. FIX JR.</t>
  </si>
  <si>
    <t xml:space="preserve"> J. GARY PRETLOW</t>
  </si>
  <si>
    <t xml:space="preserve"> ANDRAE L. MITCHELL</t>
  </si>
  <si>
    <t>FDP</t>
  </si>
  <si>
    <t xml:space="preserve"> NADER J. SAYEGH</t>
  </si>
  <si>
    <t xml:space="preserve"> MICHAEL B. BREEN</t>
  </si>
  <si>
    <t xml:space="preserve"> MARYJANE C. SHIMSKY</t>
  </si>
  <si>
    <t xml:space="preserve"> CARLO VALENTE</t>
  </si>
  <si>
    <t xml:space="preserve"> CHRIS BURDICK</t>
  </si>
  <si>
    <t xml:space="preserve"> GARY N. LIPSON</t>
  </si>
  <si>
    <t xml:space="preserve"> KATHLEEN M. VALLETTA</t>
  </si>
  <si>
    <t xml:space="preserve"> MATTHEW J. SLATER</t>
  </si>
  <si>
    <t xml:space="preserve"> DANA LEVENBERG</t>
  </si>
  <si>
    <t xml:space="preserve"> STACY HALPER</t>
  </si>
  <si>
    <t xml:space="preserve"> THOMAS W. CATOLIATO</t>
  </si>
  <si>
    <t xml:space="preserve"> ROBERT E. MAYES</t>
  </si>
  <si>
    <t xml:space="preserve"> WARREN A. SMITH SR.</t>
  </si>
  <si>
    <t xml:space="preserve"> SAM R. WATKINS JR.</t>
  </si>
  <si>
    <t xml:space="preserve"> ANN H. GALLELLI</t>
  </si>
  <si>
    <t xml:space="preserve"> LEONARD S. SIMON</t>
  </si>
  <si>
    <t xml:space="preserve"> ERIN M. MCGOEY</t>
  </si>
  <si>
    <t xml:space="preserve"> DAVID I. RIFAS</t>
  </si>
  <si>
    <t xml:space="preserve"> STEVEN C. EDELSTEIN</t>
  </si>
  <si>
    <t xml:space="preserve"> CRAIG J. WEITZ</t>
  </si>
  <si>
    <t xml:space="preserve"> NICOLE A. SULLIVAN</t>
  </si>
  <si>
    <t xml:space="preserve"> LAWRENCE W.D. TAYLOR</t>
  </si>
  <si>
    <t xml:space="preserve"> JESSICA ASHLEY BLOOM GALEN</t>
  </si>
  <si>
    <t xml:space="preserve"> LAWRENCE J. OGRODNEK</t>
  </si>
  <si>
    <t xml:space="preserve"> PAUL J. RINALDI</t>
  </si>
  <si>
    <t xml:space="preserve"> ROBERT A. HOYT</t>
  </si>
  <si>
    <t xml:space="preserve"> THOMAS E. MITCHELL</t>
  </si>
  <si>
    <t xml:space="preserve"> SARAH T. BAUER</t>
  </si>
  <si>
    <t xml:space="preserve"> PETER J. FANELLI</t>
  </si>
  <si>
    <t xml:space="preserve"> CHARLES D. MANICE</t>
  </si>
  <si>
    <t xml:space="preserve"> ALLISON L. MAY</t>
  </si>
  <si>
    <t xml:space="preserve"> CHRISTIE L. DERRICO</t>
  </si>
  <si>
    <t xml:space="preserve"> KAREN B. SCHLEIMER</t>
  </si>
  <si>
    <t xml:space="preserve"> LISA C. ABZUN</t>
  </si>
  <si>
    <t>BKP</t>
  </si>
  <si>
    <t xml:space="preserve"> HEATHER BRYANT</t>
  </si>
  <si>
    <t>UNC</t>
  </si>
  <si>
    <t xml:space="preserve"> HOLLY A. F. MCCALL</t>
  </si>
  <si>
    <t xml:space="preserve"> CHRISTIAN G. HILDENBRAND</t>
  </si>
  <si>
    <t xml:space="preserve"> JENNIFER FIELDS-TAWIL</t>
  </si>
  <si>
    <t xml:space="preserve"> DANA WHITE</t>
  </si>
  <si>
    <t xml:space="preserve"> MANUEL QUEZADA</t>
  </si>
  <si>
    <t xml:space="preserve"> HANAN K. ELDAHRY</t>
  </si>
  <si>
    <t xml:space="preserve"> RUSSELL L. SOLOMON</t>
  </si>
  <si>
    <t xml:space="preserve"> KIMBERLY M. MCGREAL</t>
  </si>
  <si>
    <t xml:space="preserve"> BRIAN R. FASSETT</t>
  </si>
  <si>
    <t xml:space="preserve"> LORI FONTANES</t>
  </si>
  <si>
    <t xml:space="preserve"> MATTHEW B. FAHEY</t>
  </si>
  <si>
    <t xml:space="preserve"> ADA D. MEDINA</t>
  </si>
  <si>
    <t xml:space="preserve"> LOUIS T. YOUNG</t>
  </si>
  <si>
    <t xml:space="preserve"> LEILANI YIZAR-REID</t>
  </si>
  <si>
    <t xml:space="preserve"> EMMANUEL D. RAWLINGS</t>
  </si>
  <si>
    <t xml:space="preserve"> NORMAN S. ROSENBLUM</t>
  </si>
  <si>
    <t xml:space="preserve"> CRAIG N. CASTERELLA</t>
  </si>
  <si>
    <t xml:space="preserve"> HOWARD G. JORDAN</t>
  </si>
  <si>
    <t xml:space="preserve"> MARK A. RUBEO JR.</t>
  </si>
  <si>
    <t xml:space="preserve"> LARRY SHARPE</t>
  </si>
  <si>
    <t xml:space="preserve"> MICHAEL PALLADINO</t>
  </si>
  <si>
    <t xml:space="preserve"> LEESTHER BROWN</t>
  </si>
  <si>
    <t xml:space="preserve"> RALPH ALFANO</t>
  </si>
  <si>
    <t xml:space="preserve"> JILL RESNICK</t>
  </si>
  <si>
    <t xml:space="preserve"> BARBARA MADDOX</t>
  </si>
  <si>
    <t xml:space="preserve"> MAY KIRK</t>
  </si>
  <si>
    <t xml:space="preserve"> NICOLE MARIE PICINICH</t>
  </si>
  <si>
    <t xml:space="preserve"> ANNA ELENA PICNICH</t>
  </si>
  <si>
    <t xml:space="preserve"> MARIA CICCONE</t>
  </si>
  <si>
    <t xml:space="preserve"> EUGENE GRIMES</t>
  </si>
  <si>
    <t xml:space="preserve"> CARA ARKIN</t>
  </si>
  <si>
    <t xml:space="preserve"> KIM LAPPLE</t>
  </si>
  <si>
    <t xml:space="preserve"> DENNIS GOCHUICO</t>
  </si>
  <si>
    <t xml:space="preserve"> ELIZABETH COPPOLA</t>
  </si>
  <si>
    <t xml:space="preserve"> DOREEN CARAVELLO</t>
  </si>
  <si>
    <t xml:space="preserve"> JESSICA RAPPAPORT</t>
  </si>
  <si>
    <t xml:space="preserve"> RYAN PELLOW</t>
  </si>
  <si>
    <t xml:space="preserve"> ELIZABETH MARTORANO</t>
  </si>
  <si>
    <t xml:space="preserve"> LESLIE WEIR</t>
  </si>
  <si>
    <t xml:space="preserve"> KATHRYN MORALES</t>
  </si>
  <si>
    <t xml:space="preserve"> BERNARD SOILER</t>
  </si>
  <si>
    <t xml:space="preserve"> JOHN PALMERTON</t>
  </si>
  <si>
    <t xml:space="preserve"> RYAN HICKEY</t>
  </si>
  <si>
    <t xml:space="preserve"> ROGER NADEL</t>
  </si>
  <si>
    <t>REP/FVP</t>
  </si>
  <si>
    <t xml:space="preserve"> AMY PAULIN</t>
  </si>
  <si>
    <t xml:space="preserve"> KARL LUDWIG</t>
  </si>
  <si>
    <t>NYS - PROPOSAL NUMBER ONE, PROPOSITION # 1 - DESCRIPTION</t>
  </si>
  <si>
    <t xml:space="preserve">NYS - PROPOSAL NUMBER ONE, PROPOSITION # 1 </t>
  </si>
  <si>
    <t>BEDFORD - COUNCIL MEMBER - UNEXPIRED</t>
  </si>
  <si>
    <t>CORTLANDT - COUNCIL MEMBER - UNEXPIRED</t>
  </si>
  <si>
    <t>HASTINGS ON HUDSON - PROPOSAL NUMBER ONE, PROPOSITION # 1 - DESCRIPTION</t>
  </si>
  <si>
    <t xml:space="preserve">HASTINGS ON HUDSON - PROPOSAL NUMBER ONE, PROPOSITION # 1 </t>
  </si>
  <si>
    <t>VILLAGE OF TUCKAHOE - PROPOSAL NUMBER ONE, PROPOSITION # 1 - DESCRIPTION</t>
  </si>
  <si>
    <t xml:space="preserve">VILLAGE OF TUCKAHOE - PROPOSAL NUMBER ONE, PROPOSITION # 1 </t>
  </si>
  <si>
    <t>VILLAGE OF MAMARONECK - PROPOSAL NUMBER ONE, PROPOSITION # 1 - DESCRIPTION</t>
  </si>
  <si>
    <t xml:space="preserve">VILLAGE OF MAMARONECK - PROPOSAL NUMBER ONE, PROPOSITION # 1 </t>
  </si>
  <si>
    <t>VILLAGE OF MAMARONECK - PROPOSAL NUMBER ONE, PROPOSITION # 2 - DESCRIPTION</t>
  </si>
  <si>
    <t>VILLAGE OF MAMARONECK - PROPOSAL NUMBER ONE, PROPOSITION # 3 - DESCRIPTION</t>
  </si>
  <si>
    <t xml:space="preserve">VILLAGE OF MAMARONECK - PROPOSAL NUMBER ONE, PROPOSITION # 3 </t>
  </si>
  <si>
    <t>VILLAGE OF LARCHMONT - VILLAGE MAYOR</t>
  </si>
  <si>
    <t>VILLAGE OF LARCHMONT - VILLAGE TRUSTEE</t>
  </si>
  <si>
    <t>MT. KISCO - PROPOSAL NUMBER ONE, PROPOSITION # 1 - DESCRIPTION</t>
  </si>
  <si>
    <t xml:space="preserve">MT. KISCO - PROPOSAL NUMBER ONE, PROPOSITION # 1 </t>
  </si>
  <si>
    <t>MT. KISCO - PROPOSAL NUMBER ONE, PROPOSITION # 2 - DESCRIPTION</t>
  </si>
  <si>
    <t>NEW CASTLE - TOWN CLERK - UNEXPIRED</t>
  </si>
  <si>
    <t xml:space="preserve">VILLAGE OF PELHAM - VILLAGE TRUSTEE </t>
  </si>
  <si>
    <t>RYE CITY - COUNCIL MEMBER - UNEXPIRED</t>
  </si>
  <si>
    <t>YONKERS - CITY COURT JUDGE</t>
  </si>
  <si>
    <t xml:space="preserve"> THOMAS P. DINAPOLI</t>
  </si>
  <si>
    <t xml:space="preserve"> LETITIA A. JAMES</t>
  </si>
  <si>
    <t xml:space="preserve"> BARBARA N. STECKEL</t>
  </si>
  <si>
    <t xml:space="preserve"> BRIDGET M. MCNAMEE</t>
  </si>
  <si>
    <t>1 THRU 3</t>
  </si>
  <si>
    <t>4 THRU 4</t>
  </si>
  <si>
    <t>5 THRU 55</t>
  </si>
  <si>
    <t>56 THRU 106</t>
  </si>
  <si>
    <t>107 THRU 163</t>
  </si>
  <si>
    <t>164 THRU 217</t>
  </si>
  <si>
    <t>218 THRU 274</t>
  </si>
  <si>
    <t>275 THRU 323</t>
  </si>
  <si>
    <t>324 THRU 357</t>
  </si>
  <si>
    <t>358 THRU 376</t>
  </si>
  <si>
    <t>377 THRU 380</t>
  </si>
  <si>
    <t>381 THRU 402</t>
  </si>
  <si>
    <t>403 THRU 406</t>
  </si>
  <si>
    <t>407 THRU 427</t>
  </si>
  <si>
    <t>428 THRU 441</t>
  </si>
  <si>
    <t>442 THRU 449</t>
  </si>
  <si>
    <t>450 THRU 460</t>
  </si>
  <si>
    <t>461 THRU 473</t>
  </si>
  <si>
    <t>474 THRU 481</t>
  </si>
  <si>
    <t>482 THRU 491</t>
  </si>
  <si>
    <t>492 THRU 501</t>
  </si>
  <si>
    <t>502 THRU 504</t>
  </si>
  <si>
    <t>505 THRU 511</t>
  </si>
  <si>
    <t>512 THRU 570</t>
  </si>
  <si>
    <t>571 THRU 571</t>
  </si>
  <si>
    <t>572 THRU 573</t>
  </si>
  <si>
    <t>574 THRU 574</t>
  </si>
  <si>
    <t>575 THRU 575</t>
  </si>
  <si>
    <t>576 THRU 576</t>
  </si>
  <si>
    <t>577 THRU 577</t>
  </si>
  <si>
    <t>578 THRU 578</t>
  </si>
  <si>
    <t>579 THRU 579</t>
  </si>
  <si>
    <t>580 THRU 583</t>
  </si>
  <si>
    <t>584 THRU 584</t>
  </si>
  <si>
    <t>585 THRU 585</t>
  </si>
  <si>
    <t>586 THRU 586</t>
  </si>
  <si>
    <t>587 THRU 587</t>
  </si>
  <si>
    <t>588 THRU 588</t>
  </si>
  <si>
    <t>589 THRU 589</t>
  </si>
  <si>
    <t>590 THRU 590</t>
  </si>
  <si>
    <t>591 THRU 591</t>
  </si>
  <si>
    <t>592 THRU 592</t>
  </si>
  <si>
    <t>593 THRU 593</t>
  </si>
  <si>
    <t>594 THRU 594</t>
  </si>
  <si>
    <t>VILLAGE OF MAMARONECK - PROPOSAL NUMBER ONE, PROPOSITION # 2</t>
  </si>
  <si>
    <t>MT. KISCO - PROPOSAL NUMBER ONE, PROPOSITION # 2</t>
  </si>
  <si>
    <t>VILLAGE OF MAMARONECK - TOWN CLERK - UNEXPIRED</t>
  </si>
  <si>
    <t>595 THRU 595</t>
  </si>
  <si>
    <t>596 THRU 596</t>
  </si>
  <si>
    <t>597 THRU 597</t>
  </si>
  <si>
    <t>598 THRU 598</t>
  </si>
  <si>
    <t>600 THRU 600</t>
  </si>
  <si>
    <t>601 THRU 601</t>
  </si>
  <si>
    <t>602 THRU 602</t>
  </si>
  <si>
    <t>603 THRU 603</t>
  </si>
  <si>
    <t>604 THRU 604</t>
  </si>
  <si>
    <t>605 THRU 605</t>
  </si>
  <si>
    <t>606 THRU 606</t>
  </si>
  <si>
    <t>607 THRU 608</t>
  </si>
  <si>
    <t>609 THRU 609</t>
  </si>
  <si>
    <t>610 THRU 610</t>
  </si>
  <si>
    <t>611 THRU 612</t>
  </si>
  <si>
    <t>613 THRU 613</t>
  </si>
  <si>
    <t>614 THRU 614</t>
  </si>
  <si>
    <t>615 THRU 615</t>
  </si>
  <si>
    <t>616 THRU 616</t>
  </si>
  <si>
    <t>617 THRU 617</t>
  </si>
  <si>
    <t>618 THRU 618</t>
  </si>
  <si>
    <t>619 THRU 630</t>
  </si>
  <si>
    <t xml:space="preserve"> JAMAAL BOWMAN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</si>
</sst>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0"/>
      <name val="Arial"/>
    </font>
    <font>
      <sz val="10"/>
      <name val="Arial"/>
    </font>
    <font>
      <sz val="8"/>
      <name val="Arial Black"/>
      <family val="2"/>
    </font>
    <font>
      <sz val="8"/>
      <name val="Arial"/>
      <family val="2"/>
    </font>
    <font>
      <b/>
      <sz val="14"/>
      <name val="Arial"/>
      <family val="2"/>
    </font>
    <font>
      <sz val="10"/>
      <name val="Arial"/>
      <family val="2"/>
    </font>
    <font>
      <u/>
      <sz val="12"/>
      <name val="Times New Roman"/>
      <family val="1"/>
    </font>
    <font>
      <sz val="12"/>
      <name val="Times New Roman"/>
      <family val="1"/>
    </font>
  </fonts>
  <fills count="2">
    <fill>
      <patternFill patternType="none"/>
    </fill>
    <fill>
      <patternFill patternType="gray125"/>
    </fill>
  </fills>
  <borders count="2">
    <border>
      <left/>
      <right/>
      <top/>
      <bottom/>
      <diagonal/>
    </border>
    <border>
      <left/>
      <right/>
      <top/>
      <bottom style="medium">
        <color indexed="64"/>
      </bottom>
      <diagonal/>
    </border>
  </borders>
  <cellStyleXfs count="3">
    <xf numFmtId="0" fontId="0" fillId="0" borderId="0"/>
    <xf numFmtId="0" fontId="5" fillId="0" borderId="0"/>
    <xf numFmtId="0" fontId="1" fillId="0" borderId="0">
      <alignment wrapText="1"/>
    </xf>
  </cellStyleXfs>
  <cellXfs count="27">
    <xf numFmtId="0" fontId="0" fillId="0" borderId="0" xfId="0"/>
    <xf numFmtId="0" fontId="2" fillId="0" borderId="0" xfId="0" applyFont="1"/>
    <xf numFmtId="0" fontId="2" fillId="0" borderId="0" xfId="0" applyFont="1" applyAlignment="1">
      <alignment horizontal="center"/>
    </xf>
    <xf numFmtId="0" fontId="3" fillId="0" borderId="0" xfId="0" applyFont="1"/>
    <xf numFmtId="0" fontId="2" fillId="0" borderId="1" xfId="0" applyFont="1" applyBorder="1" applyAlignment="1">
      <alignment textRotation="90" wrapText="1"/>
    </xf>
    <xf numFmtId="0" fontId="2" fillId="0" borderId="1" xfId="0" applyFont="1" applyBorder="1" applyAlignment="1">
      <alignment horizontal="center" textRotation="90"/>
    </xf>
    <xf numFmtId="0" fontId="4" fillId="0" borderId="0" xfId="0" applyFont="1" applyAlignment="1">
      <alignment horizontal="center"/>
    </xf>
    <xf numFmtId="0" fontId="5" fillId="0" borderId="0" xfId="2" applyFont="1">
      <alignment wrapText="1"/>
    </xf>
    <xf numFmtId="0" fontId="6" fillId="0" borderId="0" xfId="0" applyFont="1" applyAlignment="1">
      <alignment horizontal="center"/>
    </xf>
    <xf numFmtId="0" fontId="7" fillId="0" borderId="0" xfId="0" applyFont="1" applyAlignment="1">
      <alignment horizontal="center" wrapText="1"/>
    </xf>
    <xf numFmtId="0" fontId="2" fillId="0" borderId="0" xfId="0" applyFont="1" applyBorder="1" applyAlignment="1">
      <alignment horizontal="center" textRotation="90"/>
    </xf>
    <xf numFmtId="0" fontId="0" fillId="0" borderId="0" xfId="0" applyAlignment="1">
      <alignment horizontal="center"/>
    </xf>
    <xf numFmtId="0" fontId="3" fillId="0" borderId="0" xfId="0" applyFont="1" applyAlignment="1">
      <alignment horizontal="center"/>
    </xf>
    <xf numFmtId="0" fontId="5" fillId="0" borderId="0" xfId="0" applyFont="1" applyAlignment="1">
      <alignment horizontal="center"/>
    </xf>
    <xf numFmtId="0" fontId="2" fillId="0" borderId="0" xfId="0" applyFont="1" applyBorder="1" applyAlignment="1">
      <alignment horizontal="center"/>
    </xf>
    <xf numFmtId="0" fontId="2" fillId="0" borderId="0" xfId="0" applyFont="1" applyAlignment="1">
      <alignment horizontal="left"/>
    </xf>
    <xf numFmtId="0" fontId="3" fillId="0" borderId="0" xfId="0" applyFont="1" applyAlignment="1">
      <alignment horizontal="left"/>
    </xf>
    <xf numFmtId="0" fontId="5" fillId="0" borderId="0" xfId="1"/>
    <xf numFmtId="0" fontId="0" fillId="0" borderId="1" xfId="0" applyBorder="1"/>
    <xf numFmtId="0" fontId="0" fillId="0" borderId="1" xfId="0" applyBorder="1" applyAlignment="1">
      <alignment horizontal="center"/>
    </xf>
    <xf numFmtId="0" fontId="5" fillId="0" borderId="0" xfId="0" applyFont="1" applyBorder="1" applyAlignment="1">
      <alignment wrapText="1"/>
    </xf>
    <xf numFmtId="0" fontId="5" fillId="0" borderId="0" xfId="0" applyFont="1"/>
    <xf numFmtId="0" fontId="0" fillId="0" borderId="0" xfId="0" applyBorder="1"/>
    <xf numFmtId="0" fontId="0" fillId="0" borderId="0" xfId="0" applyBorder="1" applyAlignment="1">
      <alignment horizontal="center"/>
    </xf>
    <xf numFmtId="0" fontId="5" fillId="0" borderId="0" xfId="0" applyFont="1" applyBorder="1" applyAlignment="1">
      <alignment horizontal="center"/>
    </xf>
    <xf numFmtId="0" fontId="5" fillId="0" borderId="0" xfId="0" applyFont="1" applyAlignment="1">
      <alignment horizontal="center" wrapText="1"/>
    </xf>
    <xf numFmtId="0" fontId="5" fillId="0" borderId="1" xfId="0" applyFont="1" applyBorder="1" applyAlignment="1">
      <alignment horizontal="center"/>
    </xf>
  </cellXfs>
  <cellStyles count="3">
    <cellStyle name="Normal" xfId="0" builtinId="0"/>
    <cellStyle name="Normal 2" xfId="1"/>
    <cellStyle name="Normal_Cert-Total317l"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5" Type="http://schemas.openxmlformats.org/officeDocument/2006/relationships/printerSettings" Target="../printerSettings/printerSettings22.bin"/><Relationship Id="rId4" Type="http://schemas.openxmlformats.org/officeDocument/2006/relationships/printerSettings" Target="../printerSettings/printerSettings2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5" Type="http://schemas.openxmlformats.org/officeDocument/2006/relationships/printerSettings" Target="../printerSettings/printerSettings51.bin"/><Relationship Id="rId4" Type="http://schemas.openxmlformats.org/officeDocument/2006/relationships/printerSettings" Target="../printerSettings/printerSettings50.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printerSettings" Target="../printerSettings/printerSettings53.bin"/><Relationship Id="rId1" Type="http://schemas.openxmlformats.org/officeDocument/2006/relationships/printerSettings" Target="../printerSettings/printerSettings52.bin"/><Relationship Id="rId5" Type="http://schemas.openxmlformats.org/officeDocument/2006/relationships/printerSettings" Target="../printerSettings/printerSettings56.bin"/><Relationship Id="rId4" Type="http://schemas.openxmlformats.org/officeDocument/2006/relationships/printerSettings" Target="../printerSettings/printerSettings5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5" Type="http://schemas.openxmlformats.org/officeDocument/2006/relationships/printerSettings" Target="../printerSettings/printerSettings70.bin"/><Relationship Id="rId4" Type="http://schemas.openxmlformats.org/officeDocument/2006/relationships/printerSettings" Target="../printerSettings/printerSettings6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7.bin"/><Relationship Id="rId4" Type="http://schemas.openxmlformats.org/officeDocument/2006/relationships/printerSettings" Target="../printerSettings/printerSettings7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84.bin"/><Relationship Id="rId2" Type="http://schemas.openxmlformats.org/officeDocument/2006/relationships/printerSettings" Target="../printerSettings/printerSettings83.bin"/><Relationship Id="rId1" Type="http://schemas.openxmlformats.org/officeDocument/2006/relationships/printerSettings" Target="../printerSettings/printerSettings82.bin"/><Relationship Id="rId5" Type="http://schemas.openxmlformats.org/officeDocument/2006/relationships/printerSettings" Target="../printerSettings/printerSettings86.bin"/><Relationship Id="rId4" Type="http://schemas.openxmlformats.org/officeDocument/2006/relationships/printerSettings" Target="../printerSettings/printerSettings85.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5" Type="http://schemas.openxmlformats.org/officeDocument/2006/relationships/printerSettings" Target="../printerSettings/printerSettings91.bin"/><Relationship Id="rId4" Type="http://schemas.openxmlformats.org/officeDocument/2006/relationships/printerSettings" Target="../printerSettings/printerSettings9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5" Type="http://schemas.openxmlformats.org/officeDocument/2006/relationships/printerSettings" Target="../printerSettings/printerSettings100.bin"/><Relationship Id="rId4" Type="http://schemas.openxmlformats.org/officeDocument/2006/relationships/printerSettings" Target="../printerSettings/printerSettings9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62.xml.rels><?xml version="1.0" encoding="UTF-8" standalone="yes"?>
<Relationships xmlns="http://schemas.openxmlformats.org/package/2006/relationships"><Relationship Id="rId3" Type="http://schemas.openxmlformats.org/officeDocument/2006/relationships/printerSettings" Target="../printerSettings/printerSettings104.bin"/><Relationship Id="rId2" Type="http://schemas.openxmlformats.org/officeDocument/2006/relationships/printerSettings" Target="../printerSettings/printerSettings103.bin"/><Relationship Id="rId1" Type="http://schemas.openxmlformats.org/officeDocument/2006/relationships/printerSettings" Target="../printerSettings/printerSettings102.bin"/><Relationship Id="rId5" Type="http://schemas.openxmlformats.org/officeDocument/2006/relationships/printerSettings" Target="../printerSettings/printerSettings106.bin"/><Relationship Id="rId4" Type="http://schemas.openxmlformats.org/officeDocument/2006/relationships/printerSettings" Target="../printerSettings/printerSettings105.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109.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5" Type="http://schemas.openxmlformats.org/officeDocument/2006/relationships/printerSettings" Target="../printerSettings/printerSettings111.bin"/><Relationship Id="rId4" Type="http://schemas.openxmlformats.org/officeDocument/2006/relationships/printerSettings" Target="../printerSettings/printerSettings11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67.xml.rels><?xml version="1.0" encoding="UTF-8" standalone="yes"?>
<Relationships xmlns="http://schemas.openxmlformats.org/package/2006/relationships"><Relationship Id="rId2" Type="http://schemas.openxmlformats.org/officeDocument/2006/relationships/printerSettings" Target="../printerSettings/printerSettings116.bin"/><Relationship Id="rId1" Type="http://schemas.openxmlformats.org/officeDocument/2006/relationships/printerSettings" Target="../printerSettings/printerSettings1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70"/>
  <sheetViews>
    <sheetView tabSelected="1" workbookViewId="0">
      <selection activeCell="C6" sqref="C6"/>
    </sheetView>
  </sheetViews>
  <sheetFormatPr defaultRowHeight="13.2" x14ac:dyDescent="0.25"/>
  <cols>
    <col min="1" max="1" width="84.6640625" customWidth="1"/>
    <col min="2" max="2" width="18" style="11" customWidth="1"/>
  </cols>
  <sheetData>
    <row r="1" spans="1:2" ht="17.399999999999999" x14ac:dyDescent="0.3">
      <c r="A1" s="6" t="s">
        <v>669</v>
      </c>
      <c r="B1" s="6" t="s">
        <v>670</v>
      </c>
    </row>
    <row r="2" spans="1:2" ht="15" customHeight="1" x14ac:dyDescent="0.25">
      <c r="A2" s="7" t="s">
        <v>673</v>
      </c>
      <c r="B2" s="13" t="s">
        <v>1181</v>
      </c>
    </row>
    <row r="3" spans="1:2" ht="15" customHeight="1" x14ac:dyDescent="0.25">
      <c r="A3" s="7" t="s">
        <v>1155</v>
      </c>
      <c r="B3" s="13" t="s">
        <v>1182</v>
      </c>
    </row>
    <row r="4" spans="1:2" ht="15" customHeight="1" x14ac:dyDescent="0.25">
      <c r="A4" s="7" t="s">
        <v>1156</v>
      </c>
      <c r="B4" s="13" t="s">
        <v>1183</v>
      </c>
    </row>
    <row r="5" spans="1:2" ht="15" customHeight="1" x14ac:dyDescent="0.25">
      <c r="A5" s="20" t="s">
        <v>988</v>
      </c>
      <c r="B5" s="13" t="s">
        <v>1184</v>
      </c>
    </row>
    <row r="6" spans="1:2" ht="15" customHeight="1" x14ac:dyDescent="0.25">
      <c r="A6" s="20" t="s">
        <v>989</v>
      </c>
      <c r="B6" s="13" t="s">
        <v>1185</v>
      </c>
    </row>
    <row r="7" spans="1:2" ht="15" customHeight="1" x14ac:dyDescent="0.25">
      <c r="A7" t="s">
        <v>990</v>
      </c>
      <c r="B7" s="13" t="s">
        <v>1186</v>
      </c>
    </row>
    <row r="8" spans="1:2" ht="15" customHeight="1" x14ac:dyDescent="0.25">
      <c r="A8" s="21" t="s">
        <v>1006</v>
      </c>
      <c r="B8" s="13" t="s">
        <v>1187</v>
      </c>
    </row>
    <row r="9" spans="1:2" ht="15" customHeight="1" x14ac:dyDescent="0.25">
      <c r="A9" s="7" t="s">
        <v>979</v>
      </c>
      <c r="B9" s="13" t="s">
        <v>1188</v>
      </c>
    </row>
    <row r="10" spans="1:2" ht="15" customHeight="1" x14ac:dyDescent="0.25">
      <c r="A10" s="7" t="s">
        <v>978</v>
      </c>
      <c r="B10" s="13" t="s">
        <v>1189</v>
      </c>
    </row>
    <row r="11" spans="1:2" ht="15" customHeight="1" x14ac:dyDescent="0.25">
      <c r="A11" s="7" t="s">
        <v>674</v>
      </c>
      <c r="B11" s="13" t="s">
        <v>1190</v>
      </c>
    </row>
    <row r="12" spans="1:2" ht="15" customHeight="1" x14ac:dyDescent="0.25">
      <c r="A12" s="7" t="s">
        <v>675</v>
      </c>
      <c r="B12" s="13" t="s">
        <v>1191</v>
      </c>
    </row>
    <row r="13" spans="1:2" ht="15" customHeight="1" x14ac:dyDescent="0.25">
      <c r="A13" s="7" t="s">
        <v>676</v>
      </c>
      <c r="B13" s="13" t="s">
        <v>1192</v>
      </c>
    </row>
    <row r="14" spans="1:2" ht="15" customHeight="1" x14ac:dyDescent="0.25">
      <c r="A14" s="7" t="s">
        <v>677</v>
      </c>
      <c r="B14" s="13" t="s">
        <v>1193</v>
      </c>
    </row>
    <row r="15" spans="1:2" ht="15" customHeight="1" x14ac:dyDescent="0.25">
      <c r="A15" s="7" t="s">
        <v>678</v>
      </c>
      <c r="B15" s="13" t="s">
        <v>1194</v>
      </c>
    </row>
    <row r="16" spans="1:2" ht="15" customHeight="1" x14ac:dyDescent="0.25">
      <c r="A16" s="7" t="s">
        <v>679</v>
      </c>
      <c r="B16" s="13" t="s">
        <v>1195</v>
      </c>
    </row>
    <row r="17" spans="1:2" ht="15" customHeight="1" x14ac:dyDescent="0.25">
      <c r="A17" s="7" t="s">
        <v>680</v>
      </c>
      <c r="B17" s="13" t="s">
        <v>1196</v>
      </c>
    </row>
    <row r="18" spans="1:2" ht="15" customHeight="1" x14ac:dyDescent="0.25">
      <c r="A18" s="7" t="s">
        <v>681</v>
      </c>
      <c r="B18" s="13" t="s">
        <v>1197</v>
      </c>
    </row>
    <row r="19" spans="1:2" ht="15" customHeight="1" x14ac:dyDescent="0.25">
      <c r="A19" s="7" t="s">
        <v>682</v>
      </c>
      <c r="B19" s="13" t="s">
        <v>1198</v>
      </c>
    </row>
    <row r="20" spans="1:2" ht="15" customHeight="1" x14ac:dyDescent="0.25">
      <c r="A20" s="7" t="s">
        <v>1002</v>
      </c>
      <c r="B20" s="13" t="s">
        <v>1199</v>
      </c>
    </row>
    <row r="21" spans="1:2" ht="15" customHeight="1" x14ac:dyDescent="0.25">
      <c r="A21" s="7" t="s">
        <v>1003</v>
      </c>
      <c r="B21" s="13" t="s">
        <v>1200</v>
      </c>
    </row>
    <row r="22" spans="1:2" ht="15" customHeight="1" x14ac:dyDescent="0.25">
      <c r="A22" s="7" t="s">
        <v>1004</v>
      </c>
      <c r="B22" s="13" t="s">
        <v>1201</v>
      </c>
    </row>
    <row r="23" spans="1:2" ht="15" customHeight="1" x14ac:dyDescent="0.25">
      <c r="A23" s="7" t="s">
        <v>980</v>
      </c>
      <c r="B23" s="13" t="s">
        <v>1202</v>
      </c>
    </row>
    <row r="24" spans="1:2" ht="15" customHeight="1" x14ac:dyDescent="0.25">
      <c r="A24" s="7" t="s">
        <v>981</v>
      </c>
      <c r="B24" s="13" t="s">
        <v>1203</v>
      </c>
    </row>
    <row r="25" spans="1:2" ht="15" customHeight="1" x14ac:dyDescent="0.25">
      <c r="A25" s="7" t="s">
        <v>683</v>
      </c>
      <c r="B25" s="13" t="s">
        <v>1204</v>
      </c>
    </row>
    <row r="26" spans="1:2" ht="15" customHeight="1" x14ac:dyDescent="0.25">
      <c r="A26" s="21" t="s">
        <v>1157</v>
      </c>
      <c r="B26" s="13" t="s">
        <v>1205</v>
      </c>
    </row>
    <row r="27" spans="1:2" ht="15" customHeight="1" x14ac:dyDescent="0.25">
      <c r="A27" s="21" t="s">
        <v>1158</v>
      </c>
      <c r="B27" s="13" t="s">
        <v>1206</v>
      </c>
    </row>
    <row r="28" spans="1:2" ht="15" customHeight="1" x14ac:dyDescent="0.25">
      <c r="A28" s="7" t="s">
        <v>991</v>
      </c>
      <c r="B28" s="13" t="s">
        <v>1207</v>
      </c>
    </row>
    <row r="29" spans="1:2" ht="15" customHeight="1" x14ac:dyDescent="0.25">
      <c r="A29" s="7" t="s">
        <v>992</v>
      </c>
      <c r="B29" s="13" t="s">
        <v>1208</v>
      </c>
    </row>
    <row r="30" spans="1:2" ht="15" customHeight="1" x14ac:dyDescent="0.25">
      <c r="A30" s="7" t="s">
        <v>1161</v>
      </c>
      <c r="B30" s="13" t="s">
        <v>1209</v>
      </c>
    </row>
    <row r="31" spans="1:2" ht="15" customHeight="1" x14ac:dyDescent="0.25">
      <c r="A31" s="7" t="s">
        <v>1162</v>
      </c>
      <c r="B31" s="13" t="s">
        <v>1210</v>
      </c>
    </row>
    <row r="32" spans="1:2" ht="15" customHeight="1" x14ac:dyDescent="0.25">
      <c r="A32" s="7" t="s">
        <v>1159</v>
      </c>
      <c r="B32" s="13" t="s">
        <v>1211</v>
      </c>
    </row>
    <row r="33" spans="1:2" ht="15" customHeight="1" x14ac:dyDescent="0.25">
      <c r="A33" s="7" t="s">
        <v>1160</v>
      </c>
      <c r="B33" s="13" t="s">
        <v>1212</v>
      </c>
    </row>
    <row r="34" spans="1:2" ht="15" customHeight="1" x14ac:dyDescent="0.25">
      <c r="A34" s="7" t="s">
        <v>1007</v>
      </c>
      <c r="B34" s="13" t="s">
        <v>1213</v>
      </c>
    </row>
    <row r="35" spans="1:2" ht="15" customHeight="1" x14ac:dyDescent="0.25">
      <c r="A35" s="7" t="s">
        <v>993</v>
      </c>
      <c r="B35" s="13" t="s">
        <v>1214</v>
      </c>
    </row>
    <row r="36" spans="1:2" ht="15" customHeight="1" x14ac:dyDescent="0.25">
      <c r="A36" s="7" t="s">
        <v>1005</v>
      </c>
      <c r="B36" s="13" t="s">
        <v>1215</v>
      </c>
    </row>
    <row r="37" spans="1:2" ht="15" customHeight="1" x14ac:dyDescent="0.25">
      <c r="A37" s="7" t="s">
        <v>994</v>
      </c>
      <c r="B37" s="13" t="s">
        <v>1216</v>
      </c>
    </row>
    <row r="38" spans="1:2" ht="15" customHeight="1" x14ac:dyDescent="0.25">
      <c r="A38" s="7" t="s">
        <v>995</v>
      </c>
      <c r="B38" s="13" t="s">
        <v>1217</v>
      </c>
    </row>
    <row r="39" spans="1:2" ht="15" customHeight="1" x14ac:dyDescent="0.25">
      <c r="A39" s="7" t="s">
        <v>1008</v>
      </c>
      <c r="B39" s="13" t="s">
        <v>1218</v>
      </c>
    </row>
    <row r="40" spans="1:2" ht="15" customHeight="1" x14ac:dyDescent="0.25">
      <c r="A40" s="7" t="s">
        <v>1163</v>
      </c>
      <c r="B40" s="13" t="s">
        <v>1219</v>
      </c>
    </row>
    <row r="41" spans="1:2" ht="15" customHeight="1" x14ac:dyDescent="0.25">
      <c r="A41" s="7" t="s">
        <v>1164</v>
      </c>
      <c r="B41" s="13" t="s">
        <v>1220</v>
      </c>
    </row>
    <row r="42" spans="1:2" ht="15" customHeight="1" x14ac:dyDescent="0.25">
      <c r="A42" s="7" t="s">
        <v>1165</v>
      </c>
      <c r="B42" s="13" t="s">
        <v>1221</v>
      </c>
    </row>
    <row r="43" spans="1:2" ht="15" customHeight="1" x14ac:dyDescent="0.25">
      <c r="A43" s="7" t="s">
        <v>1225</v>
      </c>
      <c r="B43" s="13" t="s">
        <v>1222</v>
      </c>
    </row>
    <row r="44" spans="1:2" ht="15" customHeight="1" x14ac:dyDescent="0.25">
      <c r="A44" s="7" t="s">
        <v>1166</v>
      </c>
      <c r="B44" s="13" t="s">
        <v>1223</v>
      </c>
    </row>
    <row r="45" spans="1:2" ht="15" customHeight="1" x14ac:dyDescent="0.25">
      <c r="A45" s="7" t="s">
        <v>1167</v>
      </c>
      <c r="B45" s="13" t="s">
        <v>1224</v>
      </c>
    </row>
    <row r="46" spans="1:2" ht="15" customHeight="1" x14ac:dyDescent="0.25">
      <c r="A46" s="7" t="s">
        <v>1168</v>
      </c>
      <c r="B46" s="13" t="s">
        <v>1228</v>
      </c>
    </row>
    <row r="47" spans="1:2" ht="15" customHeight="1" x14ac:dyDescent="0.25">
      <c r="A47" s="7" t="s">
        <v>1169</v>
      </c>
      <c r="B47" s="13" t="s">
        <v>1229</v>
      </c>
    </row>
    <row r="48" spans="1:2" ht="15" customHeight="1" x14ac:dyDescent="0.25">
      <c r="A48" s="7" t="s">
        <v>996</v>
      </c>
      <c r="B48" s="13" t="s">
        <v>1230</v>
      </c>
    </row>
    <row r="49" spans="1:2" ht="15" customHeight="1" x14ac:dyDescent="0.25">
      <c r="A49" s="7" t="s">
        <v>1227</v>
      </c>
      <c r="B49" s="13" t="s">
        <v>1231</v>
      </c>
    </row>
    <row r="50" spans="1:2" ht="15" customHeight="1" x14ac:dyDescent="0.25">
      <c r="A50" s="7" t="s">
        <v>997</v>
      </c>
      <c r="B50" s="13" t="s">
        <v>1232</v>
      </c>
    </row>
    <row r="51" spans="1:2" ht="15" customHeight="1" x14ac:dyDescent="0.25">
      <c r="A51" s="7" t="s">
        <v>1170</v>
      </c>
      <c r="B51" s="13" t="s">
        <v>1233</v>
      </c>
    </row>
    <row r="52" spans="1:2" ht="15" customHeight="1" x14ac:dyDescent="0.25">
      <c r="A52" s="7" t="s">
        <v>1171</v>
      </c>
      <c r="B52" s="13" t="s">
        <v>1234</v>
      </c>
    </row>
    <row r="53" spans="1:2" ht="15" customHeight="1" x14ac:dyDescent="0.25">
      <c r="A53" s="7" t="s">
        <v>1172</v>
      </c>
      <c r="B53" s="13" t="s">
        <v>1235</v>
      </c>
    </row>
    <row r="54" spans="1:2" ht="15" customHeight="1" x14ac:dyDescent="0.25">
      <c r="A54" s="7" t="s">
        <v>1226</v>
      </c>
      <c r="B54" s="13" t="s">
        <v>1236</v>
      </c>
    </row>
    <row r="55" spans="1:2" ht="15" customHeight="1" x14ac:dyDescent="0.25">
      <c r="A55" s="7" t="s">
        <v>998</v>
      </c>
      <c r="B55" s="13" t="s">
        <v>1237</v>
      </c>
    </row>
    <row r="56" spans="1:2" ht="15" customHeight="1" x14ac:dyDescent="0.25">
      <c r="A56" s="7" t="s">
        <v>999</v>
      </c>
      <c r="B56" s="13" t="s">
        <v>1238</v>
      </c>
    </row>
    <row r="57" spans="1:2" ht="15" customHeight="1" x14ac:dyDescent="0.25">
      <c r="A57" s="21" t="s">
        <v>1009</v>
      </c>
      <c r="B57" s="13" t="s">
        <v>1239</v>
      </c>
    </row>
    <row r="58" spans="1:2" ht="15" customHeight="1" x14ac:dyDescent="0.25">
      <c r="A58" s="21" t="s">
        <v>1173</v>
      </c>
      <c r="B58" s="13" t="s">
        <v>1240</v>
      </c>
    </row>
    <row r="59" spans="1:2" ht="15" customHeight="1" x14ac:dyDescent="0.25">
      <c r="A59" s="7" t="s">
        <v>1000</v>
      </c>
      <c r="B59" s="13" t="s">
        <v>1241</v>
      </c>
    </row>
    <row r="60" spans="1:2" ht="15" customHeight="1" x14ac:dyDescent="0.25">
      <c r="A60" s="21" t="s">
        <v>1016</v>
      </c>
      <c r="B60" s="13" t="s">
        <v>1242</v>
      </c>
    </row>
    <row r="61" spans="1:2" ht="15" customHeight="1" x14ac:dyDescent="0.25">
      <c r="A61" s="7" t="s">
        <v>1001</v>
      </c>
      <c r="B61" s="13" t="s">
        <v>1243</v>
      </c>
    </row>
    <row r="62" spans="1:2" ht="15" customHeight="1" x14ac:dyDescent="0.25">
      <c r="A62" s="7" t="s">
        <v>1174</v>
      </c>
      <c r="B62" s="13" t="s">
        <v>1244</v>
      </c>
    </row>
    <row r="63" spans="1:2" ht="15" customHeight="1" x14ac:dyDescent="0.25">
      <c r="A63" s="7" t="s">
        <v>1013</v>
      </c>
      <c r="B63" s="13" t="s">
        <v>1245</v>
      </c>
    </row>
    <row r="64" spans="1:2" ht="15" customHeight="1" x14ac:dyDescent="0.25">
      <c r="A64" s="7" t="s">
        <v>1014</v>
      </c>
      <c r="B64" s="13" t="s">
        <v>1246</v>
      </c>
    </row>
    <row r="65" spans="1:2" ht="15" customHeight="1" x14ac:dyDescent="0.25">
      <c r="A65" s="7" t="s">
        <v>1015</v>
      </c>
      <c r="B65" s="13" t="s">
        <v>1247</v>
      </c>
    </row>
    <row r="66" spans="1:2" ht="15" customHeight="1" x14ac:dyDescent="0.25">
      <c r="A66" s="7" t="s">
        <v>1175</v>
      </c>
      <c r="B66" s="13" t="s">
        <v>1248</v>
      </c>
    </row>
    <row r="67" spans="1:2" ht="15" customHeight="1" x14ac:dyDescent="0.25">
      <c r="A67" s="17" t="s">
        <v>1176</v>
      </c>
      <c r="B67" s="13" t="s">
        <v>1249</v>
      </c>
    </row>
    <row r="69" spans="1:2" x14ac:dyDescent="0.25">
      <c r="A69" s="7"/>
    </row>
    <row r="70" spans="1:2" x14ac:dyDescent="0.25">
      <c r="A70" s="7"/>
    </row>
  </sheetData>
  <customSheetViews>
    <customSheetView guid="{21F6F7E7-9A75-4345-9750-5E0B3659CEC9}" showRuler="0" topLeftCell="A19">
      <selection activeCell="A44" sqref="A44"/>
      <pageMargins left="0" right="0" top="1.75" bottom="0" header="1.25" footer="0.75"/>
      <pageSetup orientation="landscape" r:id="rId1"/>
      <headerFooter alignWithMargins="0">
        <oddHeader>&amp;L&amp;"Arial Black,Regular"2008&amp;R&amp;"Arial Black,Regular"&amp;P OF &amp;N</oddHeader>
      </headerFooter>
    </customSheetView>
    <customSheetView guid="{953A518F-01B4-4B4A-96C2-DE2B3F25C938}" showRuler="0" topLeftCell="A19">
      <selection activeCell="A44" sqref="A44"/>
      <pageMargins left="0" right="0" top="1.75" bottom="0" header="1.25" footer="0.75"/>
      <pageSetup orientation="landscape" r:id="rId2"/>
      <headerFooter alignWithMargins="0">
        <oddHeader>&amp;L&amp;"Arial Black,Regular"2008&amp;R&amp;"Arial Black,Regular"&amp;P OF &amp;N</oddHeader>
      </headerFooter>
    </customSheetView>
    <customSheetView guid="{ECF63988-E563-49ED-820F-97C798C1C961}" showRuler="0" topLeftCell="A21">
      <selection activeCell="A42" sqref="A42:IV42"/>
      <pageMargins left="0" right="0" top="1.75" bottom="0" header="1.25" footer="0.75"/>
      <pageSetup orientation="landscape" r:id="rId3"/>
      <headerFooter alignWithMargins="0">
        <oddHeader>&amp;L&amp;"Arial Black,Regular"2008&amp;R&amp;"Arial Black,Regular"&amp;P OF &amp;N</oddHeader>
      </headerFooter>
    </customSheetView>
    <customSheetView guid="{4E2DE85C-C13E-4014-8E0F-42F2EAA57FE2}" showPageBreaks="1" showRuler="0" topLeftCell="A21">
      <selection activeCell="A42" sqref="A42:IV42"/>
      <pageMargins left="0" right="0" top="1.75" bottom="0" header="1.25" footer="0.75"/>
      <pageSetup orientation="landscape" r:id="rId4"/>
      <headerFooter alignWithMargins="0">
        <oddHeader>&amp;L&amp;"Arial Black,Regular"2008&amp;R&amp;"Arial Black,Regular"&amp;P OF &amp;N</oddHeader>
      </headerFooter>
    </customSheetView>
  </customSheetViews>
  <phoneticPr fontId="3" type="noConversion"/>
  <pageMargins left="0" right="0" top="1.75" bottom="0.75" header="1.25" footer="0"/>
  <pageSetup orientation="landscape" r:id="rId5"/>
  <headerFooter alignWithMargins="0">
    <oddHeader>&amp;L&amp;"Arial Black,Regular"GENERAL 2022&amp;C&amp;"Arial Black,Regular"&amp;16INDEX &amp;R&amp;"Arial Black,Regular"&amp;P OF 630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workbookViewId="0">
      <selection activeCell="C6" sqref="C6"/>
    </sheetView>
  </sheetViews>
  <sheetFormatPr defaultRowHeight="13.2" x14ac:dyDescent="0.25"/>
  <cols>
    <col min="1" max="1" width="115.5546875" bestFit="1" customWidth="1"/>
  </cols>
  <sheetData>
    <row r="1" spans="1:7" ht="15.6" x14ac:dyDescent="0.3">
      <c r="A1" s="8" t="s">
        <v>1019</v>
      </c>
      <c r="B1" s="2"/>
      <c r="C1" s="2"/>
      <c r="D1" s="2"/>
      <c r="E1" s="3"/>
      <c r="F1" s="3"/>
      <c r="G1" s="3"/>
    </row>
    <row r="2" spans="1:7" ht="15.6" x14ac:dyDescent="0.3">
      <c r="A2" s="9" t="s">
        <v>1020</v>
      </c>
      <c r="B2" s="10"/>
      <c r="C2" s="10"/>
      <c r="D2" s="10"/>
      <c r="E2" s="10"/>
      <c r="F2" s="10"/>
      <c r="G2" s="10"/>
    </row>
    <row r="3" spans="1:7" ht="66" x14ac:dyDescent="0.25">
      <c r="A3" s="25" t="s">
        <v>1021</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Black,Regular"&amp;16NYS PROPOSAL NUMBER ONE,
  A PROPOSITION &amp;R&amp;"Arial Black,Regular"&amp;P OF 630</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opLeftCell="A958" zoomScaleNormal="100" workbookViewId="0">
      <selection activeCell="C6" sqref="C6"/>
    </sheetView>
  </sheetViews>
  <sheetFormatPr defaultRowHeight="13.2" x14ac:dyDescent="0.25"/>
  <cols>
    <col min="1" max="1" width="27.88671875" bestFit="1" customWidth="1"/>
  </cols>
  <sheetData>
    <row r="1" spans="1:7" ht="88.2" customHeight="1" thickBot="1" x14ac:dyDescent="0.3">
      <c r="A1" s="4"/>
      <c r="B1" s="5" t="s">
        <v>665</v>
      </c>
      <c r="C1" s="5" t="s">
        <v>671</v>
      </c>
      <c r="D1" s="5" t="s">
        <v>672</v>
      </c>
      <c r="E1" s="5" t="s">
        <v>666</v>
      </c>
      <c r="F1" s="5" t="s">
        <v>667</v>
      </c>
      <c r="G1" s="5" t="s">
        <v>668</v>
      </c>
    </row>
    <row r="2" spans="1:7" x14ac:dyDescent="0.25">
      <c r="A2" t="str">
        <f t="shared" ref="A2:A67" si="0">VLOOKUP(B2,KEY,3,FALSE)</f>
        <v>Town of Bedford - 1</v>
      </c>
      <c r="B2" s="11">
        <v>10001</v>
      </c>
      <c r="C2" s="11">
        <v>172</v>
      </c>
      <c r="D2" s="11">
        <v>62</v>
      </c>
      <c r="E2" s="11">
        <f>SUM(C2:D2)</f>
        <v>234</v>
      </c>
      <c r="F2" s="11">
        <f>SUM(G2-E2)</f>
        <v>27</v>
      </c>
      <c r="G2" s="11">
        <f t="shared" ref="G2:G23" si="1">VLOOKUP(B2,KEY,2,FALSE)</f>
        <v>261</v>
      </c>
    </row>
    <row r="3" spans="1:7" x14ac:dyDescent="0.25">
      <c r="A3" t="str">
        <f t="shared" si="0"/>
        <v>Town of Bedford - 2</v>
      </c>
      <c r="B3" s="11">
        <v>10002</v>
      </c>
      <c r="C3" s="11">
        <v>234</v>
      </c>
      <c r="D3" s="11">
        <v>73</v>
      </c>
      <c r="E3" s="11">
        <f t="shared" ref="E3:E23" si="2">SUM(C3:D3)</f>
        <v>307</v>
      </c>
      <c r="F3" s="11">
        <f t="shared" ref="F3:F23" si="3">SUM(G3-E3)</f>
        <v>43</v>
      </c>
      <c r="G3" s="11">
        <f t="shared" si="1"/>
        <v>350</v>
      </c>
    </row>
    <row r="4" spans="1:7" x14ac:dyDescent="0.25">
      <c r="A4" t="str">
        <f t="shared" si="0"/>
        <v>Town of Bedford - 3</v>
      </c>
      <c r="B4" s="11">
        <v>10003</v>
      </c>
      <c r="C4" s="11">
        <v>338</v>
      </c>
      <c r="D4" s="11">
        <v>125</v>
      </c>
      <c r="E4" s="11">
        <f t="shared" si="2"/>
        <v>463</v>
      </c>
      <c r="F4" s="11">
        <f t="shared" si="3"/>
        <v>57</v>
      </c>
      <c r="G4" s="11">
        <f t="shared" si="1"/>
        <v>520</v>
      </c>
    </row>
    <row r="5" spans="1:7" x14ac:dyDescent="0.25">
      <c r="A5" t="str">
        <f t="shared" si="0"/>
        <v>Town of Bedford - 4</v>
      </c>
      <c r="B5" s="11">
        <v>10004</v>
      </c>
      <c r="C5" s="11">
        <v>291</v>
      </c>
      <c r="D5" s="11">
        <v>125</v>
      </c>
      <c r="E5" s="11">
        <f t="shared" si="2"/>
        <v>416</v>
      </c>
      <c r="F5" s="11">
        <f t="shared" si="3"/>
        <v>43</v>
      </c>
      <c r="G5" s="11">
        <f t="shared" si="1"/>
        <v>459</v>
      </c>
    </row>
    <row r="6" spans="1:7" x14ac:dyDescent="0.25">
      <c r="A6" t="str">
        <f t="shared" si="0"/>
        <v>Town of Bedford - 5</v>
      </c>
      <c r="B6" s="11">
        <v>10005</v>
      </c>
      <c r="C6" s="11">
        <v>227</v>
      </c>
      <c r="D6" s="11">
        <v>92</v>
      </c>
      <c r="E6" s="11">
        <f t="shared" si="2"/>
        <v>319</v>
      </c>
      <c r="F6" s="11">
        <f t="shared" si="3"/>
        <v>76</v>
      </c>
      <c r="G6" s="11">
        <f t="shared" si="1"/>
        <v>395</v>
      </c>
    </row>
    <row r="7" spans="1:7" x14ac:dyDescent="0.25">
      <c r="A7" t="str">
        <f t="shared" si="0"/>
        <v>Town of Bedford - 6</v>
      </c>
      <c r="B7" s="11">
        <v>10006</v>
      </c>
      <c r="C7" s="11">
        <v>261</v>
      </c>
      <c r="D7" s="11">
        <v>73</v>
      </c>
      <c r="E7" s="11">
        <f t="shared" si="2"/>
        <v>334</v>
      </c>
      <c r="F7" s="11">
        <f t="shared" si="3"/>
        <v>32</v>
      </c>
      <c r="G7" s="11">
        <f t="shared" si="1"/>
        <v>366</v>
      </c>
    </row>
    <row r="8" spans="1:7" x14ac:dyDescent="0.25">
      <c r="A8" t="str">
        <f t="shared" si="0"/>
        <v>Town of Bedford - 7</v>
      </c>
      <c r="B8" s="11">
        <v>10007</v>
      </c>
      <c r="C8" s="11">
        <v>61</v>
      </c>
      <c r="D8" s="11">
        <v>23</v>
      </c>
      <c r="E8" s="11">
        <f t="shared" si="2"/>
        <v>84</v>
      </c>
      <c r="F8" s="11">
        <f t="shared" si="3"/>
        <v>13</v>
      </c>
      <c r="G8" s="11">
        <f t="shared" si="1"/>
        <v>97</v>
      </c>
    </row>
    <row r="9" spans="1:7" x14ac:dyDescent="0.25">
      <c r="A9" t="str">
        <f t="shared" si="0"/>
        <v>Town of Bedford - 8</v>
      </c>
      <c r="B9" s="11">
        <v>10008</v>
      </c>
      <c r="C9" s="11">
        <v>447</v>
      </c>
      <c r="D9" s="11">
        <v>105</v>
      </c>
      <c r="E9" s="11">
        <f t="shared" si="2"/>
        <v>552</v>
      </c>
      <c r="F9" s="11">
        <f t="shared" si="3"/>
        <v>70</v>
      </c>
      <c r="G9" s="11">
        <f t="shared" si="1"/>
        <v>622</v>
      </c>
    </row>
    <row r="10" spans="1:7" x14ac:dyDescent="0.25">
      <c r="A10" t="str">
        <f t="shared" si="0"/>
        <v>Town of Bedford - 9</v>
      </c>
      <c r="B10" s="11">
        <v>10009</v>
      </c>
      <c r="C10" s="11">
        <v>326</v>
      </c>
      <c r="D10" s="11">
        <v>77</v>
      </c>
      <c r="E10" s="11">
        <f t="shared" si="2"/>
        <v>403</v>
      </c>
      <c r="F10" s="11">
        <f t="shared" si="3"/>
        <v>66</v>
      </c>
      <c r="G10" s="11">
        <f t="shared" si="1"/>
        <v>469</v>
      </c>
    </row>
    <row r="11" spans="1:7" x14ac:dyDescent="0.25">
      <c r="A11" t="str">
        <f t="shared" si="0"/>
        <v>Town of Bedford - 10</v>
      </c>
      <c r="B11" s="11">
        <v>10010</v>
      </c>
      <c r="C11" s="11">
        <v>354</v>
      </c>
      <c r="D11" s="11">
        <v>146</v>
      </c>
      <c r="E11" s="11">
        <f t="shared" si="2"/>
        <v>500</v>
      </c>
      <c r="F11" s="11">
        <f t="shared" si="3"/>
        <v>60</v>
      </c>
      <c r="G11" s="11">
        <f t="shared" si="1"/>
        <v>560</v>
      </c>
    </row>
    <row r="12" spans="1:7" x14ac:dyDescent="0.25">
      <c r="A12" t="str">
        <f t="shared" si="0"/>
        <v>Town of Bedford - 11</v>
      </c>
      <c r="B12" s="11">
        <v>10011</v>
      </c>
      <c r="C12" s="11">
        <v>278</v>
      </c>
      <c r="D12" s="11">
        <v>101</v>
      </c>
      <c r="E12" s="11">
        <f t="shared" si="2"/>
        <v>379</v>
      </c>
      <c r="F12" s="11">
        <f t="shared" si="3"/>
        <v>45</v>
      </c>
      <c r="G12" s="11">
        <f t="shared" si="1"/>
        <v>424</v>
      </c>
    </row>
    <row r="13" spans="1:7" x14ac:dyDescent="0.25">
      <c r="A13" t="str">
        <f t="shared" si="0"/>
        <v>Town of Bedford - 12</v>
      </c>
      <c r="B13" s="11">
        <v>10012</v>
      </c>
      <c r="C13" s="11">
        <v>273</v>
      </c>
      <c r="D13" s="11">
        <v>127</v>
      </c>
      <c r="E13" s="11">
        <f t="shared" si="2"/>
        <v>400</v>
      </c>
      <c r="F13" s="11">
        <f t="shared" si="3"/>
        <v>51</v>
      </c>
      <c r="G13" s="11">
        <f t="shared" si="1"/>
        <v>451</v>
      </c>
    </row>
    <row r="14" spans="1:7" x14ac:dyDescent="0.25">
      <c r="A14" t="str">
        <f t="shared" si="0"/>
        <v>Town of Bedford - 13</v>
      </c>
      <c r="B14" s="11">
        <v>10013</v>
      </c>
      <c r="C14" s="11">
        <v>269</v>
      </c>
      <c r="D14" s="11">
        <v>78</v>
      </c>
      <c r="E14" s="11">
        <f t="shared" si="2"/>
        <v>347</v>
      </c>
      <c r="F14" s="11">
        <f t="shared" si="3"/>
        <v>49</v>
      </c>
      <c r="G14" s="11">
        <f t="shared" si="1"/>
        <v>396</v>
      </c>
    </row>
    <row r="15" spans="1:7" x14ac:dyDescent="0.25">
      <c r="A15" t="str">
        <f t="shared" si="0"/>
        <v>Town of Bedford - 14</v>
      </c>
      <c r="B15" s="11">
        <v>10014</v>
      </c>
      <c r="C15" s="11">
        <v>364</v>
      </c>
      <c r="D15" s="11">
        <v>102</v>
      </c>
      <c r="E15" s="11">
        <f t="shared" si="2"/>
        <v>466</v>
      </c>
      <c r="F15" s="11">
        <f t="shared" si="3"/>
        <v>60</v>
      </c>
      <c r="G15" s="11">
        <f t="shared" si="1"/>
        <v>526</v>
      </c>
    </row>
    <row r="16" spans="1:7" x14ac:dyDescent="0.25">
      <c r="A16" t="str">
        <f t="shared" si="0"/>
        <v>Town of Bedford - 15</v>
      </c>
      <c r="B16" s="11">
        <v>10015</v>
      </c>
      <c r="C16" s="11">
        <v>274</v>
      </c>
      <c r="D16" s="11">
        <v>91</v>
      </c>
      <c r="E16" s="11">
        <f t="shared" si="2"/>
        <v>365</v>
      </c>
      <c r="F16" s="11">
        <f t="shared" si="3"/>
        <v>48</v>
      </c>
      <c r="G16" s="11">
        <f t="shared" si="1"/>
        <v>413</v>
      </c>
    </row>
    <row r="17" spans="1:7" x14ac:dyDescent="0.25">
      <c r="A17" t="str">
        <f t="shared" si="0"/>
        <v>Town of Bedford - 16</v>
      </c>
      <c r="B17" s="11">
        <v>10016</v>
      </c>
      <c r="C17" s="11">
        <v>343</v>
      </c>
      <c r="D17" s="11">
        <v>112</v>
      </c>
      <c r="E17" s="11">
        <f t="shared" si="2"/>
        <v>455</v>
      </c>
      <c r="F17" s="11">
        <f t="shared" si="3"/>
        <v>54</v>
      </c>
      <c r="G17" s="11">
        <f t="shared" si="1"/>
        <v>509</v>
      </c>
    </row>
    <row r="18" spans="1:7" x14ac:dyDescent="0.25">
      <c r="A18" t="str">
        <f t="shared" si="0"/>
        <v>Town of Bedford - 17</v>
      </c>
      <c r="B18" s="11">
        <v>10017</v>
      </c>
      <c r="C18" s="11">
        <v>170</v>
      </c>
      <c r="D18" s="11">
        <v>92</v>
      </c>
      <c r="E18" s="11">
        <f t="shared" si="2"/>
        <v>262</v>
      </c>
      <c r="F18" s="11">
        <f t="shared" si="3"/>
        <v>25</v>
      </c>
      <c r="G18" s="11">
        <f t="shared" si="1"/>
        <v>287</v>
      </c>
    </row>
    <row r="19" spans="1:7" ht="13.8" thickBot="1" x14ac:dyDescent="0.3">
      <c r="A19" s="18" t="str">
        <f t="shared" si="0"/>
        <v>Town of Bedford - 18</v>
      </c>
      <c r="B19" s="19">
        <v>10018</v>
      </c>
      <c r="C19" s="19">
        <v>136</v>
      </c>
      <c r="D19" s="19">
        <v>39</v>
      </c>
      <c r="E19" s="19">
        <f t="shared" si="2"/>
        <v>175</v>
      </c>
      <c r="F19" s="19">
        <f t="shared" si="3"/>
        <v>36</v>
      </c>
      <c r="G19" s="19">
        <f t="shared" si="1"/>
        <v>211</v>
      </c>
    </row>
    <row r="20" spans="1:7" x14ac:dyDescent="0.25">
      <c r="B20" s="13" t="s">
        <v>977</v>
      </c>
      <c r="C20" s="11">
        <f>SUM(C2:C19)</f>
        <v>4818</v>
      </c>
      <c r="D20" s="11">
        <f>SUM(D2:D19)</f>
        <v>1643</v>
      </c>
      <c r="E20" s="11">
        <f>SUM(E2:E19)</f>
        <v>6461</v>
      </c>
      <c r="F20" s="11">
        <f>SUM(F2:F19)</f>
        <v>855</v>
      </c>
      <c r="G20" s="11">
        <f>SUM(G2:G19)</f>
        <v>7316</v>
      </c>
    </row>
    <row r="21" spans="1:7" x14ac:dyDescent="0.25">
      <c r="A21" t="str">
        <f t="shared" si="0"/>
        <v>Town of Cortlandt - 1</v>
      </c>
      <c r="B21" s="11">
        <v>20001</v>
      </c>
      <c r="C21" s="11">
        <v>243</v>
      </c>
      <c r="D21" s="11">
        <v>169</v>
      </c>
      <c r="E21" s="11">
        <f t="shared" si="2"/>
        <v>412</v>
      </c>
      <c r="F21" s="11">
        <f t="shared" si="3"/>
        <v>87</v>
      </c>
      <c r="G21" s="11">
        <f t="shared" si="1"/>
        <v>499</v>
      </c>
    </row>
    <row r="22" spans="1:7" x14ac:dyDescent="0.25">
      <c r="A22" t="str">
        <f t="shared" si="0"/>
        <v>Town of Cortlandt - 2</v>
      </c>
      <c r="B22" s="11">
        <v>20002</v>
      </c>
      <c r="C22" s="11">
        <v>176</v>
      </c>
      <c r="D22" s="11">
        <v>130</v>
      </c>
      <c r="E22" s="11">
        <f t="shared" si="2"/>
        <v>306</v>
      </c>
      <c r="F22" s="11">
        <f t="shared" si="3"/>
        <v>38</v>
      </c>
      <c r="G22" s="11">
        <f t="shared" si="1"/>
        <v>344</v>
      </c>
    </row>
    <row r="23" spans="1:7" x14ac:dyDescent="0.25">
      <c r="A23" t="str">
        <f t="shared" si="0"/>
        <v>Town of Cortlandt - 3</v>
      </c>
      <c r="B23" s="11">
        <v>20003</v>
      </c>
      <c r="C23" s="11">
        <v>117</v>
      </c>
      <c r="D23" s="11">
        <v>87</v>
      </c>
      <c r="E23" s="11">
        <f t="shared" si="2"/>
        <v>204</v>
      </c>
      <c r="F23" s="11">
        <f t="shared" si="3"/>
        <v>10</v>
      </c>
      <c r="G23" s="11">
        <f t="shared" si="1"/>
        <v>214</v>
      </c>
    </row>
    <row r="24" spans="1:7" x14ac:dyDescent="0.25">
      <c r="A24" t="str">
        <f t="shared" si="0"/>
        <v>Town of Cortlandt - 4</v>
      </c>
      <c r="B24" s="11">
        <v>20004</v>
      </c>
      <c r="C24" s="11">
        <v>288</v>
      </c>
      <c r="D24" s="11">
        <v>147</v>
      </c>
      <c r="E24" s="11">
        <f t="shared" ref="E24:E88" si="4">SUM(C24:D24)</f>
        <v>435</v>
      </c>
      <c r="F24" s="11">
        <f t="shared" ref="F24:F88" si="5">SUM(G24-E24)</f>
        <v>47</v>
      </c>
      <c r="G24" s="11">
        <f t="shared" ref="G24:G88" si="6">VLOOKUP(B24,KEY,2,FALSE)</f>
        <v>482</v>
      </c>
    </row>
    <row r="25" spans="1:7" x14ac:dyDescent="0.25">
      <c r="A25" t="str">
        <f t="shared" si="0"/>
        <v>Town of Cortlandt - 5</v>
      </c>
      <c r="B25" s="11">
        <v>20005</v>
      </c>
      <c r="C25" s="11">
        <v>289</v>
      </c>
      <c r="D25" s="11">
        <v>94</v>
      </c>
      <c r="E25" s="11">
        <f t="shared" si="4"/>
        <v>383</v>
      </c>
      <c r="F25" s="11">
        <f t="shared" si="5"/>
        <v>100</v>
      </c>
      <c r="G25" s="11">
        <f t="shared" si="6"/>
        <v>483</v>
      </c>
    </row>
    <row r="26" spans="1:7" x14ac:dyDescent="0.25">
      <c r="A26" t="str">
        <f t="shared" si="0"/>
        <v>Town of Cortlandt - 6</v>
      </c>
      <c r="B26" s="11">
        <v>20006</v>
      </c>
      <c r="C26" s="11">
        <v>427</v>
      </c>
      <c r="D26" s="11">
        <v>62</v>
      </c>
      <c r="E26" s="11">
        <f t="shared" si="4"/>
        <v>489</v>
      </c>
      <c r="F26" s="11">
        <f t="shared" si="5"/>
        <v>47</v>
      </c>
      <c r="G26" s="11">
        <f t="shared" si="6"/>
        <v>536</v>
      </c>
    </row>
    <row r="27" spans="1:7" x14ac:dyDescent="0.25">
      <c r="A27" t="str">
        <f t="shared" si="0"/>
        <v>Town of Cortlandt - 7</v>
      </c>
      <c r="B27" s="11">
        <v>20007</v>
      </c>
      <c r="C27" s="11">
        <v>285</v>
      </c>
      <c r="D27" s="11">
        <v>47</v>
      </c>
      <c r="E27" s="11">
        <f t="shared" si="4"/>
        <v>332</v>
      </c>
      <c r="F27" s="11">
        <f t="shared" si="5"/>
        <v>71</v>
      </c>
      <c r="G27" s="11">
        <f t="shared" si="6"/>
        <v>403</v>
      </c>
    </row>
    <row r="28" spans="1:7" x14ac:dyDescent="0.25">
      <c r="A28" t="str">
        <f t="shared" si="0"/>
        <v>Town of Cortlandt - 8</v>
      </c>
      <c r="B28" s="11">
        <v>20008</v>
      </c>
      <c r="C28" s="11">
        <v>329</v>
      </c>
      <c r="D28" s="11">
        <v>76</v>
      </c>
      <c r="E28" s="11">
        <f t="shared" si="4"/>
        <v>405</v>
      </c>
      <c r="F28" s="11">
        <f t="shared" si="5"/>
        <v>34</v>
      </c>
      <c r="G28" s="11">
        <f t="shared" si="6"/>
        <v>439</v>
      </c>
    </row>
    <row r="29" spans="1:7" x14ac:dyDescent="0.25">
      <c r="A29" t="str">
        <f t="shared" si="0"/>
        <v>Town of Cortlandt - 9</v>
      </c>
      <c r="B29" s="11">
        <v>20009</v>
      </c>
      <c r="C29" s="11">
        <v>244</v>
      </c>
      <c r="D29" s="11">
        <v>52</v>
      </c>
      <c r="E29" s="11">
        <f t="shared" si="4"/>
        <v>296</v>
      </c>
      <c r="F29" s="11">
        <f t="shared" si="5"/>
        <v>25</v>
      </c>
      <c r="G29" s="11">
        <f t="shared" si="6"/>
        <v>321</v>
      </c>
    </row>
    <row r="30" spans="1:7" x14ac:dyDescent="0.25">
      <c r="A30" t="str">
        <f t="shared" si="0"/>
        <v>Town of Cortlandt - 10</v>
      </c>
      <c r="B30" s="11">
        <v>20010</v>
      </c>
      <c r="C30" s="11">
        <v>456</v>
      </c>
      <c r="D30" s="11">
        <v>117</v>
      </c>
      <c r="E30" s="11">
        <f t="shared" si="4"/>
        <v>573</v>
      </c>
      <c r="F30" s="11">
        <f t="shared" si="5"/>
        <v>54</v>
      </c>
      <c r="G30" s="11">
        <f t="shared" si="6"/>
        <v>627</v>
      </c>
    </row>
    <row r="31" spans="1:7" x14ac:dyDescent="0.25">
      <c r="A31" t="str">
        <f t="shared" si="0"/>
        <v>Town of Cortlandt - 11</v>
      </c>
      <c r="B31" s="11">
        <v>20011</v>
      </c>
      <c r="C31" s="11">
        <v>314</v>
      </c>
      <c r="D31" s="11">
        <v>149</v>
      </c>
      <c r="E31" s="11">
        <f t="shared" si="4"/>
        <v>463</v>
      </c>
      <c r="F31" s="11">
        <f t="shared" si="5"/>
        <v>54</v>
      </c>
      <c r="G31" s="11">
        <f t="shared" si="6"/>
        <v>517</v>
      </c>
    </row>
    <row r="32" spans="1:7" x14ac:dyDescent="0.25">
      <c r="A32" t="str">
        <f t="shared" si="0"/>
        <v>Town of Cortlandt - 12</v>
      </c>
      <c r="B32" s="11">
        <v>20012</v>
      </c>
      <c r="C32" s="11">
        <v>247</v>
      </c>
      <c r="D32" s="11">
        <v>134</v>
      </c>
      <c r="E32" s="11">
        <f t="shared" si="4"/>
        <v>381</v>
      </c>
      <c r="F32" s="11">
        <f t="shared" si="5"/>
        <v>53</v>
      </c>
      <c r="G32" s="11">
        <f t="shared" si="6"/>
        <v>434</v>
      </c>
    </row>
    <row r="33" spans="1:7" x14ac:dyDescent="0.25">
      <c r="A33" t="str">
        <f t="shared" si="0"/>
        <v>Town of Cortlandt - 13</v>
      </c>
      <c r="B33" s="11">
        <v>20013</v>
      </c>
      <c r="C33" s="11">
        <v>486</v>
      </c>
      <c r="D33" s="11">
        <v>242</v>
      </c>
      <c r="E33" s="11">
        <f t="shared" si="4"/>
        <v>728</v>
      </c>
      <c r="F33" s="11">
        <f t="shared" si="5"/>
        <v>108</v>
      </c>
      <c r="G33" s="11">
        <f t="shared" si="6"/>
        <v>836</v>
      </c>
    </row>
    <row r="34" spans="1:7" x14ac:dyDescent="0.25">
      <c r="A34" t="str">
        <f t="shared" si="0"/>
        <v>Town of Cortlandt - 14</v>
      </c>
      <c r="B34" s="11">
        <v>20014</v>
      </c>
      <c r="C34" s="11">
        <v>283</v>
      </c>
      <c r="D34" s="11">
        <v>144</v>
      </c>
      <c r="E34" s="11">
        <f t="shared" si="4"/>
        <v>427</v>
      </c>
      <c r="F34" s="11">
        <f t="shared" si="5"/>
        <v>68</v>
      </c>
      <c r="G34" s="11">
        <f t="shared" si="6"/>
        <v>495</v>
      </c>
    </row>
    <row r="35" spans="1:7" x14ac:dyDescent="0.25">
      <c r="A35" t="str">
        <f t="shared" si="0"/>
        <v>Town of Cortlandt - 15</v>
      </c>
      <c r="B35" s="11">
        <v>20015</v>
      </c>
      <c r="C35" s="11">
        <v>439</v>
      </c>
      <c r="D35" s="11">
        <v>167</v>
      </c>
      <c r="E35" s="11">
        <f t="shared" si="4"/>
        <v>606</v>
      </c>
      <c r="F35" s="11">
        <f t="shared" si="5"/>
        <v>48</v>
      </c>
      <c r="G35" s="11">
        <f t="shared" si="6"/>
        <v>654</v>
      </c>
    </row>
    <row r="36" spans="1:7" x14ac:dyDescent="0.25">
      <c r="A36" t="str">
        <f t="shared" si="0"/>
        <v>Town of Cortlandt - 16</v>
      </c>
      <c r="B36" s="11">
        <v>20016</v>
      </c>
      <c r="C36" s="11">
        <v>138</v>
      </c>
      <c r="D36" s="11">
        <v>157</v>
      </c>
      <c r="E36" s="11">
        <f t="shared" si="4"/>
        <v>295</v>
      </c>
      <c r="F36" s="11">
        <f t="shared" si="5"/>
        <v>27</v>
      </c>
      <c r="G36" s="11">
        <f t="shared" si="6"/>
        <v>322</v>
      </c>
    </row>
    <row r="37" spans="1:7" x14ac:dyDescent="0.25">
      <c r="A37" t="str">
        <f t="shared" si="0"/>
        <v>Town of Cortlandt - 17</v>
      </c>
      <c r="B37" s="11">
        <v>20017</v>
      </c>
      <c r="C37" s="11">
        <v>188</v>
      </c>
      <c r="D37" s="11">
        <v>93</v>
      </c>
      <c r="E37" s="11">
        <f t="shared" si="4"/>
        <v>281</v>
      </c>
      <c r="F37" s="11">
        <f t="shared" si="5"/>
        <v>27</v>
      </c>
      <c r="G37" s="11">
        <f t="shared" si="6"/>
        <v>308</v>
      </c>
    </row>
    <row r="38" spans="1:7" x14ac:dyDescent="0.25">
      <c r="A38" t="str">
        <f t="shared" si="0"/>
        <v>Town of Cortlandt - 18</v>
      </c>
      <c r="B38" s="11">
        <v>20018</v>
      </c>
      <c r="C38" s="11">
        <v>224</v>
      </c>
      <c r="D38" s="11">
        <v>121</v>
      </c>
      <c r="E38" s="11">
        <f t="shared" si="4"/>
        <v>345</v>
      </c>
      <c r="F38" s="11">
        <f t="shared" si="5"/>
        <v>32</v>
      </c>
      <c r="G38" s="11">
        <f t="shared" si="6"/>
        <v>377</v>
      </c>
    </row>
    <row r="39" spans="1:7" x14ac:dyDescent="0.25">
      <c r="A39" t="str">
        <f t="shared" si="0"/>
        <v>Town of Cortlandt - 19</v>
      </c>
      <c r="B39" s="11">
        <v>20019</v>
      </c>
      <c r="C39" s="11">
        <v>160</v>
      </c>
      <c r="D39" s="11">
        <v>40</v>
      </c>
      <c r="E39" s="11">
        <f t="shared" si="4"/>
        <v>200</v>
      </c>
      <c r="F39" s="11">
        <f t="shared" si="5"/>
        <v>15</v>
      </c>
      <c r="G39" s="11">
        <f t="shared" si="6"/>
        <v>215</v>
      </c>
    </row>
    <row r="40" spans="1:7" x14ac:dyDescent="0.25">
      <c r="A40" t="str">
        <f t="shared" si="0"/>
        <v>Town of Cortlandt - 20</v>
      </c>
      <c r="B40" s="11">
        <v>20020</v>
      </c>
      <c r="C40" s="11">
        <v>267</v>
      </c>
      <c r="D40" s="11">
        <v>130</v>
      </c>
      <c r="E40" s="11">
        <f t="shared" si="4"/>
        <v>397</v>
      </c>
      <c r="F40" s="11">
        <f t="shared" si="5"/>
        <v>47</v>
      </c>
      <c r="G40" s="11">
        <f t="shared" si="6"/>
        <v>444</v>
      </c>
    </row>
    <row r="41" spans="1:7" x14ac:dyDescent="0.25">
      <c r="A41" t="str">
        <f t="shared" si="0"/>
        <v>Town of Cortlandt - 21</v>
      </c>
      <c r="B41" s="11">
        <v>20021</v>
      </c>
      <c r="C41" s="11">
        <v>321</v>
      </c>
      <c r="D41" s="11">
        <v>202</v>
      </c>
      <c r="E41" s="11">
        <f t="shared" si="4"/>
        <v>523</v>
      </c>
      <c r="F41" s="11">
        <f t="shared" si="5"/>
        <v>94</v>
      </c>
      <c r="G41" s="11">
        <f t="shared" si="6"/>
        <v>617</v>
      </c>
    </row>
    <row r="42" spans="1:7" x14ac:dyDescent="0.25">
      <c r="A42" t="str">
        <f t="shared" si="0"/>
        <v>Town of Cortlandt - 22</v>
      </c>
      <c r="B42" s="11">
        <v>20022</v>
      </c>
      <c r="C42" s="11">
        <v>569</v>
      </c>
      <c r="D42" s="11">
        <v>199</v>
      </c>
      <c r="E42" s="11">
        <f t="shared" si="4"/>
        <v>768</v>
      </c>
      <c r="F42" s="11">
        <f t="shared" si="5"/>
        <v>115</v>
      </c>
      <c r="G42" s="11">
        <f t="shared" si="6"/>
        <v>883</v>
      </c>
    </row>
    <row r="43" spans="1:7" x14ac:dyDescent="0.25">
      <c r="A43" t="str">
        <f t="shared" si="0"/>
        <v>Town of Cortlandt - 23</v>
      </c>
      <c r="B43" s="11">
        <v>20023</v>
      </c>
      <c r="C43" s="11">
        <v>313</v>
      </c>
      <c r="D43" s="11">
        <v>103</v>
      </c>
      <c r="E43" s="11">
        <f t="shared" si="4"/>
        <v>416</v>
      </c>
      <c r="F43" s="11">
        <f t="shared" si="5"/>
        <v>89</v>
      </c>
      <c r="G43" s="11">
        <f t="shared" si="6"/>
        <v>505</v>
      </c>
    </row>
    <row r="44" spans="1:7" x14ac:dyDescent="0.25">
      <c r="A44" t="str">
        <f t="shared" si="0"/>
        <v>Town of Cortlandt - 24</v>
      </c>
      <c r="B44" s="11">
        <v>20024</v>
      </c>
      <c r="C44" s="11">
        <v>320</v>
      </c>
      <c r="D44" s="11">
        <v>175</v>
      </c>
      <c r="E44" s="11">
        <f t="shared" si="4"/>
        <v>495</v>
      </c>
      <c r="F44" s="11">
        <f t="shared" si="5"/>
        <v>73</v>
      </c>
      <c r="G44" s="11">
        <f t="shared" si="6"/>
        <v>568</v>
      </c>
    </row>
    <row r="45" spans="1:7" x14ac:dyDescent="0.25">
      <c r="A45" t="str">
        <f t="shared" si="0"/>
        <v>Town of Cortlandt - 25</v>
      </c>
      <c r="B45" s="11">
        <v>20025</v>
      </c>
      <c r="C45" s="11">
        <v>550</v>
      </c>
      <c r="D45" s="11">
        <v>124</v>
      </c>
      <c r="E45" s="11">
        <f t="shared" si="4"/>
        <v>674</v>
      </c>
      <c r="F45" s="11">
        <f t="shared" si="5"/>
        <v>74</v>
      </c>
      <c r="G45" s="11">
        <f t="shared" si="6"/>
        <v>748</v>
      </c>
    </row>
    <row r="46" spans="1:7" x14ac:dyDescent="0.25">
      <c r="A46" t="str">
        <f t="shared" si="0"/>
        <v>Town of Cortlandt - 26</v>
      </c>
      <c r="B46" s="11">
        <v>20026</v>
      </c>
      <c r="C46" s="11">
        <v>246</v>
      </c>
      <c r="D46" s="11">
        <v>155</v>
      </c>
      <c r="E46" s="11">
        <f t="shared" si="4"/>
        <v>401</v>
      </c>
      <c r="F46" s="11">
        <f t="shared" si="5"/>
        <v>41</v>
      </c>
      <c r="G46" s="11">
        <f t="shared" si="6"/>
        <v>442</v>
      </c>
    </row>
    <row r="47" spans="1:7" x14ac:dyDescent="0.25">
      <c r="A47" t="str">
        <f t="shared" si="0"/>
        <v>Town of Cortlandt - 27</v>
      </c>
      <c r="B47" s="11">
        <v>20027</v>
      </c>
      <c r="C47" s="11">
        <v>296</v>
      </c>
      <c r="D47" s="11">
        <v>220</v>
      </c>
      <c r="E47" s="11">
        <f t="shared" si="4"/>
        <v>516</v>
      </c>
      <c r="F47" s="11">
        <f t="shared" si="5"/>
        <v>61</v>
      </c>
      <c r="G47" s="11">
        <f t="shared" si="6"/>
        <v>577</v>
      </c>
    </row>
    <row r="48" spans="1:7" x14ac:dyDescent="0.25">
      <c r="A48" t="str">
        <f t="shared" si="0"/>
        <v>Town of Cortlandt - 28</v>
      </c>
      <c r="B48" s="11">
        <v>20028</v>
      </c>
      <c r="C48" s="11">
        <v>406</v>
      </c>
      <c r="D48" s="11">
        <v>214</v>
      </c>
      <c r="E48" s="11">
        <f t="shared" si="4"/>
        <v>620</v>
      </c>
      <c r="F48" s="11">
        <f t="shared" si="5"/>
        <v>95</v>
      </c>
      <c r="G48" s="11">
        <f t="shared" si="6"/>
        <v>715</v>
      </c>
    </row>
    <row r="49" spans="1:7" x14ac:dyDescent="0.25">
      <c r="A49" t="str">
        <f t="shared" si="0"/>
        <v>Town of Cortlandt - 29</v>
      </c>
      <c r="B49" s="11">
        <v>20029</v>
      </c>
      <c r="C49" s="11">
        <v>150</v>
      </c>
      <c r="D49" s="11">
        <v>28</v>
      </c>
      <c r="E49" s="11">
        <f t="shared" si="4"/>
        <v>178</v>
      </c>
      <c r="F49" s="11">
        <f t="shared" si="5"/>
        <v>22</v>
      </c>
      <c r="G49" s="11">
        <f t="shared" si="6"/>
        <v>200</v>
      </c>
    </row>
    <row r="50" spans="1:7" x14ac:dyDescent="0.25">
      <c r="A50" t="str">
        <f t="shared" si="0"/>
        <v>Town of Cortlandt - 30</v>
      </c>
      <c r="B50" s="11">
        <v>20030</v>
      </c>
      <c r="C50" s="11">
        <v>269</v>
      </c>
      <c r="D50" s="11">
        <v>88</v>
      </c>
      <c r="E50" s="11">
        <f t="shared" si="4"/>
        <v>357</v>
      </c>
      <c r="F50" s="11">
        <f t="shared" si="5"/>
        <v>59</v>
      </c>
      <c r="G50" s="11">
        <f t="shared" si="6"/>
        <v>416</v>
      </c>
    </row>
    <row r="51" spans="1:7" x14ac:dyDescent="0.25">
      <c r="A51" t="str">
        <f t="shared" si="0"/>
        <v>Town of Cortlandt - 31</v>
      </c>
      <c r="B51" s="11">
        <v>20031</v>
      </c>
      <c r="C51" s="11">
        <v>242</v>
      </c>
      <c r="D51" s="11">
        <v>69</v>
      </c>
      <c r="E51" s="11">
        <f t="shared" si="4"/>
        <v>311</v>
      </c>
      <c r="F51" s="11">
        <f t="shared" si="5"/>
        <v>58</v>
      </c>
      <c r="G51" s="11">
        <f t="shared" si="6"/>
        <v>369</v>
      </c>
    </row>
    <row r="52" spans="1:7" x14ac:dyDescent="0.25">
      <c r="A52" t="str">
        <f t="shared" si="0"/>
        <v>Town of Cortlandt - 32</v>
      </c>
      <c r="B52" s="11">
        <v>20032</v>
      </c>
      <c r="C52" s="11">
        <v>213</v>
      </c>
      <c r="D52" s="11">
        <v>47</v>
      </c>
      <c r="E52" s="11">
        <f t="shared" si="4"/>
        <v>260</v>
      </c>
      <c r="F52" s="11">
        <f t="shared" si="5"/>
        <v>57</v>
      </c>
      <c r="G52" s="11">
        <f t="shared" si="6"/>
        <v>317</v>
      </c>
    </row>
    <row r="53" spans="1:7" x14ac:dyDescent="0.25">
      <c r="A53" t="str">
        <f t="shared" si="0"/>
        <v>Town of Cortlandt - 33</v>
      </c>
      <c r="B53" s="11">
        <v>20033</v>
      </c>
      <c r="C53" s="11">
        <v>264</v>
      </c>
      <c r="D53" s="11">
        <v>85</v>
      </c>
      <c r="E53" s="11">
        <f t="shared" si="4"/>
        <v>349</v>
      </c>
      <c r="F53" s="11">
        <f t="shared" si="5"/>
        <v>44</v>
      </c>
      <c r="G53" s="11">
        <f t="shared" si="6"/>
        <v>393</v>
      </c>
    </row>
    <row r="54" spans="1:7" x14ac:dyDescent="0.25">
      <c r="A54" t="str">
        <f t="shared" si="0"/>
        <v>Town of Cortlandt - 34</v>
      </c>
      <c r="B54" s="11">
        <v>20034</v>
      </c>
      <c r="C54" s="11">
        <v>384</v>
      </c>
      <c r="D54" s="11">
        <v>171</v>
      </c>
      <c r="E54" s="11">
        <f t="shared" si="4"/>
        <v>555</v>
      </c>
      <c r="F54" s="11">
        <f t="shared" si="5"/>
        <v>61</v>
      </c>
      <c r="G54" s="11">
        <f t="shared" si="6"/>
        <v>616</v>
      </c>
    </row>
    <row r="55" spans="1:7" x14ac:dyDescent="0.25">
      <c r="A55" t="str">
        <f t="shared" si="0"/>
        <v>Town of Cortlandt - 35</v>
      </c>
      <c r="B55" s="11">
        <v>20035</v>
      </c>
      <c r="C55" s="11">
        <v>190</v>
      </c>
      <c r="D55" s="11">
        <v>109</v>
      </c>
      <c r="E55" s="11">
        <f t="shared" si="4"/>
        <v>299</v>
      </c>
      <c r="F55" s="11">
        <f t="shared" si="5"/>
        <v>27</v>
      </c>
      <c r="G55" s="11">
        <f t="shared" si="6"/>
        <v>326</v>
      </c>
    </row>
    <row r="56" spans="1:7" x14ac:dyDescent="0.25">
      <c r="A56" t="str">
        <f t="shared" si="0"/>
        <v>Town of Cortlandt - 38</v>
      </c>
      <c r="B56" s="11">
        <v>20038</v>
      </c>
      <c r="C56" s="11">
        <v>367</v>
      </c>
      <c r="D56" s="11">
        <v>168</v>
      </c>
      <c r="E56" s="11">
        <f t="shared" si="4"/>
        <v>535</v>
      </c>
      <c r="F56" s="11">
        <f t="shared" si="5"/>
        <v>54</v>
      </c>
      <c r="G56" s="11">
        <f t="shared" si="6"/>
        <v>589</v>
      </c>
    </row>
    <row r="57" spans="1:7" ht="13.8" thickBot="1" x14ac:dyDescent="0.3">
      <c r="A57" s="18" t="str">
        <f t="shared" si="0"/>
        <v>Town of Cortlandt - 39</v>
      </c>
      <c r="B57" s="19">
        <v>20039</v>
      </c>
      <c r="C57" s="19">
        <v>402</v>
      </c>
      <c r="D57" s="19">
        <v>113</v>
      </c>
      <c r="E57" s="19">
        <f t="shared" si="4"/>
        <v>515</v>
      </c>
      <c r="F57" s="19">
        <f t="shared" si="5"/>
        <v>102</v>
      </c>
      <c r="G57" s="19">
        <f t="shared" si="6"/>
        <v>617</v>
      </c>
    </row>
    <row r="58" spans="1:7" x14ac:dyDescent="0.25">
      <c r="B58" s="13" t="s">
        <v>977</v>
      </c>
      <c r="C58" s="11">
        <f>SUM(C21:C57)</f>
        <v>11102</v>
      </c>
      <c r="D58" s="11">
        <f>SUM(D21:D57)</f>
        <v>4628</v>
      </c>
      <c r="E58" s="11">
        <f>SUM(E21:E57)</f>
        <v>15730</v>
      </c>
      <c r="F58" s="11">
        <f>SUM(F21:F57)</f>
        <v>2118</v>
      </c>
      <c r="G58" s="11">
        <f>SUM(G21:G57)</f>
        <v>17848</v>
      </c>
    </row>
    <row r="59" spans="1:7" x14ac:dyDescent="0.25">
      <c r="A59" t="str">
        <f t="shared" si="0"/>
        <v>Town of Eastchester - 1</v>
      </c>
      <c r="B59" s="11">
        <v>30001</v>
      </c>
      <c r="C59" s="11">
        <v>402</v>
      </c>
      <c r="D59" s="11">
        <v>118</v>
      </c>
      <c r="E59" s="11">
        <f t="shared" si="4"/>
        <v>520</v>
      </c>
      <c r="F59" s="11">
        <f t="shared" si="5"/>
        <v>65</v>
      </c>
      <c r="G59" s="11">
        <f t="shared" si="6"/>
        <v>585</v>
      </c>
    </row>
    <row r="60" spans="1:7" x14ac:dyDescent="0.25">
      <c r="A60" t="str">
        <f t="shared" si="0"/>
        <v>Town of Eastchester - 2</v>
      </c>
      <c r="B60" s="11">
        <v>30002</v>
      </c>
      <c r="C60" s="11">
        <v>147</v>
      </c>
      <c r="D60" s="11">
        <v>56</v>
      </c>
      <c r="E60" s="11">
        <f t="shared" si="4"/>
        <v>203</v>
      </c>
      <c r="F60" s="11">
        <f t="shared" si="5"/>
        <v>40</v>
      </c>
      <c r="G60" s="11">
        <f t="shared" si="6"/>
        <v>243</v>
      </c>
    </row>
    <row r="61" spans="1:7" x14ac:dyDescent="0.25">
      <c r="A61" t="str">
        <f t="shared" si="0"/>
        <v>Town of Eastchester - 3</v>
      </c>
      <c r="B61" s="11">
        <v>30003</v>
      </c>
      <c r="C61" s="11">
        <v>212</v>
      </c>
      <c r="D61" s="11">
        <v>143</v>
      </c>
      <c r="E61" s="11">
        <f t="shared" si="4"/>
        <v>355</v>
      </c>
      <c r="F61" s="11">
        <f t="shared" si="5"/>
        <v>81</v>
      </c>
      <c r="G61" s="11">
        <f t="shared" si="6"/>
        <v>436</v>
      </c>
    </row>
    <row r="62" spans="1:7" x14ac:dyDescent="0.25">
      <c r="A62" t="str">
        <f t="shared" si="0"/>
        <v>Town of Eastchester - 4</v>
      </c>
      <c r="B62" s="11">
        <v>30004</v>
      </c>
      <c r="C62" s="11">
        <v>245</v>
      </c>
      <c r="D62" s="11">
        <v>199</v>
      </c>
      <c r="E62" s="11">
        <f t="shared" si="4"/>
        <v>444</v>
      </c>
      <c r="F62" s="11">
        <f t="shared" si="5"/>
        <v>87</v>
      </c>
      <c r="G62" s="11">
        <f t="shared" si="6"/>
        <v>531</v>
      </c>
    </row>
    <row r="63" spans="1:7" x14ac:dyDescent="0.25">
      <c r="A63" t="str">
        <f t="shared" si="0"/>
        <v>Town of Eastchester - 5</v>
      </c>
      <c r="B63" s="11">
        <v>30005</v>
      </c>
      <c r="C63" s="11">
        <v>205</v>
      </c>
      <c r="D63" s="11">
        <v>169</v>
      </c>
      <c r="E63" s="11">
        <f t="shared" si="4"/>
        <v>374</v>
      </c>
      <c r="F63" s="11">
        <f t="shared" si="5"/>
        <v>66</v>
      </c>
      <c r="G63" s="11">
        <f t="shared" si="6"/>
        <v>440</v>
      </c>
    </row>
    <row r="64" spans="1:7" x14ac:dyDescent="0.25">
      <c r="A64" t="str">
        <f t="shared" si="0"/>
        <v>Town of Eastchester - 6</v>
      </c>
      <c r="B64" s="11">
        <v>30006</v>
      </c>
      <c r="C64" s="11">
        <v>129</v>
      </c>
      <c r="D64" s="11">
        <v>82</v>
      </c>
      <c r="E64" s="11">
        <f t="shared" si="4"/>
        <v>211</v>
      </c>
      <c r="F64" s="11">
        <f t="shared" si="5"/>
        <v>28</v>
      </c>
      <c r="G64" s="11">
        <f t="shared" si="6"/>
        <v>239</v>
      </c>
    </row>
    <row r="65" spans="1:7" x14ac:dyDescent="0.25">
      <c r="A65" t="str">
        <f t="shared" si="0"/>
        <v>Town of Eastchester - 7</v>
      </c>
      <c r="B65" s="11">
        <v>30007</v>
      </c>
      <c r="C65" s="11">
        <v>162</v>
      </c>
      <c r="D65" s="11">
        <v>89</v>
      </c>
      <c r="E65" s="11">
        <f t="shared" si="4"/>
        <v>251</v>
      </c>
      <c r="F65" s="11">
        <f t="shared" si="5"/>
        <v>27</v>
      </c>
      <c r="G65" s="11">
        <f t="shared" si="6"/>
        <v>278</v>
      </c>
    </row>
    <row r="66" spans="1:7" x14ac:dyDescent="0.25">
      <c r="A66" t="str">
        <f t="shared" si="0"/>
        <v>Town of Eastchester - 8</v>
      </c>
      <c r="B66" s="11">
        <v>30008</v>
      </c>
      <c r="C66" s="11">
        <v>163</v>
      </c>
      <c r="D66" s="11">
        <v>148</v>
      </c>
      <c r="E66" s="11">
        <f t="shared" si="4"/>
        <v>311</v>
      </c>
      <c r="F66" s="11">
        <f t="shared" si="5"/>
        <v>39</v>
      </c>
      <c r="G66" s="11">
        <f t="shared" si="6"/>
        <v>350</v>
      </c>
    </row>
    <row r="67" spans="1:7" x14ac:dyDescent="0.25">
      <c r="A67" t="str">
        <f t="shared" si="0"/>
        <v>Town of Eastchester - 9</v>
      </c>
      <c r="B67" s="11">
        <v>30009</v>
      </c>
      <c r="C67" s="11">
        <v>112</v>
      </c>
      <c r="D67" s="11">
        <v>113</v>
      </c>
      <c r="E67" s="11">
        <f t="shared" si="4"/>
        <v>225</v>
      </c>
      <c r="F67" s="11">
        <f t="shared" si="5"/>
        <v>57</v>
      </c>
      <c r="G67" s="11">
        <f t="shared" si="6"/>
        <v>282</v>
      </c>
    </row>
    <row r="68" spans="1:7" x14ac:dyDescent="0.25">
      <c r="A68" t="str">
        <f t="shared" ref="A68:A132" si="7">VLOOKUP(B68,KEY,3,FALSE)</f>
        <v>Town of Eastchester - 10</v>
      </c>
      <c r="B68" s="11">
        <v>30010</v>
      </c>
      <c r="C68" s="11">
        <v>263</v>
      </c>
      <c r="D68" s="11">
        <v>161</v>
      </c>
      <c r="E68" s="11">
        <f t="shared" si="4"/>
        <v>424</v>
      </c>
      <c r="F68" s="11">
        <f t="shared" si="5"/>
        <v>41</v>
      </c>
      <c r="G68" s="11">
        <f t="shared" si="6"/>
        <v>465</v>
      </c>
    </row>
    <row r="69" spans="1:7" x14ac:dyDescent="0.25">
      <c r="A69" t="str">
        <f t="shared" si="7"/>
        <v>Town of Eastchester - 11</v>
      </c>
      <c r="B69" s="11">
        <v>30011</v>
      </c>
      <c r="C69" s="11">
        <v>140</v>
      </c>
      <c r="D69" s="11">
        <v>44</v>
      </c>
      <c r="E69" s="11">
        <f t="shared" si="4"/>
        <v>184</v>
      </c>
      <c r="F69" s="11">
        <f t="shared" si="5"/>
        <v>14</v>
      </c>
      <c r="G69" s="11">
        <f t="shared" si="6"/>
        <v>198</v>
      </c>
    </row>
    <row r="70" spans="1:7" x14ac:dyDescent="0.25">
      <c r="A70" t="str">
        <f t="shared" si="7"/>
        <v>Town of Eastchester - 12</v>
      </c>
      <c r="B70" s="11">
        <v>30012</v>
      </c>
      <c r="C70" s="11">
        <v>197</v>
      </c>
      <c r="D70" s="11">
        <v>67</v>
      </c>
      <c r="E70" s="11">
        <f t="shared" si="4"/>
        <v>264</v>
      </c>
      <c r="F70" s="11">
        <f t="shared" si="5"/>
        <v>49</v>
      </c>
      <c r="G70" s="11">
        <f t="shared" si="6"/>
        <v>313</v>
      </c>
    </row>
    <row r="71" spans="1:7" x14ac:dyDescent="0.25">
      <c r="A71" t="str">
        <f t="shared" si="7"/>
        <v>Town of Eastchester - 13</v>
      </c>
      <c r="B71" s="11">
        <v>30013</v>
      </c>
      <c r="C71" s="11">
        <v>345</v>
      </c>
      <c r="D71" s="11">
        <v>201</v>
      </c>
      <c r="E71" s="11">
        <f t="shared" si="4"/>
        <v>546</v>
      </c>
      <c r="F71" s="11">
        <f t="shared" si="5"/>
        <v>83</v>
      </c>
      <c r="G71" s="11">
        <f t="shared" si="6"/>
        <v>629</v>
      </c>
    </row>
    <row r="72" spans="1:7" x14ac:dyDescent="0.25">
      <c r="A72" t="str">
        <f t="shared" si="7"/>
        <v>Town of Eastchester - 14</v>
      </c>
      <c r="B72" s="11">
        <v>30014</v>
      </c>
      <c r="C72" s="11">
        <v>229</v>
      </c>
      <c r="D72" s="11">
        <v>86</v>
      </c>
      <c r="E72" s="11">
        <f t="shared" si="4"/>
        <v>315</v>
      </c>
      <c r="F72" s="11">
        <f t="shared" si="5"/>
        <v>85</v>
      </c>
      <c r="G72" s="11">
        <f t="shared" si="6"/>
        <v>400</v>
      </c>
    </row>
    <row r="73" spans="1:7" x14ac:dyDescent="0.25">
      <c r="A73" t="str">
        <f t="shared" si="7"/>
        <v>Town of Eastchester - 15</v>
      </c>
      <c r="B73" s="11">
        <v>30015</v>
      </c>
      <c r="C73" s="11">
        <v>259</v>
      </c>
      <c r="D73" s="11">
        <v>224</v>
      </c>
      <c r="E73" s="11">
        <f t="shared" si="4"/>
        <v>483</v>
      </c>
      <c r="F73" s="11">
        <f t="shared" si="5"/>
        <v>62</v>
      </c>
      <c r="G73" s="11">
        <f t="shared" si="6"/>
        <v>545</v>
      </c>
    </row>
    <row r="74" spans="1:7" x14ac:dyDescent="0.25">
      <c r="A74" t="str">
        <f t="shared" si="7"/>
        <v>Town of Eastchester - 16</v>
      </c>
      <c r="B74" s="11">
        <v>30016</v>
      </c>
      <c r="C74" s="11">
        <v>291</v>
      </c>
      <c r="D74" s="11">
        <v>136</v>
      </c>
      <c r="E74" s="11">
        <f t="shared" si="4"/>
        <v>427</v>
      </c>
      <c r="F74" s="11">
        <f t="shared" si="5"/>
        <v>77</v>
      </c>
      <c r="G74" s="11">
        <f t="shared" si="6"/>
        <v>504</v>
      </c>
    </row>
    <row r="75" spans="1:7" x14ac:dyDescent="0.25">
      <c r="A75" t="str">
        <f t="shared" si="7"/>
        <v>Town of Eastchester - 17</v>
      </c>
      <c r="B75" s="11">
        <v>30017</v>
      </c>
      <c r="C75" s="11">
        <v>229</v>
      </c>
      <c r="D75" s="11">
        <v>108</v>
      </c>
      <c r="E75" s="11">
        <f t="shared" si="4"/>
        <v>337</v>
      </c>
      <c r="F75" s="11">
        <f t="shared" si="5"/>
        <v>102</v>
      </c>
      <c r="G75" s="11">
        <f t="shared" si="6"/>
        <v>439</v>
      </c>
    </row>
    <row r="76" spans="1:7" x14ac:dyDescent="0.25">
      <c r="A76" t="str">
        <f t="shared" si="7"/>
        <v>Town of Eastchester - 18</v>
      </c>
      <c r="B76" s="11">
        <v>30018</v>
      </c>
      <c r="C76" s="11">
        <v>187</v>
      </c>
      <c r="D76" s="11">
        <v>62</v>
      </c>
      <c r="E76" s="11">
        <f t="shared" si="4"/>
        <v>249</v>
      </c>
      <c r="F76" s="11">
        <f t="shared" si="5"/>
        <v>42</v>
      </c>
      <c r="G76" s="11">
        <f t="shared" si="6"/>
        <v>291</v>
      </c>
    </row>
    <row r="77" spans="1:7" x14ac:dyDescent="0.25">
      <c r="A77" t="str">
        <f t="shared" si="7"/>
        <v>Town of Eastchester - 19</v>
      </c>
      <c r="B77" s="11">
        <v>30019</v>
      </c>
      <c r="C77" s="11">
        <v>207</v>
      </c>
      <c r="D77" s="11">
        <v>93</v>
      </c>
      <c r="E77" s="11">
        <f t="shared" si="4"/>
        <v>300</v>
      </c>
      <c r="F77" s="11">
        <f t="shared" si="5"/>
        <v>49</v>
      </c>
      <c r="G77" s="11">
        <f t="shared" si="6"/>
        <v>349</v>
      </c>
    </row>
    <row r="78" spans="1:7" x14ac:dyDescent="0.25">
      <c r="A78" t="str">
        <f t="shared" si="7"/>
        <v>Town of Eastchester - 20</v>
      </c>
      <c r="B78" s="11">
        <v>30020</v>
      </c>
      <c r="C78" s="11">
        <v>361</v>
      </c>
      <c r="D78" s="11">
        <v>128</v>
      </c>
      <c r="E78" s="11">
        <f t="shared" si="4"/>
        <v>489</v>
      </c>
      <c r="F78" s="11">
        <f t="shared" si="5"/>
        <v>62</v>
      </c>
      <c r="G78" s="11">
        <f t="shared" si="6"/>
        <v>551</v>
      </c>
    </row>
    <row r="79" spans="1:7" x14ac:dyDescent="0.25">
      <c r="A79" t="str">
        <f t="shared" si="7"/>
        <v>Town of Eastchester - 21</v>
      </c>
      <c r="B79" s="11">
        <v>30021</v>
      </c>
      <c r="C79" s="11">
        <v>185</v>
      </c>
      <c r="D79" s="11">
        <v>84</v>
      </c>
      <c r="E79" s="11">
        <f t="shared" si="4"/>
        <v>269</v>
      </c>
      <c r="F79" s="11">
        <f t="shared" si="5"/>
        <v>42</v>
      </c>
      <c r="G79" s="11">
        <f t="shared" si="6"/>
        <v>311</v>
      </c>
    </row>
    <row r="80" spans="1:7" x14ac:dyDescent="0.25">
      <c r="A80" t="str">
        <f t="shared" si="7"/>
        <v>Town of Eastchester - 22</v>
      </c>
      <c r="B80" s="11">
        <v>30022</v>
      </c>
      <c r="C80" s="11">
        <v>315</v>
      </c>
      <c r="D80" s="11">
        <v>110</v>
      </c>
      <c r="E80" s="11">
        <f t="shared" si="4"/>
        <v>425</v>
      </c>
      <c r="F80" s="11">
        <f t="shared" si="5"/>
        <v>67</v>
      </c>
      <c r="G80" s="11">
        <f t="shared" si="6"/>
        <v>492</v>
      </c>
    </row>
    <row r="81" spans="1:7" x14ac:dyDescent="0.25">
      <c r="A81" t="str">
        <f t="shared" si="7"/>
        <v>Town of Eastchester - 23</v>
      </c>
      <c r="B81" s="11">
        <v>30023</v>
      </c>
      <c r="C81" s="11">
        <v>309</v>
      </c>
      <c r="D81" s="11">
        <v>208</v>
      </c>
      <c r="E81" s="11">
        <f t="shared" si="4"/>
        <v>517</v>
      </c>
      <c r="F81" s="11">
        <f t="shared" si="5"/>
        <v>33</v>
      </c>
      <c r="G81" s="11">
        <f t="shared" si="6"/>
        <v>550</v>
      </c>
    </row>
    <row r="82" spans="1:7" x14ac:dyDescent="0.25">
      <c r="A82" t="str">
        <f t="shared" si="7"/>
        <v>Town of Eastchester - 24</v>
      </c>
      <c r="B82" s="11">
        <v>30024</v>
      </c>
      <c r="C82" s="11">
        <v>121</v>
      </c>
      <c r="D82" s="11">
        <v>82</v>
      </c>
      <c r="E82" s="11">
        <f t="shared" si="4"/>
        <v>203</v>
      </c>
      <c r="F82" s="11">
        <f t="shared" si="5"/>
        <v>34</v>
      </c>
      <c r="G82" s="11">
        <f t="shared" si="6"/>
        <v>237</v>
      </c>
    </row>
    <row r="83" spans="1:7" x14ac:dyDescent="0.25">
      <c r="A83" t="str">
        <f t="shared" si="7"/>
        <v>Town of Eastchester - 25</v>
      </c>
      <c r="B83" s="11">
        <v>30025</v>
      </c>
      <c r="C83" s="11">
        <v>207</v>
      </c>
      <c r="D83" s="11">
        <v>171</v>
      </c>
      <c r="E83" s="11">
        <f t="shared" si="4"/>
        <v>378</v>
      </c>
      <c r="F83" s="11">
        <f t="shared" si="5"/>
        <v>83</v>
      </c>
      <c r="G83" s="11">
        <f t="shared" si="6"/>
        <v>461</v>
      </c>
    </row>
    <row r="84" spans="1:7" x14ac:dyDescent="0.25">
      <c r="A84" t="str">
        <f t="shared" si="7"/>
        <v>Town of Eastchester - 26</v>
      </c>
      <c r="B84" s="11">
        <v>30026</v>
      </c>
      <c r="C84" s="11">
        <v>187</v>
      </c>
      <c r="D84" s="11">
        <v>181</v>
      </c>
      <c r="E84" s="11">
        <f t="shared" si="4"/>
        <v>368</v>
      </c>
      <c r="F84" s="11">
        <f t="shared" si="5"/>
        <v>46</v>
      </c>
      <c r="G84" s="11">
        <f t="shared" si="6"/>
        <v>414</v>
      </c>
    </row>
    <row r="85" spans="1:7" x14ac:dyDescent="0.25">
      <c r="A85" t="str">
        <f t="shared" si="7"/>
        <v>Town of Eastchester - 27</v>
      </c>
      <c r="B85" s="11">
        <v>30027</v>
      </c>
      <c r="C85" s="11">
        <v>250</v>
      </c>
      <c r="D85" s="11">
        <v>90</v>
      </c>
      <c r="E85" s="11">
        <f t="shared" si="4"/>
        <v>340</v>
      </c>
      <c r="F85" s="11">
        <f t="shared" si="5"/>
        <v>36</v>
      </c>
      <c r="G85" s="11">
        <f t="shared" si="6"/>
        <v>376</v>
      </c>
    </row>
    <row r="86" spans="1:7" x14ac:dyDescent="0.25">
      <c r="A86" t="str">
        <f t="shared" si="7"/>
        <v>Town of Eastchester - 28</v>
      </c>
      <c r="B86" s="11">
        <v>30028</v>
      </c>
      <c r="C86" s="11">
        <v>182</v>
      </c>
      <c r="D86" s="11">
        <v>134</v>
      </c>
      <c r="E86" s="11">
        <f t="shared" si="4"/>
        <v>316</v>
      </c>
      <c r="F86" s="11">
        <f t="shared" si="5"/>
        <v>26</v>
      </c>
      <c r="G86" s="11">
        <f t="shared" si="6"/>
        <v>342</v>
      </c>
    </row>
    <row r="87" spans="1:7" x14ac:dyDescent="0.25">
      <c r="A87" t="str">
        <f t="shared" si="7"/>
        <v>Town of Eastchester - 29</v>
      </c>
      <c r="B87" s="11">
        <v>30029</v>
      </c>
      <c r="C87" s="11">
        <v>237</v>
      </c>
      <c r="D87" s="11">
        <v>230</v>
      </c>
      <c r="E87" s="11">
        <f t="shared" si="4"/>
        <v>467</v>
      </c>
      <c r="F87" s="11">
        <f t="shared" si="5"/>
        <v>66</v>
      </c>
      <c r="G87" s="11">
        <f t="shared" si="6"/>
        <v>533</v>
      </c>
    </row>
    <row r="88" spans="1:7" x14ac:dyDescent="0.25">
      <c r="A88" t="str">
        <f t="shared" si="7"/>
        <v>Town of Eastchester - 30</v>
      </c>
      <c r="B88" s="11">
        <v>30030</v>
      </c>
      <c r="C88" s="11">
        <v>216</v>
      </c>
      <c r="D88" s="11">
        <v>188</v>
      </c>
      <c r="E88" s="11">
        <f t="shared" si="4"/>
        <v>404</v>
      </c>
      <c r="F88" s="11">
        <f t="shared" si="5"/>
        <v>38</v>
      </c>
      <c r="G88" s="11">
        <f t="shared" si="6"/>
        <v>442</v>
      </c>
    </row>
    <row r="89" spans="1:7" x14ac:dyDescent="0.25">
      <c r="A89" t="str">
        <f t="shared" si="7"/>
        <v>Town of Eastchester - 31</v>
      </c>
      <c r="B89" s="11">
        <v>30031</v>
      </c>
      <c r="C89" s="11">
        <v>182</v>
      </c>
      <c r="D89" s="11">
        <v>86</v>
      </c>
      <c r="E89" s="11">
        <f t="shared" ref="E89:E153" si="8">SUM(C89:D89)</f>
        <v>268</v>
      </c>
      <c r="F89" s="11">
        <f t="shared" ref="F89:F153" si="9">SUM(G89-E89)</f>
        <v>29</v>
      </c>
      <c r="G89" s="11">
        <f t="shared" ref="G89:G153" si="10">VLOOKUP(B89,KEY,2,FALSE)</f>
        <v>297</v>
      </c>
    </row>
    <row r="90" spans="1:7" x14ac:dyDescent="0.25">
      <c r="A90" t="str">
        <f t="shared" si="7"/>
        <v>Town of Eastchester - 32</v>
      </c>
      <c r="B90" s="11">
        <v>30032</v>
      </c>
      <c r="C90" s="11">
        <v>215</v>
      </c>
      <c r="D90" s="11">
        <v>120</v>
      </c>
      <c r="E90" s="11">
        <f t="shared" si="8"/>
        <v>335</v>
      </c>
      <c r="F90" s="11">
        <f t="shared" si="9"/>
        <v>35</v>
      </c>
      <c r="G90" s="11">
        <f t="shared" si="10"/>
        <v>370</v>
      </c>
    </row>
    <row r="91" spans="1:7" x14ac:dyDescent="0.25">
      <c r="A91" t="str">
        <f t="shared" si="7"/>
        <v>Town of Eastchester - 33</v>
      </c>
      <c r="B91" s="11">
        <v>30033</v>
      </c>
      <c r="C91" s="11">
        <v>231</v>
      </c>
      <c r="D91" s="11">
        <v>72</v>
      </c>
      <c r="E91" s="11">
        <f t="shared" si="8"/>
        <v>303</v>
      </c>
      <c r="F91" s="11">
        <f t="shared" si="9"/>
        <v>30</v>
      </c>
      <c r="G91" s="11">
        <f t="shared" si="10"/>
        <v>333</v>
      </c>
    </row>
    <row r="92" spans="1:7" x14ac:dyDescent="0.25">
      <c r="A92" t="str">
        <f t="shared" si="7"/>
        <v>Town of Eastchester - 34</v>
      </c>
      <c r="B92" s="11">
        <v>30034</v>
      </c>
      <c r="C92" s="11">
        <v>183</v>
      </c>
      <c r="D92" s="11">
        <v>62</v>
      </c>
      <c r="E92" s="11">
        <f t="shared" si="8"/>
        <v>245</v>
      </c>
      <c r="F92" s="11">
        <f t="shared" si="9"/>
        <v>28</v>
      </c>
      <c r="G92" s="11">
        <f t="shared" si="10"/>
        <v>273</v>
      </c>
    </row>
    <row r="93" spans="1:7" x14ac:dyDescent="0.25">
      <c r="A93" t="str">
        <f t="shared" si="7"/>
        <v>Town of Eastchester - 35</v>
      </c>
      <c r="B93" s="11">
        <v>30035</v>
      </c>
      <c r="C93" s="11">
        <v>129</v>
      </c>
      <c r="D93" s="11">
        <v>107</v>
      </c>
      <c r="E93" s="11">
        <f t="shared" si="8"/>
        <v>236</v>
      </c>
      <c r="F93" s="11">
        <f t="shared" si="9"/>
        <v>23</v>
      </c>
      <c r="G93" s="11">
        <f t="shared" si="10"/>
        <v>259</v>
      </c>
    </row>
    <row r="94" spans="1:7" x14ac:dyDescent="0.25">
      <c r="A94" t="str">
        <f t="shared" si="7"/>
        <v>Town of Eastchester - 36</v>
      </c>
      <c r="B94" s="11">
        <v>30036</v>
      </c>
      <c r="C94" s="11">
        <v>134</v>
      </c>
      <c r="D94" s="11">
        <v>173</v>
      </c>
      <c r="E94" s="11">
        <f t="shared" si="8"/>
        <v>307</v>
      </c>
      <c r="F94" s="11">
        <f t="shared" si="9"/>
        <v>50</v>
      </c>
      <c r="G94" s="11">
        <f t="shared" si="10"/>
        <v>357</v>
      </c>
    </row>
    <row r="95" spans="1:7" x14ac:dyDescent="0.25">
      <c r="A95" t="str">
        <f t="shared" si="7"/>
        <v>Town of Eastchester - 37</v>
      </c>
      <c r="B95" s="11">
        <v>30037</v>
      </c>
      <c r="C95" s="11">
        <v>155</v>
      </c>
      <c r="D95" s="11">
        <v>119</v>
      </c>
      <c r="E95" s="11">
        <f t="shared" si="8"/>
        <v>274</v>
      </c>
      <c r="F95" s="11">
        <f t="shared" si="9"/>
        <v>35</v>
      </c>
      <c r="G95" s="11">
        <f t="shared" si="10"/>
        <v>309</v>
      </c>
    </row>
    <row r="96" spans="1:7" x14ac:dyDescent="0.25">
      <c r="A96" t="str">
        <f t="shared" si="7"/>
        <v>Town of Eastchester - 38</v>
      </c>
      <c r="B96" s="11">
        <v>30038</v>
      </c>
      <c r="C96" s="11">
        <v>130</v>
      </c>
      <c r="D96" s="11">
        <v>185</v>
      </c>
      <c r="E96" s="11">
        <f t="shared" si="8"/>
        <v>315</v>
      </c>
      <c r="F96" s="11">
        <f t="shared" si="9"/>
        <v>44</v>
      </c>
      <c r="G96" s="11">
        <f t="shared" si="10"/>
        <v>359</v>
      </c>
    </row>
    <row r="97" spans="1:7" ht="13.8" thickBot="1" x14ac:dyDescent="0.3">
      <c r="A97" s="18" t="str">
        <f t="shared" si="7"/>
        <v>Town of Eastchester - 39</v>
      </c>
      <c r="B97" s="19">
        <v>30039</v>
      </c>
      <c r="C97" s="19">
        <v>151</v>
      </c>
      <c r="D97" s="19">
        <v>154</v>
      </c>
      <c r="E97" s="19">
        <f t="shared" si="8"/>
        <v>305</v>
      </c>
      <c r="F97" s="19">
        <f t="shared" si="9"/>
        <v>43</v>
      </c>
      <c r="G97" s="19">
        <f t="shared" si="10"/>
        <v>348</v>
      </c>
    </row>
    <row r="98" spans="1:7" x14ac:dyDescent="0.25">
      <c r="B98" s="13" t="s">
        <v>977</v>
      </c>
      <c r="C98" s="11">
        <f>SUM(C59:C97)</f>
        <v>8204</v>
      </c>
      <c r="D98" s="11">
        <f>SUM(D59:D97)</f>
        <v>4983</v>
      </c>
      <c r="E98" s="11">
        <f>SUM(E59:E97)</f>
        <v>13187</v>
      </c>
      <c r="F98" s="11">
        <f>SUM(F59:F97)</f>
        <v>1944</v>
      </c>
      <c r="G98" s="11">
        <f>SUM(G59:G97)</f>
        <v>15131</v>
      </c>
    </row>
    <row r="99" spans="1:7" x14ac:dyDescent="0.25">
      <c r="A99" t="str">
        <f t="shared" si="7"/>
        <v>Town of Greenburgh - 1</v>
      </c>
      <c r="B99" s="11">
        <v>40001</v>
      </c>
      <c r="C99" s="11">
        <v>554</v>
      </c>
      <c r="D99" s="11">
        <v>105</v>
      </c>
      <c r="E99" s="11">
        <f t="shared" si="8"/>
        <v>659</v>
      </c>
      <c r="F99" s="11">
        <f t="shared" si="9"/>
        <v>183</v>
      </c>
      <c r="G99" s="11">
        <f t="shared" si="10"/>
        <v>842</v>
      </c>
    </row>
    <row r="100" spans="1:7" x14ac:dyDescent="0.25">
      <c r="A100" t="str">
        <f t="shared" si="7"/>
        <v>Town of Greenburgh - 2</v>
      </c>
      <c r="B100" s="11">
        <v>40002</v>
      </c>
      <c r="C100" s="11">
        <v>220</v>
      </c>
      <c r="D100" s="11">
        <v>34</v>
      </c>
      <c r="E100" s="11">
        <f t="shared" si="8"/>
        <v>254</v>
      </c>
      <c r="F100" s="11">
        <f t="shared" si="9"/>
        <v>29</v>
      </c>
      <c r="G100" s="11">
        <f t="shared" si="10"/>
        <v>283</v>
      </c>
    </row>
    <row r="101" spans="1:7" x14ac:dyDescent="0.25">
      <c r="A101" t="str">
        <f t="shared" si="7"/>
        <v>Town of Greenburgh - 3</v>
      </c>
      <c r="B101" s="11">
        <v>40003</v>
      </c>
      <c r="C101" s="11">
        <v>514</v>
      </c>
      <c r="D101" s="11">
        <v>81</v>
      </c>
      <c r="E101" s="11">
        <f t="shared" si="8"/>
        <v>595</v>
      </c>
      <c r="F101" s="11">
        <f t="shared" si="9"/>
        <v>84</v>
      </c>
      <c r="G101" s="11">
        <f t="shared" si="10"/>
        <v>679</v>
      </c>
    </row>
    <row r="102" spans="1:7" x14ac:dyDescent="0.25">
      <c r="A102" t="str">
        <f t="shared" si="7"/>
        <v>Town of Greenburgh - 4</v>
      </c>
      <c r="B102" s="11">
        <v>40004</v>
      </c>
      <c r="C102" s="11">
        <v>81</v>
      </c>
      <c r="D102" s="11">
        <v>19</v>
      </c>
      <c r="E102" s="11">
        <f t="shared" si="8"/>
        <v>100</v>
      </c>
      <c r="F102" s="11">
        <f t="shared" si="9"/>
        <v>11</v>
      </c>
      <c r="G102" s="11">
        <f t="shared" si="10"/>
        <v>111</v>
      </c>
    </row>
    <row r="103" spans="1:7" x14ac:dyDescent="0.25">
      <c r="A103" t="str">
        <f t="shared" si="7"/>
        <v>Town of Greenburgh - 5</v>
      </c>
      <c r="B103" s="11">
        <v>40005</v>
      </c>
      <c r="C103" s="11">
        <v>446</v>
      </c>
      <c r="D103" s="11">
        <v>139</v>
      </c>
      <c r="E103" s="11">
        <f t="shared" si="8"/>
        <v>585</v>
      </c>
      <c r="F103" s="11">
        <f t="shared" si="9"/>
        <v>85</v>
      </c>
      <c r="G103" s="11">
        <f t="shared" si="10"/>
        <v>670</v>
      </c>
    </row>
    <row r="104" spans="1:7" x14ac:dyDescent="0.25">
      <c r="A104" t="str">
        <f t="shared" si="7"/>
        <v>Town of Greenburgh - 6</v>
      </c>
      <c r="B104" s="11">
        <v>40006</v>
      </c>
      <c r="C104" s="11">
        <v>172</v>
      </c>
      <c r="D104" s="11">
        <v>61</v>
      </c>
      <c r="E104" s="11">
        <f t="shared" si="8"/>
        <v>233</v>
      </c>
      <c r="F104" s="11">
        <f t="shared" si="9"/>
        <v>26</v>
      </c>
      <c r="G104" s="11">
        <f t="shared" si="10"/>
        <v>259</v>
      </c>
    </row>
    <row r="105" spans="1:7" x14ac:dyDescent="0.25">
      <c r="A105" t="str">
        <f t="shared" si="7"/>
        <v>Town of Greenburgh - 7</v>
      </c>
      <c r="B105" s="11">
        <v>40007</v>
      </c>
      <c r="C105" s="11">
        <v>275</v>
      </c>
      <c r="D105" s="11">
        <v>101</v>
      </c>
      <c r="E105" s="11">
        <f t="shared" si="8"/>
        <v>376</v>
      </c>
      <c r="F105" s="11">
        <f t="shared" si="9"/>
        <v>36</v>
      </c>
      <c r="G105" s="11">
        <f t="shared" si="10"/>
        <v>412</v>
      </c>
    </row>
    <row r="106" spans="1:7" x14ac:dyDescent="0.25">
      <c r="A106" t="str">
        <f t="shared" si="7"/>
        <v>Town of Greenburgh - 8</v>
      </c>
      <c r="B106" s="11">
        <v>40008</v>
      </c>
      <c r="C106" s="11">
        <v>409</v>
      </c>
      <c r="D106" s="11">
        <v>102</v>
      </c>
      <c r="E106" s="11">
        <f t="shared" si="8"/>
        <v>511</v>
      </c>
      <c r="F106" s="11">
        <f t="shared" si="9"/>
        <v>40</v>
      </c>
      <c r="G106" s="11">
        <f t="shared" si="10"/>
        <v>551</v>
      </c>
    </row>
    <row r="107" spans="1:7" x14ac:dyDescent="0.25">
      <c r="A107" t="str">
        <f t="shared" si="7"/>
        <v>Town of Greenburgh - 9</v>
      </c>
      <c r="B107" s="11">
        <v>40009</v>
      </c>
      <c r="C107" s="11">
        <v>396</v>
      </c>
      <c r="D107" s="11">
        <v>85</v>
      </c>
      <c r="E107" s="11">
        <f t="shared" si="8"/>
        <v>481</v>
      </c>
      <c r="F107" s="11">
        <f t="shared" si="9"/>
        <v>45</v>
      </c>
      <c r="G107" s="11">
        <f t="shared" si="10"/>
        <v>526</v>
      </c>
    </row>
    <row r="108" spans="1:7" x14ac:dyDescent="0.25">
      <c r="A108" t="str">
        <f t="shared" si="7"/>
        <v>Town of Greenburgh - 10</v>
      </c>
      <c r="B108" s="11">
        <v>40010</v>
      </c>
      <c r="C108" s="11">
        <v>452</v>
      </c>
      <c r="D108" s="11">
        <v>129</v>
      </c>
      <c r="E108" s="11">
        <f t="shared" si="8"/>
        <v>581</v>
      </c>
      <c r="F108" s="11">
        <f t="shared" si="9"/>
        <v>75</v>
      </c>
      <c r="G108" s="11">
        <f t="shared" si="10"/>
        <v>656</v>
      </c>
    </row>
    <row r="109" spans="1:7" x14ac:dyDescent="0.25">
      <c r="A109" t="str">
        <f t="shared" si="7"/>
        <v>Town of Greenburgh - 11</v>
      </c>
      <c r="B109" s="11">
        <v>40011</v>
      </c>
      <c r="C109" s="11">
        <v>195</v>
      </c>
      <c r="D109" s="11">
        <v>41</v>
      </c>
      <c r="E109" s="11">
        <f t="shared" si="8"/>
        <v>236</v>
      </c>
      <c r="F109" s="11">
        <f t="shared" si="9"/>
        <v>45</v>
      </c>
      <c r="G109" s="11">
        <f t="shared" si="10"/>
        <v>281</v>
      </c>
    </row>
    <row r="110" spans="1:7" x14ac:dyDescent="0.25">
      <c r="A110" t="str">
        <f t="shared" si="7"/>
        <v>Town of Greenburgh - 12</v>
      </c>
      <c r="B110" s="11">
        <v>40012</v>
      </c>
      <c r="C110" s="11">
        <v>270</v>
      </c>
      <c r="D110" s="11">
        <v>124</v>
      </c>
      <c r="E110" s="11">
        <f t="shared" si="8"/>
        <v>394</v>
      </c>
      <c r="F110" s="11">
        <f t="shared" si="9"/>
        <v>51</v>
      </c>
      <c r="G110" s="11">
        <f t="shared" si="10"/>
        <v>445</v>
      </c>
    </row>
    <row r="111" spans="1:7" x14ac:dyDescent="0.25">
      <c r="A111" t="str">
        <f t="shared" si="7"/>
        <v>Town of Greenburgh - 13</v>
      </c>
      <c r="B111" s="11">
        <v>40013</v>
      </c>
      <c r="C111" s="11">
        <v>562</v>
      </c>
      <c r="D111" s="11">
        <v>158</v>
      </c>
      <c r="E111" s="11">
        <f t="shared" si="8"/>
        <v>720</v>
      </c>
      <c r="F111" s="11">
        <f t="shared" si="9"/>
        <v>85</v>
      </c>
      <c r="G111" s="11">
        <f t="shared" si="10"/>
        <v>805</v>
      </c>
    </row>
    <row r="112" spans="1:7" x14ac:dyDescent="0.25">
      <c r="A112" t="str">
        <f t="shared" si="7"/>
        <v>Town of Greenburgh - 14</v>
      </c>
      <c r="B112" s="11">
        <v>40014</v>
      </c>
      <c r="C112" s="11">
        <v>340</v>
      </c>
      <c r="D112" s="11">
        <v>47</v>
      </c>
      <c r="E112" s="11">
        <f t="shared" si="8"/>
        <v>387</v>
      </c>
      <c r="F112" s="11">
        <f t="shared" si="9"/>
        <v>46</v>
      </c>
      <c r="G112" s="11">
        <f t="shared" si="10"/>
        <v>433</v>
      </c>
    </row>
    <row r="113" spans="1:7" x14ac:dyDescent="0.25">
      <c r="A113" t="str">
        <f t="shared" si="7"/>
        <v>Town of Greenburgh - 15</v>
      </c>
      <c r="B113" s="11">
        <v>40015</v>
      </c>
      <c r="C113" s="11">
        <v>356</v>
      </c>
      <c r="D113" s="11">
        <v>49</v>
      </c>
      <c r="E113" s="11">
        <f t="shared" si="8"/>
        <v>405</v>
      </c>
      <c r="F113" s="11">
        <f t="shared" si="9"/>
        <v>69</v>
      </c>
      <c r="G113" s="11">
        <f t="shared" si="10"/>
        <v>474</v>
      </c>
    </row>
    <row r="114" spans="1:7" x14ac:dyDescent="0.25">
      <c r="A114" t="str">
        <f t="shared" si="7"/>
        <v>Town of Greenburgh - 16</v>
      </c>
      <c r="B114" s="11">
        <v>40016</v>
      </c>
      <c r="C114" s="11">
        <v>383</v>
      </c>
      <c r="D114" s="11">
        <v>98</v>
      </c>
      <c r="E114" s="11">
        <f t="shared" si="8"/>
        <v>481</v>
      </c>
      <c r="F114" s="11">
        <f t="shared" si="9"/>
        <v>58</v>
      </c>
      <c r="G114" s="11">
        <f t="shared" si="10"/>
        <v>539</v>
      </c>
    </row>
    <row r="115" spans="1:7" x14ac:dyDescent="0.25">
      <c r="A115" t="str">
        <f t="shared" si="7"/>
        <v>Town of Greenburgh - 17</v>
      </c>
      <c r="B115" s="11">
        <v>40017</v>
      </c>
      <c r="C115" s="11">
        <v>285</v>
      </c>
      <c r="D115" s="11">
        <v>97</v>
      </c>
      <c r="E115" s="11">
        <f t="shared" si="8"/>
        <v>382</v>
      </c>
      <c r="F115" s="11">
        <f t="shared" si="9"/>
        <v>61</v>
      </c>
      <c r="G115" s="11">
        <f t="shared" si="10"/>
        <v>443</v>
      </c>
    </row>
    <row r="116" spans="1:7" x14ac:dyDescent="0.25">
      <c r="A116" t="str">
        <f t="shared" si="7"/>
        <v>Town of Greenburgh - 18</v>
      </c>
      <c r="B116" s="11">
        <v>40018</v>
      </c>
      <c r="C116" s="11">
        <v>468</v>
      </c>
      <c r="D116" s="11">
        <v>61</v>
      </c>
      <c r="E116" s="11">
        <f t="shared" si="8"/>
        <v>529</v>
      </c>
      <c r="F116" s="11">
        <f t="shared" si="9"/>
        <v>52</v>
      </c>
      <c r="G116" s="11">
        <f t="shared" si="10"/>
        <v>581</v>
      </c>
    </row>
    <row r="117" spans="1:7" x14ac:dyDescent="0.25">
      <c r="A117" t="str">
        <f t="shared" si="7"/>
        <v>Town of Greenburgh - 19</v>
      </c>
      <c r="B117" s="11">
        <v>40019</v>
      </c>
      <c r="C117" s="11">
        <v>484</v>
      </c>
      <c r="D117" s="11">
        <v>46</v>
      </c>
      <c r="E117" s="11">
        <f t="shared" si="8"/>
        <v>530</v>
      </c>
      <c r="F117" s="11">
        <f t="shared" si="9"/>
        <v>61</v>
      </c>
      <c r="G117" s="11">
        <f t="shared" si="10"/>
        <v>591</v>
      </c>
    </row>
    <row r="118" spans="1:7" x14ac:dyDescent="0.25">
      <c r="A118" t="str">
        <f t="shared" si="7"/>
        <v>Town of Greenburgh - 20</v>
      </c>
      <c r="B118" s="11">
        <v>40020</v>
      </c>
      <c r="C118" s="11">
        <v>332</v>
      </c>
      <c r="D118" s="11">
        <v>69</v>
      </c>
      <c r="E118" s="11">
        <f t="shared" si="8"/>
        <v>401</v>
      </c>
      <c r="F118" s="11">
        <f t="shared" si="9"/>
        <v>61</v>
      </c>
      <c r="G118" s="11">
        <f t="shared" si="10"/>
        <v>462</v>
      </c>
    </row>
    <row r="119" spans="1:7" x14ac:dyDescent="0.25">
      <c r="A119" t="str">
        <f t="shared" si="7"/>
        <v>Town of Greenburgh - 21</v>
      </c>
      <c r="B119" s="11">
        <v>40021</v>
      </c>
      <c r="C119" s="11">
        <v>294</v>
      </c>
      <c r="D119" s="11">
        <v>38</v>
      </c>
      <c r="E119" s="11">
        <f t="shared" si="8"/>
        <v>332</v>
      </c>
      <c r="F119" s="11">
        <f t="shared" si="9"/>
        <v>39</v>
      </c>
      <c r="G119" s="11">
        <f t="shared" si="10"/>
        <v>371</v>
      </c>
    </row>
    <row r="120" spans="1:7" x14ac:dyDescent="0.25">
      <c r="A120" t="str">
        <f t="shared" si="7"/>
        <v>Town of Greenburgh - 22</v>
      </c>
      <c r="B120" s="11">
        <v>40022</v>
      </c>
      <c r="C120" s="11">
        <v>258</v>
      </c>
      <c r="D120" s="11">
        <v>41</v>
      </c>
      <c r="E120" s="11">
        <f t="shared" si="8"/>
        <v>299</v>
      </c>
      <c r="F120" s="11">
        <f t="shared" si="9"/>
        <v>35</v>
      </c>
      <c r="G120" s="11">
        <f t="shared" si="10"/>
        <v>334</v>
      </c>
    </row>
    <row r="121" spans="1:7" x14ac:dyDescent="0.25">
      <c r="A121" t="str">
        <f t="shared" si="7"/>
        <v>Town of Greenburgh - 23</v>
      </c>
      <c r="B121" s="11">
        <v>40023</v>
      </c>
      <c r="C121" s="11">
        <v>649</v>
      </c>
      <c r="D121" s="11">
        <v>46</v>
      </c>
      <c r="E121" s="11">
        <f t="shared" si="8"/>
        <v>695</v>
      </c>
      <c r="F121" s="11">
        <f t="shared" si="9"/>
        <v>95</v>
      </c>
      <c r="G121" s="11">
        <f t="shared" si="10"/>
        <v>790</v>
      </c>
    </row>
    <row r="122" spans="1:7" x14ac:dyDescent="0.25">
      <c r="A122" t="str">
        <f t="shared" si="7"/>
        <v>Town of Greenburgh - 24</v>
      </c>
      <c r="B122" s="11">
        <v>40024</v>
      </c>
      <c r="C122" s="11">
        <v>453</v>
      </c>
      <c r="D122" s="11">
        <v>124</v>
      </c>
      <c r="E122" s="11">
        <f t="shared" si="8"/>
        <v>577</v>
      </c>
      <c r="F122" s="11">
        <f t="shared" si="9"/>
        <v>70</v>
      </c>
      <c r="G122" s="11">
        <f t="shared" si="10"/>
        <v>647</v>
      </c>
    </row>
    <row r="123" spans="1:7" x14ac:dyDescent="0.25">
      <c r="A123" t="str">
        <f t="shared" si="7"/>
        <v>Town of Greenburgh - 25</v>
      </c>
      <c r="B123" s="11">
        <v>40025</v>
      </c>
      <c r="C123" s="11">
        <v>357</v>
      </c>
      <c r="D123" s="11">
        <v>110</v>
      </c>
      <c r="E123" s="11">
        <f t="shared" si="8"/>
        <v>467</v>
      </c>
      <c r="F123" s="11">
        <f t="shared" si="9"/>
        <v>89</v>
      </c>
      <c r="G123" s="11">
        <f t="shared" si="10"/>
        <v>556</v>
      </c>
    </row>
    <row r="124" spans="1:7" x14ac:dyDescent="0.25">
      <c r="A124" t="str">
        <f t="shared" si="7"/>
        <v>Town of Greenburgh - 26</v>
      </c>
      <c r="B124" s="11">
        <v>40026</v>
      </c>
      <c r="C124" s="11">
        <v>389</v>
      </c>
      <c r="D124" s="11">
        <v>114</v>
      </c>
      <c r="E124" s="11">
        <f t="shared" si="8"/>
        <v>503</v>
      </c>
      <c r="F124" s="11">
        <f t="shared" si="9"/>
        <v>81</v>
      </c>
      <c r="G124" s="11">
        <f t="shared" si="10"/>
        <v>584</v>
      </c>
    </row>
    <row r="125" spans="1:7" x14ac:dyDescent="0.25">
      <c r="A125" t="str">
        <f t="shared" si="7"/>
        <v>Town of Greenburgh - 27</v>
      </c>
      <c r="B125" s="11">
        <v>40027</v>
      </c>
      <c r="C125" s="11">
        <v>257</v>
      </c>
      <c r="D125" s="11">
        <v>91</v>
      </c>
      <c r="E125" s="11">
        <f t="shared" si="8"/>
        <v>348</v>
      </c>
      <c r="F125" s="11">
        <f t="shared" si="9"/>
        <v>45</v>
      </c>
      <c r="G125" s="11">
        <f t="shared" si="10"/>
        <v>393</v>
      </c>
    </row>
    <row r="126" spans="1:7" x14ac:dyDescent="0.25">
      <c r="A126" t="str">
        <f t="shared" si="7"/>
        <v>Town of Greenburgh - 28</v>
      </c>
      <c r="B126" s="11">
        <v>40028</v>
      </c>
      <c r="C126" s="11">
        <v>144</v>
      </c>
      <c r="D126" s="11">
        <v>40</v>
      </c>
      <c r="E126" s="11">
        <f t="shared" si="8"/>
        <v>184</v>
      </c>
      <c r="F126" s="11">
        <f t="shared" si="9"/>
        <v>29</v>
      </c>
      <c r="G126" s="11">
        <f t="shared" si="10"/>
        <v>213</v>
      </c>
    </row>
    <row r="127" spans="1:7" x14ac:dyDescent="0.25">
      <c r="A127" t="str">
        <f t="shared" si="7"/>
        <v>Town of Greenburgh - 29</v>
      </c>
      <c r="B127" s="11">
        <v>40029</v>
      </c>
      <c r="C127" s="11">
        <v>70</v>
      </c>
      <c r="D127" s="11">
        <v>47</v>
      </c>
      <c r="E127" s="11">
        <f t="shared" si="8"/>
        <v>117</v>
      </c>
      <c r="F127" s="11">
        <f t="shared" si="9"/>
        <v>18</v>
      </c>
      <c r="G127" s="11">
        <f t="shared" si="10"/>
        <v>135</v>
      </c>
    </row>
    <row r="128" spans="1:7" x14ac:dyDescent="0.25">
      <c r="A128" t="str">
        <f t="shared" si="7"/>
        <v>Town of Greenburgh - 30</v>
      </c>
      <c r="B128" s="11">
        <v>40030</v>
      </c>
      <c r="C128" s="11">
        <v>442</v>
      </c>
      <c r="D128" s="11">
        <v>128</v>
      </c>
      <c r="E128" s="11">
        <f t="shared" si="8"/>
        <v>570</v>
      </c>
      <c r="F128" s="11">
        <f t="shared" si="9"/>
        <v>84</v>
      </c>
      <c r="G128" s="11">
        <f t="shared" si="10"/>
        <v>654</v>
      </c>
    </row>
    <row r="129" spans="1:7" x14ac:dyDescent="0.25">
      <c r="A129" t="str">
        <f t="shared" si="7"/>
        <v>Town of Greenburgh - 31</v>
      </c>
      <c r="B129" s="11">
        <v>40031</v>
      </c>
      <c r="C129" s="11">
        <v>465</v>
      </c>
      <c r="D129" s="11">
        <v>131</v>
      </c>
      <c r="E129" s="11">
        <f t="shared" si="8"/>
        <v>596</v>
      </c>
      <c r="F129" s="11">
        <f t="shared" si="9"/>
        <v>88</v>
      </c>
      <c r="G129" s="11">
        <f t="shared" si="10"/>
        <v>684</v>
      </c>
    </row>
    <row r="130" spans="1:7" x14ac:dyDescent="0.25">
      <c r="A130" t="str">
        <f t="shared" si="7"/>
        <v>Town of Greenburgh - 32</v>
      </c>
      <c r="B130" s="11">
        <v>40032</v>
      </c>
      <c r="C130" s="11">
        <v>241</v>
      </c>
      <c r="D130" s="11">
        <v>77</v>
      </c>
      <c r="E130" s="11">
        <f t="shared" si="8"/>
        <v>318</v>
      </c>
      <c r="F130" s="11">
        <f t="shared" si="9"/>
        <v>41</v>
      </c>
      <c r="G130" s="11">
        <f t="shared" si="10"/>
        <v>359</v>
      </c>
    </row>
    <row r="131" spans="1:7" x14ac:dyDescent="0.25">
      <c r="A131" t="str">
        <f t="shared" si="7"/>
        <v>Town of Greenburgh - 33</v>
      </c>
      <c r="B131" s="11">
        <v>40033</v>
      </c>
      <c r="C131" s="11">
        <v>408</v>
      </c>
      <c r="D131" s="11">
        <v>130</v>
      </c>
      <c r="E131" s="11">
        <f t="shared" si="8"/>
        <v>538</v>
      </c>
      <c r="F131" s="11">
        <f t="shared" si="9"/>
        <v>61</v>
      </c>
      <c r="G131" s="11">
        <f t="shared" si="10"/>
        <v>599</v>
      </c>
    </row>
    <row r="132" spans="1:7" x14ac:dyDescent="0.25">
      <c r="A132" t="str">
        <f t="shared" si="7"/>
        <v>Town of Greenburgh - 34</v>
      </c>
      <c r="B132" s="11">
        <v>40034</v>
      </c>
      <c r="C132" s="11">
        <v>441</v>
      </c>
      <c r="D132" s="11">
        <v>119</v>
      </c>
      <c r="E132" s="11">
        <f t="shared" si="8"/>
        <v>560</v>
      </c>
      <c r="F132" s="11">
        <f t="shared" si="9"/>
        <v>71</v>
      </c>
      <c r="G132" s="11">
        <f t="shared" si="10"/>
        <v>631</v>
      </c>
    </row>
    <row r="133" spans="1:7" x14ac:dyDescent="0.25">
      <c r="A133" t="str">
        <f t="shared" ref="A133:A197" si="11">VLOOKUP(B133,KEY,3,FALSE)</f>
        <v>Town of Greenburgh - 35</v>
      </c>
      <c r="B133" s="11">
        <v>40035</v>
      </c>
      <c r="C133" s="11">
        <v>377</v>
      </c>
      <c r="D133" s="11">
        <v>79</v>
      </c>
      <c r="E133" s="11">
        <f t="shared" si="8"/>
        <v>456</v>
      </c>
      <c r="F133" s="11">
        <f t="shared" si="9"/>
        <v>58</v>
      </c>
      <c r="G133" s="11">
        <f t="shared" si="10"/>
        <v>514</v>
      </c>
    </row>
    <row r="134" spans="1:7" x14ac:dyDescent="0.25">
      <c r="A134" t="str">
        <f t="shared" si="11"/>
        <v>Town of Greenburgh - 36</v>
      </c>
      <c r="B134" s="11">
        <v>40036</v>
      </c>
      <c r="C134" s="11">
        <v>226</v>
      </c>
      <c r="D134" s="11">
        <v>78</v>
      </c>
      <c r="E134" s="11">
        <f t="shared" si="8"/>
        <v>304</v>
      </c>
      <c r="F134" s="11">
        <f t="shared" si="9"/>
        <v>61</v>
      </c>
      <c r="G134" s="11">
        <f t="shared" si="10"/>
        <v>365</v>
      </c>
    </row>
    <row r="135" spans="1:7" x14ac:dyDescent="0.25">
      <c r="A135" t="str">
        <f t="shared" si="11"/>
        <v>Town of Greenburgh - 37</v>
      </c>
      <c r="B135" s="11">
        <v>40037</v>
      </c>
      <c r="C135" s="11">
        <v>306</v>
      </c>
      <c r="D135" s="11">
        <v>102</v>
      </c>
      <c r="E135" s="11">
        <f t="shared" si="8"/>
        <v>408</v>
      </c>
      <c r="F135" s="11">
        <f t="shared" si="9"/>
        <v>89</v>
      </c>
      <c r="G135" s="11">
        <f t="shared" si="10"/>
        <v>497</v>
      </c>
    </row>
    <row r="136" spans="1:7" x14ac:dyDescent="0.25">
      <c r="A136" t="str">
        <f t="shared" si="11"/>
        <v>Town of Greenburgh - 38</v>
      </c>
      <c r="B136" s="11">
        <v>40038</v>
      </c>
      <c r="C136" s="11">
        <v>136</v>
      </c>
      <c r="D136" s="11">
        <v>60</v>
      </c>
      <c r="E136" s="11">
        <f t="shared" si="8"/>
        <v>196</v>
      </c>
      <c r="F136" s="11">
        <f t="shared" si="9"/>
        <v>26</v>
      </c>
      <c r="G136" s="11">
        <f t="shared" si="10"/>
        <v>222</v>
      </c>
    </row>
    <row r="137" spans="1:7" x14ac:dyDescent="0.25">
      <c r="A137" t="str">
        <f t="shared" si="11"/>
        <v>Town of Greenburgh - 39</v>
      </c>
      <c r="B137" s="11">
        <v>40039</v>
      </c>
      <c r="C137" s="11">
        <v>285</v>
      </c>
      <c r="D137" s="11">
        <v>73</v>
      </c>
      <c r="E137" s="11">
        <f t="shared" si="8"/>
        <v>358</v>
      </c>
      <c r="F137" s="11">
        <f t="shared" si="9"/>
        <v>60</v>
      </c>
      <c r="G137" s="11">
        <f t="shared" si="10"/>
        <v>418</v>
      </c>
    </row>
    <row r="138" spans="1:7" x14ac:dyDescent="0.25">
      <c r="A138" t="str">
        <f t="shared" si="11"/>
        <v>Town of Greenburgh - 40</v>
      </c>
      <c r="B138" s="11">
        <v>40040</v>
      </c>
      <c r="C138" s="11">
        <v>271</v>
      </c>
      <c r="D138" s="11">
        <v>134</v>
      </c>
      <c r="E138" s="11">
        <f t="shared" si="8"/>
        <v>405</v>
      </c>
      <c r="F138" s="11">
        <f t="shared" si="9"/>
        <v>35</v>
      </c>
      <c r="G138" s="11">
        <f t="shared" si="10"/>
        <v>440</v>
      </c>
    </row>
    <row r="139" spans="1:7" x14ac:dyDescent="0.25">
      <c r="A139" t="str">
        <f t="shared" si="11"/>
        <v>Town of Greenburgh - 41</v>
      </c>
      <c r="B139" s="11">
        <v>40041</v>
      </c>
      <c r="C139" s="11">
        <v>283</v>
      </c>
      <c r="D139" s="11">
        <v>67</v>
      </c>
      <c r="E139" s="11">
        <f t="shared" si="8"/>
        <v>350</v>
      </c>
      <c r="F139" s="11">
        <f t="shared" si="9"/>
        <v>78</v>
      </c>
      <c r="G139" s="11">
        <f t="shared" si="10"/>
        <v>428</v>
      </c>
    </row>
    <row r="140" spans="1:7" x14ac:dyDescent="0.25">
      <c r="A140" t="str">
        <f t="shared" si="11"/>
        <v>Town of Greenburgh - 42</v>
      </c>
      <c r="B140" s="11">
        <v>40042</v>
      </c>
      <c r="C140" s="11">
        <v>310</v>
      </c>
      <c r="D140" s="11">
        <v>71</v>
      </c>
      <c r="E140" s="11">
        <f t="shared" si="8"/>
        <v>381</v>
      </c>
      <c r="F140" s="11">
        <f t="shared" si="9"/>
        <v>48</v>
      </c>
      <c r="G140" s="11">
        <f t="shared" si="10"/>
        <v>429</v>
      </c>
    </row>
    <row r="141" spans="1:7" x14ac:dyDescent="0.25">
      <c r="A141" t="str">
        <f t="shared" si="11"/>
        <v>Town of Greenburgh - 43</v>
      </c>
      <c r="B141" s="11">
        <v>40043</v>
      </c>
      <c r="C141" s="11">
        <v>195</v>
      </c>
      <c r="D141" s="11">
        <v>69</v>
      </c>
      <c r="E141" s="11">
        <f t="shared" si="8"/>
        <v>264</v>
      </c>
      <c r="F141" s="11">
        <f t="shared" si="9"/>
        <v>40</v>
      </c>
      <c r="G141" s="11">
        <f t="shared" si="10"/>
        <v>304</v>
      </c>
    </row>
    <row r="142" spans="1:7" x14ac:dyDescent="0.25">
      <c r="A142" t="str">
        <f t="shared" si="11"/>
        <v>Town of Greenburgh - 44</v>
      </c>
      <c r="B142" s="11">
        <v>40044</v>
      </c>
      <c r="C142" s="11">
        <v>317</v>
      </c>
      <c r="D142" s="11">
        <v>66</v>
      </c>
      <c r="E142" s="11">
        <f t="shared" si="8"/>
        <v>383</v>
      </c>
      <c r="F142" s="11">
        <f t="shared" si="9"/>
        <v>69</v>
      </c>
      <c r="G142" s="11">
        <f t="shared" si="10"/>
        <v>452</v>
      </c>
    </row>
    <row r="143" spans="1:7" x14ac:dyDescent="0.25">
      <c r="A143" t="str">
        <f t="shared" si="11"/>
        <v>Town of Greenburgh - 45</v>
      </c>
      <c r="B143" s="11">
        <v>40045</v>
      </c>
      <c r="C143" s="11">
        <v>139</v>
      </c>
      <c r="D143" s="11">
        <v>26</v>
      </c>
      <c r="E143" s="11">
        <f t="shared" si="8"/>
        <v>165</v>
      </c>
      <c r="F143" s="11">
        <f t="shared" si="9"/>
        <v>27</v>
      </c>
      <c r="G143" s="11">
        <f t="shared" si="10"/>
        <v>192</v>
      </c>
    </row>
    <row r="144" spans="1:7" x14ac:dyDescent="0.25">
      <c r="A144" t="str">
        <f t="shared" si="11"/>
        <v>Town of Greenburgh - 46</v>
      </c>
      <c r="B144" s="11">
        <v>40046</v>
      </c>
      <c r="C144" s="11">
        <v>283</v>
      </c>
      <c r="D144" s="11">
        <v>33</v>
      </c>
      <c r="E144" s="11">
        <f t="shared" si="8"/>
        <v>316</v>
      </c>
      <c r="F144" s="11">
        <f t="shared" si="9"/>
        <v>92</v>
      </c>
      <c r="G144" s="11">
        <f t="shared" si="10"/>
        <v>408</v>
      </c>
    </row>
    <row r="145" spans="1:7" x14ac:dyDescent="0.25">
      <c r="A145" t="str">
        <f t="shared" si="11"/>
        <v>Town of Greenburgh - 47</v>
      </c>
      <c r="B145" s="11">
        <v>40047</v>
      </c>
      <c r="C145" s="11">
        <v>204</v>
      </c>
      <c r="D145" s="11">
        <v>30</v>
      </c>
      <c r="E145" s="11">
        <f t="shared" si="8"/>
        <v>234</v>
      </c>
      <c r="F145" s="11">
        <f t="shared" si="9"/>
        <v>34</v>
      </c>
      <c r="G145" s="11">
        <f t="shared" si="10"/>
        <v>268</v>
      </c>
    </row>
    <row r="146" spans="1:7" x14ac:dyDescent="0.25">
      <c r="A146" t="str">
        <f t="shared" si="11"/>
        <v>Town of Greenburgh - 48</v>
      </c>
      <c r="B146" s="11">
        <v>40048</v>
      </c>
      <c r="C146" s="11">
        <v>285</v>
      </c>
      <c r="D146" s="11">
        <v>154</v>
      </c>
      <c r="E146" s="11">
        <f t="shared" si="8"/>
        <v>439</v>
      </c>
      <c r="F146" s="11">
        <f t="shared" si="9"/>
        <v>148</v>
      </c>
      <c r="G146" s="11">
        <f t="shared" si="10"/>
        <v>587</v>
      </c>
    </row>
    <row r="147" spans="1:7" x14ac:dyDescent="0.25">
      <c r="A147" t="str">
        <f t="shared" si="11"/>
        <v>Town of Greenburgh - 49</v>
      </c>
      <c r="B147" s="11">
        <v>40049</v>
      </c>
      <c r="C147" s="11">
        <v>360</v>
      </c>
      <c r="D147" s="11">
        <v>129</v>
      </c>
      <c r="E147" s="11">
        <f t="shared" si="8"/>
        <v>489</v>
      </c>
      <c r="F147" s="11">
        <f t="shared" si="9"/>
        <v>65</v>
      </c>
      <c r="G147" s="11">
        <f t="shared" si="10"/>
        <v>554</v>
      </c>
    </row>
    <row r="148" spans="1:7" x14ac:dyDescent="0.25">
      <c r="A148" t="str">
        <f t="shared" si="11"/>
        <v>Town of Greenburgh - 50</v>
      </c>
      <c r="B148" s="11">
        <v>40050</v>
      </c>
      <c r="C148" s="11">
        <v>452</v>
      </c>
      <c r="D148" s="11">
        <v>142</v>
      </c>
      <c r="E148" s="11">
        <f t="shared" si="8"/>
        <v>594</v>
      </c>
      <c r="F148" s="11">
        <f t="shared" si="9"/>
        <v>79</v>
      </c>
      <c r="G148" s="11">
        <f t="shared" si="10"/>
        <v>673</v>
      </c>
    </row>
    <row r="149" spans="1:7" x14ac:dyDescent="0.25">
      <c r="A149" t="str">
        <f t="shared" si="11"/>
        <v>Town of Greenburgh - 51</v>
      </c>
      <c r="B149" s="11">
        <v>40051</v>
      </c>
      <c r="C149" s="11">
        <v>162</v>
      </c>
      <c r="D149" s="11">
        <v>64</v>
      </c>
      <c r="E149" s="11">
        <f t="shared" si="8"/>
        <v>226</v>
      </c>
      <c r="F149" s="11">
        <f t="shared" si="9"/>
        <v>38</v>
      </c>
      <c r="G149" s="11">
        <f t="shared" si="10"/>
        <v>264</v>
      </c>
    </row>
    <row r="150" spans="1:7" x14ac:dyDescent="0.25">
      <c r="A150" t="str">
        <f t="shared" si="11"/>
        <v>Town of Greenburgh - 52</v>
      </c>
      <c r="B150" s="11">
        <v>40052</v>
      </c>
      <c r="C150" s="11">
        <v>387</v>
      </c>
      <c r="D150" s="11">
        <v>129</v>
      </c>
      <c r="E150" s="11">
        <f t="shared" si="8"/>
        <v>516</v>
      </c>
      <c r="F150" s="11">
        <f t="shared" si="9"/>
        <v>56</v>
      </c>
      <c r="G150" s="11">
        <f t="shared" si="10"/>
        <v>572</v>
      </c>
    </row>
    <row r="151" spans="1:7" x14ac:dyDescent="0.25">
      <c r="A151" t="str">
        <f t="shared" si="11"/>
        <v>Town of Greenburgh - 53</v>
      </c>
      <c r="B151" s="11">
        <v>40053</v>
      </c>
      <c r="C151" s="11">
        <v>353</v>
      </c>
      <c r="D151" s="11">
        <v>79</v>
      </c>
      <c r="E151" s="11">
        <f t="shared" si="8"/>
        <v>432</v>
      </c>
      <c r="F151" s="11">
        <f t="shared" si="9"/>
        <v>47</v>
      </c>
      <c r="G151" s="11">
        <f t="shared" si="10"/>
        <v>479</v>
      </c>
    </row>
    <row r="152" spans="1:7" x14ac:dyDescent="0.25">
      <c r="A152" t="str">
        <f t="shared" si="11"/>
        <v>Town of Greenburgh - 54</v>
      </c>
      <c r="B152" s="11">
        <v>40054</v>
      </c>
      <c r="C152" s="11">
        <v>200</v>
      </c>
      <c r="D152" s="11">
        <v>79</v>
      </c>
      <c r="E152" s="11">
        <f t="shared" si="8"/>
        <v>279</v>
      </c>
      <c r="F152" s="11">
        <f t="shared" si="9"/>
        <v>31</v>
      </c>
      <c r="G152" s="11">
        <f t="shared" si="10"/>
        <v>310</v>
      </c>
    </row>
    <row r="153" spans="1:7" x14ac:dyDescent="0.25">
      <c r="A153" t="str">
        <f t="shared" si="11"/>
        <v>Town of Greenburgh - 55</v>
      </c>
      <c r="B153" s="11">
        <v>40055</v>
      </c>
      <c r="C153" s="11">
        <v>305</v>
      </c>
      <c r="D153" s="11">
        <v>58</v>
      </c>
      <c r="E153" s="11">
        <f t="shared" si="8"/>
        <v>363</v>
      </c>
      <c r="F153" s="11">
        <f t="shared" si="9"/>
        <v>67</v>
      </c>
      <c r="G153" s="11">
        <f t="shared" si="10"/>
        <v>430</v>
      </c>
    </row>
    <row r="154" spans="1:7" x14ac:dyDescent="0.25">
      <c r="A154" t="str">
        <f t="shared" si="11"/>
        <v>Town of Greenburgh - 56</v>
      </c>
      <c r="B154" s="11">
        <v>40056</v>
      </c>
      <c r="C154" s="11">
        <v>327</v>
      </c>
      <c r="D154" s="11">
        <v>49</v>
      </c>
      <c r="E154" s="11">
        <f t="shared" ref="E154:E220" si="12">SUM(C154:D154)</f>
        <v>376</v>
      </c>
      <c r="F154" s="11">
        <f t="shared" ref="F154:F220" si="13">SUM(G154-E154)</f>
        <v>54</v>
      </c>
      <c r="G154" s="11">
        <f t="shared" ref="G154:G220" si="14">VLOOKUP(B154,KEY,2,FALSE)</f>
        <v>430</v>
      </c>
    </row>
    <row r="155" spans="1:7" x14ac:dyDescent="0.25">
      <c r="A155" t="str">
        <f t="shared" si="11"/>
        <v>Town of Greenburgh - 57</v>
      </c>
      <c r="B155" s="11">
        <v>40057</v>
      </c>
      <c r="C155" s="11">
        <v>336</v>
      </c>
      <c r="D155" s="11">
        <v>84</v>
      </c>
      <c r="E155" s="11">
        <f t="shared" si="12"/>
        <v>420</v>
      </c>
      <c r="F155" s="11">
        <f t="shared" si="13"/>
        <v>73</v>
      </c>
      <c r="G155" s="11">
        <f t="shared" si="14"/>
        <v>493</v>
      </c>
    </row>
    <row r="156" spans="1:7" x14ac:dyDescent="0.25">
      <c r="A156" t="str">
        <f t="shared" si="11"/>
        <v>Town of Greenburgh - 58</v>
      </c>
      <c r="B156" s="11">
        <v>40058</v>
      </c>
      <c r="C156" s="11">
        <v>366</v>
      </c>
      <c r="D156" s="11">
        <v>78</v>
      </c>
      <c r="E156" s="11">
        <f t="shared" si="12"/>
        <v>444</v>
      </c>
      <c r="F156" s="11">
        <f t="shared" si="13"/>
        <v>142</v>
      </c>
      <c r="G156" s="11">
        <f t="shared" si="14"/>
        <v>586</v>
      </c>
    </row>
    <row r="157" spans="1:7" x14ac:dyDescent="0.25">
      <c r="A157" t="str">
        <f t="shared" si="11"/>
        <v>Town of Greenburgh - 59</v>
      </c>
      <c r="B157" s="11">
        <v>40059</v>
      </c>
      <c r="C157" s="11">
        <v>411</v>
      </c>
      <c r="D157" s="11">
        <v>66</v>
      </c>
      <c r="E157" s="11">
        <f t="shared" si="12"/>
        <v>477</v>
      </c>
      <c r="F157" s="11">
        <f t="shared" si="13"/>
        <v>38</v>
      </c>
      <c r="G157" s="11">
        <f t="shared" si="14"/>
        <v>515</v>
      </c>
    </row>
    <row r="158" spans="1:7" x14ac:dyDescent="0.25">
      <c r="A158" t="str">
        <f t="shared" si="11"/>
        <v>Town of Greenburgh - 60</v>
      </c>
      <c r="B158" s="11">
        <v>40060</v>
      </c>
      <c r="C158" s="11">
        <v>369</v>
      </c>
      <c r="D158" s="11">
        <v>60</v>
      </c>
      <c r="E158" s="11">
        <f t="shared" si="12"/>
        <v>429</v>
      </c>
      <c r="F158" s="11">
        <f t="shared" si="13"/>
        <v>50</v>
      </c>
      <c r="G158" s="11">
        <f t="shared" si="14"/>
        <v>479</v>
      </c>
    </row>
    <row r="159" spans="1:7" x14ac:dyDescent="0.25">
      <c r="A159" t="str">
        <f t="shared" si="11"/>
        <v>Town of Greenburgh - 61</v>
      </c>
      <c r="B159" s="11">
        <v>40061</v>
      </c>
      <c r="C159" s="11">
        <v>301</v>
      </c>
      <c r="D159" s="11">
        <v>61</v>
      </c>
      <c r="E159" s="11">
        <f t="shared" si="12"/>
        <v>362</v>
      </c>
      <c r="F159" s="11">
        <f t="shared" si="13"/>
        <v>61</v>
      </c>
      <c r="G159" s="11">
        <f t="shared" si="14"/>
        <v>423</v>
      </c>
    </row>
    <row r="160" spans="1:7" x14ac:dyDescent="0.25">
      <c r="A160" t="str">
        <f t="shared" si="11"/>
        <v>Town of Greenburgh - 62</v>
      </c>
      <c r="B160" s="11">
        <v>40062</v>
      </c>
      <c r="C160" s="11">
        <v>357</v>
      </c>
      <c r="D160" s="11">
        <v>73</v>
      </c>
      <c r="E160" s="11">
        <f t="shared" si="12"/>
        <v>430</v>
      </c>
      <c r="F160" s="11">
        <f t="shared" si="13"/>
        <v>46</v>
      </c>
      <c r="G160" s="11">
        <f t="shared" si="14"/>
        <v>476</v>
      </c>
    </row>
    <row r="161" spans="1:7" x14ac:dyDescent="0.25">
      <c r="A161" t="str">
        <f t="shared" si="11"/>
        <v>Town of Greenburgh - 63</v>
      </c>
      <c r="B161" s="11">
        <v>40063</v>
      </c>
      <c r="C161" s="11">
        <v>416</v>
      </c>
      <c r="D161" s="11">
        <v>68</v>
      </c>
      <c r="E161" s="11">
        <f t="shared" si="12"/>
        <v>484</v>
      </c>
      <c r="F161" s="11">
        <f t="shared" si="13"/>
        <v>62</v>
      </c>
      <c r="G161" s="11">
        <f t="shared" si="14"/>
        <v>546</v>
      </c>
    </row>
    <row r="162" spans="1:7" x14ac:dyDescent="0.25">
      <c r="A162" t="str">
        <f t="shared" si="11"/>
        <v>Town of Greenburgh - 64</v>
      </c>
      <c r="B162" s="11">
        <v>40064</v>
      </c>
      <c r="C162" s="11">
        <v>343</v>
      </c>
      <c r="D162" s="11">
        <v>39</v>
      </c>
      <c r="E162" s="11">
        <f t="shared" si="12"/>
        <v>382</v>
      </c>
      <c r="F162" s="11">
        <f t="shared" si="13"/>
        <v>88</v>
      </c>
      <c r="G162" s="11">
        <f t="shared" si="14"/>
        <v>470</v>
      </c>
    </row>
    <row r="163" spans="1:7" x14ac:dyDescent="0.25">
      <c r="A163" t="str">
        <f t="shared" si="11"/>
        <v>Town of Greenburgh - 65</v>
      </c>
      <c r="B163" s="11">
        <v>40065</v>
      </c>
      <c r="C163" s="11">
        <v>328</v>
      </c>
      <c r="D163" s="11">
        <v>92</v>
      </c>
      <c r="E163" s="11">
        <f t="shared" si="12"/>
        <v>420</v>
      </c>
      <c r="F163" s="11">
        <f t="shared" si="13"/>
        <v>100</v>
      </c>
      <c r="G163" s="11">
        <f t="shared" si="14"/>
        <v>520</v>
      </c>
    </row>
    <row r="164" spans="1:7" x14ac:dyDescent="0.25">
      <c r="A164" t="str">
        <f t="shared" si="11"/>
        <v>Town of Greenburgh - 66</v>
      </c>
      <c r="B164" s="11">
        <v>40066</v>
      </c>
      <c r="C164" s="11">
        <v>193</v>
      </c>
      <c r="D164" s="11">
        <v>73</v>
      </c>
      <c r="E164" s="11">
        <f t="shared" si="12"/>
        <v>266</v>
      </c>
      <c r="F164" s="11">
        <f t="shared" si="13"/>
        <v>46</v>
      </c>
      <c r="G164" s="11">
        <f t="shared" si="14"/>
        <v>312</v>
      </c>
    </row>
    <row r="165" spans="1:7" x14ac:dyDescent="0.25">
      <c r="A165" t="str">
        <f t="shared" si="11"/>
        <v>Town of Greenburgh - 67</v>
      </c>
      <c r="B165" s="11">
        <v>40067</v>
      </c>
      <c r="C165" s="11">
        <v>411</v>
      </c>
      <c r="D165" s="11">
        <v>116</v>
      </c>
      <c r="E165" s="11">
        <f t="shared" si="12"/>
        <v>527</v>
      </c>
      <c r="F165" s="11">
        <f t="shared" si="13"/>
        <v>55</v>
      </c>
      <c r="G165" s="11">
        <f t="shared" si="14"/>
        <v>582</v>
      </c>
    </row>
    <row r="166" spans="1:7" x14ac:dyDescent="0.25">
      <c r="A166" t="str">
        <f t="shared" si="11"/>
        <v>Town of Greenburgh - 68</v>
      </c>
      <c r="B166" s="11">
        <v>40068</v>
      </c>
      <c r="C166" s="11">
        <v>237</v>
      </c>
      <c r="D166" s="11">
        <v>73</v>
      </c>
      <c r="E166" s="11">
        <f t="shared" si="12"/>
        <v>310</v>
      </c>
      <c r="F166" s="11">
        <f t="shared" si="13"/>
        <v>56</v>
      </c>
      <c r="G166" s="11">
        <f t="shared" si="14"/>
        <v>366</v>
      </c>
    </row>
    <row r="167" spans="1:7" x14ac:dyDescent="0.25">
      <c r="A167" t="str">
        <f t="shared" si="11"/>
        <v>Town of Greenburgh - 69</v>
      </c>
      <c r="B167" s="11">
        <v>40069</v>
      </c>
      <c r="C167" s="11">
        <v>368</v>
      </c>
      <c r="D167" s="11">
        <v>87</v>
      </c>
      <c r="E167" s="11">
        <f t="shared" si="12"/>
        <v>455</v>
      </c>
      <c r="F167" s="11">
        <f t="shared" si="13"/>
        <v>55</v>
      </c>
      <c r="G167" s="11">
        <f t="shared" si="14"/>
        <v>510</v>
      </c>
    </row>
    <row r="168" spans="1:7" x14ac:dyDescent="0.25">
      <c r="A168" t="str">
        <f t="shared" si="11"/>
        <v>Town of Greenburgh - 70</v>
      </c>
      <c r="B168" s="11">
        <v>40070</v>
      </c>
      <c r="C168" s="11">
        <v>289</v>
      </c>
      <c r="D168" s="11">
        <v>84</v>
      </c>
      <c r="E168" s="11">
        <f t="shared" si="12"/>
        <v>373</v>
      </c>
      <c r="F168" s="11">
        <f t="shared" si="13"/>
        <v>69</v>
      </c>
      <c r="G168" s="11">
        <f t="shared" si="14"/>
        <v>442</v>
      </c>
    </row>
    <row r="169" spans="1:7" x14ac:dyDescent="0.25">
      <c r="A169" t="str">
        <f t="shared" si="11"/>
        <v>Town of Greenburgh - 71</v>
      </c>
      <c r="B169" s="11">
        <v>40071</v>
      </c>
      <c r="C169" s="11">
        <v>257</v>
      </c>
      <c r="D169" s="11">
        <v>56</v>
      </c>
      <c r="E169" s="11">
        <f t="shared" si="12"/>
        <v>313</v>
      </c>
      <c r="F169" s="11">
        <f t="shared" si="13"/>
        <v>38</v>
      </c>
      <c r="G169" s="11">
        <f t="shared" si="14"/>
        <v>351</v>
      </c>
    </row>
    <row r="170" spans="1:7" x14ac:dyDescent="0.25">
      <c r="A170" t="str">
        <f t="shared" si="11"/>
        <v>Town of Greenburgh - 72</v>
      </c>
      <c r="B170" s="11">
        <v>40072</v>
      </c>
      <c r="C170" s="11">
        <v>279</v>
      </c>
      <c r="D170" s="11">
        <v>72</v>
      </c>
      <c r="E170" s="11">
        <f t="shared" si="12"/>
        <v>351</v>
      </c>
      <c r="F170" s="11">
        <f t="shared" si="13"/>
        <v>35</v>
      </c>
      <c r="G170" s="11">
        <f t="shared" si="14"/>
        <v>386</v>
      </c>
    </row>
    <row r="171" spans="1:7" x14ac:dyDescent="0.25">
      <c r="A171" t="str">
        <f t="shared" si="11"/>
        <v>Town of Greenburgh - 73</v>
      </c>
      <c r="B171" s="11">
        <v>40073</v>
      </c>
      <c r="C171" s="11">
        <v>487</v>
      </c>
      <c r="D171" s="11">
        <v>115</v>
      </c>
      <c r="E171" s="11">
        <f t="shared" si="12"/>
        <v>602</v>
      </c>
      <c r="F171" s="11">
        <f t="shared" si="13"/>
        <v>63</v>
      </c>
      <c r="G171" s="11">
        <f t="shared" si="14"/>
        <v>665</v>
      </c>
    </row>
    <row r="172" spans="1:7" x14ac:dyDescent="0.25">
      <c r="A172" t="str">
        <f t="shared" si="11"/>
        <v>Town of Greenburgh - 74</v>
      </c>
      <c r="B172" s="11">
        <v>40074</v>
      </c>
      <c r="C172" s="11">
        <v>370</v>
      </c>
      <c r="D172" s="11">
        <v>87</v>
      </c>
      <c r="E172" s="11">
        <f t="shared" si="12"/>
        <v>457</v>
      </c>
      <c r="F172" s="11">
        <f t="shared" si="13"/>
        <v>93</v>
      </c>
      <c r="G172" s="11">
        <f t="shared" si="14"/>
        <v>550</v>
      </c>
    </row>
    <row r="173" spans="1:7" x14ac:dyDescent="0.25">
      <c r="A173" t="str">
        <f t="shared" si="11"/>
        <v>Town of Greenburgh - 75</v>
      </c>
      <c r="B173" s="11">
        <v>40075</v>
      </c>
      <c r="C173" s="11">
        <v>126</v>
      </c>
      <c r="D173" s="11">
        <v>74</v>
      </c>
      <c r="E173" s="11">
        <f t="shared" si="12"/>
        <v>200</v>
      </c>
      <c r="F173" s="11">
        <f t="shared" si="13"/>
        <v>38</v>
      </c>
      <c r="G173" s="11">
        <f t="shared" si="14"/>
        <v>238</v>
      </c>
    </row>
    <row r="174" spans="1:7" x14ac:dyDescent="0.25">
      <c r="A174" t="str">
        <f t="shared" si="11"/>
        <v>Town of Greenburgh - 76</v>
      </c>
      <c r="B174" s="11">
        <v>40076</v>
      </c>
      <c r="C174" s="11">
        <v>245</v>
      </c>
      <c r="D174" s="11">
        <v>73</v>
      </c>
      <c r="E174" s="11">
        <f t="shared" si="12"/>
        <v>318</v>
      </c>
      <c r="F174" s="11">
        <f t="shared" si="13"/>
        <v>50</v>
      </c>
      <c r="G174" s="11">
        <f t="shared" si="14"/>
        <v>368</v>
      </c>
    </row>
    <row r="175" spans="1:7" x14ac:dyDescent="0.25">
      <c r="A175" t="str">
        <f t="shared" si="11"/>
        <v>Town of Greenburgh - 77</v>
      </c>
      <c r="B175" s="11">
        <v>40077</v>
      </c>
      <c r="C175" s="11">
        <v>315</v>
      </c>
      <c r="D175" s="11">
        <v>110</v>
      </c>
      <c r="E175" s="11">
        <f t="shared" si="12"/>
        <v>425</v>
      </c>
      <c r="F175" s="11">
        <f t="shared" si="13"/>
        <v>64</v>
      </c>
      <c r="G175" s="11">
        <f t="shared" si="14"/>
        <v>489</v>
      </c>
    </row>
    <row r="176" spans="1:7" x14ac:dyDescent="0.25">
      <c r="A176" t="str">
        <f t="shared" si="11"/>
        <v>Town of Greenburgh - 78</v>
      </c>
      <c r="B176" s="11">
        <v>40078</v>
      </c>
      <c r="C176" s="11">
        <v>368</v>
      </c>
      <c r="D176" s="11">
        <v>32</v>
      </c>
      <c r="E176" s="11">
        <f t="shared" si="12"/>
        <v>400</v>
      </c>
      <c r="F176" s="11">
        <f t="shared" si="13"/>
        <v>54</v>
      </c>
      <c r="G176" s="11">
        <f t="shared" si="14"/>
        <v>454</v>
      </c>
    </row>
    <row r="177" spans="1:7" x14ac:dyDescent="0.25">
      <c r="A177" t="str">
        <f t="shared" si="11"/>
        <v>Town of Greenburgh - 79</v>
      </c>
      <c r="B177" s="11">
        <v>40079</v>
      </c>
      <c r="C177" s="11">
        <v>533</v>
      </c>
      <c r="D177" s="11">
        <v>88</v>
      </c>
      <c r="E177" s="11">
        <f t="shared" si="12"/>
        <v>621</v>
      </c>
      <c r="F177" s="11">
        <f t="shared" si="13"/>
        <v>82</v>
      </c>
      <c r="G177" s="11">
        <f t="shared" si="14"/>
        <v>703</v>
      </c>
    </row>
    <row r="178" spans="1:7" x14ac:dyDescent="0.25">
      <c r="A178" t="str">
        <f t="shared" si="11"/>
        <v>Town of Greenburgh - 80</v>
      </c>
      <c r="B178" s="11">
        <v>40080</v>
      </c>
      <c r="C178" s="11">
        <v>154</v>
      </c>
      <c r="D178" s="11">
        <v>28</v>
      </c>
      <c r="E178" s="11">
        <f t="shared" si="12"/>
        <v>182</v>
      </c>
      <c r="F178" s="11">
        <f t="shared" si="13"/>
        <v>44</v>
      </c>
      <c r="G178" s="11">
        <f t="shared" si="14"/>
        <v>226</v>
      </c>
    </row>
    <row r="179" spans="1:7" ht="13.8" thickBot="1" x14ac:dyDescent="0.3">
      <c r="A179" s="18" t="str">
        <f t="shared" si="11"/>
        <v>Town of Greenburgh - 81</v>
      </c>
      <c r="B179" s="19">
        <v>40081</v>
      </c>
      <c r="C179" s="19">
        <v>178</v>
      </c>
      <c r="D179" s="19">
        <v>15</v>
      </c>
      <c r="E179" s="19">
        <f t="shared" si="12"/>
        <v>193</v>
      </c>
      <c r="F179" s="19">
        <f t="shared" si="13"/>
        <v>76</v>
      </c>
      <c r="G179" s="19">
        <f t="shared" si="14"/>
        <v>269</v>
      </c>
    </row>
    <row r="180" spans="1:7" x14ac:dyDescent="0.25">
      <c r="B180" s="13" t="s">
        <v>977</v>
      </c>
      <c r="C180" s="11">
        <f>SUM(C99:C179)</f>
        <v>26262</v>
      </c>
      <c r="D180" s="11">
        <f>SUM(D99:D179)</f>
        <v>6457</v>
      </c>
      <c r="E180" s="11">
        <f>SUM(E99:E179)</f>
        <v>32719</v>
      </c>
      <c r="F180" s="11">
        <f>SUM(F99:F179)</f>
        <v>4929</v>
      </c>
      <c r="G180" s="11">
        <f>SUM(G99:G179)</f>
        <v>37648</v>
      </c>
    </row>
    <row r="181" spans="1:7" x14ac:dyDescent="0.25">
      <c r="A181" t="str">
        <f t="shared" si="11"/>
        <v>Town of Harrison - 1</v>
      </c>
      <c r="B181" s="11">
        <v>50001</v>
      </c>
      <c r="C181" s="11">
        <v>223</v>
      </c>
      <c r="D181" s="11">
        <v>207</v>
      </c>
      <c r="E181" s="11">
        <f t="shared" si="12"/>
        <v>430</v>
      </c>
      <c r="F181" s="11">
        <f t="shared" si="13"/>
        <v>69</v>
      </c>
      <c r="G181" s="11">
        <f t="shared" si="14"/>
        <v>499</v>
      </c>
    </row>
    <row r="182" spans="1:7" x14ac:dyDescent="0.25">
      <c r="A182" t="str">
        <f t="shared" si="11"/>
        <v>Town of Harrison - 2</v>
      </c>
      <c r="B182" s="11">
        <v>50002</v>
      </c>
      <c r="C182" s="11">
        <v>261</v>
      </c>
      <c r="D182" s="11">
        <v>226</v>
      </c>
      <c r="E182" s="11">
        <f t="shared" si="12"/>
        <v>487</v>
      </c>
      <c r="F182" s="11">
        <f t="shared" si="13"/>
        <v>73</v>
      </c>
      <c r="G182" s="11">
        <f t="shared" si="14"/>
        <v>560</v>
      </c>
    </row>
    <row r="183" spans="1:7" x14ac:dyDescent="0.25">
      <c r="A183" t="str">
        <f t="shared" si="11"/>
        <v>Town of Harrison - 3</v>
      </c>
      <c r="B183" s="11">
        <v>50003</v>
      </c>
      <c r="C183" s="11">
        <v>395</v>
      </c>
      <c r="D183" s="11">
        <v>138</v>
      </c>
      <c r="E183" s="11">
        <f t="shared" si="12"/>
        <v>533</v>
      </c>
      <c r="F183" s="11">
        <f t="shared" si="13"/>
        <v>100</v>
      </c>
      <c r="G183" s="11">
        <f t="shared" si="14"/>
        <v>633</v>
      </c>
    </row>
    <row r="184" spans="1:7" x14ac:dyDescent="0.25">
      <c r="A184" t="str">
        <f t="shared" si="11"/>
        <v>Town of Harrison - 4</v>
      </c>
      <c r="B184" s="11">
        <v>50004</v>
      </c>
      <c r="C184" s="11">
        <v>517</v>
      </c>
      <c r="D184" s="11">
        <v>199</v>
      </c>
      <c r="E184" s="11">
        <f t="shared" si="12"/>
        <v>716</v>
      </c>
      <c r="F184" s="11">
        <f t="shared" si="13"/>
        <v>99</v>
      </c>
      <c r="G184" s="11">
        <f t="shared" si="14"/>
        <v>815</v>
      </c>
    </row>
    <row r="185" spans="1:7" x14ac:dyDescent="0.25">
      <c r="A185" t="str">
        <f t="shared" si="11"/>
        <v>Town of Harrison - 5</v>
      </c>
      <c r="B185" s="11">
        <v>50005</v>
      </c>
      <c r="C185" s="11">
        <v>146</v>
      </c>
      <c r="D185" s="11">
        <v>76</v>
      </c>
      <c r="E185" s="11">
        <f t="shared" si="12"/>
        <v>222</v>
      </c>
      <c r="F185" s="11">
        <f t="shared" si="13"/>
        <v>44</v>
      </c>
      <c r="G185" s="11">
        <f t="shared" si="14"/>
        <v>266</v>
      </c>
    </row>
    <row r="186" spans="1:7" x14ac:dyDescent="0.25">
      <c r="A186" t="str">
        <f t="shared" si="11"/>
        <v>Town of Harrison - 6</v>
      </c>
      <c r="B186" s="11">
        <v>50006</v>
      </c>
      <c r="C186" s="11">
        <v>262</v>
      </c>
      <c r="D186" s="11">
        <v>253</v>
      </c>
      <c r="E186" s="11">
        <f t="shared" si="12"/>
        <v>515</v>
      </c>
      <c r="F186" s="11">
        <f t="shared" si="13"/>
        <v>72</v>
      </c>
      <c r="G186" s="11">
        <f t="shared" si="14"/>
        <v>587</v>
      </c>
    </row>
    <row r="187" spans="1:7" x14ac:dyDescent="0.25">
      <c r="A187" t="str">
        <f t="shared" si="11"/>
        <v>Town of Harrison - 7</v>
      </c>
      <c r="B187" s="11">
        <v>50007</v>
      </c>
      <c r="C187" s="11">
        <v>225</v>
      </c>
      <c r="D187" s="11">
        <v>132</v>
      </c>
      <c r="E187" s="11">
        <f t="shared" si="12"/>
        <v>357</v>
      </c>
      <c r="F187" s="11">
        <f t="shared" si="13"/>
        <v>43</v>
      </c>
      <c r="G187" s="11">
        <f t="shared" si="14"/>
        <v>400</v>
      </c>
    </row>
    <row r="188" spans="1:7" x14ac:dyDescent="0.25">
      <c r="A188" t="str">
        <f t="shared" si="11"/>
        <v>Town of Harrison - 8</v>
      </c>
      <c r="B188" s="11">
        <v>50008</v>
      </c>
      <c r="C188" s="11">
        <v>248</v>
      </c>
      <c r="D188" s="11">
        <v>229</v>
      </c>
      <c r="E188" s="11">
        <f t="shared" si="12"/>
        <v>477</v>
      </c>
      <c r="F188" s="11">
        <f t="shared" si="13"/>
        <v>51</v>
      </c>
      <c r="G188" s="11">
        <f t="shared" si="14"/>
        <v>528</v>
      </c>
    </row>
    <row r="189" spans="1:7" x14ac:dyDescent="0.25">
      <c r="A189" t="str">
        <f t="shared" si="11"/>
        <v>Town of Harrison - 9</v>
      </c>
      <c r="B189" s="11">
        <v>50009</v>
      </c>
      <c r="C189" s="11">
        <v>269</v>
      </c>
      <c r="D189" s="11">
        <v>208</v>
      </c>
      <c r="E189" s="11">
        <f t="shared" si="12"/>
        <v>477</v>
      </c>
      <c r="F189" s="11">
        <f t="shared" si="13"/>
        <v>62</v>
      </c>
      <c r="G189" s="11">
        <f t="shared" si="14"/>
        <v>539</v>
      </c>
    </row>
    <row r="190" spans="1:7" x14ac:dyDescent="0.25">
      <c r="A190" t="str">
        <f t="shared" si="11"/>
        <v>Town of Harrison - 10</v>
      </c>
      <c r="B190" s="11">
        <v>50010</v>
      </c>
      <c r="C190" s="11">
        <v>343</v>
      </c>
      <c r="D190" s="11">
        <v>172</v>
      </c>
      <c r="E190" s="11">
        <f t="shared" si="12"/>
        <v>515</v>
      </c>
      <c r="F190" s="11">
        <f t="shared" si="13"/>
        <v>88</v>
      </c>
      <c r="G190" s="11">
        <f t="shared" si="14"/>
        <v>603</v>
      </c>
    </row>
    <row r="191" spans="1:7" x14ac:dyDescent="0.25">
      <c r="A191" t="str">
        <f t="shared" si="11"/>
        <v>Town of Harrison - 11</v>
      </c>
      <c r="B191" s="11">
        <v>50011</v>
      </c>
      <c r="C191" s="11">
        <v>257</v>
      </c>
      <c r="D191" s="11">
        <v>228</v>
      </c>
      <c r="E191" s="11">
        <f t="shared" si="12"/>
        <v>485</v>
      </c>
      <c r="F191" s="11">
        <f t="shared" si="13"/>
        <v>82</v>
      </c>
      <c r="G191" s="11">
        <f t="shared" si="14"/>
        <v>567</v>
      </c>
    </row>
    <row r="192" spans="1:7" x14ac:dyDescent="0.25">
      <c r="A192" t="str">
        <f t="shared" si="11"/>
        <v>Town of Harrison - 12</v>
      </c>
      <c r="B192" s="11">
        <v>50012</v>
      </c>
      <c r="C192" s="11">
        <v>207</v>
      </c>
      <c r="D192" s="11">
        <v>169</v>
      </c>
      <c r="E192" s="11">
        <f t="shared" si="12"/>
        <v>376</v>
      </c>
      <c r="F192" s="11">
        <f t="shared" si="13"/>
        <v>52</v>
      </c>
      <c r="G192" s="11">
        <f t="shared" si="14"/>
        <v>428</v>
      </c>
    </row>
    <row r="193" spans="1:7" x14ac:dyDescent="0.25">
      <c r="A193" t="str">
        <f t="shared" si="11"/>
        <v>Town of Harrison - 13</v>
      </c>
      <c r="B193" s="11">
        <v>50013</v>
      </c>
      <c r="C193" s="11">
        <v>444</v>
      </c>
      <c r="D193" s="11">
        <v>223</v>
      </c>
      <c r="E193" s="11">
        <f t="shared" si="12"/>
        <v>667</v>
      </c>
      <c r="F193" s="11">
        <f t="shared" si="13"/>
        <v>91</v>
      </c>
      <c r="G193" s="11">
        <f t="shared" si="14"/>
        <v>758</v>
      </c>
    </row>
    <row r="194" spans="1:7" x14ac:dyDescent="0.25">
      <c r="A194" t="str">
        <f t="shared" si="11"/>
        <v>Town of Harrison - 14</v>
      </c>
      <c r="B194" s="11">
        <v>50014</v>
      </c>
      <c r="C194" s="11">
        <v>320</v>
      </c>
      <c r="D194" s="11">
        <v>202</v>
      </c>
      <c r="E194" s="11">
        <f t="shared" si="12"/>
        <v>522</v>
      </c>
      <c r="F194" s="11">
        <f t="shared" si="13"/>
        <v>67</v>
      </c>
      <c r="G194" s="11">
        <f t="shared" si="14"/>
        <v>589</v>
      </c>
    </row>
    <row r="195" spans="1:7" x14ac:dyDescent="0.25">
      <c r="A195" t="str">
        <f t="shared" si="11"/>
        <v>Town of Harrison - 15</v>
      </c>
      <c r="B195" s="11">
        <v>50015</v>
      </c>
      <c r="C195" s="11">
        <v>190</v>
      </c>
      <c r="D195" s="11">
        <v>84</v>
      </c>
      <c r="E195" s="11">
        <f t="shared" si="12"/>
        <v>274</v>
      </c>
      <c r="F195" s="11">
        <f t="shared" si="13"/>
        <v>69</v>
      </c>
      <c r="G195" s="11">
        <f t="shared" si="14"/>
        <v>343</v>
      </c>
    </row>
    <row r="196" spans="1:7" x14ac:dyDescent="0.25">
      <c r="A196" t="str">
        <f t="shared" si="11"/>
        <v>Town of Harrison - 16</v>
      </c>
      <c r="B196" s="11">
        <v>50016</v>
      </c>
      <c r="C196" s="11">
        <v>143</v>
      </c>
      <c r="D196" s="11">
        <v>141</v>
      </c>
      <c r="E196" s="11">
        <f t="shared" si="12"/>
        <v>284</v>
      </c>
      <c r="F196" s="11">
        <f t="shared" si="13"/>
        <v>97</v>
      </c>
      <c r="G196" s="11">
        <f t="shared" si="14"/>
        <v>381</v>
      </c>
    </row>
    <row r="197" spans="1:7" x14ac:dyDescent="0.25">
      <c r="A197" t="str">
        <f t="shared" si="11"/>
        <v>Town of Harrison - 17</v>
      </c>
      <c r="B197" s="11">
        <v>50017</v>
      </c>
      <c r="C197" s="11">
        <v>215</v>
      </c>
      <c r="D197" s="11">
        <v>5</v>
      </c>
      <c r="E197" s="11">
        <f t="shared" si="12"/>
        <v>220</v>
      </c>
      <c r="F197" s="11">
        <f t="shared" si="13"/>
        <v>78</v>
      </c>
      <c r="G197" s="11">
        <f t="shared" si="14"/>
        <v>298</v>
      </c>
    </row>
    <row r="198" spans="1:7" x14ac:dyDescent="0.25">
      <c r="A198" t="str">
        <f t="shared" ref="A198:A265" si="15">VLOOKUP(B198,KEY,3,FALSE)</f>
        <v>Town of Harrison - 18</v>
      </c>
      <c r="B198" s="11">
        <v>50018</v>
      </c>
      <c r="C198" s="11">
        <v>293</v>
      </c>
      <c r="D198" s="11">
        <v>144</v>
      </c>
      <c r="E198" s="11">
        <f t="shared" si="12"/>
        <v>437</v>
      </c>
      <c r="F198" s="11">
        <f t="shared" si="13"/>
        <v>56</v>
      </c>
      <c r="G198" s="11">
        <f t="shared" si="14"/>
        <v>493</v>
      </c>
    </row>
    <row r="199" spans="1:7" x14ac:dyDescent="0.25">
      <c r="A199" t="str">
        <f t="shared" si="15"/>
        <v>Town of Harrison - 19</v>
      </c>
      <c r="B199" s="11">
        <v>50019</v>
      </c>
      <c r="C199" s="11">
        <v>141</v>
      </c>
      <c r="D199" s="11">
        <v>109</v>
      </c>
      <c r="E199" s="11">
        <f t="shared" si="12"/>
        <v>250</v>
      </c>
      <c r="F199" s="11">
        <f t="shared" si="13"/>
        <v>46</v>
      </c>
      <c r="G199" s="11">
        <f t="shared" si="14"/>
        <v>296</v>
      </c>
    </row>
    <row r="200" spans="1:7" ht="13.8" thickBot="1" x14ac:dyDescent="0.3">
      <c r="A200" s="18" t="str">
        <f t="shared" si="15"/>
        <v>Town of Harrison - 20</v>
      </c>
      <c r="B200" s="19">
        <v>50020</v>
      </c>
      <c r="C200" s="19">
        <v>85</v>
      </c>
      <c r="D200" s="19">
        <v>49</v>
      </c>
      <c r="E200" s="19">
        <f t="shared" si="12"/>
        <v>134</v>
      </c>
      <c r="F200" s="19">
        <f t="shared" si="13"/>
        <v>20</v>
      </c>
      <c r="G200" s="19">
        <f t="shared" si="14"/>
        <v>154</v>
      </c>
    </row>
    <row r="201" spans="1:7" x14ac:dyDescent="0.25">
      <c r="B201" s="13" t="s">
        <v>977</v>
      </c>
      <c r="C201" s="11">
        <f>SUM(C181:C200)</f>
        <v>5184</v>
      </c>
      <c r="D201" s="11">
        <f>SUM(D181:D200)</f>
        <v>3194</v>
      </c>
      <c r="E201" s="11">
        <f>SUM(E181:E200)</f>
        <v>8378</v>
      </c>
      <c r="F201" s="11">
        <f>SUM(F181:F200)</f>
        <v>1359</v>
      </c>
      <c r="G201" s="11">
        <f>SUM(G181:G200)</f>
        <v>9737</v>
      </c>
    </row>
    <row r="202" spans="1:7" x14ac:dyDescent="0.25">
      <c r="A202" t="str">
        <f t="shared" si="15"/>
        <v>Town of Lewisboro - 1</v>
      </c>
      <c r="B202" s="11">
        <v>60001</v>
      </c>
      <c r="C202" s="11">
        <v>310</v>
      </c>
      <c r="D202" s="11">
        <v>107</v>
      </c>
      <c r="E202" s="11">
        <f t="shared" si="12"/>
        <v>417</v>
      </c>
      <c r="F202" s="11">
        <f t="shared" si="13"/>
        <v>41</v>
      </c>
      <c r="G202" s="11">
        <f t="shared" si="14"/>
        <v>458</v>
      </c>
    </row>
    <row r="203" spans="1:7" x14ac:dyDescent="0.25">
      <c r="A203" t="str">
        <f t="shared" si="15"/>
        <v>Town of Lewisboro - 2</v>
      </c>
      <c r="B203" s="11">
        <v>60002</v>
      </c>
      <c r="C203" s="11">
        <v>362</v>
      </c>
      <c r="D203" s="11">
        <v>142</v>
      </c>
      <c r="E203" s="11">
        <f t="shared" si="12"/>
        <v>504</v>
      </c>
      <c r="F203" s="11">
        <f t="shared" si="13"/>
        <v>60</v>
      </c>
      <c r="G203" s="11">
        <f t="shared" si="14"/>
        <v>564</v>
      </c>
    </row>
    <row r="204" spans="1:7" x14ac:dyDescent="0.25">
      <c r="A204" t="str">
        <f t="shared" si="15"/>
        <v>Town of Lewisboro - 3</v>
      </c>
      <c r="B204" s="11">
        <v>60003</v>
      </c>
      <c r="C204" s="11">
        <v>294</v>
      </c>
      <c r="D204" s="11">
        <v>117</v>
      </c>
      <c r="E204" s="11">
        <f t="shared" si="12"/>
        <v>411</v>
      </c>
      <c r="F204" s="11">
        <f t="shared" si="13"/>
        <v>47</v>
      </c>
      <c r="G204" s="11">
        <f t="shared" si="14"/>
        <v>458</v>
      </c>
    </row>
    <row r="205" spans="1:7" x14ac:dyDescent="0.25">
      <c r="A205" t="str">
        <f t="shared" si="15"/>
        <v>Town of Lewisboro - 4</v>
      </c>
      <c r="B205" s="11">
        <v>60004</v>
      </c>
      <c r="C205" s="11">
        <v>379</v>
      </c>
      <c r="D205" s="11">
        <v>123</v>
      </c>
      <c r="E205" s="11">
        <f t="shared" si="12"/>
        <v>502</v>
      </c>
      <c r="F205" s="11">
        <f t="shared" si="13"/>
        <v>50</v>
      </c>
      <c r="G205" s="11">
        <f t="shared" si="14"/>
        <v>552</v>
      </c>
    </row>
    <row r="206" spans="1:7" x14ac:dyDescent="0.25">
      <c r="A206" t="str">
        <f t="shared" si="15"/>
        <v>Town of Lewisboro - 5</v>
      </c>
      <c r="B206" s="11">
        <v>60005</v>
      </c>
      <c r="C206" s="11">
        <v>285</v>
      </c>
      <c r="D206" s="11">
        <v>117</v>
      </c>
      <c r="E206" s="11">
        <f t="shared" si="12"/>
        <v>402</v>
      </c>
      <c r="F206" s="11">
        <f t="shared" si="13"/>
        <v>65</v>
      </c>
      <c r="G206" s="11">
        <f t="shared" si="14"/>
        <v>467</v>
      </c>
    </row>
    <row r="207" spans="1:7" x14ac:dyDescent="0.25">
      <c r="A207" t="str">
        <f t="shared" si="15"/>
        <v>Town of Lewisboro - 6</v>
      </c>
      <c r="B207" s="11">
        <v>60006</v>
      </c>
      <c r="C207" s="11">
        <v>344</v>
      </c>
      <c r="D207" s="11">
        <v>149</v>
      </c>
      <c r="E207" s="11">
        <f t="shared" si="12"/>
        <v>493</v>
      </c>
      <c r="F207" s="11">
        <f t="shared" si="13"/>
        <v>63</v>
      </c>
      <c r="G207" s="11">
        <f t="shared" si="14"/>
        <v>556</v>
      </c>
    </row>
    <row r="208" spans="1:7" x14ac:dyDescent="0.25">
      <c r="A208" t="str">
        <f t="shared" si="15"/>
        <v>Town of Lewisboro - 7</v>
      </c>
      <c r="B208" s="11">
        <v>60007</v>
      </c>
      <c r="C208" s="11">
        <v>293</v>
      </c>
      <c r="D208" s="11">
        <v>110</v>
      </c>
      <c r="E208" s="11">
        <f t="shared" si="12"/>
        <v>403</v>
      </c>
      <c r="F208" s="11">
        <f t="shared" si="13"/>
        <v>79</v>
      </c>
      <c r="G208" s="11">
        <f t="shared" si="14"/>
        <v>482</v>
      </c>
    </row>
    <row r="209" spans="1:7" x14ac:dyDescent="0.25">
      <c r="A209" t="str">
        <f t="shared" si="15"/>
        <v>Town of Lewisboro - 8</v>
      </c>
      <c r="B209" s="11">
        <v>60008</v>
      </c>
      <c r="C209" s="11">
        <v>378</v>
      </c>
      <c r="D209" s="11">
        <v>151</v>
      </c>
      <c r="E209" s="11">
        <f t="shared" si="12"/>
        <v>529</v>
      </c>
      <c r="F209" s="11">
        <f t="shared" si="13"/>
        <v>76</v>
      </c>
      <c r="G209" s="11">
        <f t="shared" si="14"/>
        <v>605</v>
      </c>
    </row>
    <row r="210" spans="1:7" x14ac:dyDescent="0.25">
      <c r="A210" t="str">
        <f t="shared" si="15"/>
        <v>Town of Lewisboro - 9</v>
      </c>
      <c r="B210" s="11">
        <v>60009</v>
      </c>
      <c r="C210" s="11">
        <v>385</v>
      </c>
      <c r="D210" s="11">
        <v>132</v>
      </c>
      <c r="E210" s="11">
        <f t="shared" si="12"/>
        <v>517</v>
      </c>
      <c r="F210" s="11">
        <f t="shared" si="13"/>
        <v>78</v>
      </c>
      <c r="G210" s="11">
        <f t="shared" si="14"/>
        <v>595</v>
      </c>
    </row>
    <row r="211" spans="1:7" x14ac:dyDescent="0.25">
      <c r="A211" t="str">
        <f t="shared" si="15"/>
        <v>Town of Lewisboro - 10</v>
      </c>
      <c r="B211" s="11">
        <v>60010</v>
      </c>
      <c r="C211" s="11">
        <v>386</v>
      </c>
      <c r="D211" s="11">
        <v>144</v>
      </c>
      <c r="E211" s="11">
        <f t="shared" si="12"/>
        <v>530</v>
      </c>
      <c r="F211" s="11">
        <f t="shared" si="13"/>
        <v>62</v>
      </c>
      <c r="G211" s="11">
        <f t="shared" si="14"/>
        <v>592</v>
      </c>
    </row>
    <row r="212" spans="1:7" x14ac:dyDescent="0.25">
      <c r="A212" t="str">
        <f t="shared" si="15"/>
        <v>Town of Lewisboro - 11</v>
      </c>
      <c r="B212" s="11">
        <v>60011</v>
      </c>
      <c r="C212" s="11">
        <v>329</v>
      </c>
      <c r="D212" s="11">
        <v>114</v>
      </c>
      <c r="E212" s="11">
        <f t="shared" si="12"/>
        <v>443</v>
      </c>
      <c r="F212" s="11">
        <f t="shared" si="13"/>
        <v>54</v>
      </c>
      <c r="G212" s="11">
        <f t="shared" si="14"/>
        <v>497</v>
      </c>
    </row>
    <row r="213" spans="1:7" ht="13.8" thickBot="1" x14ac:dyDescent="0.3">
      <c r="A213" s="18" t="str">
        <f t="shared" si="15"/>
        <v>Town of Lewisboro - 12</v>
      </c>
      <c r="B213" s="19">
        <v>60012</v>
      </c>
      <c r="C213" s="19">
        <v>328</v>
      </c>
      <c r="D213" s="19">
        <v>137</v>
      </c>
      <c r="E213" s="19">
        <f t="shared" si="12"/>
        <v>465</v>
      </c>
      <c r="F213" s="19">
        <f t="shared" si="13"/>
        <v>62</v>
      </c>
      <c r="G213" s="19">
        <f t="shared" si="14"/>
        <v>527</v>
      </c>
    </row>
    <row r="214" spans="1:7" x14ac:dyDescent="0.25">
      <c r="B214" s="13" t="s">
        <v>977</v>
      </c>
      <c r="C214" s="11">
        <f>SUM(C202:C213)</f>
        <v>4073</v>
      </c>
      <c r="D214" s="11">
        <f>SUM(D202:D213)</f>
        <v>1543</v>
      </c>
      <c r="E214" s="11">
        <f>SUM(E202:E213)</f>
        <v>5616</v>
      </c>
      <c r="F214" s="11">
        <f>SUM(F202:F213)</f>
        <v>737</v>
      </c>
      <c r="G214" s="11">
        <f>SUM(G202:G213)</f>
        <v>6353</v>
      </c>
    </row>
    <row r="215" spans="1:7" x14ac:dyDescent="0.25">
      <c r="A215" t="str">
        <f t="shared" si="15"/>
        <v>Town of Mamaroneck - 1</v>
      </c>
      <c r="B215" s="11">
        <v>70001</v>
      </c>
      <c r="C215" s="11">
        <v>187</v>
      </c>
      <c r="D215" s="11">
        <v>64</v>
      </c>
      <c r="E215" s="11">
        <f t="shared" si="12"/>
        <v>251</v>
      </c>
      <c r="F215" s="11">
        <f t="shared" si="13"/>
        <v>51</v>
      </c>
      <c r="G215" s="11">
        <f t="shared" si="14"/>
        <v>302</v>
      </c>
    </row>
    <row r="216" spans="1:7" x14ac:dyDescent="0.25">
      <c r="A216" t="str">
        <f t="shared" si="15"/>
        <v>Town of Mamaroneck - 2</v>
      </c>
      <c r="B216" s="11">
        <v>70002</v>
      </c>
      <c r="C216" s="11">
        <v>230</v>
      </c>
      <c r="D216" s="11">
        <v>88</v>
      </c>
      <c r="E216" s="11">
        <f t="shared" si="12"/>
        <v>318</v>
      </c>
      <c r="F216" s="11">
        <f t="shared" si="13"/>
        <v>37</v>
      </c>
      <c r="G216" s="11">
        <f t="shared" si="14"/>
        <v>355</v>
      </c>
    </row>
    <row r="217" spans="1:7" x14ac:dyDescent="0.25">
      <c r="A217" t="str">
        <f t="shared" si="15"/>
        <v>Town of Mamaroneck - 3</v>
      </c>
      <c r="B217" s="11">
        <v>70003</v>
      </c>
      <c r="C217" s="11">
        <v>426</v>
      </c>
      <c r="D217" s="11">
        <v>101</v>
      </c>
      <c r="E217" s="11">
        <f t="shared" si="12"/>
        <v>527</v>
      </c>
      <c r="F217" s="11">
        <f t="shared" si="13"/>
        <v>85</v>
      </c>
      <c r="G217" s="11">
        <f t="shared" si="14"/>
        <v>612</v>
      </c>
    </row>
    <row r="218" spans="1:7" x14ac:dyDescent="0.25">
      <c r="A218" t="str">
        <f t="shared" si="15"/>
        <v>Town of Mamaroneck - 4</v>
      </c>
      <c r="B218" s="11">
        <v>70004</v>
      </c>
      <c r="C218" s="11">
        <v>347</v>
      </c>
      <c r="D218" s="11">
        <v>88</v>
      </c>
      <c r="E218" s="11">
        <f t="shared" si="12"/>
        <v>435</v>
      </c>
      <c r="F218" s="11">
        <f t="shared" si="13"/>
        <v>66</v>
      </c>
      <c r="G218" s="11">
        <f t="shared" si="14"/>
        <v>501</v>
      </c>
    </row>
    <row r="219" spans="1:7" x14ac:dyDescent="0.25">
      <c r="A219" t="str">
        <f t="shared" si="15"/>
        <v>Town of Mamaroneck - 5</v>
      </c>
      <c r="B219" s="11">
        <v>70005</v>
      </c>
      <c r="C219" s="11">
        <v>179</v>
      </c>
      <c r="D219" s="11">
        <v>74</v>
      </c>
      <c r="E219" s="11">
        <f t="shared" si="12"/>
        <v>253</v>
      </c>
      <c r="F219" s="11">
        <f t="shared" si="13"/>
        <v>29</v>
      </c>
      <c r="G219" s="11">
        <f t="shared" si="14"/>
        <v>282</v>
      </c>
    </row>
    <row r="220" spans="1:7" x14ac:dyDescent="0.25">
      <c r="A220" t="str">
        <f t="shared" si="15"/>
        <v>Town of Mamaroneck - 6</v>
      </c>
      <c r="B220" s="11">
        <v>70006</v>
      </c>
      <c r="C220" s="11">
        <v>322</v>
      </c>
      <c r="D220" s="11">
        <v>75</v>
      </c>
      <c r="E220" s="11">
        <f t="shared" si="12"/>
        <v>397</v>
      </c>
      <c r="F220" s="11">
        <f t="shared" si="13"/>
        <v>67</v>
      </c>
      <c r="G220" s="11">
        <f t="shared" si="14"/>
        <v>464</v>
      </c>
    </row>
    <row r="221" spans="1:7" x14ac:dyDescent="0.25">
      <c r="A221" t="str">
        <f t="shared" si="15"/>
        <v>Town of Mamaroneck - 7</v>
      </c>
      <c r="B221" s="11">
        <v>70007</v>
      </c>
      <c r="C221" s="11">
        <v>173</v>
      </c>
      <c r="D221" s="11">
        <v>42</v>
      </c>
      <c r="E221" s="11">
        <f t="shared" ref="E221:E286" si="16">SUM(C221:D221)</f>
        <v>215</v>
      </c>
      <c r="F221" s="11">
        <f t="shared" ref="F221:F286" si="17">SUM(G221-E221)</f>
        <v>61</v>
      </c>
      <c r="G221" s="11">
        <f t="shared" ref="G221:G286" si="18">VLOOKUP(B221,KEY,2,FALSE)</f>
        <v>276</v>
      </c>
    </row>
    <row r="222" spans="1:7" x14ac:dyDescent="0.25">
      <c r="A222" t="str">
        <f t="shared" si="15"/>
        <v>Town of Mamaroneck - 8</v>
      </c>
      <c r="B222" s="11">
        <v>70008</v>
      </c>
      <c r="C222" s="11">
        <v>418</v>
      </c>
      <c r="D222" s="11">
        <v>118</v>
      </c>
      <c r="E222" s="11">
        <f t="shared" si="16"/>
        <v>536</v>
      </c>
      <c r="F222" s="11">
        <f t="shared" si="17"/>
        <v>54</v>
      </c>
      <c r="G222" s="11">
        <f t="shared" si="18"/>
        <v>590</v>
      </c>
    </row>
    <row r="223" spans="1:7" x14ac:dyDescent="0.25">
      <c r="A223" t="str">
        <f t="shared" si="15"/>
        <v>Town of Mamaroneck - 9</v>
      </c>
      <c r="B223" s="11">
        <v>70009</v>
      </c>
      <c r="C223" s="11">
        <v>280</v>
      </c>
      <c r="D223" s="11">
        <v>64</v>
      </c>
      <c r="E223" s="11">
        <f t="shared" si="16"/>
        <v>344</v>
      </c>
      <c r="F223" s="11">
        <f t="shared" si="17"/>
        <v>35</v>
      </c>
      <c r="G223" s="11">
        <f t="shared" si="18"/>
        <v>379</v>
      </c>
    </row>
    <row r="224" spans="1:7" x14ac:dyDescent="0.25">
      <c r="A224" t="str">
        <f t="shared" si="15"/>
        <v>Town of Mamaroneck - 10</v>
      </c>
      <c r="B224" s="11">
        <v>70010</v>
      </c>
      <c r="C224" s="11">
        <v>433</v>
      </c>
      <c r="D224" s="11">
        <v>99</v>
      </c>
      <c r="E224" s="11">
        <f t="shared" si="16"/>
        <v>532</v>
      </c>
      <c r="F224" s="11">
        <f t="shared" si="17"/>
        <v>48</v>
      </c>
      <c r="G224" s="11">
        <f t="shared" si="18"/>
        <v>580</v>
      </c>
    </row>
    <row r="225" spans="1:7" x14ac:dyDescent="0.25">
      <c r="A225" t="str">
        <f t="shared" si="15"/>
        <v>Town of Mamaroneck - 11</v>
      </c>
      <c r="B225" s="11">
        <v>70011</v>
      </c>
      <c r="C225" s="11">
        <v>321</v>
      </c>
      <c r="D225" s="11">
        <v>78</v>
      </c>
      <c r="E225" s="11">
        <f t="shared" si="16"/>
        <v>399</v>
      </c>
      <c r="F225" s="11">
        <f t="shared" si="17"/>
        <v>60</v>
      </c>
      <c r="G225" s="11">
        <f t="shared" si="18"/>
        <v>459</v>
      </c>
    </row>
    <row r="226" spans="1:7" x14ac:dyDescent="0.25">
      <c r="A226" t="str">
        <f t="shared" si="15"/>
        <v>Town of Mamaroneck - 12</v>
      </c>
      <c r="B226" s="11">
        <v>70012</v>
      </c>
      <c r="C226" s="11">
        <v>436</v>
      </c>
      <c r="D226" s="11">
        <v>66</v>
      </c>
      <c r="E226" s="11">
        <f t="shared" si="16"/>
        <v>502</v>
      </c>
      <c r="F226" s="11">
        <f t="shared" si="17"/>
        <v>92</v>
      </c>
      <c r="G226" s="11">
        <f t="shared" si="18"/>
        <v>594</v>
      </c>
    </row>
    <row r="227" spans="1:7" x14ac:dyDescent="0.25">
      <c r="A227" t="str">
        <f t="shared" si="15"/>
        <v>Town of Mamaroneck - 13</v>
      </c>
      <c r="B227" s="11">
        <v>70013</v>
      </c>
      <c r="C227" s="11">
        <v>403</v>
      </c>
      <c r="D227" s="11">
        <v>74</v>
      </c>
      <c r="E227" s="11">
        <f t="shared" si="16"/>
        <v>477</v>
      </c>
      <c r="F227" s="11">
        <f t="shared" si="17"/>
        <v>61</v>
      </c>
      <c r="G227" s="11">
        <f t="shared" si="18"/>
        <v>538</v>
      </c>
    </row>
    <row r="228" spans="1:7" x14ac:dyDescent="0.25">
      <c r="A228" t="str">
        <f t="shared" si="15"/>
        <v>Town of Mamaroneck - 14</v>
      </c>
      <c r="B228" s="11">
        <v>70014</v>
      </c>
      <c r="C228" s="11">
        <v>331</v>
      </c>
      <c r="D228" s="11">
        <v>86</v>
      </c>
      <c r="E228" s="11">
        <f t="shared" si="16"/>
        <v>417</v>
      </c>
      <c r="F228" s="11">
        <f t="shared" si="17"/>
        <v>68</v>
      </c>
      <c r="G228" s="11">
        <f t="shared" si="18"/>
        <v>485</v>
      </c>
    </row>
    <row r="229" spans="1:7" x14ac:dyDescent="0.25">
      <c r="A229" t="str">
        <f t="shared" si="15"/>
        <v>Town of Mamaroneck - 15</v>
      </c>
      <c r="B229" s="11">
        <v>70015</v>
      </c>
      <c r="C229" s="11">
        <v>387</v>
      </c>
      <c r="D229" s="11">
        <v>96</v>
      </c>
      <c r="E229" s="11">
        <f t="shared" si="16"/>
        <v>483</v>
      </c>
      <c r="F229" s="11">
        <f t="shared" si="17"/>
        <v>56</v>
      </c>
      <c r="G229" s="11">
        <f t="shared" si="18"/>
        <v>539</v>
      </c>
    </row>
    <row r="230" spans="1:7" x14ac:dyDescent="0.25">
      <c r="A230" t="str">
        <f t="shared" si="15"/>
        <v>Town of Mamaroneck - 16</v>
      </c>
      <c r="B230" s="11">
        <v>70016</v>
      </c>
      <c r="C230" s="11">
        <v>300</v>
      </c>
      <c r="D230" s="11">
        <v>77</v>
      </c>
      <c r="E230" s="11">
        <f t="shared" si="16"/>
        <v>377</v>
      </c>
      <c r="F230" s="11">
        <f t="shared" si="17"/>
        <v>34</v>
      </c>
      <c r="G230" s="11">
        <f t="shared" si="18"/>
        <v>411</v>
      </c>
    </row>
    <row r="231" spans="1:7" x14ac:dyDescent="0.25">
      <c r="A231" t="str">
        <f t="shared" si="15"/>
        <v>Town of Mamaroneck - 17</v>
      </c>
      <c r="B231" s="11">
        <v>70017</v>
      </c>
      <c r="C231" s="11">
        <v>346</v>
      </c>
      <c r="D231" s="11">
        <v>65</v>
      </c>
      <c r="E231" s="11">
        <f t="shared" si="16"/>
        <v>411</v>
      </c>
      <c r="F231" s="11">
        <f t="shared" si="17"/>
        <v>59</v>
      </c>
      <c r="G231" s="11">
        <f t="shared" si="18"/>
        <v>470</v>
      </c>
    </row>
    <row r="232" spans="1:7" x14ac:dyDescent="0.25">
      <c r="A232" t="str">
        <f t="shared" si="15"/>
        <v>Town of Mamaroneck - 18</v>
      </c>
      <c r="B232" s="11">
        <v>70018</v>
      </c>
      <c r="C232" s="11">
        <v>303</v>
      </c>
      <c r="D232" s="11">
        <v>70</v>
      </c>
      <c r="E232" s="11">
        <f t="shared" si="16"/>
        <v>373</v>
      </c>
      <c r="F232" s="11">
        <f t="shared" si="17"/>
        <v>54</v>
      </c>
      <c r="G232" s="11">
        <f t="shared" si="18"/>
        <v>427</v>
      </c>
    </row>
    <row r="233" spans="1:7" x14ac:dyDescent="0.25">
      <c r="A233" t="str">
        <f t="shared" si="15"/>
        <v>Town of Mamaroneck - 19</v>
      </c>
      <c r="B233" s="11">
        <v>70019</v>
      </c>
      <c r="C233" s="11">
        <v>330</v>
      </c>
      <c r="D233" s="11">
        <v>95</v>
      </c>
      <c r="E233" s="11">
        <f t="shared" si="16"/>
        <v>425</v>
      </c>
      <c r="F233" s="11">
        <f t="shared" si="17"/>
        <v>56</v>
      </c>
      <c r="G233" s="11">
        <f t="shared" si="18"/>
        <v>481</v>
      </c>
    </row>
    <row r="234" spans="1:7" x14ac:dyDescent="0.25">
      <c r="A234" t="str">
        <f t="shared" si="15"/>
        <v>Town of Mamaroneck - 20</v>
      </c>
      <c r="B234" s="11">
        <v>70020</v>
      </c>
      <c r="C234" s="11">
        <v>376</v>
      </c>
      <c r="D234" s="11">
        <v>82</v>
      </c>
      <c r="E234" s="11">
        <f t="shared" si="16"/>
        <v>458</v>
      </c>
      <c r="F234" s="11">
        <f t="shared" si="17"/>
        <v>59</v>
      </c>
      <c r="G234" s="11">
        <f t="shared" si="18"/>
        <v>517</v>
      </c>
    </row>
    <row r="235" spans="1:7" x14ac:dyDescent="0.25">
      <c r="A235" t="str">
        <f t="shared" si="15"/>
        <v>Town of Mamaroneck - 21</v>
      </c>
      <c r="B235" s="11">
        <v>70021</v>
      </c>
      <c r="C235" s="11">
        <v>328</v>
      </c>
      <c r="D235" s="11">
        <v>66</v>
      </c>
      <c r="E235" s="11">
        <f t="shared" si="16"/>
        <v>394</v>
      </c>
      <c r="F235" s="11">
        <f t="shared" si="17"/>
        <v>42</v>
      </c>
      <c r="G235" s="11">
        <f t="shared" si="18"/>
        <v>436</v>
      </c>
    </row>
    <row r="236" spans="1:7" x14ac:dyDescent="0.25">
      <c r="A236" t="str">
        <f t="shared" si="15"/>
        <v>Town of Mamaroneck - 22</v>
      </c>
      <c r="B236" s="11">
        <v>70022</v>
      </c>
      <c r="C236" s="11">
        <v>222</v>
      </c>
      <c r="D236" s="11">
        <v>72</v>
      </c>
      <c r="E236" s="11">
        <f t="shared" si="16"/>
        <v>294</v>
      </c>
      <c r="F236" s="11">
        <f t="shared" si="17"/>
        <v>78</v>
      </c>
      <c r="G236" s="11">
        <f t="shared" si="18"/>
        <v>372</v>
      </c>
    </row>
    <row r="237" spans="1:7" x14ac:dyDescent="0.25">
      <c r="A237" t="str">
        <f t="shared" si="15"/>
        <v>Town of Mamaroneck - 23</v>
      </c>
      <c r="B237" s="11">
        <v>70023</v>
      </c>
      <c r="C237" s="11">
        <v>387</v>
      </c>
      <c r="D237" s="11">
        <v>95</v>
      </c>
      <c r="E237" s="11">
        <f t="shared" si="16"/>
        <v>482</v>
      </c>
      <c r="F237" s="11">
        <f t="shared" si="17"/>
        <v>75</v>
      </c>
      <c r="G237" s="11">
        <f t="shared" si="18"/>
        <v>557</v>
      </c>
    </row>
    <row r="238" spans="1:7" x14ac:dyDescent="0.25">
      <c r="A238" t="str">
        <f t="shared" si="15"/>
        <v>Town of Mamaroneck - 24</v>
      </c>
      <c r="B238" s="11">
        <v>70024</v>
      </c>
      <c r="C238" s="11">
        <v>282</v>
      </c>
      <c r="D238" s="11">
        <v>79</v>
      </c>
      <c r="E238" s="11">
        <f t="shared" si="16"/>
        <v>361</v>
      </c>
      <c r="F238" s="11">
        <f t="shared" si="17"/>
        <v>61</v>
      </c>
      <c r="G238" s="11">
        <f t="shared" si="18"/>
        <v>422</v>
      </c>
    </row>
    <row r="239" spans="1:7" x14ac:dyDescent="0.25">
      <c r="A239" t="str">
        <f t="shared" si="15"/>
        <v>Town of Mamaroneck - 25</v>
      </c>
      <c r="B239" s="11">
        <v>70025</v>
      </c>
      <c r="C239" s="11">
        <v>144</v>
      </c>
      <c r="D239" s="11">
        <v>36</v>
      </c>
      <c r="E239" s="11">
        <f t="shared" si="16"/>
        <v>180</v>
      </c>
      <c r="F239" s="11">
        <f t="shared" si="17"/>
        <v>26</v>
      </c>
      <c r="G239" s="11">
        <f t="shared" si="18"/>
        <v>206</v>
      </c>
    </row>
    <row r="240" spans="1:7" x14ac:dyDescent="0.25">
      <c r="A240" t="str">
        <f t="shared" si="15"/>
        <v>Town of Mamaroneck - 26</v>
      </c>
      <c r="B240" s="11">
        <v>70026</v>
      </c>
      <c r="C240" s="11">
        <v>412</v>
      </c>
      <c r="D240" s="11">
        <v>64</v>
      </c>
      <c r="E240" s="11">
        <f t="shared" si="16"/>
        <v>476</v>
      </c>
      <c r="F240" s="11">
        <f t="shared" si="17"/>
        <v>77</v>
      </c>
      <c r="G240" s="11">
        <f t="shared" si="18"/>
        <v>553</v>
      </c>
    </row>
    <row r="241" spans="1:7" x14ac:dyDescent="0.25">
      <c r="A241" t="str">
        <f t="shared" si="15"/>
        <v>Town of Mamaroneck - 27</v>
      </c>
      <c r="B241" s="11">
        <v>70027</v>
      </c>
      <c r="C241" s="11">
        <v>231</v>
      </c>
      <c r="D241" s="11">
        <v>86</v>
      </c>
      <c r="E241" s="11">
        <f t="shared" si="16"/>
        <v>317</v>
      </c>
      <c r="F241" s="11">
        <f t="shared" si="17"/>
        <v>13</v>
      </c>
      <c r="G241" s="11">
        <f t="shared" si="18"/>
        <v>330</v>
      </c>
    </row>
    <row r="242" spans="1:7" ht="13.8" thickBot="1" x14ac:dyDescent="0.3">
      <c r="A242" s="18" t="str">
        <f t="shared" si="15"/>
        <v>Town of Mamaroneck - 28</v>
      </c>
      <c r="B242" s="19">
        <v>70028</v>
      </c>
      <c r="C242" s="19">
        <v>144</v>
      </c>
      <c r="D242" s="19">
        <v>46</v>
      </c>
      <c r="E242" s="19">
        <f t="shared" si="16"/>
        <v>190</v>
      </c>
      <c r="F242" s="19">
        <f t="shared" si="17"/>
        <v>51</v>
      </c>
      <c r="G242" s="19">
        <f t="shared" si="18"/>
        <v>241</v>
      </c>
    </row>
    <row r="243" spans="1:7" x14ac:dyDescent="0.25">
      <c r="B243" s="13" t="s">
        <v>977</v>
      </c>
      <c r="C243" s="11">
        <f>SUM(C215:C242)</f>
        <v>8678</v>
      </c>
      <c r="D243" s="11">
        <f>SUM(D215:D242)</f>
        <v>2146</v>
      </c>
      <c r="E243" s="11">
        <f>SUM(E215:E242)</f>
        <v>10824</v>
      </c>
      <c r="F243" s="11">
        <f>SUM(F215:F242)</f>
        <v>1555</v>
      </c>
      <c r="G243" s="11">
        <f>SUM(G215:G242)</f>
        <v>12379</v>
      </c>
    </row>
    <row r="244" spans="1:7" x14ac:dyDescent="0.25">
      <c r="A244" t="str">
        <f t="shared" si="15"/>
        <v>Town of Mount Kisco - 1</v>
      </c>
      <c r="B244" s="11">
        <v>80001</v>
      </c>
      <c r="C244" s="11">
        <v>281</v>
      </c>
      <c r="D244" s="11">
        <v>73</v>
      </c>
      <c r="E244" s="11">
        <f t="shared" si="16"/>
        <v>354</v>
      </c>
      <c r="F244" s="11">
        <f t="shared" si="17"/>
        <v>60</v>
      </c>
      <c r="G244" s="11">
        <f t="shared" si="18"/>
        <v>414</v>
      </c>
    </row>
    <row r="245" spans="1:7" x14ac:dyDescent="0.25">
      <c r="A245" t="str">
        <f t="shared" si="15"/>
        <v>Town of Mount Kisco - 2</v>
      </c>
      <c r="B245" s="11">
        <v>80002</v>
      </c>
      <c r="C245" s="11">
        <v>548</v>
      </c>
      <c r="D245" s="11">
        <v>157</v>
      </c>
      <c r="E245" s="11">
        <f t="shared" si="16"/>
        <v>705</v>
      </c>
      <c r="F245" s="11">
        <f t="shared" si="17"/>
        <v>85</v>
      </c>
      <c r="G245" s="11">
        <f t="shared" si="18"/>
        <v>790</v>
      </c>
    </row>
    <row r="246" spans="1:7" x14ac:dyDescent="0.25">
      <c r="A246" t="str">
        <f t="shared" si="15"/>
        <v>Town of Mount Kisco - 3</v>
      </c>
      <c r="B246" s="11">
        <v>80003</v>
      </c>
      <c r="C246" s="11">
        <v>319</v>
      </c>
      <c r="D246" s="11">
        <v>87</v>
      </c>
      <c r="E246" s="11">
        <f t="shared" si="16"/>
        <v>406</v>
      </c>
      <c r="F246" s="11">
        <f t="shared" si="17"/>
        <v>55</v>
      </c>
      <c r="G246" s="11">
        <f t="shared" si="18"/>
        <v>461</v>
      </c>
    </row>
    <row r="247" spans="1:7" x14ac:dyDescent="0.25">
      <c r="A247" t="str">
        <f t="shared" si="15"/>
        <v>Town of Mount Kisco - 4</v>
      </c>
      <c r="B247" s="11">
        <v>80004</v>
      </c>
      <c r="C247" s="11">
        <v>441</v>
      </c>
      <c r="D247" s="11">
        <v>107</v>
      </c>
      <c r="E247" s="11">
        <f t="shared" si="16"/>
        <v>548</v>
      </c>
      <c r="F247" s="11">
        <f t="shared" si="17"/>
        <v>74</v>
      </c>
      <c r="G247" s="11">
        <f t="shared" si="18"/>
        <v>622</v>
      </c>
    </row>
    <row r="248" spans="1:7" x14ac:dyDescent="0.25">
      <c r="A248" t="str">
        <f t="shared" si="15"/>
        <v>Town of Mount Kisco - 5</v>
      </c>
      <c r="B248" s="11">
        <v>80005</v>
      </c>
      <c r="C248" s="11">
        <v>202</v>
      </c>
      <c r="D248" s="11">
        <v>72</v>
      </c>
      <c r="E248" s="11">
        <f t="shared" si="16"/>
        <v>274</v>
      </c>
      <c r="F248" s="11">
        <f t="shared" si="17"/>
        <v>40</v>
      </c>
      <c r="G248" s="11">
        <f t="shared" si="18"/>
        <v>314</v>
      </c>
    </row>
    <row r="249" spans="1:7" x14ac:dyDescent="0.25">
      <c r="A249" t="str">
        <f t="shared" si="15"/>
        <v>Town of Mount Kisco - 6</v>
      </c>
      <c r="B249" s="11">
        <v>80006</v>
      </c>
      <c r="C249" s="11">
        <v>332</v>
      </c>
      <c r="D249" s="11">
        <v>66</v>
      </c>
      <c r="E249" s="11">
        <f t="shared" si="16"/>
        <v>398</v>
      </c>
      <c r="F249" s="11">
        <f t="shared" si="17"/>
        <v>86</v>
      </c>
      <c r="G249" s="11">
        <f t="shared" si="18"/>
        <v>484</v>
      </c>
    </row>
    <row r="250" spans="1:7" ht="13.8" thickBot="1" x14ac:dyDescent="0.3">
      <c r="A250" s="18" t="str">
        <f t="shared" si="15"/>
        <v>Town of Mount Kisco - 7</v>
      </c>
      <c r="B250" s="19">
        <v>80007</v>
      </c>
      <c r="C250" s="19">
        <v>186</v>
      </c>
      <c r="D250" s="19">
        <v>48</v>
      </c>
      <c r="E250" s="19">
        <f t="shared" si="16"/>
        <v>234</v>
      </c>
      <c r="F250" s="19">
        <f t="shared" si="17"/>
        <v>25</v>
      </c>
      <c r="G250" s="19">
        <f t="shared" si="18"/>
        <v>259</v>
      </c>
    </row>
    <row r="251" spans="1:7" x14ac:dyDescent="0.25">
      <c r="B251" s="13" t="s">
        <v>977</v>
      </c>
      <c r="C251" s="11">
        <f>SUM(C244:C250)</f>
        <v>2309</v>
      </c>
      <c r="D251" s="11">
        <f>SUM(D244:D250)</f>
        <v>610</v>
      </c>
      <c r="E251" s="11">
        <f>SUM(E244:E250)</f>
        <v>2919</v>
      </c>
      <c r="F251" s="11">
        <f>SUM(F244:F250)</f>
        <v>425</v>
      </c>
      <c r="G251" s="11">
        <f>SUM(G244:G250)</f>
        <v>3344</v>
      </c>
    </row>
    <row r="252" spans="1:7" x14ac:dyDescent="0.25">
      <c r="A252" t="str">
        <f t="shared" si="15"/>
        <v>Town of Mount Pleasant - 1</v>
      </c>
      <c r="B252" s="11">
        <v>90001</v>
      </c>
      <c r="C252" s="11">
        <v>123</v>
      </c>
      <c r="D252" s="11">
        <v>35</v>
      </c>
      <c r="E252" s="11">
        <f t="shared" si="16"/>
        <v>158</v>
      </c>
      <c r="F252" s="11">
        <f t="shared" si="17"/>
        <v>61</v>
      </c>
      <c r="G252" s="11">
        <f t="shared" si="18"/>
        <v>219</v>
      </c>
    </row>
    <row r="253" spans="1:7" x14ac:dyDescent="0.25">
      <c r="A253" t="str">
        <f t="shared" si="15"/>
        <v>Town of Mount Pleasant - 2</v>
      </c>
      <c r="B253" s="11">
        <v>90002</v>
      </c>
      <c r="C253" s="11">
        <v>193</v>
      </c>
      <c r="D253" s="11">
        <v>18</v>
      </c>
      <c r="E253" s="11">
        <f t="shared" si="16"/>
        <v>211</v>
      </c>
      <c r="F253" s="11">
        <f t="shared" si="17"/>
        <v>61</v>
      </c>
      <c r="G253" s="11">
        <f t="shared" si="18"/>
        <v>272</v>
      </c>
    </row>
    <row r="254" spans="1:7" x14ac:dyDescent="0.25">
      <c r="A254" t="str">
        <f t="shared" si="15"/>
        <v>Town of Mount Pleasant - 3</v>
      </c>
      <c r="B254" s="11">
        <v>90003</v>
      </c>
      <c r="C254" s="11">
        <v>128</v>
      </c>
      <c r="D254" s="11">
        <v>25</v>
      </c>
      <c r="E254" s="11">
        <f t="shared" si="16"/>
        <v>153</v>
      </c>
      <c r="F254" s="11">
        <f t="shared" si="17"/>
        <v>44</v>
      </c>
      <c r="G254" s="11">
        <f t="shared" si="18"/>
        <v>197</v>
      </c>
    </row>
    <row r="255" spans="1:7" x14ac:dyDescent="0.25">
      <c r="A255" t="str">
        <f t="shared" si="15"/>
        <v>Town of Mount Pleasant - 4</v>
      </c>
      <c r="B255" s="11">
        <v>90004</v>
      </c>
      <c r="C255" s="11">
        <v>136</v>
      </c>
      <c r="D255" s="11">
        <v>22</v>
      </c>
      <c r="E255" s="11">
        <f t="shared" si="16"/>
        <v>158</v>
      </c>
      <c r="F255" s="11">
        <f t="shared" si="17"/>
        <v>23</v>
      </c>
      <c r="G255" s="11">
        <f t="shared" si="18"/>
        <v>181</v>
      </c>
    </row>
    <row r="256" spans="1:7" x14ac:dyDescent="0.25">
      <c r="A256" t="str">
        <f t="shared" si="15"/>
        <v>Town of Mount Pleasant - 5</v>
      </c>
      <c r="B256" s="11">
        <v>90005</v>
      </c>
      <c r="C256" s="11">
        <v>221</v>
      </c>
      <c r="D256" s="11">
        <v>40</v>
      </c>
      <c r="E256" s="11">
        <f t="shared" si="16"/>
        <v>261</v>
      </c>
      <c r="F256" s="11">
        <f t="shared" si="17"/>
        <v>45</v>
      </c>
      <c r="G256" s="11">
        <f t="shared" si="18"/>
        <v>306</v>
      </c>
    </row>
    <row r="257" spans="1:7" x14ac:dyDescent="0.25">
      <c r="A257" t="str">
        <f t="shared" si="15"/>
        <v>Town of Mount Pleasant - 6</v>
      </c>
      <c r="B257" s="11">
        <v>90006</v>
      </c>
      <c r="C257" s="11">
        <v>388</v>
      </c>
      <c r="D257" s="11">
        <v>64</v>
      </c>
      <c r="E257" s="11">
        <f t="shared" si="16"/>
        <v>452</v>
      </c>
      <c r="F257" s="11">
        <f t="shared" si="17"/>
        <v>52</v>
      </c>
      <c r="G257" s="11">
        <f t="shared" si="18"/>
        <v>504</v>
      </c>
    </row>
    <row r="258" spans="1:7" x14ac:dyDescent="0.25">
      <c r="A258" t="str">
        <f t="shared" si="15"/>
        <v>Town of Mount Pleasant - 7</v>
      </c>
      <c r="B258" s="11">
        <v>90007</v>
      </c>
      <c r="C258" s="11">
        <v>390</v>
      </c>
      <c r="D258" s="11">
        <v>166</v>
      </c>
      <c r="E258" s="11">
        <f t="shared" si="16"/>
        <v>556</v>
      </c>
      <c r="F258" s="11">
        <f t="shared" si="17"/>
        <v>51</v>
      </c>
      <c r="G258" s="11">
        <f t="shared" si="18"/>
        <v>607</v>
      </c>
    </row>
    <row r="259" spans="1:7" x14ac:dyDescent="0.25">
      <c r="A259" t="str">
        <f t="shared" si="15"/>
        <v>Town of Mount Pleasant - 9</v>
      </c>
      <c r="B259" s="11">
        <v>90009</v>
      </c>
      <c r="C259" s="11">
        <v>219</v>
      </c>
      <c r="D259" s="11">
        <v>117</v>
      </c>
      <c r="E259" s="11">
        <f t="shared" si="16"/>
        <v>336</v>
      </c>
      <c r="F259" s="11">
        <f t="shared" si="17"/>
        <v>88</v>
      </c>
      <c r="G259" s="11">
        <f t="shared" si="18"/>
        <v>424</v>
      </c>
    </row>
    <row r="260" spans="1:7" x14ac:dyDescent="0.25">
      <c r="A260" t="str">
        <f t="shared" si="15"/>
        <v>Town of Mount Pleasant - 10</v>
      </c>
      <c r="B260" s="11">
        <v>90010</v>
      </c>
      <c r="C260" s="11">
        <v>157</v>
      </c>
      <c r="D260" s="11">
        <v>118</v>
      </c>
      <c r="E260" s="11">
        <f t="shared" si="16"/>
        <v>275</v>
      </c>
      <c r="F260" s="11">
        <f t="shared" si="17"/>
        <v>33</v>
      </c>
      <c r="G260" s="11">
        <f t="shared" si="18"/>
        <v>308</v>
      </c>
    </row>
    <row r="261" spans="1:7" x14ac:dyDescent="0.25">
      <c r="A261" t="str">
        <f t="shared" si="15"/>
        <v>Town of Mount Pleasant - 11</v>
      </c>
      <c r="B261" s="11">
        <v>90011</v>
      </c>
      <c r="C261" s="11">
        <v>199</v>
      </c>
      <c r="D261" s="11">
        <v>162</v>
      </c>
      <c r="E261" s="11">
        <f t="shared" si="16"/>
        <v>361</v>
      </c>
      <c r="F261" s="11">
        <f t="shared" si="17"/>
        <v>77</v>
      </c>
      <c r="G261" s="11">
        <f t="shared" si="18"/>
        <v>438</v>
      </c>
    </row>
    <row r="262" spans="1:7" x14ac:dyDescent="0.25">
      <c r="A262" t="str">
        <f t="shared" si="15"/>
        <v>Town of Mount Pleasant - 12</v>
      </c>
      <c r="B262" s="11">
        <v>90012</v>
      </c>
      <c r="C262" s="11">
        <v>252</v>
      </c>
      <c r="D262" s="11">
        <v>159</v>
      </c>
      <c r="E262" s="11">
        <f t="shared" si="16"/>
        <v>411</v>
      </c>
      <c r="F262" s="11">
        <f t="shared" si="17"/>
        <v>60</v>
      </c>
      <c r="G262" s="11">
        <f t="shared" si="18"/>
        <v>471</v>
      </c>
    </row>
    <row r="263" spans="1:7" x14ac:dyDescent="0.25">
      <c r="A263" t="str">
        <f t="shared" si="15"/>
        <v>Town of Mount Pleasant - 13</v>
      </c>
      <c r="B263" s="11">
        <v>90013</v>
      </c>
      <c r="C263" s="11">
        <v>455</v>
      </c>
      <c r="D263" s="11">
        <v>154</v>
      </c>
      <c r="E263" s="11">
        <f t="shared" si="16"/>
        <v>609</v>
      </c>
      <c r="F263" s="11">
        <f t="shared" si="17"/>
        <v>102</v>
      </c>
      <c r="G263" s="11">
        <f t="shared" si="18"/>
        <v>711</v>
      </c>
    </row>
    <row r="264" spans="1:7" x14ac:dyDescent="0.25">
      <c r="A264" t="str">
        <f t="shared" si="15"/>
        <v>Town of Mount Pleasant - 14</v>
      </c>
      <c r="B264" s="11">
        <v>90014</v>
      </c>
      <c r="C264" s="11">
        <v>491</v>
      </c>
      <c r="D264" s="11">
        <v>148</v>
      </c>
      <c r="E264" s="11">
        <f t="shared" si="16"/>
        <v>639</v>
      </c>
      <c r="F264" s="11">
        <f t="shared" si="17"/>
        <v>64</v>
      </c>
      <c r="G264" s="11">
        <f t="shared" si="18"/>
        <v>703</v>
      </c>
    </row>
    <row r="265" spans="1:7" x14ac:dyDescent="0.25">
      <c r="A265" t="str">
        <f t="shared" si="15"/>
        <v>Town of Mount Pleasant - 15</v>
      </c>
      <c r="B265" s="11">
        <v>90015</v>
      </c>
      <c r="C265" s="11">
        <v>428</v>
      </c>
      <c r="D265" s="11">
        <v>144</v>
      </c>
      <c r="E265" s="11">
        <f t="shared" si="16"/>
        <v>572</v>
      </c>
      <c r="F265" s="11">
        <f t="shared" si="17"/>
        <v>63</v>
      </c>
      <c r="G265" s="11">
        <f t="shared" si="18"/>
        <v>635</v>
      </c>
    </row>
    <row r="266" spans="1:7" x14ac:dyDescent="0.25">
      <c r="A266" t="str">
        <f t="shared" ref="A266:A333" si="19">VLOOKUP(B266,KEY,3,FALSE)</f>
        <v>Town of Mount Pleasant - 16</v>
      </c>
      <c r="B266" s="11">
        <v>90016</v>
      </c>
      <c r="C266" s="11">
        <v>425</v>
      </c>
      <c r="D266" s="11">
        <v>147</v>
      </c>
      <c r="E266" s="11">
        <f t="shared" si="16"/>
        <v>572</v>
      </c>
      <c r="F266" s="11">
        <f t="shared" si="17"/>
        <v>68</v>
      </c>
      <c r="G266" s="11">
        <f t="shared" si="18"/>
        <v>640</v>
      </c>
    </row>
    <row r="267" spans="1:7" x14ac:dyDescent="0.25">
      <c r="A267" t="str">
        <f t="shared" si="19"/>
        <v>Town of Mount Pleasant - 17</v>
      </c>
      <c r="B267" s="11">
        <v>90017</v>
      </c>
      <c r="C267" s="11">
        <v>292</v>
      </c>
      <c r="D267" s="11">
        <v>72</v>
      </c>
      <c r="E267" s="11">
        <f t="shared" si="16"/>
        <v>364</v>
      </c>
      <c r="F267" s="11">
        <f t="shared" si="17"/>
        <v>43</v>
      </c>
      <c r="G267" s="11">
        <f t="shared" si="18"/>
        <v>407</v>
      </c>
    </row>
    <row r="268" spans="1:7" x14ac:dyDescent="0.25">
      <c r="A268" t="str">
        <f t="shared" si="19"/>
        <v>Town of Mount Pleasant - 18</v>
      </c>
      <c r="B268" s="11">
        <v>90018</v>
      </c>
      <c r="C268" s="11">
        <v>315</v>
      </c>
      <c r="D268" s="11">
        <v>193</v>
      </c>
      <c r="E268" s="11">
        <f t="shared" si="16"/>
        <v>508</v>
      </c>
      <c r="F268" s="11">
        <f t="shared" si="17"/>
        <v>77</v>
      </c>
      <c r="G268" s="11">
        <f t="shared" si="18"/>
        <v>585</v>
      </c>
    </row>
    <row r="269" spans="1:7" x14ac:dyDescent="0.25">
      <c r="A269" t="str">
        <f t="shared" si="19"/>
        <v>Town of Mount Pleasant - 19</v>
      </c>
      <c r="B269" s="11">
        <v>90019</v>
      </c>
      <c r="C269" s="11">
        <v>262</v>
      </c>
      <c r="D269" s="11">
        <v>197</v>
      </c>
      <c r="E269" s="11">
        <f t="shared" si="16"/>
        <v>459</v>
      </c>
      <c r="F269" s="11">
        <f t="shared" si="17"/>
        <v>77</v>
      </c>
      <c r="G269" s="11">
        <f t="shared" si="18"/>
        <v>536</v>
      </c>
    </row>
    <row r="270" spans="1:7" x14ac:dyDescent="0.25">
      <c r="A270" t="str">
        <f t="shared" si="19"/>
        <v>Town of Mount Pleasant - 20</v>
      </c>
      <c r="B270" s="11">
        <v>90020</v>
      </c>
      <c r="C270" s="11">
        <v>305</v>
      </c>
      <c r="D270" s="11">
        <v>165</v>
      </c>
      <c r="E270" s="11">
        <f t="shared" si="16"/>
        <v>470</v>
      </c>
      <c r="F270" s="11">
        <f t="shared" si="17"/>
        <v>55</v>
      </c>
      <c r="G270" s="11">
        <f t="shared" si="18"/>
        <v>525</v>
      </c>
    </row>
    <row r="271" spans="1:7" x14ac:dyDescent="0.25">
      <c r="A271" t="str">
        <f t="shared" si="19"/>
        <v>Town of Mount Pleasant - 22</v>
      </c>
      <c r="B271" s="11">
        <v>90022</v>
      </c>
      <c r="C271" s="11">
        <v>275</v>
      </c>
      <c r="D271" s="11">
        <v>122</v>
      </c>
      <c r="E271" s="11">
        <f t="shared" si="16"/>
        <v>397</v>
      </c>
      <c r="F271" s="11">
        <f t="shared" si="17"/>
        <v>55</v>
      </c>
      <c r="G271" s="11">
        <f t="shared" si="18"/>
        <v>452</v>
      </c>
    </row>
    <row r="272" spans="1:7" x14ac:dyDescent="0.25">
      <c r="A272" t="str">
        <f t="shared" si="19"/>
        <v>Town of Mount Pleasant - 23</v>
      </c>
      <c r="B272" s="11">
        <v>90023</v>
      </c>
      <c r="C272" s="11">
        <v>18</v>
      </c>
      <c r="D272" s="11">
        <v>6</v>
      </c>
      <c r="E272" s="11">
        <f t="shared" si="16"/>
        <v>24</v>
      </c>
      <c r="F272" s="11">
        <f t="shared" si="17"/>
        <v>8</v>
      </c>
      <c r="G272" s="11">
        <f t="shared" si="18"/>
        <v>32</v>
      </c>
    </row>
    <row r="273" spans="1:7" x14ac:dyDescent="0.25">
      <c r="A273" t="str">
        <f t="shared" si="19"/>
        <v>Town of Mount Pleasant - 24</v>
      </c>
      <c r="B273" s="11">
        <v>90024</v>
      </c>
      <c r="C273" s="11">
        <v>199</v>
      </c>
      <c r="D273" s="11">
        <v>177</v>
      </c>
      <c r="E273" s="11">
        <f t="shared" si="16"/>
        <v>376</v>
      </c>
      <c r="F273" s="11">
        <f t="shared" si="17"/>
        <v>54</v>
      </c>
      <c r="G273" s="11">
        <f t="shared" si="18"/>
        <v>430</v>
      </c>
    </row>
    <row r="274" spans="1:7" x14ac:dyDescent="0.25">
      <c r="A274" t="str">
        <f t="shared" si="19"/>
        <v>Town of Mount Pleasant - 25</v>
      </c>
      <c r="B274" s="11">
        <v>90025</v>
      </c>
      <c r="C274" s="11">
        <v>345</v>
      </c>
      <c r="D274" s="11">
        <v>142</v>
      </c>
      <c r="E274" s="11">
        <f t="shared" si="16"/>
        <v>487</v>
      </c>
      <c r="F274" s="11">
        <f t="shared" si="17"/>
        <v>51</v>
      </c>
      <c r="G274" s="11">
        <f t="shared" si="18"/>
        <v>538</v>
      </c>
    </row>
    <row r="275" spans="1:7" x14ac:dyDescent="0.25">
      <c r="A275" t="str">
        <f t="shared" si="19"/>
        <v>Town of Mount Pleasant - 26</v>
      </c>
      <c r="B275" s="11">
        <v>90026</v>
      </c>
      <c r="C275" s="11">
        <v>199</v>
      </c>
      <c r="D275" s="11">
        <v>182</v>
      </c>
      <c r="E275" s="11">
        <f t="shared" si="16"/>
        <v>381</v>
      </c>
      <c r="F275" s="11">
        <f t="shared" si="17"/>
        <v>26</v>
      </c>
      <c r="G275" s="11">
        <f t="shared" si="18"/>
        <v>407</v>
      </c>
    </row>
    <row r="276" spans="1:7" x14ac:dyDescent="0.25">
      <c r="A276" t="str">
        <f t="shared" si="19"/>
        <v>Town of Mount Pleasant - 27</v>
      </c>
      <c r="B276" s="11">
        <v>90027</v>
      </c>
      <c r="C276" s="11">
        <v>170</v>
      </c>
      <c r="D276" s="11">
        <v>110</v>
      </c>
      <c r="E276" s="11">
        <f t="shared" si="16"/>
        <v>280</v>
      </c>
      <c r="F276" s="11">
        <f t="shared" si="17"/>
        <v>55</v>
      </c>
      <c r="G276" s="11">
        <f t="shared" si="18"/>
        <v>335</v>
      </c>
    </row>
    <row r="277" spans="1:7" x14ac:dyDescent="0.25">
      <c r="A277" t="str">
        <f t="shared" si="19"/>
        <v>Town of Mount Pleasant - 28</v>
      </c>
      <c r="B277" s="11">
        <v>90028</v>
      </c>
      <c r="C277" s="11">
        <v>210</v>
      </c>
      <c r="D277" s="11">
        <v>178</v>
      </c>
      <c r="E277" s="11">
        <f t="shared" si="16"/>
        <v>388</v>
      </c>
      <c r="F277" s="11">
        <f t="shared" si="17"/>
        <v>53</v>
      </c>
      <c r="G277" s="11">
        <f t="shared" si="18"/>
        <v>441</v>
      </c>
    </row>
    <row r="278" spans="1:7" x14ac:dyDescent="0.25">
      <c r="A278" t="str">
        <f t="shared" si="19"/>
        <v>Town of Mount Pleasant - 29</v>
      </c>
      <c r="B278" s="11">
        <v>90029</v>
      </c>
      <c r="C278" s="11">
        <v>142</v>
      </c>
      <c r="D278" s="11">
        <v>151</v>
      </c>
      <c r="E278" s="11">
        <f t="shared" si="16"/>
        <v>293</v>
      </c>
      <c r="F278" s="11">
        <f t="shared" si="17"/>
        <v>38</v>
      </c>
      <c r="G278" s="11">
        <f t="shared" si="18"/>
        <v>331</v>
      </c>
    </row>
    <row r="279" spans="1:7" x14ac:dyDescent="0.25">
      <c r="A279" t="str">
        <f t="shared" si="19"/>
        <v>Town of Mount Pleasant - 30</v>
      </c>
      <c r="B279" s="11">
        <v>90030</v>
      </c>
      <c r="C279" s="11">
        <v>397</v>
      </c>
      <c r="D279" s="11">
        <v>183</v>
      </c>
      <c r="E279" s="11">
        <f t="shared" si="16"/>
        <v>580</v>
      </c>
      <c r="F279" s="11">
        <f t="shared" si="17"/>
        <v>76</v>
      </c>
      <c r="G279" s="11">
        <f t="shared" si="18"/>
        <v>656</v>
      </c>
    </row>
    <row r="280" spans="1:7" x14ac:dyDescent="0.25">
      <c r="A280" t="str">
        <f t="shared" si="19"/>
        <v>Town of Mount Pleasant - 31</v>
      </c>
      <c r="B280" s="11">
        <v>90031</v>
      </c>
      <c r="C280" s="11">
        <v>234</v>
      </c>
      <c r="D280" s="11">
        <v>70</v>
      </c>
      <c r="E280" s="11">
        <f t="shared" si="16"/>
        <v>304</v>
      </c>
      <c r="F280" s="11">
        <f t="shared" si="17"/>
        <v>35</v>
      </c>
      <c r="G280" s="11">
        <f t="shared" si="18"/>
        <v>339</v>
      </c>
    </row>
    <row r="281" spans="1:7" x14ac:dyDescent="0.25">
      <c r="A281" t="str">
        <f t="shared" si="19"/>
        <v>Town of Mount Pleasant - 32</v>
      </c>
      <c r="B281" s="11">
        <v>90032</v>
      </c>
      <c r="C281" s="11">
        <v>441</v>
      </c>
      <c r="D281" s="11">
        <v>146</v>
      </c>
      <c r="E281" s="11">
        <f t="shared" si="16"/>
        <v>587</v>
      </c>
      <c r="F281" s="11">
        <f t="shared" si="17"/>
        <v>76</v>
      </c>
      <c r="G281" s="11">
        <f t="shared" si="18"/>
        <v>663</v>
      </c>
    </row>
    <row r="282" spans="1:7" x14ac:dyDescent="0.25">
      <c r="A282" t="str">
        <f t="shared" si="19"/>
        <v>Town of Mount Pleasant - 33</v>
      </c>
      <c r="B282" s="11">
        <v>90033</v>
      </c>
      <c r="C282" s="11">
        <v>316</v>
      </c>
      <c r="D282" s="11">
        <v>50</v>
      </c>
      <c r="E282" s="11">
        <f t="shared" si="16"/>
        <v>366</v>
      </c>
      <c r="F282" s="11">
        <f t="shared" si="17"/>
        <v>176</v>
      </c>
      <c r="G282" s="11">
        <f t="shared" si="18"/>
        <v>542</v>
      </c>
    </row>
    <row r="283" spans="1:7" x14ac:dyDescent="0.25">
      <c r="A283" t="str">
        <f t="shared" si="19"/>
        <v>Town of Mount Pleasant - 34</v>
      </c>
      <c r="B283" s="11">
        <v>90034</v>
      </c>
      <c r="C283" s="11">
        <v>157</v>
      </c>
      <c r="D283" s="11">
        <v>115</v>
      </c>
      <c r="E283" s="11">
        <f t="shared" si="16"/>
        <v>272</v>
      </c>
      <c r="F283" s="11">
        <f t="shared" si="17"/>
        <v>19</v>
      </c>
      <c r="G283" s="11">
        <f t="shared" si="18"/>
        <v>291</v>
      </c>
    </row>
    <row r="284" spans="1:7" x14ac:dyDescent="0.25">
      <c r="A284" t="str">
        <f t="shared" si="19"/>
        <v>Town of Mount Pleasant - 35</v>
      </c>
      <c r="B284" s="11">
        <v>90035</v>
      </c>
      <c r="C284" s="11">
        <v>196</v>
      </c>
      <c r="D284" s="11">
        <v>154</v>
      </c>
      <c r="E284" s="11">
        <f t="shared" si="16"/>
        <v>350</v>
      </c>
      <c r="F284" s="11">
        <f t="shared" si="17"/>
        <v>36</v>
      </c>
      <c r="G284" s="11">
        <f t="shared" si="18"/>
        <v>386</v>
      </c>
    </row>
    <row r="285" spans="1:7" x14ac:dyDescent="0.25">
      <c r="A285" t="str">
        <f t="shared" si="19"/>
        <v>Town of Mount Pleasant - 36</v>
      </c>
      <c r="B285" s="11">
        <v>90036</v>
      </c>
      <c r="C285" s="11">
        <v>126</v>
      </c>
      <c r="D285" s="11">
        <v>133</v>
      </c>
      <c r="E285" s="11">
        <f t="shared" si="16"/>
        <v>259</v>
      </c>
      <c r="F285" s="11">
        <f t="shared" si="17"/>
        <v>29</v>
      </c>
      <c r="G285" s="11">
        <f t="shared" si="18"/>
        <v>288</v>
      </c>
    </row>
    <row r="286" spans="1:7" x14ac:dyDescent="0.25">
      <c r="A286" t="str">
        <f t="shared" si="19"/>
        <v>Town of Mount Pleasant - 37</v>
      </c>
      <c r="B286" s="11">
        <v>90037</v>
      </c>
      <c r="C286" s="11">
        <v>114</v>
      </c>
      <c r="D286" s="11">
        <v>130</v>
      </c>
      <c r="E286" s="11">
        <f t="shared" si="16"/>
        <v>244</v>
      </c>
      <c r="F286" s="11">
        <f t="shared" si="17"/>
        <v>28</v>
      </c>
      <c r="G286" s="11">
        <f t="shared" si="18"/>
        <v>272</v>
      </c>
    </row>
    <row r="287" spans="1:7" x14ac:dyDescent="0.25">
      <c r="A287" t="str">
        <f t="shared" si="19"/>
        <v>Town of Mount Pleasant - 38</v>
      </c>
      <c r="B287" s="11">
        <v>90038</v>
      </c>
      <c r="C287" s="11">
        <v>202</v>
      </c>
      <c r="D287" s="11">
        <v>230</v>
      </c>
      <c r="E287" s="11">
        <f t="shared" ref="E287:E354" si="20">SUM(C287:D287)</f>
        <v>432</v>
      </c>
      <c r="F287" s="11">
        <f t="shared" ref="F287:F354" si="21">SUM(G287-E287)</f>
        <v>73</v>
      </c>
      <c r="G287" s="11">
        <f t="shared" ref="G287:G354" si="22">VLOOKUP(B287,KEY,2,FALSE)</f>
        <v>505</v>
      </c>
    </row>
    <row r="288" spans="1:7" x14ac:dyDescent="0.25">
      <c r="A288" t="str">
        <f t="shared" si="19"/>
        <v>Town of Mount Pleasant - 39</v>
      </c>
      <c r="B288" s="11">
        <v>90039</v>
      </c>
      <c r="C288" s="11">
        <v>155</v>
      </c>
      <c r="D288" s="11">
        <v>154</v>
      </c>
      <c r="E288" s="11">
        <f t="shared" si="20"/>
        <v>309</v>
      </c>
      <c r="F288" s="11">
        <f t="shared" si="21"/>
        <v>38</v>
      </c>
      <c r="G288" s="11">
        <f t="shared" si="22"/>
        <v>347</v>
      </c>
    </row>
    <row r="289" spans="1:7" x14ac:dyDescent="0.25">
      <c r="A289" t="str">
        <f t="shared" si="19"/>
        <v>Town of Mount Pleasant - 40</v>
      </c>
      <c r="B289" s="11">
        <v>90040</v>
      </c>
      <c r="C289" s="11">
        <v>173</v>
      </c>
      <c r="D289" s="11">
        <v>179</v>
      </c>
      <c r="E289" s="11">
        <f t="shared" si="20"/>
        <v>352</v>
      </c>
      <c r="F289" s="11">
        <f t="shared" si="21"/>
        <v>32</v>
      </c>
      <c r="G289" s="11">
        <f t="shared" si="22"/>
        <v>384</v>
      </c>
    </row>
    <row r="290" spans="1:7" x14ac:dyDescent="0.25">
      <c r="A290" t="str">
        <f t="shared" si="19"/>
        <v>Town of Mount Pleasant - 41</v>
      </c>
      <c r="B290" s="11">
        <v>90041</v>
      </c>
      <c r="C290" s="11">
        <v>343</v>
      </c>
      <c r="D290" s="11">
        <v>112</v>
      </c>
      <c r="E290" s="11">
        <f t="shared" si="20"/>
        <v>455</v>
      </c>
      <c r="F290" s="11">
        <f t="shared" si="21"/>
        <v>48</v>
      </c>
      <c r="G290" s="11">
        <f t="shared" si="22"/>
        <v>503</v>
      </c>
    </row>
    <row r="291" spans="1:7" x14ac:dyDescent="0.25">
      <c r="A291" t="str">
        <f t="shared" si="19"/>
        <v>Town of Mount Pleasant - 42</v>
      </c>
      <c r="B291" s="11">
        <v>90042</v>
      </c>
      <c r="C291" s="11">
        <v>168</v>
      </c>
      <c r="D291" s="11">
        <v>117</v>
      </c>
      <c r="E291" s="11">
        <f t="shared" si="20"/>
        <v>285</v>
      </c>
      <c r="F291" s="11">
        <f t="shared" si="21"/>
        <v>50</v>
      </c>
      <c r="G291" s="11">
        <f t="shared" si="22"/>
        <v>335</v>
      </c>
    </row>
    <row r="292" spans="1:7" x14ac:dyDescent="0.25">
      <c r="A292" t="str">
        <f t="shared" si="19"/>
        <v>Town of Mount Pleasant - 43</v>
      </c>
      <c r="B292" s="11">
        <v>90043</v>
      </c>
      <c r="C292" s="11">
        <v>267</v>
      </c>
      <c r="D292" s="11">
        <v>64</v>
      </c>
      <c r="E292" s="11">
        <f t="shared" si="20"/>
        <v>331</v>
      </c>
      <c r="F292" s="11">
        <f t="shared" si="21"/>
        <v>49</v>
      </c>
      <c r="G292" s="11">
        <f t="shared" si="22"/>
        <v>380</v>
      </c>
    </row>
    <row r="293" spans="1:7" ht="13.8" thickBot="1" x14ac:dyDescent="0.3">
      <c r="A293" s="18" t="str">
        <f t="shared" si="19"/>
        <v>Town of Mount Pleasant - 44</v>
      </c>
      <c r="B293" s="19">
        <v>90044</v>
      </c>
      <c r="C293" s="19">
        <v>177</v>
      </c>
      <c r="D293" s="19">
        <v>97</v>
      </c>
      <c r="E293" s="19">
        <f t="shared" si="20"/>
        <v>274</v>
      </c>
      <c r="F293" s="19">
        <f t="shared" si="21"/>
        <v>22</v>
      </c>
      <c r="G293" s="19">
        <f t="shared" si="22"/>
        <v>296</v>
      </c>
    </row>
    <row r="294" spans="1:7" x14ac:dyDescent="0.25">
      <c r="B294" s="13" t="s">
        <v>977</v>
      </c>
      <c r="C294" s="11">
        <f>SUM(C252:C293)</f>
        <v>10403</v>
      </c>
      <c r="D294" s="11">
        <f>SUM(D252:D293)</f>
        <v>5148</v>
      </c>
      <c r="E294" s="11">
        <f>SUM(E252:E293)</f>
        <v>15551</v>
      </c>
      <c r="F294" s="11">
        <f>SUM(F252:F293)</f>
        <v>2271</v>
      </c>
      <c r="G294" s="11">
        <f>SUM(G252:G293)</f>
        <v>17822</v>
      </c>
    </row>
    <row r="295" spans="1:7" x14ac:dyDescent="0.25">
      <c r="A295" t="str">
        <f t="shared" si="19"/>
        <v>Town of New Castle - 1</v>
      </c>
      <c r="B295" s="11">
        <v>100001</v>
      </c>
      <c r="C295" s="11">
        <v>408</v>
      </c>
      <c r="D295" s="11">
        <v>105</v>
      </c>
      <c r="E295" s="11">
        <f t="shared" si="20"/>
        <v>513</v>
      </c>
      <c r="F295" s="11">
        <f t="shared" si="21"/>
        <v>56</v>
      </c>
      <c r="G295" s="11">
        <f t="shared" si="22"/>
        <v>569</v>
      </c>
    </row>
    <row r="296" spans="1:7" x14ac:dyDescent="0.25">
      <c r="A296" t="str">
        <f t="shared" si="19"/>
        <v>Town of New Castle - 2</v>
      </c>
      <c r="B296" s="11">
        <v>100002</v>
      </c>
      <c r="C296" s="11">
        <v>326</v>
      </c>
      <c r="D296" s="11">
        <v>148</v>
      </c>
      <c r="E296" s="11">
        <f t="shared" si="20"/>
        <v>474</v>
      </c>
      <c r="F296" s="11">
        <f t="shared" si="21"/>
        <v>65</v>
      </c>
      <c r="G296" s="11">
        <f t="shared" si="22"/>
        <v>539</v>
      </c>
    </row>
    <row r="297" spans="1:7" x14ac:dyDescent="0.25">
      <c r="A297" t="str">
        <f t="shared" si="19"/>
        <v>Town of New Castle - 3</v>
      </c>
      <c r="B297" s="11">
        <v>100003</v>
      </c>
      <c r="C297" s="11">
        <v>357</v>
      </c>
      <c r="D297" s="11">
        <v>101</v>
      </c>
      <c r="E297" s="11">
        <f t="shared" si="20"/>
        <v>458</v>
      </c>
      <c r="F297" s="11">
        <f t="shared" si="21"/>
        <v>50</v>
      </c>
      <c r="G297" s="11">
        <f t="shared" si="22"/>
        <v>508</v>
      </c>
    </row>
    <row r="298" spans="1:7" x14ac:dyDescent="0.25">
      <c r="A298" t="str">
        <f t="shared" si="19"/>
        <v>Town of New Castle - 4</v>
      </c>
      <c r="B298" s="11">
        <v>100004</v>
      </c>
      <c r="C298" s="11">
        <v>331</v>
      </c>
      <c r="D298" s="11">
        <v>56</v>
      </c>
      <c r="E298" s="11">
        <f t="shared" si="20"/>
        <v>387</v>
      </c>
      <c r="F298" s="11">
        <f t="shared" si="21"/>
        <v>49</v>
      </c>
      <c r="G298" s="11">
        <f t="shared" si="22"/>
        <v>436</v>
      </c>
    </row>
    <row r="299" spans="1:7" x14ac:dyDescent="0.25">
      <c r="A299" t="str">
        <f t="shared" si="19"/>
        <v>Town of New Castle - 5</v>
      </c>
      <c r="B299" s="11">
        <v>100005</v>
      </c>
      <c r="C299" s="11">
        <v>410</v>
      </c>
      <c r="D299" s="11">
        <v>73</v>
      </c>
      <c r="E299" s="11">
        <f t="shared" si="20"/>
        <v>483</v>
      </c>
      <c r="F299" s="11">
        <f t="shared" si="21"/>
        <v>59</v>
      </c>
      <c r="G299" s="11">
        <f t="shared" si="22"/>
        <v>542</v>
      </c>
    </row>
    <row r="300" spans="1:7" x14ac:dyDescent="0.25">
      <c r="A300" t="str">
        <f t="shared" si="19"/>
        <v>Town of New Castle - 6</v>
      </c>
      <c r="B300" s="11">
        <v>100006</v>
      </c>
      <c r="C300" s="11">
        <v>382</v>
      </c>
      <c r="D300" s="11">
        <v>89</v>
      </c>
      <c r="E300" s="11">
        <f t="shared" si="20"/>
        <v>471</v>
      </c>
      <c r="F300" s="11">
        <f t="shared" si="21"/>
        <v>91</v>
      </c>
      <c r="G300" s="11">
        <f t="shared" si="22"/>
        <v>562</v>
      </c>
    </row>
    <row r="301" spans="1:7" x14ac:dyDescent="0.25">
      <c r="A301" t="str">
        <f t="shared" si="19"/>
        <v>Town of New Castle - 7</v>
      </c>
      <c r="B301" s="11">
        <v>100007</v>
      </c>
      <c r="C301" s="11">
        <v>388</v>
      </c>
      <c r="D301" s="11">
        <v>110</v>
      </c>
      <c r="E301" s="11">
        <f t="shared" si="20"/>
        <v>498</v>
      </c>
      <c r="F301" s="11">
        <f t="shared" si="21"/>
        <v>111</v>
      </c>
      <c r="G301" s="11">
        <f t="shared" si="22"/>
        <v>609</v>
      </c>
    </row>
    <row r="302" spans="1:7" x14ac:dyDescent="0.25">
      <c r="A302" t="str">
        <f t="shared" si="19"/>
        <v>Town of New Castle - 8</v>
      </c>
      <c r="B302" s="11">
        <v>100008</v>
      </c>
      <c r="C302" s="11">
        <v>360</v>
      </c>
      <c r="D302" s="11">
        <v>83</v>
      </c>
      <c r="E302" s="11">
        <f t="shared" si="20"/>
        <v>443</v>
      </c>
      <c r="F302" s="11">
        <f t="shared" si="21"/>
        <v>48</v>
      </c>
      <c r="G302" s="11">
        <f t="shared" si="22"/>
        <v>491</v>
      </c>
    </row>
    <row r="303" spans="1:7" x14ac:dyDescent="0.25">
      <c r="A303" t="str">
        <f t="shared" si="19"/>
        <v>Town of New Castle - 9</v>
      </c>
      <c r="B303" s="11">
        <v>100009</v>
      </c>
      <c r="C303" s="11">
        <v>293</v>
      </c>
      <c r="D303" s="11">
        <v>88</v>
      </c>
      <c r="E303" s="11">
        <f t="shared" si="20"/>
        <v>381</v>
      </c>
      <c r="F303" s="11">
        <f t="shared" si="21"/>
        <v>48</v>
      </c>
      <c r="G303" s="11">
        <f t="shared" si="22"/>
        <v>429</v>
      </c>
    </row>
    <row r="304" spans="1:7" x14ac:dyDescent="0.25">
      <c r="A304" t="str">
        <f t="shared" si="19"/>
        <v>Town of New Castle - 10</v>
      </c>
      <c r="B304" s="11">
        <v>100010</v>
      </c>
      <c r="C304" s="11">
        <v>403</v>
      </c>
      <c r="D304" s="11">
        <v>110</v>
      </c>
      <c r="E304" s="11">
        <f t="shared" si="20"/>
        <v>513</v>
      </c>
      <c r="F304" s="11">
        <f t="shared" si="21"/>
        <v>69</v>
      </c>
      <c r="G304" s="11">
        <f t="shared" si="22"/>
        <v>582</v>
      </c>
    </row>
    <row r="305" spans="1:7" x14ac:dyDescent="0.25">
      <c r="A305" t="str">
        <f t="shared" si="19"/>
        <v>Town of New Castle - 11</v>
      </c>
      <c r="B305" s="11">
        <v>100011</v>
      </c>
      <c r="C305" s="11">
        <v>409</v>
      </c>
      <c r="D305" s="11">
        <v>110</v>
      </c>
      <c r="E305" s="11">
        <f t="shared" si="20"/>
        <v>519</v>
      </c>
      <c r="F305" s="11">
        <f t="shared" si="21"/>
        <v>58</v>
      </c>
      <c r="G305" s="11">
        <f t="shared" si="22"/>
        <v>577</v>
      </c>
    </row>
    <row r="306" spans="1:7" x14ac:dyDescent="0.25">
      <c r="A306" t="str">
        <f t="shared" si="19"/>
        <v>Town of New Castle - 12</v>
      </c>
      <c r="B306" s="11">
        <v>100012</v>
      </c>
      <c r="C306" s="11">
        <v>328</v>
      </c>
      <c r="D306" s="11">
        <v>54</v>
      </c>
      <c r="E306" s="11">
        <f t="shared" si="20"/>
        <v>382</v>
      </c>
      <c r="F306" s="11">
        <f t="shared" si="21"/>
        <v>63</v>
      </c>
      <c r="G306" s="11">
        <f t="shared" si="22"/>
        <v>445</v>
      </c>
    </row>
    <row r="307" spans="1:7" x14ac:dyDescent="0.25">
      <c r="A307" t="str">
        <f t="shared" si="19"/>
        <v>Town of New Castle - 13</v>
      </c>
      <c r="B307" s="11">
        <v>100013</v>
      </c>
      <c r="C307" s="11">
        <v>418</v>
      </c>
      <c r="D307" s="11">
        <v>132</v>
      </c>
      <c r="E307" s="11">
        <f t="shared" si="20"/>
        <v>550</v>
      </c>
      <c r="F307" s="11">
        <f t="shared" si="21"/>
        <v>64</v>
      </c>
      <c r="G307" s="11">
        <f t="shared" si="22"/>
        <v>614</v>
      </c>
    </row>
    <row r="308" spans="1:7" x14ac:dyDescent="0.25">
      <c r="A308" t="str">
        <f t="shared" si="19"/>
        <v>Town of New Castle - 14</v>
      </c>
      <c r="B308" s="11">
        <v>100014</v>
      </c>
      <c r="C308" s="11">
        <v>402</v>
      </c>
      <c r="D308" s="11">
        <v>95</v>
      </c>
      <c r="E308" s="11">
        <f t="shared" si="20"/>
        <v>497</v>
      </c>
      <c r="F308" s="11">
        <f t="shared" si="21"/>
        <v>88</v>
      </c>
      <c r="G308" s="11">
        <f t="shared" si="22"/>
        <v>585</v>
      </c>
    </row>
    <row r="309" spans="1:7" x14ac:dyDescent="0.25">
      <c r="A309" t="str">
        <f t="shared" si="19"/>
        <v>Town of New Castle - 15</v>
      </c>
      <c r="B309" s="11">
        <v>100015</v>
      </c>
      <c r="C309" s="11">
        <v>395</v>
      </c>
      <c r="D309" s="11">
        <v>89</v>
      </c>
      <c r="E309" s="11">
        <f t="shared" si="20"/>
        <v>484</v>
      </c>
      <c r="F309" s="11">
        <f t="shared" si="21"/>
        <v>66</v>
      </c>
      <c r="G309" s="11">
        <f t="shared" si="22"/>
        <v>550</v>
      </c>
    </row>
    <row r="310" spans="1:7" ht="13.8" thickBot="1" x14ac:dyDescent="0.3">
      <c r="A310" s="18" t="str">
        <f t="shared" si="19"/>
        <v>Town of New Castle - 16</v>
      </c>
      <c r="B310" s="19">
        <v>100016</v>
      </c>
      <c r="C310" s="19">
        <v>398</v>
      </c>
      <c r="D310" s="19">
        <v>91</v>
      </c>
      <c r="E310" s="19">
        <f t="shared" si="20"/>
        <v>489</v>
      </c>
      <c r="F310" s="19">
        <f t="shared" si="21"/>
        <v>55</v>
      </c>
      <c r="G310" s="19">
        <f t="shared" si="22"/>
        <v>544</v>
      </c>
    </row>
    <row r="311" spans="1:7" x14ac:dyDescent="0.25">
      <c r="B311" s="13" t="s">
        <v>977</v>
      </c>
      <c r="C311" s="11">
        <f>SUM(C295:C310)</f>
        <v>6008</v>
      </c>
      <c r="D311" s="11">
        <f>SUM(D295:D310)</f>
        <v>1534</v>
      </c>
      <c r="E311" s="11">
        <f>SUM(E295:E310)</f>
        <v>7542</v>
      </c>
      <c r="F311" s="11">
        <f>SUM(F295:F310)</f>
        <v>1040</v>
      </c>
      <c r="G311" s="11">
        <f>SUM(G295:G310)</f>
        <v>8582</v>
      </c>
    </row>
    <row r="312" spans="1:7" x14ac:dyDescent="0.25">
      <c r="A312" t="str">
        <f t="shared" si="19"/>
        <v>Town of North Castle - 1</v>
      </c>
      <c r="B312" s="11">
        <v>110001</v>
      </c>
      <c r="C312" s="11">
        <v>328</v>
      </c>
      <c r="D312" s="11">
        <v>99</v>
      </c>
      <c r="E312" s="11">
        <f t="shared" si="20"/>
        <v>427</v>
      </c>
      <c r="F312" s="11">
        <f t="shared" si="21"/>
        <v>43</v>
      </c>
      <c r="G312" s="11">
        <f t="shared" si="22"/>
        <v>470</v>
      </c>
    </row>
    <row r="313" spans="1:7" x14ac:dyDescent="0.25">
      <c r="A313" t="str">
        <f t="shared" si="19"/>
        <v>Town of North Castle - 2</v>
      </c>
      <c r="B313" s="11">
        <v>110002</v>
      </c>
      <c r="C313" s="11">
        <v>292</v>
      </c>
      <c r="D313" s="11">
        <v>182</v>
      </c>
      <c r="E313" s="11">
        <f t="shared" si="20"/>
        <v>474</v>
      </c>
      <c r="F313" s="11">
        <f t="shared" si="21"/>
        <v>63</v>
      </c>
      <c r="G313" s="11">
        <f t="shared" si="22"/>
        <v>537</v>
      </c>
    </row>
    <row r="314" spans="1:7" x14ac:dyDescent="0.25">
      <c r="A314" t="str">
        <f t="shared" si="19"/>
        <v>Town of North Castle - 3</v>
      </c>
      <c r="B314" s="11">
        <v>110003</v>
      </c>
      <c r="C314" s="11">
        <v>215</v>
      </c>
      <c r="D314" s="11">
        <v>141</v>
      </c>
      <c r="E314" s="11">
        <f t="shared" si="20"/>
        <v>356</v>
      </c>
      <c r="F314" s="11">
        <f t="shared" si="21"/>
        <v>58</v>
      </c>
      <c r="G314" s="11">
        <f t="shared" si="22"/>
        <v>414</v>
      </c>
    </row>
    <row r="315" spans="1:7" x14ac:dyDescent="0.25">
      <c r="A315" t="str">
        <f t="shared" si="19"/>
        <v>Town of North Castle - 4</v>
      </c>
      <c r="B315" s="11">
        <v>110004</v>
      </c>
      <c r="C315" s="11">
        <v>411</v>
      </c>
      <c r="D315" s="11">
        <v>166</v>
      </c>
      <c r="E315" s="11">
        <f t="shared" si="20"/>
        <v>577</v>
      </c>
      <c r="F315" s="11">
        <f t="shared" si="21"/>
        <v>64</v>
      </c>
      <c r="G315" s="11">
        <f t="shared" si="22"/>
        <v>641</v>
      </c>
    </row>
    <row r="316" spans="1:7" x14ac:dyDescent="0.25">
      <c r="A316" t="str">
        <f t="shared" si="19"/>
        <v>Town of North Castle - 5</v>
      </c>
      <c r="B316" s="11">
        <v>110005</v>
      </c>
      <c r="C316" s="11">
        <v>244</v>
      </c>
      <c r="D316" s="11">
        <v>104</v>
      </c>
      <c r="E316" s="11">
        <f t="shared" si="20"/>
        <v>348</v>
      </c>
      <c r="F316" s="11">
        <f t="shared" si="21"/>
        <v>43</v>
      </c>
      <c r="G316" s="11">
        <f t="shared" si="22"/>
        <v>391</v>
      </c>
    </row>
    <row r="317" spans="1:7" x14ac:dyDescent="0.25">
      <c r="A317" t="str">
        <f t="shared" si="19"/>
        <v>Town of North Castle - 6</v>
      </c>
      <c r="B317" s="11">
        <v>110006</v>
      </c>
      <c r="C317" s="11">
        <v>486</v>
      </c>
      <c r="D317" s="11">
        <v>120</v>
      </c>
      <c r="E317" s="11">
        <f t="shared" si="20"/>
        <v>606</v>
      </c>
      <c r="F317" s="11">
        <f t="shared" si="21"/>
        <v>75</v>
      </c>
      <c r="G317" s="11">
        <f t="shared" si="22"/>
        <v>681</v>
      </c>
    </row>
    <row r="318" spans="1:7" x14ac:dyDescent="0.25">
      <c r="A318" t="str">
        <f t="shared" si="19"/>
        <v>Town of North Castle - 7</v>
      </c>
      <c r="B318" s="11">
        <v>110007</v>
      </c>
      <c r="C318" s="11">
        <v>194</v>
      </c>
      <c r="D318" s="11">
        <v>128</v>
      </c>
      <c r="E318" s="11">
        <f t="shared" si="20"/>
        <v>322</v>
      </c>
      <c r="F318" s="11">
        <f t="shared" si="21"/>
        <v>56</v>
      </c>
      <c r="G318" s="11">
        <f t="shared" si="22"/>
        <v>378</v>
      </c>
    </row>
    <row r="319" spans="1:7" x14ac:dyDescent="0.25">
      <c r="A319" t="str">
        <f t="shared" si="19"/>
        <v>Town of North Castle - 8</v>
      </c>
      <c r="B319" s="11">
        <v>110008</v>
      </c>
      <c r="C319" s="11">
        <v>335</v>
      </c>
      <c r="D319" s="11">
        <v>183</v>
      </c>
      <c r="E319" s="11">
        <f t="shared" si="20"/>
        <v>518</v>
      </c>
      <c r="F319" s="11">
        <f t="shared" si="21"/>
        <v>109</v>
      </c>
      <c r="G319" s="11">
        <f t="shared" si="22"/>
        <v>627</v>
      </c>
    </row>
    <row r="320" spans="1:7" x14ac:dyDescent="0.25">
      <c r="A320" t="str">
        <f t="shared" si="19"/>
        <v>Town of North Castle - 9</v>
      </c>
      <c r="B320" s="11">
        <v>110009</v>
      </c>
      <c r="C320" s="11">
        <v>325</v>
      </c>
      <c r="D320" s="11">
        <v>168</v>
      </c>
      <c r="E320" s="11">
        <f t="shared" si="20"/>
        <v>493</v>
      </c>
      <c r="F320" s="11">
        <f t="shared" si="21"/>
        <v>74</v>
      </c>
      <c r="G320" s="11">
        <f t="shared" si="22"/>
        <v>567</v>
      </c>
    </row>
    <row r="321" spans="1:7" x14ac:dyDescent="0.25">
      <c r="A321" t="str">
        <f t="shared" si="19"/>
        <v>Town of North Castle - 10</v>
      </c>
      <c r="B321" s="11">
        <v>110010</v>
      </c>
      <c r="C321" s="11">
        <v>272</v>
      </c>
      <c r="D321" s="11">
        <v>122</v>
      </c>
      <c r="E321" s="11">
        <f t="shared" si="20"/>
        <v>394</v>
      </c>
      <c r="F321" s="11">
        <f t="shared" si="21"/>
        <v>55</v>
      </c>
      <c r="G321" s="11">
        <f t="shared" si="22"/>
        <v>449</v>
      </c>
    </row>
    <row r="322" spans="1:7" ht="13.8" thickBot="1" x14ac:dyDescent="0.3">
      <c r="A322" s="18" t="str">
        <f t="shared" si="19"/>
        <v>Town of North Castle - 11</v>
      </c>
      <c r="B322" s="19">
        <v>110011</v>
      </c>
      <c r="C322" s="19">
        <v>221</v>
      </c>
      <c r="D322" s="19">
        <v>98</v>
      </c>
      <c r="E322" s="19">
        <f t="shared" si="20"/>
        <v>319</v>
      </c>
      <c r="F322" s="19">
        <f t="shared" si="21"/>
        <v>63</v>
      </c>
      <c r="G322" s="19">
        <f t="shared" si="22"/>
        <v>382</v>
      </c>
    </row>
    <row r="323" spans="1:7" x14ac:dyDescent="0.25">
      <c r="B323" s="13" t="s">
        <v>977</v>
      </c>
      <c r="C323" s="11">
        <f>SUM(C312:C322)</f>
        <v>3323</v>
      </c>
      <c r="D323" s="11">
        <f>SUM(D312:D322)</f>
        <v>1511</v>
      </c>
      <c r="E323" s="11">
        <f>SUM(E312:E322)</f>
        <v>4834</v>
      </c>
      <c r="F323" s="11">
        <f>SUM(F312:F322)</f>
        <v>703</v>
      </c>
      <c r="G323" s="11">
        <f>SUM(G312:G322)</f>
        <v>5537</v>
      </c>
    </row>
    <row r="324" spans="1:7" x14ac:dyDescent="0.25">
      <c r="A324" t="str">
        <f t="shared" si="19"/>
        <v>Town of North Salem - 1</v>
      </c>
      <c r="B324" s="11">
        <v>120001</v>
      </c>
      <c r="C324" s="11">
        <v>146</v>
      </c>
      <c r="D324" s="11">
        <v>88</v>
      </c>
      <c r="E324" s="11">
        <f t="shared" si="20"/>
        <v>234</v>
      </c>
      <c r="F324" s="11">
        <f t="shared" si="21"/>
        <v>38</v>
      </c>
      <c r="G324" s="11">
        <f t="shared" si="22"/>
        <v>272</v>
      </c>
    </row>
    <row r="325" spans="1:7" x14ac:dyDescent="0.25">
      <c r="A325" t="str">
        <f t="shared" si="19"/>
        <v>Town of North Salem - 2</v>
      </c>
      <c r="B325" s="11">
        <v>120002</v>
      </c>
      <c r="C325" s="11">
        <v>178</v>
      </c>
      <c r="D325" s="11">
        <v>116</v>
      </c>
      <c r="E325" s="11">
        <f t="shared" si="20"/>
        <v>294</v>
      </c>
      <c r="F325" s="11">
        <f t="shared" si="21"/>
        <v>45</v>
      </c>
      <c r="G325" s="11">
        <f t="shared" si="22"/>
        <v>339</v>
      </c>
    </row>
    <row r="326" spans="1:7" x14ac:dyDescent="0.25">
      <c r="A326" t="str">
        <f t="shared" si="19"/>
        <v>Town of North Salem - 3</v>
      </c>
      <c r="B326" s="11">
        <v>120003</v>
      </c>
      <c r="C326" s="11">
        <v>122</v>
      </c>
      <c r="D326" s="11">
        <v>59</v>
      </c>
      <c r="E326" s="11">
        <f t="shared" si="20"/>
        <v>181</v>
      </c>
      <c r="F326" s="11">
        <f t="shared" si="21"/>
        <v>11</v>
      </c>
      <c r="G326" s="11">
        <f t="shared" si="22"/>
        <v>192</v>
      </c>
    </row>
    <row r="327" spans="1:7" x14ac:dyDescent="0.25">
      <c r="A327" t="str">
        <f t="shared" si="19"/>
        <v>Town of North Salem - 4</v>
      </c>
      <c r="B327" s="11">
        <v>120004</v>
      </c>
      <c r="C327" s="11">
        <v>194</v>
      </c>
      <c r="D327" s="11">
        <v>114</v>
      </c>
      <c r="E327" s="11">
        <f t="shared" si="20"/>
        <v>308</v>
      </c>
      <c r="F327" s="11">
        <f t="shared" si="21"/>
        <v>45</v>
      </c>
      <c r="G327" s="11">
        <f t="shared" si="22"/>
        <v>353</v>
      </c>
    </row>
    <row r="328" spans="1:7" x14ac:dyDescent="0.25">
      <c r="A328" t="str">
        <f t="shared" si="19"/>
        <v>Town of North Salem - 5</v>
      </c>
      <c r="B328" s="11">
        <v>120005</v>
      </c>
      <c r="C328" s="11">
        <v>106</v>
      </c>
      <c r="D328" s="11">
        <v>58</v>
      </c>
      <c r="E328" s="11">
        <f t="shared" si="20"/>
        <v>164</v>
      </c>
      <c r="F328" s="11">
        <f t="shared" si="21"/>
        <v>25</v>
      </c>
      <c r="G328" s="11">
        <f t="shared" si="22"/>
        <v>189</v>
      </c>
    </row>
    <row r="329" spans="1:7" x14ac:dyDescent="0.25">
      <c r="A329" t="str">
        <f t="shared" si="19"/>
        <v>Town of North Salem - 6</v>
      </c>
      <c r="B329" s="11">
        <v>120006</v>
      </c>
      <c r="C329" s="11">
        <v>217</v>
      </c>
      <c r="D329" s="11">
        <v>120</v>
      </c>
      <c r="E329" s="11">
        <f t="shared" si="20"/>
        <v>337</v>
      </c>
      <c r="F329" s="11">
        <f t="shared" si="21"/>
        <v>45</v>
      </c>
      <c r="G329" s="11">
        <f t="shared" si="22"/>
        <v>382</v>
      </c>
    </row>
    <row r="330" spans="1:7" x14ac:dyDescent="0.25">
      <c r="A330" t="str">
        <f t="shared" si="19"/>
        <v>Town of North Salem - 7</v>
      </c>
      <c r="B330" s="11">
        <v>120007</v>
      </c>
      <c r="C330" s="11">
        <v>280</v>
      </c>
      <c r="D330" s="11">
        <v>141</v>
      </c>
      <c r="E330" s="11">
        <f t="shared" si="20"/>
        <v>421</v>
      </c>
      <c r="F330" s="11">
        <f t="shared" si="21"/>
        <v>38</v>
      </c>
      <c r="G330" s="11">
        <f t="shared" si="22"/>
        <v>459</v>
      </c>
    </row>
    <row r="331" spans="1:7" ht="13.8" thickBot="1" x14ac:dyDescent="0.3">
      <c r="A331" s="18" t="str">
        <f t="shared" si="19"/>
        <v>Town of North Salem - 8</v>
      </c>
      <c r="B331" s="19">
        <v>120008</v>
      </c>
      <c r="C331" s="19">
        <v>116</v>
      </c>
      <c r="D331" s="19">
        <v>55</v>
      </c>
      <c r="E331" s="19">
        <f t="shared" si="20"/>
        <v>171</v>
      </c>
      <c r="F331" s="19">
        <f t="shared" si="21"/>
        <v>21</v>
      </c>
      <c r="G331" s="19">
        <f t="shared" si="22"/>
        <v>192</v>
      </c>
    </row>
    <row r="332" spans="1:7" x14ac:dyDescent="0.25">
      <c r="B332" s="13" t="s">
        <v>977</v>
      </c>
      <c r="C332" s="11">
        <f>SUM(C324:C331)</f>
        <v>1359</v>
      </c>
      <c r="D332" s="11">
        <f>SUM(D324:D331)</f>
        <v>751</v>
      </c>
      <c r="E332" s="11">
        <f>SUM(E324:E331)</f>
        <v>2110</v>
      </c>
      <c r="F332" s="11">
        <f>SUM(F324:F331)</f>
        <v>268</v>
      </c>
      <c r="G332" s="11">
        <f>SUM(G324:G331)</f>
        <v>2378</v>
      </c>
    </row>
    <row r="333" spans="1:7" x14ac:dyDescent="0.25">
      <c r="A333" t="str">
        <f t="shared" si="19"/>
        <v>Town of Ossining - 1</v>
      </c>
      <c r="B333" s="11">
        <v>130001</v>
      </c>
      <c r="C333" s="11">
        <v>189</v>
      </c>
      <c r="D333" s="11">
        <v>40</v>
      </c>
      <c r="E333" s="11">
        <f t="shared" si="20"/>
        <v>229</v>
      </c>
      <c r="F333" s="11">
        <f t="shared" si="21"/>
        <v>34</v>
      </c>
      <c r="G333" s="11">
        <f t="shared" si="22"/>
        <v>263</v>
      </c>
    </row>
    <row r="334" spans="1:7" x14ac:dyDescent="0.25">
      <c r="A334" t="str">
        <f t="shared" ref="A334:A400" si="23">VLOOKUP(B334,KEY,3,FALSE)</f>
        <v>Town of Ossining - 2</v>
      </c>
      <c r="B334" s="11">
        <v>130002</v>
      </c>
      <c r="C334" s="11">
        <v>267</v>
      </c>
      <c r="D334" s="11">
        <v>48</v>
      </c>
      <c r="E334" s="11">
        <f t="shared" si="20"/>
        <v>315</v>
      </c>
      <c r="F334" s="11">
        <f t="shared" si="21"/>
        <v>49</v>
      </c>
      <c r="G334" s="11">
        <f t="shared" si="22"/>
        <v>364</v>
      </c>
    </row>
    <row r="335" spans="1:7" x14ac:dyDescent="0.25">
      <c r="A335" t="str">
        <f t="shared" si="23"/>
        <v>Town of Ossining - 3</v>
      </c>
      <c r="B335" s="11">
        <v>130003</v>
      </c>
      <c r="C335" s="11">
        <v>304</v>
      </c>
      <c r="D335" s="11">
        <v>35</v>
      </c>
      <c r="E335" s="11">
        <f t="shared" si="20"/>
        <v>339</v>
      </c>
      <c r="F335" s="11">
        <f t="shared" si="21"/>
        <v>40</v>
      </c>
      <c r="G335" s="11">
        <f t="shared" si="22"/>
        <v>379</v>
      </c>
    </row>
    <row r="336" spans="1:7" x14ac:dyDescent="0.25">
      <c r="A336" t="str">
        <f t="shared" si="23"/>
        <v>Town of Ossining - 4</v>
      </c>
      <c r="B336" s="11">
        <v>130004</v>
      </c>
      <c r="C336" s="11">
        <v>232</v>
      </c>
      <c r="D336" s="11">
        <v>77</v>
      </c>
      <c r="E336" s="11">
        <f t="shared" si="20"/>
        <v>309</v>
      </c>
      <c r="F336" s="11">
        <f t="shared" si="21"/>
        <v>78</v>
      </c>
      <c r="G336" s="11">
        <f t="shared" si="22"/>
        <v>387</v>
      </c>
    </row>
    <row r="337" spans="1:7" x14ac:dyDescent="0.25">
      <c r="A337" t="str">
        <f t="shared" si="23"/>
        <v>Town of Ossining - 5</v>
      </c>
      <c r="B337" s="11">
        <v>130005</v>
      </c>
      <c r="C337" s="11">
        <v>262</v>
      </c>
      <c r="D337" s="11">
        <v>38</v>
      </c>
      <c r="E337" s="11">
        <f t="shared" si="20"/>
        <v>300</v>
      </c>
      <c r="F337" s="11">
        <f t="shared" si="21"/>
        <v>37</v>
      </c>
      <c r="G337" s="11">
        <f t="shared" si="22"/>
        <v>337</v>
      </c>
    </row>
    <row r="338" spans="1:7" x14ac:dyDescent="0.25">
      <c r="A338" t="str">
        <f t="shared" si="23"/>
        <v>Town of Ossining - 6</v>
      </c>
      <c r="B338" s="11">
        <v>130006</v>
      </c>
      <c r="C338" s="11">
        <v>343</v>
      </c>
      <c r="D338" s="11">
        <v>76</v>
      </c>
      <c r="E338" s="11">
        <f t="shared" si="20"/>
        <v>419</v>
      </c>
      <c r="F338" s="11">
        <f t="shared" si="21"/>
        <v>79</v>
      </c>
      <c r="G338" s="11">
        <f t="shared" si="22"/>
        <v>498</v>
      </c>
    </row>
    <row r="339" spans="1:7" x14ac:dyDescent="0.25">
      <c r="A339" t="str">
        <f t="shared" si="23"/>
        <v>Town of Ossining - 7</v>
      </c>
      <c r="B339" s="11">
        <v>130007</v>
      </c>
      <c r="C339" s="11">
        <v>229</v>
      </c>
      <c r="D339" s="11">
        <v>47</v>
      </c>
      <c r="E339" s="11">
        <f t="shared" si="20"/>
        <v>276</v>
      </c>
      <c r="F339" s="11">
        <f t="shared" si="21"/>
        <v>41</v>
      </c>
      <c r="G339" s="11">
        <f t="shared" si="22"/>
        <v>317</v>
      </c>
    </row>
    <row r="340" spans="1:7" x14ac:dyDescent="0.25">
      <c r="A340" t="str">
        <f t="shared" si="23"/>
        <v>Town of Ossining - 8</v>
      </c>
      <c r="B340" s="11">
        <v>130008</v>
      </c>
      <c r="C340" s="11">
        <v>338</v>
      </c>
      <c r="D340" s="11">
        <v>80</v>
      </c>
      <c r="E340" s="11">
        <f t="shared" si="20"/>
        <v>418</v>
      </c>
      <c r="F340" s="11">
        <f t="shared" si="21"/>
        <v>71</v>
      </c>
      <c r="G340" s="11">
        <f t="shared" si="22"/>
        <v>489</v>
      </c>
    </row>
    <row r="341" spans="1:7" x14ac:dyDescent="0.25">
      <c r="A341" t="str">
        <f t="shared" si="23"/>
        <v>Town of Ossining - 9</v>
      </c>
      <c r="B341" s="11">
        <v>130009</v>
      </c>
      <c r="C341" s="11">
        <v>243</v>
      </c>
      <c r="D341" s="11">
        <v>70</v>
      </c>
      <c r="E341" s="11">
        <f t="shared" si="20"/>
        <v>313</v>
      </c>
      <c r="F341" s="11">
        <f t="shared" si="21"/>
        <v>42</v>
      </c>
      <c r="G341" s="11">
        <f t="shared" si="22"/>
        <v>355</v>
      </c>
    </row>
    <row r="342" spans="1:7" x14ac:dyDescent="0.25">
      <c r="A342" t="str">
        <f t="shared" si="23"/>
        <v>Town of Ossining - 10</v>
      </c>
      <c r="B342" s="11">
        <v>130010</v>
      </c>
      <c r="C342" s="11">
        <v>301</v>
      </c>
      <c r="D342" s="11">
        <v>78</v>
      </c>
      <c r="E342" s="11">
        <f t="shared" si="20"/>
        <v>379</v>
      </c>
      <c r="F342" s="11">
        <f t="shared" si="21"/>
        <v>62</v>
      </c>
      <c r="G342" s="11">
        <f t="shared" si="22"/>
        <v>441</v>
      </c>
    </row>
    <row r="343" spans="1:7" x14ac:dyDescent="0.25">
      <c r="A343" t="str">
        <f t="shared" si="23"/>
        <v>Town of Ossining - 11</v>
      </c>
      <c r="B343" s="11">
        <v>130011</v>
      </c>
      <c r="C343" s="11">
        <v>216</v>
      </c>
      <c r="D343" s="11">
        <v>54</v>
      </c>
      <c r="E343" s="11">
        <f t="shared" si="20"/>
        <v>270</v>
      </c>
      <c r="F343" s="11">
        <f t="shared" si="21"/>
        <v>27</v>
      </c>
      <c r="G343" s="11">
        <f t="shared" si="22"/>
        <v>297</v>
      </c>
    </row>
    <row r="344" spans="1:7" x14ac:dyDescent="0.25">
      <c r="A344" t="str">
        <f t="shared" si="23"/>
        <v>Town of Ossining - 12</v>
      </c>
      <c r="B344" s="11">
        <v>130012</v>
      </c>
      <c r="C344" s="11">
        <v>322</v>
      </c>
      <c r="D344" s="11">
        <v>121</v>
      </c>
      <c r="E344" s="11">
        <f t="shared" si="20"/>
        <v>443</v>
      </c>
      <c r="F344" s="11">
        <f t="shared" si="21"/>
        <v>69</v>
      </c>
      <c r="G344" s="11">
        <f t="shared" si="22"/>
        <v>512</v>
      </c>
    </row>
    <row r="345" spans="1:7" x14ac:dyDescent="0.25">
      <c r="A345" t="str">
        <f t="shared" si="23"/>
        <v>Town of Ossining - 13</v>
      </c>
      <c r="B345" s="11">
        <v>130013</v>
      </c>
      <c r="C345" s="11">
        <v>263</v>
      </c>
      <c r="D345" s="11">
        <v>77</v>
      </c>
      <c r="E345" s="11">
        <f t="shared" si="20"/>
        <v>340</v>
      </c>
      <c r="F345" s="11">
        <f t="shared" si="21"/>
        <v>43</v>
      </c>
      <c r="G345" s="11">
        <f t="shared" si="22"/>
        <v>383</v>
      </c>
    </row>
    <row r="346" spans="1:7" x14ac:dyDescent="0.25">
      <c r="A346" t="str">
        <f t="shared" si="23"/>
        <v>Town of Ossining - 14</v>
      </c>
      <c r="B346" s="11">
        <v>130014</v>
      </c>
      <c r="C346" s="11">
        <v>407</v>
      </c>
      <c r="D346" s="11">
        <v>172</v>
      </c>
      <c r="E346" s="11">
        <f t="shared" si="20"/>
        <v>579</v>
      </c>
      <c r="F346" s="11">
        <f t="shared" si="21"/>
        <v>71</v>
      </c>
      <c r="G346" s="11">
        <f t="shared" si="22"/>
        <v>650</v>
      </c>
    </row>
    <row r="347" spans="1:7" x14ac:dyDescent="0.25">
      <c r="A347" t="str">
        <f t="shared" si="23"/>
        <v>Town of Ossining - 15</v>
      </c>
      <c r="B347" s="11">
        <v>130015</v>
      </c>
      <c r="C347" s="11">
        <v>463</v>
      </c>
      <c r="D347" s="11">
        <v>179</v>
      </c>
      <c r="E347" s="11">
        <f t="shared" si="20"/>
        <v>642</v>
      </c>
      <c r="F347" s="11">
        <f t="shared" si="21"/>
        <v>84</v>
      </c>
      <c r="G347" s="11">
        <f t="shared" si="22"/>
        <v>726</v>
      </c>
    </row>
    <row r="348" spans="1:7" x14ac:dyDescent="0.25">
      <c r="A348" t="str">
        <f t="shared" si="23"/>
        <v>Town of Ossining - 16</v>
      </c>
      <c r="B348" s="11">
        <v>130016</v>
      </c>
      <c r="C348" s="11">
        <v>218</v>
      </c>
      <c r="D348" s="11">
        <v>81</v>
      </c>
      <c r="E348" s="11">
        <f t="shared" si="20"/>
        <v>299</v>
      </c>
      <c r="F348" s="11">
        <f t="shared" si="21"/>
        <v>71</v>
      </c>
      <c r="G348" s="11">
        <f t="shared" si="22"/>
        <v>370</v>
      </c>
    </row>
    <row r="349" spans="1:7" x14ac:dyDescent="0.25">
      <c r="A349" t="str">
        <f t="shared" si="23"/>
        <v>Town of Ossining - 17</v>
      </c>
      <c r="B349" s="11">
        <v>130017</v>
      </c>
      <c r="C349" s="11">
        <v>380</v>
      </c>
      <c r="D349" s="11">
        <v>130</v>
      </c>
      <c r="E349" s="11">
        <f t="shared" si="20"/>
        <v>510</v>
      </c>
      <c r="F349" s="11">
        <f t="shared" si="21"/>
        <v>68</v>
      </c>
      <c r="G349" s="11">
        <f t="shared" si="22"/>
        <v>578</v>
      </c>
    </row>
    <row r="350" spans="1:7" x14ac:dyDescent="0.25">
      <c r="A350" t="str">
        <f t="shared" si="23"/>
        <v>Town of Ossining - 18</v>
      </c>
      <c r="B350" s="11">
        <v>130018</v>
      </c>
      <c r="C350" s="11">
        <v>257</v>
      </c>
      <c r="D350" s="11">
        <v>84</v>
      </c>
      <c r="E350" s="11">
        <f t="shared" si="20"/>
        <v>341</v>
      </c>
      <c r="F350" s="11">
        <f t="shared" si="21"/>
        <v>32</v>
      </c>
      <c r="G350" s="11">
        <f t="shared" si="22"/>
        <v>373</v>
      </c>
    </row>
    <row r="351" spans="1:7" x14ac:dyDescent="0.25">
      <c r="A351" t="str">
        <f t="shared" si="23"/>
        <v>Town of Ossining - 19</v>
      </c>
      <c r="B351" s="11">
        <v>130019</v>
      </c>
      <c r="C351" s="11">
        <v>509</v>
      </c>
      <c r="D351" s="11">
        <v>176</v>
      </c>
      <c r="E351" s="11">
        <f t="shared" si="20"/>
        <v>685</v>
      </c>
      <c r="F351" s="11">
        <f t="shared" si="21"/>
        <v>81</v>
      </c>
      <c r="G351" s="11">
        <f t="shared" si="22"/>
        <v>766</v>
      </c>
    </row>
    <row r="352" spans="1:7" x14ac:dyDescent="0.25">
      <c r="A352" t="str">
        <f t="shared" si="23"/>
        <v>Town of Ossining - 20</v>
      </c>
      <c r="B352" s="11">
        <v>130020</v>
      </c>
      <c r="C352" s="11">
        <v>129</v>
      </c>
      <c r="D352" s="11">
        <v>48</v>
      </c>
      <c r="E352" s="11">
        <f t="shared" si="20"/>
        <v>177</v>
      </c>
      <c r="F352" s="11">
        <f t="shared" si="21"/>
        <v>20</v>
      </c>
      <c r="G352" s="11">
        <f t="shared" si="22"/>
        <v>197</v>
      </c>
    </row>
    <row r="353" spans="1:7" x14ac:dyDescent="0.25">
      <c r="A353" t="str">
        <f t="shared" si="23"/>
        <v>Town of Ossining - 21</v>
      </c>
      <c r="B353" s="11">
        <v>130021</v>
      </c>
      <c r="C353" s="11">
        <v>320</v>
      </c>
      <c r="D353" s="11">
        <v>94</v>
      </c>
      <c r="E353" s="11">
        <f t="shared" si="20"/>
        <v>414</v>
      </c>
      <c r="F353" s="11">
        <f t="shared" si="21"/>
        <v>43</v>
      </c>
      <c r="G353" s="11">
        <f t="shared" si="22"/>
        <v>457</v>
      </c>
    </row>
    <row r="354" spans="1:7" x14ac:dyDescent="0.25">
      <c r="A354" t="str">
        <f t="shared" si="23"/>
        <v>Town of Ossining - 22</v>
      </c>
      <c r="B354" s="11">
        <v>130022</v>
      </c>
      <c r="C354" s="11">
        <v>221</v>
      </c>
      <c r="D354" s="11">
        <v>65</v>
      </c>
      <c r="E354" s="11">
        <f t="shared" si="20"/>
        <v>286</v>
      </c>
      <c r="F354" s="11">
        <f t="shared" si="21"/>
        <v>55</v>
      </c>
      <c r="G354" s="11">
        <f t="shared" si="22"/>
        <v>341</v>
      </c>
    </row>
    <row r="355" spans="1:7" x14ac:dyDescent="0.25">
      <c r="A355" t="str">
        <f t="shared" si="23"/>
        <v>Town of Ossining - 23</v>
      </c>
      <c r="B355" s="11">
        <v>130023</v>
      </c>
      <c r="C355" s="11">
        <v>218</v>
      </c>
      <c r="D355" s="11">
        <v>72</v>
      </c>
      <c r="E355" s="11">
        <f t="shared" ref="E355:E422" si="24">SUM(C355:D355)</f>
        <v>290</v>
      </c>
      <c r="F355" s="11">
        <f t="shared" ref="F355:F422" si="25">SUM(G355-E355)</f>
        <v>45</v>
      </c>
      <c r="G355" s="11">
        <f t="shared" ref="G355:G422" si="26">VLOOKUP(B355,KEY,2,FALSE)</f>
        <v>335</v>
      </c>
    </row>
    <row r="356" spans="1:7" x14ac:dyDescent="0.25">
      <c r="A356" t="str">
        <f t="shared" si="23"/>
        <v>Town of Ossining - 24</v>
      </c>
      <c r="B356" s="11">
        <v>130024</v>
      </c>
      <c r="C356" s="11">
        <v>59</v>
      </c>
      <c r="D356" s="11">
        <v>7</v>
      </c>
      <c r="E356" s="11">
        <f t="shared" si="24"/>
        <v>66</v>
      </c>
      <c r="F356" s="11">
        <f t="shared" si="25"/>
        <v>37</v>
      </c>
      <c r="G356" s="11">
        <f t="shared" si="26"/>
        <v>103</v>
      </c>
    </row>
    <row r="357" spans="1:7" x14ac:dyDescent="0.25">
      <c r="A357" t="str">
        <f t="shared" si="23"/>
        <v>Town of Ossining - 25</v>
      </c>
      <c r="B357" s="11">
        <v>130025</v>
      </c>
      <c r="C357" s="11">
        <v>95</v>
      </c>
      <c r="D357" s="11">
        <v>3</v>
      </c>
      <c r="E357" s="11">
        <f t="shared" si="24"/>
        <v>98</v>
      </c>
      <c r="F357" s="11">
        <f t="shared" si="25"/>
        <v>32</v>
      </c>
      <c r="G357" s="11">
        <f t="shared" si="26"/>
        <v>130</v>
      </c>
    </row>
    <row r="358" spans="1:7" x14ac:dyDescent="0.25">
      <c r="A358" t="str">
        <f t="shared" si="23"/>
        <v>Town of Ossining - 26</v>
      </c>
      <c r="B358" s="11">
        <v>130026</v>
      </c>
      <c r="C358" s="11">
        <v>387</v>
      </c>
      <c r="D358" s="11">
        <v>111</v>
      </c>
      <c r="E358" s="11">
        <f t="shared" si="24"/>
        <v>498</v>
      </c>
      <c r="F358" s="11">
        <f t="shared" si="25"/>
        <v>134</v>
      </c>
      <c r="G358" s="11">
        <f t="shared" si="26"/>
        <v>632</v>
      </c>
    </row>
    <row r="359" spans="1:7" x14ac:dyDescent="0.25">
      <c r="A359" t="str">
        <f t="shared" si="23"/>
        <v>Town of Ossining - 27</v>
      </c>
      <c r="B359" s="11">
        <v>130027</v>
      </c>
      <c r="C359" s="11">
        <v>378</v>
      </c>
      <c r="D359" s="11">
        <v>113</v>
      </c>
      <c r="E359" s="11">
        <f t="shared" si="24"/>
        <v>491</v>
      </c>
      <c r="F359" s="11">
        <f t="shared" si="25"/>
        <v>49</v>
      </c>
      <c r="G359" s="11">
        <f t="shared" si="26"/>
        <v>540</v>
      </c>
    </row>
    <row r="360" spans="1:7" x14ac:dyDescent="0.25">
      <c r="A360" t="str">
        <f t="shared" si="23"/>
        <v>Town of Ossining - 28</v>
      </c>
      <c r="B360" s="11">
        <v>130028</v>
      </c>
      <c r="C360" s="11">
        <v>458</v>
      </c>
      <c r="D360" s="11">
        <v>156</v>
      </c>
      <c r="E360" s="11">
        <f t="shared" si="24"/>
        <v>614</v>
      </c>
      <c r="F360" s="11">
        <f t="shared" si="25"/>
        <v>89</v>
      </c>
      <c r="G360" s="11">
        <f t="shared" si="26"/>
        <v>703</v>
      </c>
    </row>
    <row r="361" spans="1:7" x14ac:dyDescent="0.25">
      <c r="A361" t="str">
        <f t="shared" si="23"/>
        <v>Town of Ossining - 29</v>
      </c>
      <c r="B361" s="11">
        <v>130029</v>
      </c>
      <c r="C361" s="11">
        <v>284</v>
      </c>
      <c r="D361" s="11">
        <v>89</v>
      </c>
      <c r="E361" s="11">
        <f t="shared" si="24"/>
        <v>373</v>
      </c>
      <c r="F361" s="11">
        <f t="shared" si="25"/>
        <v>48</v>
      </c>
      <c r="G361" s="11">
        <f t="shared" si="26"/>
        <v>421</v>
      </c>
    </row>
    <row r="362" spans="1:7" ht="13.8" thickBot="1" x14ac:dyDescent="0.3">
      <c r="A362" s="18" t="str">
        <f t="shared" si="23"/>
        <v>Town of Ossining - 30</v>
      </c>
      <c r="B362" s="19">
        <v>130030</v>
      </c>
      <c r="C362" s="19">
        <v>256</v>
      </c>
      <c r="D362" s="19">
        <v>68</v>
      </c>
      <c r="E362" s="19">
        <f t="shared" si="24"/>
        <v>324</v>
      </c>
      <c r="F362" s="19">
        <f t="shared" si="25"/>
        <v>67</v>
      </c>
      <c r="G362" s="19">
        <f t="shared" si="26"/>
        <v>391</v>
      </c>
    </row>
    <row r="363" spans="1:7" x14ac:dyDescent="0.25">
      <c r="B363" s="13" t="s">
        <v>977</v>
      </c>
      <c r="C363" s="11">
        <f>SUM(C333:C362)</f>
        <v>8548</v>
      </c>
      <c r="D363" s="11">
        <f>SUM(D333:D362)</f>
        <v>2489</v>
      </c>
      <c r="E363" s="11">
        <f>SUM(E333:E362)</f>
        <v>11037</v>
      </c>
      <c r="F363" s="11">
        <f>SUM(F333:F362)</f>
        <v>1698</v>
      </c>
      <c r="G363" s="11">
        <f>SUM(G333:G362)</f>
        <v>12735</v>
      </c>
    </row>
    <row r="364" spans="1:7" x14ac:dyDescent="0.25">
      <c r="A364" t="str">
        <f t="shared" si="23"/>
        <v>Town of Pelham - 1</v>
      </c>
      <c r="B364" s="11">
        <v>140001</v>
      </c>
      <c r="C364" s="11">
        <v>458</v>
      </c>
      <c r="D364" s="11">
        <v>215</v>
      </c>
      <c r="E364" s="11">
        <f t="shared" si="24"/>
        <v>673</v>
      </c>
      <c r="F364" s="11">
        <f t="shared" si="25"/>
        <v>85</v>
      </c>
      <c r="G364" s="11">
        <f t="shared" si="26"/>
        <v>758</v>
      </c>
    </row>
    <row r="365" spans="1:7" x14ac:dyDescent="0.25">
      <c r="A365" t="str">
        <f t="shared" si="23"/>
        <v>Town of Pelham - 2</v>
      </c>
      <c r="B365" s="11">
        <v>140002</v>
      </c>
      <c r="C365" s="11">
        <v>196</v>
      </c>
      <c r="D365" s="11">
        <v>53</v>
      </c>
      <c r="E365" s="11">
        <f t="shared" si="24"/>
        <v>249</v>
      </c>
      <c r="F365" s="11">
        <f t="shared" si="25"/>
        <v>35</v>
      </c>
      <c r="G365" s="11">
        <f t="shared" si="26"/>
        <v>284</v>
      </c>
    </row>
    <row r="366" spans="1:7" x14ac:dyDescent="0.25">
      <c r="A366" t="str">
        <f t="shared" si="23"/>
        <v>Town of Pelham - 3</v>
      </c>
      <c r="B366" s="11">
        <v>140003</v>
      </c>
      <c r="C366" s="11">
        <v>357</v>
      </c>
      <c r="D366" s="11">
        <v>141</v>
      </c>
      <c r="E366" s="11">
        <f t="shared" si="24"/>
        <v>498</v>
      </c>
      <c r="F366" s="11">
        <f t="shared" si="25"/>
        <v>69</v>
      </c>
      <c r="G366" s="11">
        <f t="shared" si="26"/>
        <v>567</v>
      </c>
    </row>
    <row r="367" spans="1:7" x14ac:dyDescent="0.25">
      <c r="A367" t="str">
        <f t="shared" si="23"/>
        <v>Town of Pelham - 4</v>
      </c>
      <c r="B367" s="11">
        <v>140004</v>
      </c>
      <c r="C367" s="11">
        <v>491</v>
      </c>
      <c r="D367" s="11">
        <v>114</v>
      </c>
      <c r="E367" s="11">
        <f t="shared" si="24"/>
        <v>605</v>
      </c>
      <c r="F367" s="11">
        <f t="shared" si="25"/>
        <v>68</v>
      </c>
      <c r="G367" s="11">
        <f t="shared" si="26"/>
        <v>673</v>
      </c>
    </row>
    <row r="368" spans="1:7" x14ac:dyDescent="0.25">
      <c r="A368" t="str">
        <f t="shared" si="23"/>
        <v>Town of Pelham - 5</v>
      </c>
      <c r="B368" s="11">
        <v>140005</v>
      </c>
      <c r="C368" s="11">
        <v>422</v>
      </c>
      <c r="D368" s="11">
        <v>77</v>
      </c>
      <c r="E368" s="11">
        <f t="shared" si="24"/>
        <v>499</v>
      </c>
      <c r="F368" s="11">
        <f t="shared" si="25"/>
        <v>56</v>
      </c>
      <c r="G368" s="11">
        <f t="shared" si="26"/>
        <v>555</v>
      </c>
    </row>
    <row r="369" spans="1:7" x14ac:dyDescent="0.25">
      <c r="A369" t="str">
        <f t="shared" si="23"/>
        <v>Town of Pelham - 6</v>
      </c>
      <c r="B369" s="11">
        <v>140006</v>
      </c>
      <c r="C369" s="11">
        <v>372</v>
      </c>
      <c r="D369" s="11">
        <v>182</v>
      </c>
      <c r="E369" s="11">
        <f t="shared" si="24"/>
        <v>554</v>
      </c>
      <c r="F369" s="11">
        <f t="shared" si="25"/>
        <v>124</v>
      </c>
      <c r="G369" s="11">
        <f t="shared" si="26"/>
        <v>678</v>
      </c>
    </row>
    <row r="370" spans="1:7" x14ac:dyDescent="0.25">
      <c r="A370" t="str">
        <f t="shared" si="23"/>
        <v>Town of Pelham - 7</v>
      </c>
      <c r="B370" s="11">
        <v>140007</v>
      </c>
      <c r="C370" s="11">
        <v>316</v>
      </c>
      <c r="D370" s="11">
        <v>124</v>
      </c>
      <c r="E370" s="11">
        <f t="shared" si="24"/>
        <v>440</v>
      </c>
      <c r="F370" s="11">
        <f t="shared" si="25"/>
        <v>47</v>
      </c>
      <c r="G370" s="11">
        <f t="shared" si="26"/>
        <v>487</v>
      </c>
    </row>
    <row r="371" spans="1:7" x14ac:dyDescent="0.25">
      <c r="A371" t="str">
        <f t="shared" si="23"/>
        <v>Town of Pelham - 8</v>
      </c>
      <c r="B371" s="11">
        <v>140008</v>
      </c>
      <c r="C371" s="11">
        <v>303</v>
      </c>
      <c r="D371" s="11">
        <v>82</v>
      </c>
      <c r="E371" s="11">
        <f t="shared" si="24"/>
        <v>385</v>
      </c>
      <c r="F371" s="11">
        <f t="shared" si="25"/>
        <v>41</v>
      </c>
      <c r="G371" s="11">
        <f t="shared" si="26"/>
        <v>426</v>
      </c>
    </row>
    <row r="372" spans="1:7" x14ac:dyDescent="0.25">
      <c r="A372" t="str">
        <f t="shared" si="23"/>
        <v>Town of Pelham - 9</v>
      </c>
      <c r="B372" s="11">
        <v>140009</v>
      </c>
      <c r="C372" s="11">
        <v>439</v>
      </c>
      <c r="D372" s="11">
        <v>193</v>
      </c>
      <c r="E372" s="11">
        <f t="shared" si="24"/>
        <v>632</v>
      </c>
      <c r="F372" s="11">
        <f t="shared" si="25"/>
        <v>79</v>
      </c>
      <c r="G372" s="11">
        <f t="shared" si="26"/>
        <v>711</v>
      </c>
    </row>
    <row r="373" spans="1:7" ht="13.8" thickBot="1" x14ac:dyDescent="0.3">
      <c r="A373" s="18" t="str">
        <f t="shared" si="23"/>
        <v>Town of Pelham - 10</v>
      </c>
      <c r="B373" s="19">
        <v>140010</v>
      </c>
      <c r="C373" s="19">
        <v>241</v>
      </c>
      <c r="D373" s="19">
        <v>107</v>
      </c>
      <c r="E373" s="19">
        <f t="shared" si="24"/>
        <v>348</v>
      </c>
      <c r="F373" s="19">
        <f t="shared" si="25"/>
        <v>57</v>
      </c>
      <c r="G373" s="19">
        <f t="shared" si="26"/>
        <v>405</v>
      </c>
    </row>
    <row r="374" spans="1:7" x14ac:dyDescent="0.25">
      <c r="B374" s="13" t="s">
        <v>977</v>
      </c>
      <c r="C374" s="11">
        <f>SUM(C364:C373)</f>
        <v>3595</v>
      </c>
      <c r="D374" s="11">
        <f>SUM(D364:D373)</f>
        <v>1288</v>
      </c>
      <c r="E374" s="11">
        <f>SUM(E364:E373)</f>
        <v>4883</v>
      </c>
      <c r="F374" s="11">
        <f>SUM(F364:F373)</f>
        <v>661</v>
      </c>
      <c r="G374" s="11">
        <f>SUM(G364:G373)</f>
        <v>5544</v>
      </c>
    </row>
    <row r="375" spans="1:7" x14ac:dyDescent="0.25">
      <c r="A375" t="str">
        <f t="shared" si="23"/>
        <v>Town of Pound Ridge - 1</v>
      </c>
      <c r="B375" s="11">
        <v>150001</v>
      </c>
      <c r="C375" s="11">
        <v>475</v>
      </c>
      <c r="D375" s="11">
        <v>167</v>
      </c>
      <c r="E375" s="11">
        <f t="shared" si="24"/>
        <v>642</v>
      </c>
      <c r="F375" s="11">
        <f t="shared" si="25"/>
        <v>93</v>
      </c>
      <c r="G375" s="11">
        <f t="shared" si="26"/>
        <v>735</v>
      </c>
    </row>
    <row r="376" spans="1:7" x14ac:dyDescent="0.25">
      <c r="A376" t="str">
        <f t="shared" si="23"/>
        <v>Town of Pound Ridge - 2</v>
      </c>
      <c r="B376" s="11">
        <v>150002</v>
      </c>
      <c r="C376" s="11">
        <v>519</v>
      </c>
      <c r="D376" s="11">
        <v>160</v>
      </c>
      <c r="E376" s="11">
        <f t="shared" si="24"/>
        <v>679</v>
      </c>
      <c r="F376" s="11">
        <f t="shared" si="25"/>
        <v>78</v>
      </c>
      <c r="G376" s="11">
        <f t="shared" si="26"/>
        <v>757</v>
      </c>
    </row>
    <row r="377" spans="1:7" x14ac:dyDescent="0.25">
      <c r="A377" t="str">
        <f t="shared" si="23"/>
        <v>Town of Pound Ridge - 3</v>
      </c>
      <c r="B377" s="11">
        <v>150003</v>
      </c>
      <c r="C377" s="11">
        <v>376</v>
      </c>
      <c r="D377" s="11">
        <v>147</v>
      </c>
      <c r="E377" s="11">
        <f t="shared" si="24"/>
        <v>523</v>
      </c>
      <c r="F377" s="11">
        <f t="shared" si="25"/>
        <v>63</v>
      </c>
      <c r="G377" s="11">
        <f t="shared" si="26"/>
        <v>586</v>
      </c>
    </row>
    <row r="378" spans="1:7" ht="13.8" thickBot="1" x14ac:dyDescent="0.3">
      <c r="A378" s="18" t="str">
        <f t="shared" si="23"/>
        <v>Town of Pound Ridge - 4</v>
      </c>
      <c r="B378" s="19">
        <v>150004</v>
      </c>
      <c r="C378" s="19">
        <v>411</v>
      </c>
      <c r="D378" s="19">
        <v>141</v>
      </c>
      <c r="E378" s="19">
        <f t="shared" si="24"/>
        <v>552</v>
      </c>
      <c r="F378" s="19">
        <f t="shared" si="25"/>
        <v>68</v>
      </c>
      <c r="G378" s="19">
        <f t="shared" si="26"/>
        <v>620</v>
      </c>
    </row>
    <row r="379" spans="1:7" x14ac:dyDescent="0.25">
      <c r="B379" s="13" t="s">
        <v>977</v>
      </c>
      <c r="C379" s="11">
        <f>SUM(C375:C378)</f>
        <v>1781</v>
      </c>
      <c r="D379" s="11">
        <f>SUM(D375:D378)</f>
        <v>615</v>
      </c>
      <c r="E379" s="11">
        <f>SUM(E375:E378)</f>
        <v>2396</v>
      </c>
      <c r="F379" s="11">
        <f>SUM(F375:F378)</f>
        <v>302</v>
      </c>
      <c r="G379" s="11">
        <f>SUM(G375:G378)</f>
        <v>2698</v>
      </c>
    </row>
    <row r="380" spans="1:7" x14ac:dyDescent="0.25">
      <c r="A380" t="str">
        <f t="shared" si="23"/>
        <v>Town of Rye - 1</v>
      </c>
      <c r="B380" s="11">
        <v>160001</v>
      </c>
      <c r="C380" s="11">
        <v>283</v>
      </c>
      <c r="D380" s="11">
        <v>100</v>
      </c>
      <c r="E380" s="11">
        <f t="shared" si="24"/>
        <v>383</v>
      </c>
      <c r="F380" s="11">
        <f t="shared" si="25"/>
        <v>37</v>
      </c>
      <c r="G380" s="11">
        <f t="shared" si="26"/>
        <v>420</v>
      </c>
    </row>
    <row r="381" spans="1:7" x14ac:dyDescent="0.25">
      <c r="A381" t="str">
        <f t="shared" si="23"/>
        <v>Town of Rye - 2</v>
      </c>
      <c r="B381" s="11">
        <v>160002</v>
      </c>
      <c r="C381" s="11">
        <v>367</v>
      </c>
      <c r="D381" s="11">
        <v>138</v>
      </c>
      <c r="E381" s="11">
        <f t="shared" si="24"/>
        <v>505</v>
      </c>
      <c r="F381" s="11">
        <f t="shared" si="25"/>
        <v>56</v>
      </c>
      <c r="G381" s="11">
        <f t="shared" si="26"/>
        <v>561</v>
      </c>
    </row>
    <row r="382" spans="1:7" x14ac:dyDescent="0.25">
      <c r="A382" t="str">
        <f t="shared" si="23"/>
        <v>Town of Rye - 3</v>
      </c>
      <c r="B382" s="11">
        <v>160003</v>
      </c>
      <c r="C382" s="11">
        <v>369</v>
      </c>
      <c r="D382" s="11">
        <v>90</v>
      </c>
      <c r="E382" s="11">
        <f t="shared" si="24"/>
        <v>459</v>
      </c>
      <c r="F382" s="11">
        <f t="shared" si="25"/>
        <v>56</v>
      </c>
      <c r="G382" s="11">
        <f t="shared" si="26"/>
        <v>515</v>
      </c>
    </row>
    <row r="383" spans="1:7" x14ac:dyDescent="0.25">
      <c r="A383" t="str">
        <f t="shared" si="23"/>
        <v>Town of Rye - 4</v>
      </c>
      <c r="B383" s="11">
        <v>160004</v>
      </c>
      <c r="C383" s="11">
        <v>261</v>
      </c>
      <c r="D383" s="11">
        <v>139</v>
      </c>
      <c r="E383" s="11">
        <f t="shared" si="24"/>
        <v>400</v>
      </c>
      <c r="F383" s="11">
        <f t="shared" si="25"/>
        <v>50</v>
      </c>
      <c r="G383" s="11">
        <f t="shared" si="26"/>
        <v>450</v>
      </c>
    </row>
    <row r="384" spans="1:7" x14ac:dyDescent="0.25">
      <c r="A384" t="str">
        <f t="shared" si="23"/>
        <v>Town of Rye - 5</v>
      </c>
      <c r="B384" s="11">
        <v>160005</v>
      </c>
      <c r="C384" s="11">
        <v>190</v>
      </c>
      <c r="D384" s="11">
        <v>68</v>
      </c>
      <c r="E384" s="11">
        <f t="shared" si="24"/>
        <v>258</v>
      </c>
      <c r="F384" s="11">
        <f t="shared" si="25"/>
        <v>44</v>
      </c>
      <c r="G384" s="11">
        <f t="shared" si="26"/>
        <v>302</v>
      </c>
    </row>
    <row r="385" spans="1:7" x14ac:dyDescent="0.25">
      <c r="A385" t="str">
        <f t="shared" si="23"/>
        <v>Town of Rye - 6</v>
      </c>
      <c r="B385" s="11">
        <v>160006</v>
      </c>
      <c r="C385" s="11">
        <v>150</v>
      </c>
      <c r="D385" s="11">
        <v>21</v>
      </c>
      <c r="E385" s="11">
        <f t="shared" si="24"/>
        <v>171</v>
      </c>
      <c r="F385" s="11">
        <f t="shared" si="25"/>
        <v>17</v>
      </c>
      <c r="G385" s="11">
        <f t="shared" si="26"/>
        <v>188</v>
      </c>
    </row>
    <row r="386" spans="1:7" x14ac:dyDescent="0.25">
      <c r="A386" t="str">
        <f t="shared" si="23"/>
        <v>Town of Rye - 7</v>
      </c>
      <c r="B386" s="11">
        <v>160007</v>
      </c>
      <c r="C386" s="11">
        <v>37</v>
      </c>
      <c r="D386" s="11">
        <v>1</v>
      </c>
      <c r="E386" s="11">
        <f t="shared" si="24"/>
        <v>38</v>
      </c>
      <c r="F386" s="11">
        <f t="shared" si="25"/>
        <v>14</v>
      </c>
      <c r="G386" s="11">
        <f t="shared" si="26"/>
        <v>52</v>
      </c>
    </row>
    <row r="387" spans="1:7" x14ac:dyDescent="0.25">
      <c r="A387" t="str">
        <f t="shared" si="23"/>
        <v>Town of Rye - 8</v>
      </c>
      <c r="B387" s="11">
        <v>160008</v>
      </c>
      <c r="C387" s="11">
        <v>90</v>
      </c>
      <c r="D387" s="11">
        <v>20</v>
      </c>
      <c r="E387" s="11">
        <f t="shared" si="24"/>
        <v>110</v>
      </c>
      <c r="F387" s="11">
        <f t="shared" si="25"/>
        <v>38</v>
      </c>
      <c r="G387" s="11">
        <f t="shared" si="26"/>
        <v>148</v>
      </c>
    </row>
    <row r="388" spans="1:7" x14ac:dyDescent="0.25">
      <c r="A388" t="str">
        <f t="shared" si="23"/>
        <v>Town of Rye - 9</v>
      </c>
      <c r="B388" s="11">
        <v>160009</v>
      </c>
      <c r="C388" s="11">
        <v>157</v>
      </c>
      <c r="D388" s="11">
        <v>42</v>
      </c>
      <c r="E388" s="11">
        <f t="shared" si="24"/>
        <v>199</v>
      </c>
      <c r="F388" s="11">
        <f t="shared" si="25"/>
        <v>61</v>
      </c>
      <c r="G388" s="11">
        <f t="shared" si="26"/>
        <v>260</v>
      </c>
    </row>
    <row r="389" spans="1:7" x14ac:dyDescent="0.25">
      <c r="A389" t="str">
        <f t="shared" si="23"/>
        <v>Town of Rye - 10</v>
      </c>
      <c r="B389" s="11">
        <v>160010</v>
      </c>
      <c r="C389" s="11">
        <v>102</v>
      </c>
      <c r="D389" s="11">
        <v>36</v>
      </c>
      <c r="E389" s="11">
        <f t="shared" si="24"/>
        <v>138</v>
      </c>
      <c r="F389" s="11">
        <f t="shared" si="25"/>
        <v>139</v>
      </c>
      <c r="G389" s="11">
        <f t="shared" si="26"/>
        <v>277</v>
      </c>
    </row>
    <row r="390" spans="1:7" x14ac:dyDescent="0.25">
      <c r="A390" t="str">
        <f t="shared" si="23"/>
        <v>Town of Rye - 11</v>
      </c>
      <c r="B390" s="11">
        <v>160011</v>
      </c>
      <c r="C390" s="11">
        <v>219</v>
      </c>
      <c r="D390" s="11">
        <v>57</v>
      </c>
      <c r="E390" s="11">
        <f t="shared" si="24"/>
        <v>276</v>
      </c>
      <c r="F390" s="11">
        <f t="shared" si="25"/>
        <v>129</v>
      </c>
      <c r="G390" s="11">
        <f t="shared" si="26"/>
        <v>405</v>
      </c>
    </row>
    <row r="391" spans="1:7" x14ac:dyDescent="0.25">
      <c r="A391" t="str">
        <f t="shared" si="23"/>
        <v>Town of Rye - 12</v>
      </c>
      <c r="B391" s="11">
        <v>160012</v>
      </c>
      <c r="C391" s="11">
        <v>252</v>
      </c>
      <c r="D391" s="11">
        <v>101</v>
      </c>
      <c r="E391" s="11">
        <f t="shared" si="24"/>
        <v>353</v>
      </c>
      <c r="F391" s="11">
        <f t="shared" si="25"/>
        <v>74</v>
      </c>
      <c r="G391" s="11">
        <f t="shared" si="26"/>
        <v>427</v>
      </c>
    </row>
    <row r="392" spans="1:7" x14ac:dyDescent="0.25">
      <c r="A392" t="str">
        <f t="shared" si="23"/>
        <v>Town of Rye - 13</v>
      </c>
      <c r="B392" s="11">
        <v>160013</v>
      </c>
      <c r="C392" s="11">
        <v>315</v>
      </c>
      <c r="D392" s="11">
        <v>118</v>
      </c>
      <c r="E392" s="11">
        <f t="shared" si="24"/>
        <v>433</v>
      </c>
      <c r="F392" s="11">
        <f t="shared" si="25"/>
        <v>60</v>
      </c>
      <c r="G392" s="11">
        <f t="shared" si="26"/>
        <v>493</v>
      </c>
    </row>
    <row r="393" spans="1:7" x14ac:dyDescent="0.25">
      <c r="A393" t="str">
        <f t="shared" si="23"/>
        <v>Town of Rye - 14</v>
      </c>
      <c r="B393" s="11">
        <v>160014</v>
      </c>
      <c r="C393" s="11">
        <v>208</v>
      </c>
      <c r="D393" s="11">
        <v>80</v>
      </c>
      <c r="E393" s="11">
        <f t="shared" si="24"/>
        <v>288</v>
      </c>
      <c r="F393" s="11">
        <f t="shared" si="25"/>
        <v>40</v>
      </c>
      <c r="G393" s="11">
        <f t="shared" si="26"/>
        <v>328</v>
      </c>
    </row>
    <row r="394" spans="1:7" x14ac:dyDescent="0.25">
      <c r="A394" t="str">
        <f t="shared" si="23"/>
        <v>Town of Rye - 15</v>
      </c>
      <c r="B394" s="11">
        <v>160015</v>
      </c>
      <c r="C394" s="11">
        <v>134</v>
      </c>
      <c r="D394" s="11">
        <v>14</v>
      </c>
      <c r="E394" s="11">
        <f t="shared" si="24"/>
        <v>148</v>
      </c>
      <c r="F394" s="11">
        <f t="shared" si="25"/>
        <v>14</v>
      </c>
      <c r="G394" s="11">
        <f t="shared" si="26"/>
        <v>162</v>
      </c>
    </row>
    <row r="395" spans="1:7" x14ac:dyDescent="0.25">
      <c r="A395" t="str">
        <f t="shared" si="23"/>
        <v>Town of Rye - 16</v>
      </c>
      <c r="B395" s="11">
        <v>160016</v>
      </c>
      <c r="C395" s="11">
        <v>396</v>
      </c>
      <c r="D395" s="11">
        <v>120</v>
      </c>
      <c r="E395" s="11">
        <f t="shared" si="24"/>
        <v>516</v>
      </c>
      <c r="F395" s="11">
        <f t="shared" si="25"/>
        <v>130</v>
      </c>
      <c r="G395" s="11">
        <f t="shared" si="26"/>
        <v>646</v>
      </c>
    </row>
    <row r="396" spans="1:7" x14ac:dyDescent="0.25">
      <c r="A396" t="str">
        <f t="shared" si="23"/>
        <v>Town of Rye - 17</v>
      </c>
      <c r="B396" s="11">
        <v>160017</v>
      </c>
      <c r="C396" s="11">
        <v>142</v>
      </c>
      <c r="D396" s="11">
        <v>54</v>
      </c>
      <c r="E396" s="11">
        <f t="shared" si="24"/>
        <v>196</v>
      </c>
      <c r="F396" s="11">
        <f t="shared" si="25"/>
        <v>128</v>
      </c>
      <c r="G396" s="11">
        <f t="shared" si="26"/>
        <v>324</v>
      </c>
    </row>
    <row r="397" spans="1:7" x14ac:dyDescent="0.25">
      <c r="A397" t="str">
        <f t="shared" si="23"/>
        <v>Town of Rye - 18</v>
      </c>
      <c r="B397" s="11">
        <v>160018</v>
      </c>
      <c r="C397" s="11">
        <v>331</v>
      </c>
      <c r="D397" s="11">
        <v>156</v>
      </c>
      <c r="E397" s="11">
        <f t="shared" si="24"/>
        <v>487</v>
      </c>
      <c r="F397" s="11">
        <f t="shared" si="25"/>
        <v>55</v>
      </c>
      <c r="G397" s="11">
        <f t="shared" si="26"/>
        <v>542</v>
      </c>
    </row>
    <row r="398" spans="1:7" x14ac:dyDescent="0.25">
      <c r="A398" t="str">
        <f t="shared" si="23"/>
        <v>Town of Rye - 19</v>
      </c>
      <c r="B398" s="11">
        <v>160019</v>
      </c>
      <c r="C398" s="11">
        <v>286</v>
      </c>
      <c r="D398" s="11">
        <v>155</v>
      </c>
      <c r="E398" s="11">
        <f t="shared" si="24"/>
        <v>441</v>
      </c>
      <c r="F398" s="11">
        <f t="shared" si="25"/>
        <v>46</v>
      </c>
      <c r="G398" s="11">
        <f t="shared" si="26"/>
        <v>487</v>
      </c>
    </row>
    <row r="399" spans="1:7" x14ac:dyDescent="0.25">
      <c r="A399" t="str">
        <f t="shared" si="23"/>
        <v>Town of Rye - 20</v>
      </c>
      <c r="B399" s="11">
        <v>160020</v>
      </c>
      <c r="C399" s="11">
        <v>197</v>
      </c>
      <c r="D399" s="11">
        <v>116</v>
      </c>
      <c r="E399" s="11">
        <f t="shared" si="24"/>
        <v>313</v>
      </c>
      <c r="F399" s="11">
        <f t="shared" si="25"/>
        <v>44</v>
      </c>
      <c r="G399" s="11">
        <f t="shared" si="26"/>
        <v>357</v>
      </c>
    </row>
    <row r="400" spans="1:7" x14ac:dyDescent="0.25">
      <c r="A400" t="str">
        <f t="shared" si="23"/>
        <v>Town of Rye - 21</v>
      </c>
      <c r="B400" s="11">
        <v>160021</v>
      </c>
      <c r="C400" s="11">
        <v>262</v>
      </c>
      <c r="D400" s="11">
        <v>148</v>
      </c>
      <c r="E400" s="11">
        <f t="shared" si="24"/>
        <v>410</v>
      </c>
      <c r="F400" s="11">
        <f t="shared" si="25"/>
        <v>53</v>
      </c>
      <c r="G400" s="11">
        <f t="shared" si="26"/>
        <v>463</v>
      </c>
    </row>
    <row r="401" spans="1:7" x14ac:dyDescent="0.25">
      <c r="A401" t="str">
        <f t="shared" ref="A401:A467" si="27">VLOOKUP(B401,KEY,3,FALSE)</f>
        <v>Town of Rye - 22</v>
      </c>
      <c r="B401" s="11">
        <v>160022</v>
      </c>
      <c r="C401" s="11">
        <v>327</v>
      </c>
      <c r="D401" s="11">
        <v>84</v>
      </c>
      <c r="E401" s="11">
        <f t="shared" si="24"/>
        <v>411</v>
      </c>
      <c r="F401" s="11">
        <f t="shared" si="25"/>
        <v>36</v>
      </c>
      <c r="G401" s="11">
        <f t="shared" si="26"/>
        <v>447</v>
      </c>
    </row>
    <row r="402" spans="1:7" x14ac:dyDescent="0.25">
      <c r="A402" t="str">
        <f t="shared" si="27"/>
        <v>Town of Rye - 23</v>
      </c>
      <c r="B402" s="11">
        <v>160023</v>
      </c>
      <c r="C402" s="11">
        <v>343</v>
      </c>
      <c r="D402" s="11">
        <v>64</v>
      </c>
      <c r="E402" s="11">
        <f t="shared" si="24"/>
        <v>407</v>
      </c>
      <c r="F402" s="11">
        <f t="shared" si="25"/>
        <v>110</v>
      </c>
      <c r="G402" s="11">
        <f t="shared" si="26"/>
        <v>517</v>
      </c>
    </row>
    <row r="403" spans="1:7" x14ac:dyDescent="0.25">
      <c r="A403" t="str">
        <f t="shared" si="27"/>
        <v>Town of Rye - 24</v>
      </c>
      <c r="B403" s="11">
        <v>160024</v>
      </c>
      <c r="C403" s="11">
        <v>307</v>
      </c>
      <c r="D403" s="11">
        <v>164</v>
      </c>
      <c r="E403" s="11">
        <f t="shared" si="24"/>
        <v>471</v>
      </c>
      <c r="F403" s="11">
        <f t="shared" si="25"/>
        <v>57</v>
      </c>
      <c r="G403" s="11">
        <f t="shared" si="26"/>
        <v>528</v>
      </c>
    </row>
    <row r="404" spans="1:7" x14ac:dyDescent="0.25">
      <c r="A404" t="str">
        <f t="shared" si="27"/>
        <v>Town of Rye - 25</v>
      </c>
      <c r="B404" s="11">
        <v>160025</v>
      </c>
      <c r="C404" s="11">
        <v>294</v>
      </c>
      <c r="D404" s="11">
        <v>196</v>
      </c>
      <c r="E404" s="11">
        <f t="shared" si="24"/>
        <v>490</v>
      </c>
      <c r="F404" s="11">
        <f t="shared" si="25"/>
        <v>90</v>
      </c>
      <c r="G404" s="11">
        <f t="shared" si="26"/>
        <v>580</v>
      </c>
    </row>
    <row r="405" spans="1:7" x14ac:dyDescent="0.25">
      <c r="A405" t="str">
        <f t="shared" si="27"/>
        <v>Town of Rye - 26</v>
      </c>
      <c r="B405" s="11">
        <v>160026</v>
      </c>
      <c r="C405" s="11">
        <v>325</v>
      </c>
      <c r="D405" s="11">
        <v>132</v>
      </c>
      <c r="E405" s="11">
        <f t="shared" si="24"/>
        <v>457</v>
      </c>
      <c r="F405" s="11">
        <f t="shared" si="25"/>
        <v>119</v>
      </c>
      <c r="G405" s="11">
        <f t="shared" si="26"/>
        <v>576</v>
      </c>
    </row>
    <row r="406" spans="1:7" x14ac:dyDescent="0.25">
      <c r="A406" t="str">
        <f t="shared" si="27"/>
        <v>Town of Rye - 27</v>
      </c>
      <c r="B406" s="11">
        <v>160027</v>
      </c>
      <c r="C406" s="11">
        <v>396</v>
      </c>
      <c r="D406" s="11">
        <v>106</v>
      </c>
      <c r="E406" s="11">
        <f t="shared" si="24"/>
        <v>502</v>
      </c>
      <c r="F406" s="11">
        <f t="shared" si="25"/>
        <v>85</v>
      </c>
      <c r="G406" s="11">
        <f t="shared" si="26"/>
        <v>587</v>
      </c>
    </row>
    <row r="407" spans="1:7" x14ac:dyDescent="0.25">
      <c r="A407" t="str">
        <f t="shared" si="27"/>
        <v>Town of Rye - 28</v>
      </c>
      <c r="B407" s="11">
        <v>160028</v>
      </c>
      <c r="C407" s="11">
        <v>291</v>
      </c>
      <c r="D407" s="11">
        <v>79</v>
      </c>
      <c r="E407" s="11">
        <f t="shared" si="24"/>
        <v>370</v>
      </c>
      <c r="F407" s="11">
        <f t="shared" si="25"/>
        <v>40</v>
      </c>
      <c r="G407" s="11">
        <f t="shared" si="26"/>
        <v>410</v>
      </c>
    </row>
    <row r="408" spans="1:7" x14ac:dyDescent="0.25">
      <c r="A408" t="str">
        <f t="shared" si="27"/>
        <v>Town of Rye - 29</v>
      </c>
      <c r="B408" s="11">
        <v>160029</v>
      </c>
      <c r="C408" s="11">
        <v>398</v>
      </c>
      <c r="D408" s="11">
        <v>124</v>
      </c>
      <c r="E408" s="11">
        <f t="shared" si="24"/>
        <v>522</v>
      </c>
      <c r="F408" s="11">
        <f t="shared" si="25"/>
        <v>58</v>
      </c>
      <c r="G408" s="11">
        <f t="shared" si="26"/>
        <v>580</v>
      </c>
    </row>
    <row r="409" spans="1:7" x14ac:dyDescent="0.25">
      <c r="A409" t="str">
        <f t="shared" si="27"/>
        <v>Town of Rye - 30</v>
      </c>
      <c r="B409" s="11">
        <v>160030</v>
      </c>
      <c r="C409" s="11">
        <v>204</v>
      </c>
      <c r="D409" s="11">
        <v>46</v>
      </c>
      <c r="E409" s="11">
        <f t="shared" si="24"/>
        <v>250</v>
      </c>
      <c r="F409" s="11">
        <f t="shared" si="25"/>
        <v>20</v>
      </c>
      <c r="G409" s="11">
        <f t="shared" si="26"/>
        <v>270</v>
      </c>
    </row>
    <row r="410" spans="1:7" ht="13.8" thickBot="1" x14ac:dyDescent="0.3">
      <c r="A410" s="18" t="str">
        <f t="shared" si="27"/>
        <v>Town of Rye - 31</v>
      </c>
      <c r="B410" s="19">
        <v>160031</v>
      </c>
      <c r="C410" s="19">
        <v>394</v>
      </c>
      <c r="D410" s="19">
        <v>81</v>
      </c>
      <c r="E410" s="19">
        <f t="shared" si="24"/>
        <v>475</v>
      </c>
      <c r="F410" s="19">
        <f t="shared" si="25"/>
        <v>124</v>
      </c>
      <c r="G410" s="19">
        <f t="shared" si="26"/>
        <v>599</v>
      </c>
    </row>
    <row r="411" spans="1:7" x14ac:dyDescent="0.25">
      <c r="B411" s="13" t="s">
        <v>977</v>
      </c>
      <c r="C411" s="11">
        <f>SUM(C380:C410)</f>
        <v>8027</v>
      </c>
      <c r="D411" s="11">
        <f>SUM(D380:D410)</f>
        <v>2850</v>
      </c>
      <c r="E411" s="11">
        <f>SUM(E380:E410)</f>
        <v>10877</v>
      </c>
      <c r="F411" s="11">
        <f>SUM(F380:F410)</f>
        <v>2024</v>
      </c>
      <c r="G411" s="11">
        <f>SUM(G380:G410)</f>
        <v>12901</v>
      </c>
    </row>
    <row r="412" spans="1:7" x14ac:dyDescent="0.25">
      <c r="A412" t="str">
        <f t="shared" si="27"/>
        <v>Town of Scarsdale - 1</v>
      </c>
      <c r="B412" s="11">
        <v>170001</v>
      </c>
      <c r="C412" s="11">
        <v>356</v>
      </c>
      <c r="D412" s="11">
        <v>59</v>
      </c>
      <c r="E412" s="11">
        <f t="shared" si="24"/>
        <v>415</v>
      </c>
      <c r="F412" s="11">
        <f t="shared" si="25"/>
        <v>67</v>
      </c>
      <c r="G412" s="11">
        <f t="shared" si="26"/>
        <v>482</v>
      </c>
    </row>
    <row r="413" spans="1:7" x14ac:dyDescent="0.25">
      <c r="A413" t="str">
        <f t="shared" si="27"/>
        <v>Town of Scarsdale - 2</v>
      </c>
      <c r="B413" s="11">
        <v>170002</v>
      </c>
      <c r="C413" s="11">
        <v>406</v>
      </c>
      <c r="D413" s="11">
        <v>75</v>
      </c>
      <c r="E413" s="11">
        <f t="shared" si="24"/>
        <v>481</v>
      </c>
      <c r="F413" s="11">
        <f t="shared" si="25"/>
        <v>68</v>
      </c>
      <c r="G413" s="11">
        <f t="shared" si="26"/>
        <v>549</v>
      </c>
    </row>
    <row r="414" spans="1:7" x14ac:dyDescent="0.25">
      <c r="A414" t="str">
        <f t="shared" si="27"/>
        <v>Town of Scarsdale - 3</v>
      </c>
      <c r="B414" s="11">
        <v>170003</v>
      </c>
      <c r="C414" s="11">
        <v>286</v>
      </c>
      <c r="D414" s="11">
        <v>64</v>
      </c>
      <c r="E414" s="11">
        <f t="shared" si="24"/>
        <v>350</v>
      </c>
      <c r="F414" s="11">
        <f t="shared" si="25"/>
        <v>38</v>
      </c>
      <c r="G414" s="11">
        <f t="shared" si="26"/>
        <v>388</v>
      </c>
    </row>
    <row r="415" spans="1:7" x14ac:dyDescent="0.25">
      <c r="A415" t="str">
        <f t="shared" si="27"/>
        <v>Town of Scarsdale - 4</v>
      </c>
      <c r="B415" s="11">
        <v>170004</v>
      </c>
      <c r="C415" s="11">
        <v>213</v>
      </c>
      <c r="D415" s="11">
        <v>54</v>
      </c>
      <c r="E415" s="11">
        <f t="shared" si="24"/>
        <v>267</v>
      </c>
      <c r="F415" s="11">
        <f t="shared" si="25"/>
        <v>38</v>
      </c>
      <c r="G415" s="11">
        <f t="shared" si="26"/>
        <v>305</v>
      </c>
    </row>
    <row r="416" spans="1:7" x14ac:dyDescent="0.25">
      <c r="A416" t="str">
        <f t="shared" si="27"/>
        <v>Town of Scarsdale - 5</v>
      </c>
      <c r="B416" s="11">
        <v>170005</v>
      </c>
      <c r="C416" s="11">
        <v>244</v>
      </c>
      <c r="D416" s="11">
        <v>68</v>
      </c>
      <c r="E416" s="11">
        <f t="shared" si="24"/>
        <v>312</v>
      </c>
      <c r="F416" s="11">
        <f t="shared" si="25"/>
        <v>51</v>
      </c>
      <c r="G416" s="11">
        <f t="shared" si="26"/>
        <v>363</v>
      </c>
    </row>
    <row r="417" spans="1:7" x14ac:dyDescent="0.25">
      <c r="A417" t="str">
        <f t="shared" si="27"/>
        <v>Town of Scarsdale - 6</v>
      </c>
      <c r="B417" s="11">
        <v>170006</v>
      </c>
      <c r="C417" s="11">
        <v>231</v>
      </c>
      <c r="D417" s="11">
        <v>59</v>
      </c>
      <c r="E417" s="11">
        <f t="shared" si="24"/>
        <v>290</v>
      </c>
      <c r="F417" s="11">
        <f t="shared" si="25"/>
        <v>59</v>
      </c>
      <c r="G417" s="11">
        <f t="shared" si="26"/>
        <v>349</v>
      </c>
    </row>
    <row r="418" spans="1:7" x14ac:dyDescent="0.25">
      <c r="A418" t="str">
        <f t="shared" si="27"/>
        <v>Town of Scarsdale - 7</v>
      </c>
      <c r="B418" s="11">
        <v>170007</v>
      </c>
      <c r="C418" s="11">
        <v>228</v>
      </c>
      <c r="D418" s="11">
        <v>66</v>
      </c>
      <c r="E418" s="11">
        <f t="shared" si="24"/>
        <v>294</v>
      </c>
      <c r="F418" s="11">
        <f t="shared" si="25"/>
        <v>44</v>
      </c>
      <c r="G418" s="11">
        <f t="shared" si="26"/>
        <v>338</v>
      </c>
    </row>
    <row r="419" spans="1:7" x14ac:dyDescent="0.25">
      <c r="A419" t="str">
        <f t="shared" si="27"/>
        <v>Town of Scarsdale - 8</v>
      </c>
      <c r="B419" s="11">
        <v>170008</v>
      </c>
      <c r="C419" s="11">
        <v>243</v>
      </c>
      <c r="D419" s="11">
        <v>98</v>
      </c>
      <c r="E419" s="11">
        <f t="shared" si="24"/>
        <v>341</v>
      </c>
      <c r="F419" s="11">
        <f t="shared" si="25"/>
        <v>41</v>
      </c>
      <c r="G419" s="11">
        <f t="shared" si="26"/>
        <v>382</v>
      </c>
    </row>
    <row r="420" spans="1:7" x14ac:dyDescent="0.25">
      <c r="A420" t="str">
        <f t="shared" si="27"/>
        <v>Town of Scarsdale - 9</v>
      </c>
      <c r="B420" s="11">
        <v>170009</v>
      </c>
      <c r="C420" s="11">
        <v>282</v>
      </c>
      <c r="D420" s="11">
        <v>104</v>
      </c>
      <c r="E420" s="11">
        <f t="shared" si="24"/>
        <v>386</v>
      </c>
      <c r="F420" s="11">
        <f t="shared" si="25"/>
        <v>39</v>
      </c>
      <c r="G420" s="11">
        <f t="shared" si="26"/>
        <v>425</v>
      </c>
    </row>
    <row r="421" spans="1:7" x14ac:dyDescent="0.25">
      <c r="A421" t="str">
        <f t="shared" si="27"/>
        <v>Town of Scarsdale - 10</v>
      </c>
      <c r="B421" s="11">
        <v>170010</v>
      </c>
      <c r="C421" s="11">
        <v>362</v>
      </c>
      <c r="D421" s="11">
        <v>86</v>
      </c>
      <c r="E421" s="11">
        <f t="shared" si="24"/>
        <v>448</v>
      </c>
      <c r="F421" s="11">
        <f t="shared" si="25"/>
        <v>43</v>
      </c>
      <c r="G421" s="11">
        <f t="shared" si="26"/>
        <v>491</v>
      </c>
    </row>
    <row r="422" spans="1:7" x14ac:dyDescent="0.25">
      <c r="A422" t="str">
        <f t="shared" si="27"/>
        <v>Town of Scarsdale - 11</v>
      </c>
      <c r="B422" s="11">
        <v>170011</v>
      </c>
      <c r="C422" s="11">
        <v>202</v>
      </c>
      <c r="D422" s="11">
        <v>43</v>
      </c>
      <c r="E422" s="11">
        <f t="shared" si="24"/>
        <v>245</v>
      </c>
      <c r="F422" s="11">
        <f t="shared" si="25"/>
        <v>32</v>
      </c>
      <c r="G422" s="11">
        <f t="shared" si="26"/>
        <v>277</v>
      </c>
    </row>
    <row r="423" spans="1:7" x14ac:dyDescent="0.25">
      <c r="A423" t="str">
        <f t="shared" si="27"/>
        <v>Town of Scarsdale - 12</v>
      </c>
      <c r="B423" s="11">
        <v>170012</v>
      </c>
      <c r="C423" s="11">
        <v>318</v>
      </c>
      <c r="D423" s="11">
        <v>79</v>
      </c>
      <c r="E423" s="11">
        <f t="shared" ref="E423:E488" si="28">SUM(C423:D423)</f>
        <v>397</v>
      </c>
      <c r="F423" s="11">
        <f t="shared" ref="F423:F488" si="29">SUM(G423-E423)</f>
        <v>69</v>
      </c>
      <c r="G423" s="11">
        <f t="shared" ref="G423:G488" si="30">VLOOKUP(B423,KEY,2,FALSE)</f>
        <v>466</v>
      </c>
    </row>
    <row r="424" spans="1:7" x14ac:dyDescent="0.25">
      <c r="A424" t="str">
        <f t="shared" si="27"/>
        <v>Town of Scarsdale - 13</v>
      </c>
      <c r="B424" s="11">
        <v>170013</v>
      </c>
      <c r="C424" s="11">
        <v>382</v>
      </c>
      <c r="D424" s="11">
        <v>79</v>
      </c>
      <c r="E424" s="11">
        <f t="shared" si="28"/>
        <v>461</v>
      </c>
      <c r="F424" s="11">
        <f t="shared" si="29"/>
        <v>76</v>
      </c>
      <c r="G424" s="11">
        <f t="shared" si="30"/>
        <v>537</v>
      </c>
    </row>
    <row r="425" spans="1:7" x14ac:dyDescent="0.25">
      <c r="A425" t="str">
        <f t="shared" si="27"/>
        <v>Town of Scarsdale - 14</v>
      </c>
      <c r="B425" s="11">
        <v>170014</v>
      </c>
      <c r="C425" s="11">
        <v>388</v>
      </c>
      <c r="D425" s="11">
        <v>84</v>
      </c>
      <c r="E425" s="11">
        <f t="shared" si="28"/>
        <v>472</v>
      </c>
      <c r="F425" s="11">
        <f t="shared" si="29"/>
        <v>61</v>
      </c>
      <c r="G425" s="11">
        <f t="shared" si="30"/>
        <v>533</v>
      </c>
    </row>
    <row r="426" spans="1:7" x14ac:dyDescent="0.25">
      <c r="A426" t="str">
        <f t="shared" si="27"/>
        <v>Town of Scarsdale - 15</v>
      </c>
      <c r="B426" s="11">
        <v>170015</v>
      </c>
      <c r="C426" s="11">
        <v>179</v>
      </c>
      <c r="D426" s="11">
        <v>62</v>
      </c>
      <c r="E426" s="11">
        <f t="shared" si="28"/>
        <v>241</v>
      </c>
      <c r="F426" s="11">
        <f t="shared" si="29"/>
        <v>45</v>
      </c>
      <c r="G426" s="11">
        <f t="shared" si="30"/>
        <v>286</v>
      </c>
    </row>
    <row r="427" spans="1:7" x14ac:dyDescent="0.25">
      <c r="A427" t="str">
        <f t="shared" si="27"/>
        <v>Town of Scarsdale - 16</v>
      </c>
      <c r="B427" s="11">
        <v>170016</v>
      </c>
      <c r="C427" s="11">
        <v>262</v>
      </c>
      <c r="D427" s="11">
        <v>89</v>
      </c>
      <c r="E427" s="11">
        <f t="shared" si="28"/>
        <v>351</v>
      </c>
      <c r="F427" s="11">
        <f t="shared" si="29"/>
        <v>33</v>
      </c>
      <c r="G427" s="11">
        <f t="shared" si="30"/>
        <v>384</v>
      </c>
    </row>
    <row r="428" spans="1:7" x14ac:dyDescent="0.25">
      <c r="A428" t="str">
        <f t="shared" si="27"/>
        <v>Town of Scarsdale - 17</v>
      </c>
      <c r="B428" s="11">
        <v>170017</v>
      </c>
      <c r="C428" s="11">
        <v>133</v>
      </c>
      <c r="D428" s="11">
        <v>36</v>
      </c>
      <c r="E428" s="11">
        <f t="shared" si="28"/>
        <v>169</v>
      </c>
      <c r="F428" s="11">
        <f t="shared" si="29"/>
        <v>75</v>
      </c>
      <c r="G428" s="11">
        <f t="shared" si="30"/>
        <v>244</v>
      </c>
    </row>
    <row r="429" spans="1:7" x14ac:dyDescent="0.25">
      <c r="A429" t="str">
        <f t="shared" si="27"/>
        <v>Town of Scarsdale - 18</v>
      </c>
      <c r="B429" s="11">
        <v>170018</v>
      </c>
      <c r="C429" s="11">
        <v>420</v>
      </c>
      <c r="D429" s="11">
        <v>87</v>
      </c>
      <c r="E429" s="11">
        <f t="shared" si="28"/>
        <v>507</v>
      </c>
      <c r="F429" s="11">
        <f t="shared" si="29"/>
        <v>66</v>
      </c>
      <c r="G429" s="11">
        <f t="shared" si="30"/>
        <v>573</v>
      </c>
    </row>
    <row r="430" spans="1:7" ht="13.8" thickBot="1" x14ac:dyDescent="0.3">
      <c r="A430" s="18" t="str">
        <f t="shared" si="27"/>
        <v>Town of Scarsdale - 19</v>
      </c>
      <c r="B430" s="19">
        <v>170019</v>
      </c>
      <c r="C430" s="19">
        <v>43</v>
      </c>
      <c r="D430" s="19">
        <v>14</v>
      </c>
      <c r="E430" s="19">
        <f t="shared" si="28"/>
        <v>57</v>
      </c>
      <c r="F430" s="19">
        <f t="shared" si="29"/>
        <v>14</v>
      </c>
      <c r="G430" s="19">
        <f t="shared" si="30"/>
        <v>71</v>
      </c>
    </row>
    <row r="431" spans="1:7" x14ac:dyDescent="0.25">
      <c r="B431" s="13" t="s">
        <v>977</v>
      </c>
      <c r="C431" s="11">
        <f>SUM(C412:C430)</f>
        <v>5178</v>
      </c>
      <c r="D431" s="11">
        <f>SUM(D412:D430)</f>
        <v>1306</v>
      </c>
      <c r="E431" s="11">
        <f>SUM(E412:E430)</f>
        <v>6484</v>
      </c>
      <c r="F431" s="11">
        <f>SUM(F412:F430)</f>
        <v>959</v>
      </c>
      <c r="G431" s="11">
        <f>SUM(G412:G430)</f>
        <v>7443</v>
      </c>
    </row>
    <row r="432" spans="1:7" x14ac:dyDescent="0.25">
      <c r="A432" t="str">
        <f t="shared" si="27"/>
        <v>Town of Somers - 1</v>
      </c>
      <c r="B432" s="11">
        <v>180001</v>
      </c>
      <c r="C432" s="11">
        <v>298</v>
      </c>
      <c r="D432" s="11">
        <v>196</v>
      </c>
      <c r="E432" s="11">
        <f t="shared" si="28"/>
        <v>494</v>
      </c>
      <c r="F432" s="11">
        <f t="shared" si="29"/>
        <v>50</v>
      </c>
      <c r="G432" s="11">
        <f t="shared" si="30"/>
        <v>544</v>
      </c>
    </row>
    <row r="433" spans="1:7" x14ac:dyDescent="0.25">
      <c r="A433" t="str">
        <f t="shared" si="27"/>
        <v>Town of Somers - 2</v>
      </c>
      <c r="B433" s="11">
        <v>180002</v>
      </c>
      <c r="C433" s="11">
        <v>383</v>
      </c>
      <c r="D433" s="11">
        <v>220</v>
      </c>
      <c r="E433" s="11">
        <f t="shared" si="28"/>
        <v>603</v>
      </c>
      <c r="F433" s="11">
        <f t="shared" si="29"/>
        <v>118</v>
      </c>
      <c r="G433" s="11">
        <f t="shared" si="30"/>
        <v>721</v>
      </c>
    </row>
    <row r="434" spans="1:7" x14ac:dyDescent="0.25">
      <c r="A434" t="str">
        <f t="shared" si="27"/>
        <v>Town of Somers - 3</v>
      </c>
      <c r="B434" s="11">
        <v>180003</v>
      </c>
      <c r="C434" s="11">
        <v>285</v>
      </c>
      <c r="D434" s="11">
        <v>228</v>
      </c>
      <c r="E434" s="11">
        <f t="shared" si="28"/>
        <v>513</v>
      </c>
      <c r="F434" s="11">
        <f t="shared" si="29"/>
        <v>73</v>
      </c>
      <c r="G434" s="11">
        <f t="shared" si="30"/>
        <v>586</v>
      </c>
    </row>
    <row r="435" spans="1:7" x14ac:dyDescent="0.25">
      <c r="A435" t="str">
        <f t="shared" si="27"/>
        <v>Town of Somers - 4</v>
      </c>
      <c r="B435" s="11">
        <v>180004</v>
      </c>
      <c r="C435" s="11">
        <v>388</v>
      </c>
      <c r="D435" s="11">
        <v>225</v>
      </c>
      <c r="E435" s="11">
        <f t="shared" si="28"/>
        <v>613</v>
      </c>
      <c r="F435" s="11">
        <f t="shared" si="29"/>
        <v>60</v>
      </c>
      <c r="G435" s="11">
        <f t="shared" si="30"/>
        <v>673</v>
      </c>
    </row>
    <row r="436" spans="1:7" x14ac:dyDescent="0.25">
      <c r="A436" t="str">
        <f t="shared" si="27"/>
        <v>Town of Somers - 5</v>
      </c>
      <c r="B436" s="11">
        <v>180005</v>
      </c>
      <c r="C436" s="11">
        <v>361</v>
      </c>
      <c r="D436" s="11">
        <v>315</v>
      </c>
      <c r="E436" s="11">
        <f t="shared" si="28"/>
        <v>676</v>
      </c>
      <c r="F436" s="11">
        <f t="shared" si="29"/>
        <v>76</v>
      </c>
      <c r="G436" s="11">
        <f t="shared" si="30"/>
        <v>752</v>
      </c>
    </row>
    <row r="437" spans="1:7" x14ac:dyDescent="0.25">
      <c r="A437" t="str">
        <f t="shared" si="27"/>
        <v>Town of Somers - 6</v>
      </c>
      <c r="B437" s="11">
        <v>180006</v>
      </c>
      <c r="C437" s="11">
        <v>238</v>
      </c>
      <c r="D437" s="11">
        <v>150</v>
      </c>
      <c r="E437" s="11">
        <f t="shared" si="28"/>
        <v>388</v>
      </c>
      <c r="F437" s="11">
        <f t="shared" si="29"/>
        <v>45</v>
      </c>
      <c r="G437" s="11">
        <f t="shared" si="30"/>
        <v>433</v>
      </c>
    </row>
    <row r="438" spans="1:7" x14ac:dyDescent="0.25">
      <c r="A438" t="str">
        <f t="shared" si="27"/>
        <v>Town of Somers - 7</v>
      </c>
      <c r="B438" s="11">
        <v>180007</v>
      </c>
      <c r="C438" s="11">
        <v>262</v>
      </c>
      <c r="D438" s="11">
        <v>233</v>
      </c>
      <c r="E438" s="11">
        <f t="shared" si="28"/>
        <v>495</v>
      </c>
      <c r="F438" s="11">
        <f t="shared" si="29"/>
        <v>62</v>
      </c>
      <c r="G438" s="11">
        <f t="shared" si="30"/>
        <v>557</v>
      </c>
    </row>
    <row r="439" spans="1:7" x14ac:dyDescent="0.25">
      <c r="A439" t="str">
        <f t="shared" si="27"/>
        <v>Town of Somers - 8</v>
      </c>
      <c r="B439" s="11">
        <v>180008</v>
      </c>
      <c r="C439" s="11">
        <v>325</v>
      </c>
      <c r="D439" s="11">
        <v>253</v>
      </c>
      <c r="E439" s="11">
        <f t="shared" si="28"/>
        <v>578</v>
      </c>
      <c r="F439" s="11">
        <f t="shared" si="29"/>
        <v>80</v>
      </c>
      <c r="G439" s="11">
        <f t="shared" si="30"/>
        <v>658</v>
      </c>
    </row>
    <row r="440" spans="1:7" x14ac:dyDescent="0.25">
      <c r="A440" t="str">
        <f t="shared" si="27"/>
        <v>Town of Somers - 9</v>
      </c>
      <c r="B440" s="11">
        <v>180009</v>
      </c>
      <c r="C440" s="11">
        <v>335</v>
      </c>
      <c r="D440" s="11">
        <v>163</v>
      </c>
      <c r="E440" s="11">
        <f t="shared" si="28"/>
        <v>498</v>
      </c>
      <c r="F440" s="11">
        <f t="shared" si="29"/>
        <v>107</v>
      </c>
      <c r="G440" s="11">
        <f t="shared" si="30"/>
        <v>605</v>
      </c>
    </row>
    <row r="441" spans="1:7" x14ac:dyDescent="0.25">
      <c r="A441" t="str">
        <f t="shared" si="27"/>
        <v>Town of Somers - 10</v>
      </c>
      <c r="B441" s="11">
        <v>180010</v>
      </c>
      <c r="C441" s="11">
        <v>339</v>
      </c>
      <c r="D441" s="11">
        <v>161</v>
      </c>
      <c r="E441" s="11">
        <f t="shared" si="28"/>
        <v>500</v>
      </c>
      <c r="F441" s="11">
        <f t="shared" si="29"/>
        <v>66</v>
      </c>
      <c r="G441" s="11">
        <f t="shared" si="30"/>
        <v>566</v>
      </c>
    </row>
    <row r="442" spans="1:7" x14ac:dyDescent="0.25">
      <c r="A442" t="str">
        <f t="shared" si="27"/>
        <v>Town of Somers - 11</v>
      </c>
      <c r="B442" s="11">
        <v>180011</v>
      </c>
      <c r="C442" s="11">
        <v>292</v>
      </c>
      <c r="D442" s="11">
        <v>198</v>
      </c>
      <c r="E442" s="11">
        <f t="shared" si="28"/>
        <v>490</v>
      </c>
      <c r="F442" s="11">
        <f t="shared" si="29"/>
        <v>48</v>
      </c>
      <c r="G442" s="11">
        <f t="shared" si="30"/>
        <v>538</v>
      </c>
    </row>
    <row r="443" spans="1:7" x14ac:dyDescent="0.25">
      <c r="A443" t="str">
        <f t="shared" si="27"/>
        <v>Town of Somers - 12</v>
      </c>
      <c r="B443" s="11">
        <v>180012</v>
      </c>
      <c r="C443" s="11">
        <v>343</v>
      </c>
      <c r="D443" s="11">
        <v>229</v>
      </c>
      <c r="E443" s="11">
        <f t="shared" si="28"/>
        <v>572</v>
      </c>
      <c r="F443" s="11">
        <f t="shared" si="29"/>
        <v>91</v>
      </c>
      <c r="G443" s="11">
        <f t="shared" si="30"/>
        <v>663</v>
      </c>
    </row>
    <row r="444" spans="1:7" x14ac:dyDescent="0.25">
      <c r="A444" t="str">
        <f t="shared" si="27"/>
        <v>Town of Somers - 13</v>
      </c>
      <c r="B444" s="11">
        <v>180013</v>
      </c>
      <c r="C444" s="11">
        <v>317</v>
      </c>
      <c r="D444" s="11">
        <v>231</v>
      </c>
      <c r="E444" s="11">
        <f t="shared" si="28"/>
        <v>548</v>
      </c>
      <c r="F444" s="11">
        <f t="shared" si="29"/>
        <v>106</v>
      </c>
      <c r="G444" s="11">
        <f t="shared" si="30"/>
        <v>654</v>
      </c>
    </row>
    <row r="445" spans="1:7" x14ac:dyDescent="0.25">
      <c r="A445" t="str">
        <f t="shared" si="27"/>
        <v>Town of Somers - 14</v>
      </c>
      <c r="B445" s="11">
        <v>180014</v>
      </c>
      <c r="C445" s="11">
        <v>420</v>
      </c>
      <c r="D445" s="11">
        <v>199</v>
      </c>
      <c r="E445" s="11">
        <f t="shared" si="28"/>
        <v>619</v>
      </c>
      <c r="F445" s="11">
        <f t="shared" si="29"/>
        <v>130</v>
      </c>
      <c r="G445" s="11">
        <f t="shared" si="30"/>
        <v>749</v>
      </c>
    </row>
    <row r="446" spans="1:7" x14ac:dyDescent="0.25">
      <c r="A446" t="str">
        <f t="shared" si="27"/>
        <v>Town of Somers - 15</v>
      </c>
      <c r="B446" s="11">
        <v>180015</v>
      </c>
      <c r="C446" s="11">
        <v>355</v>
      </c>
      <c r="D446" s="11">
        <v>178</v>
      </c>
      <c r="E446" s="11">
        <f t="shared" si="28"/>
        <v>533</v>
      </c>
      <c r="F446" s="11">
        <f t="shared" si="29"/>
        <v>86</v>
      </c>
      <c r="G446" s="11">
        <f t="shared" si="30"/>
        <v>619</v>
      </c>
    </row>
    <row r="447" spans="1:7" x14ac:dyDescent="0.25">
      <c r="A447" t="str">
        <f t="shared" si="27"/>
        <v>Town of Somers - 16</v>
      </c>
      <c r="B447" s="11">
        <v>180016</v>
      </c>
      <c r="C447" s="11">
        <v>212</v>
      </c>
      <c r="D447" s="11">
        <v>126</v>
      </c>
      <c r="E447" s="11">
        <f t="shared" si="28"/>
        <v>338</v>
      </c>
      <c r="F447" s="11">
        <f t="shared" si="29"/>
        <v>41</v>
      </c>
      <c r="G447" s="11">
        <f t="shared" si="30"/>
        <v>379</v>
      </c>
    </row>
    <row r="448" spans="1:7" x14ac:dyDescent="0.25">
      <c r="A448" t="str">
        <f t="shared" si="27"/>
        <v>Town of Somers - 17</v>
      </c>
      <c r="B448" s="11">
        <v>180017</v>
      </c>
      <c r="C448" s="11">
        <v>310</v>
      </c>
      <c r="D448" s="11">
        <v>223</v>
      </c>
      <c r="E448" s="11">
        <f t="shared" si="28"/>
        <v>533</v>
      </c>
      <c r="F448" s="11">
        <f t="shared" si="29"/>
        <v>61</v>
      </c>
      <c r="G448" s="11">
        <f t="shared" si="30"/>
        <v>594</v>
      </c>
    </row>
    <row r="449" spans="1:7" ht="13.8" thickBot="1" x14ac:dyDescent="0.3">
      <c r="A449" s="18" t="str">
        <f t="shared" si="27"/>
        <v>Town of Somers - 18</v>
      </c>
      <c r="B449" s="19">
        <v>180018</v>
      </c>
      <c r="C449" s="19">
        <v>266</v>
      </c>
      <c r="D449" s="19">
        <v>125</v>
      </c>
      <c r="E449" s="19">
        <f t="shared" si="28"/>
        <v>391</v>
      </c>
      <c r="F449" s="19">
        <f t="shared" si="29"/>
        <v>84</v>
      </c>
      <c r="G449" s="19">
        <f t="shared" si="30"/>
        <v>475</v>
      </c>
    </row>
    <row r="450" spans="1:7" x14ac:dyDescent="0.25">
      <c r="B450" s="13" t="s">
        <v>977</v>
      </c>
      <c r="C450" s="11">
        <f>SUM(C432:C449)</f>
        <v>5729</v>
      </c>
      <c r="D450" s="11">
        <f>SUM(D432:D449)</f>
        <v>3653</v>
      </c>
      <c r="E450" s="11">
        <f>SUM(E432:E449)</f>
        <v>9382</v>
      </c>
      <c r="F450" s="11">
        <f>SUM(F432:F449)</f>
        <v>1384</v>
      </c>
      <c r="G450" s="11">
        <f>SUM(G432:G449)</f>
        <v>10766</v>
      </c>
    </row>
    <row r="451" spans="1:7" x14ac:dyDescent="0.25">
      <c r="A451" t="str">
        <f t="shared" si="27"/>
        <v>Town of Yorktown - 1</v>
      </c>
      <c r="B451" s="11">
        <v>190001</v>
      </c>
      <c r="C451" s="11">
        <v>282</v>
      </c>
      <c r="D451" s="11">
        <v>180</v>
      </c>
      <c r="E451" s="11">
        <f t="shared" si="28"/>
        <v>462</v>
      </c>
      <c r="F451" s="11">
        <f t="shared" si="29"/>
        <v>44</v>
      </c>
      <c r="G451" s="11">
        <f t="shared" si="30"/>
        <v>506</v>
      </c>
    </row>
    <row r="452" spans="1:7" x14ac:dyDescent="0.25">
      <c r="A452" t="str">
        <f t="shared" si="27"/>
        <v>Town of Yorktown - 2</v>
      </c>
      <c r="B452" s="11">
        <v>190002</v>
      </c>
      <c r="C452" s="11">
        <v>216</v>
      </c>
      <c r="D452" s="11">
        <v>113</v>
      </c>
      <c r="E452" s="11">
        <f t="shared" si="28"/>
        <v>329</v>
      </c>
      <c r="F452" s="11">
        <f t="shared" si="29"/>
        <v>31</v>
      </c>
      <c r="G452" s="11">
        <f t="shared" si="30"/>
        <v>360</v>
      </c>
    </row>
    <row r="453" spans="1:7" x14ac:dyDescent="0.25">
      <c r="A453" t="str">
        <f t="shared" si="27"/>
        <v>Town of Yorktown - 3</v>
      </c>
      <c r="B453" s="11">
        <v>190003</v>
      </c>
      <c r="C453" s="11">
        <v>288</v>
      </c>
      <c r="D453" s="11">
        <v>104</v>
      </c>
      <c r="E453" s="11">
        <f t="shared" si="28"/>
        <v>392</v>
      </c>
      <c r="F453" s="11">
        <f t="shared" si="29"/>
        <v>64</v>
      </c>
      <c r="G453" s="11">
        <f t="shared" si="30"/>
        <v>456</v>
      </c>
    </row>
    <row r="454" spans="1:7" x14ac:dyDescent="0.25">
      <c r="A454" t="str">
        <f t="shared" si="27"/>
        <v>Town of Yorktown - 4</v>
      </c>
      <c r="B454" s="11">
        <v>190004</v>
      </c>
      <c r="C454" s="11">
        <v>259</v>
      </c>
      <c r="D454" s="11">
        <v>197</v>
      </c>
      <c r="E454" s="11">
        <f t="shared" si="28"/>
        <v>456</v>
      </c>
      <c r="F454" s="11">
        <f t="shared" si="29"/>
        <v>64</v>
      </c>
      <c r="G454" s="11">
        <f t="shared" si="30"/>
        <v>520</v>
      </c>
    </row>
    <row r="455" spans="1:7" x14ac:dyDescent="0.25">
      <c r="A455" t="str">
        <f t="shared" si="27"/>
        <v>Town of Yorktown - 5</v>
      </c>
      <c r="B455" s="11">
        <v>190005</v>
      </c>
      <c r="C455" s="11">
        <v>241</v>
      </c>
      <c r="D455" s="11">
        <v>162</v>
      </c>
      <c r="E455" s="11">
        <f t="shared" si="28"/>
        <v>403</v>
      </c>
      <c r="F455" s="11">
        <f t="shared" si="29"/>
        <v>96</v>
      </c>
      <c r="G455" s="11">
        <f t="shared" si="30"/>
        <v>499</v>
      </c>
    </row>
    <row r="456" spans="1:7" x14ac:dyDescent="0.25">
      <c r="A456" t="str">
        <f t="shared" si="27"/>
        <v>Town of Yorktown - 6</v>
      </c>
      <c r="B456" s="11">
        <v>190006</v>
      </c>
      <c r="C456" s="11">
        <v>204</v>
      </c>
      <c r="D456" s="11">
        <v>103</v>
      </c>
      <c r="E456" s="11">
        <f t="shared" si="28"/>
        <v>307</v>
      </c>
      <c r="F456" s="11">
        <f t="shared" si="29"/>
        <v>63</v>
      </c>
      <c r="G456" s="11">
        <f t="shared" si="30"/>
        <v>370</v>
      </c>
    </row>
    <row r="457" spans="1:7" x14ac:dyDescent="0.25">
      <c r="A457" t="str">
        <f t="shared" si="27"/>
        <v>Town of Yorktown - 7</v>
      </c>
      <c r="B457" s="11">
        <v>190007</v>
      </c>
      <c r="C457" s="11">
        <v>217</v>
      </c>
      <c r="D457" s="11">
        <v>138</v>
      </c>
      <c r="E457" s="11">
        <f t="shared" si="28"/>
        <v>355</v>
      </c>
      <c r="F457" s="11">
        <f t="shared" si="29"/>
        <v>40</v>
      </c>
      <c r="G457" s="11">
        <f t="shared" si="30"/>
        <v>395</v>
      </c>
    </row>
    <row r="458" spans="1:7" x14ac:dyDescent="0.25">
      <c r="A458" t="str">
        <f t="shared" si="27"/>
        <v>Town of Yorktown - 8</v>
      </c>
      <c r="B458" s="11">
        <v>190008</v>
      </c>
      <c r="C458" s="11">
        <v>210</v>
      </c>
      <c r="D458" s="11">
        <v>112</v>
      </c>
      <c r="E458" s="11">
        <f t="shared" si="28"/>
        <v>322</v>
      </c>
      <c r="F458" s="11">
        <f t="shared" si="29"/>
        <v>27</v>
      </c>
      <c r="G458" s="11">
        <f t="shared" si="30"/>
        <v>349</v>
      </c>
    </row>
    <row r="459" spans="1:7" x14ac:dyDescent="0.25">
      <c r="A459" t="str">
        <f t="shared" si="27"/>
        <v>Town of Yorktown - 9</v>
      </c>
      <c r="B459" s="11">
        <v>190009</v>
      </c>
      <c r="C459" s="11">
        <v>364</v>
      </c>
      <c r="D459" s="11">
        <v>202</v>
      </c>
      <c r="E459" s="11">
        <f t="shared" si="28"/>
        <v>566</v>
      </c>
      <c r="F459" s="11">
        <f t="shared" si="29"/>
        <v>79</v>
      </c>
      <c r="G459" s="11">
        <f t="shared" si="30"/>
        <v>645</v>
      </c>
    </row>
    <row r="460" spans="1:7" x14ac:dyDescent="0.25">
      <c r="A460" t="str">
        <f t="shared" si="27"/>
        <v>Town of Yorktown - 10</v>
      </c>
      <c r="B460" s="11">
        <v>190010</v>
      </c>
      <c r="C460" s="11">
        <v>94</v>
      </c>
      <c r="D460" s="11">
        <v>77</v>
      </c>
      <c r="E460" s="11">
        <f t="shared" si="28"/>
        <v>171</v>
      </c>
      <c r="F460" s="11">
        <f t="shared" si="29"/>
        <v>32</v>
      </c>
      <c r="G460" s="11">
        <f t="shared" si="30"/>
        <v>203</v>
      </c>
    </row>
    <row r="461" spans="1:7" x14ac:dyDescent="0.25">
      <c r="A461" t="str">
        <f t="shared" si="27"/>
        <v>Town of Yorktown - 11</v>
      </c>
      <c r="B461" s="11">
        <v>190011</v>
      </c>
      <c r="C461" s="11">
        <v>275</v>
      </c>
      <c r="D461" s="11">
        <v>177</v>
      </c>
      <c r="E461" s="11">
        <f t="shared" si="28"/>
        <v>452</v>
      </c>
      <c r="F461" s="11">
        <f t="shared" si="29"/>
        <v>61</v>
      </c>
      <c r="G461" s="11">
        <f t="shared" si="30"/>
        <v>513</v>
      </c>
    </row>
    <row r="462" spans="1:7" x14ac:dyDescent="0.25">
      <c r="A462" t="str">
        <f t="shared" si="27"/>
        <v>Town of Yorktown - 12</v>
      </c>
      <c r="B462" s="11">
        <v>190012</v>
      </c>
      <c r="C462" s="11">
        <v>138</v>
      </c>
      <c r="D462" s="11">
        <v>84</v>
      </c>
      <c r="E462" s="11">
        <f t="shared" si="28"/>
        <v>222</v>
      </c>
      <c r="F462" s="11">
        <f t="shared" si="29"/>
        <v>20</v>
      </c>
      <c r="G462" s="11">
        <f t="shared" si="30"/>
        <v>242</v>
      </c>
    </row>
    <row r="463" spans="1:7" x14ac:dyDescent="0.25">
      <c r="A463" t="str">
        <f t="shared" si="27"/>
        <v>Town of Yorktown - 13</v>
      </c>
      <c r="B463" s="11">
        <v>190013</v>
      </c>
      <c r="C463" s="11">
        <v>255</v>
      </c>
      <c r="D463" s="11">
        <v>154</v>
      </c>
      <c r="E463" s="11">
        <f t="shared" si="28"/>
        <v>409</v>
      </c>
      <c r="F463" s="11">
        <f t="shared" si="29"/>
        <v>72</v>
      </c>
      <c r="G463" s="11">
        <f t="shared" si="30"/>
        <v>481</v>
      </c>
    </row>
    <row r="464" spans="1:7" x14ac:dyDescent="0.25">
      <c r="A464" t="str">
        <f t="shared" si="27"/>
        <v>Town of Yorktown - 14</v>
      </c>
      <c r="B464" s="11">
        <v>190014</v>
      </c>
      <c r="C464" s="11">
        <v>188</v>
      </c>
      <c r="D464" s="11">
        <v>170</v>
      </c>
      <c r="E464" s="11">
        <f t="shared" si="28"/>
        <v>358</v>
      </c>
      <c r="F464" s="11">
        <f t="shared" si="29"/>
        <v>31</v>
      </c>
      <c r="G464" s="11">
        <f t="shared" si="30"/>
        <v>389</v>
      </c>
    </row>
    <row r="465" spans="1:7" x14ac:dyDescent="0.25">
      <c r="A465" t="str">
        <f t="shared" si="27"/>
        <v>Town of Yorktown - 15</v>
      </c>
      <c r="B465" s="11">
        <v>190015</v>
      </c>
      <c r="C465" s="11">
        <v>207</v>
      </c>
      <c r="D465" s="11">
        <v>151</v>
      </c>
      <c r="E465" s="11">
        <f t="shared" si="28"/>
        <v>358</v>
      </c>
      <c r="F465" s="11">
        <f t="shared" si="29"/>
        <v>28</v>
      </c>
      <c r="G465" s="11">
        <f t="shared" si="30"/>
        <v>386</v>
      </c>
    </row>
    <row r="466" spans="1:7" x14ac:dyDescent="0.25">
      <c r="A466" t="str">
        <f t="shared" si="27"/>
        <v>Town of Yorktown - 16</v>
      </c>
      <c r="B466" s="11">
        <v>190016</v>
      </c>
      <c r="C466" s="11">
        <v>167</v>
      </c>
      <c r="D466" s="11">
        <v>98</v>
      </c>
      <c r="E466" s="11">
        <f t="shared" si="28"/>
        <v>265</v>
      </c>
      <c r="F466" s="11">
        <f t="shared" si="29"/>
        <v>44</v>
      </c>
      <c r="G466" s="11">
        <f t="shared" si="30"/>
        <v>309</v>
      </c>
    </row>
    <row r="467" spans="1:7" x14ac:dyDescent="0.25">
      <c r="A467" t="str">
        <f t="shared" si="27"/>
        <v>Town of Yorktown - 17</v>
      </c>
      <c r="B467" s="11">
        <v>190017</v>
      </c>
      <c r="C467" s="11">
        <v>264</v>
      </c>
      <c r="D467" s="11">
        <v>153</v>
      </c>
      <c r="E467" s="11">
        <f t="shared" si="28"/>
        <v>417</v>
      </c>
      <c r="F467" s="11">
        <f t="shared" si="29"/>
        <v>45</v>
      </c>
      <c r="G467" s="11">
        <f t="shared" si="30"/>
        <v>462</v>
      </c>
    </row>
    <row r="468" spans="1:7" x14ac:dyDescent="0.25">
      <c r="A468" t="str">
        <f t="shared" ref="A468:A532" si="31">VLOOKUP(B468,KEY,3,FALSE)</f>
        <v>Town of Yorktown - 18</v>
      </c>
      <c r="B468" s="11">
        <v>190018</v>
      </c>
      <c r="C468" s="11">
        <v>251</v>
      </c>
      <c r="D468" s="11">
        <v>133</v>
      </c>
      <c r="E468" s="11">
        <f t="shared" si="28"/>
        <v>384</v>
      </c>
      <c r="F468" s="11">
        <f t="shared" si="29"/>
        <v>58</v>
      </c>
      <c r="G468" s="11">
        <f t="shared" si="30"/>
        <v>442</v>
      </c>
    </row>
    <row r="469" spans="1:7" x14ac:dyDescent="0.25">
      <c r="A469" t="str">
        <f t="shared" si="31"/>
        <v>Town of Yorktown - 19</v>
      </c>
      <c r="B469" s="11">
        <v>190019</v>
      </c>
      <c r="C469" s="11">
        <v>318</v>
      </c>
      <c r="D469" s="11">
        <v>285</v>
      </c>
      <c r="E469" s="11">
        <f t="shared" si="28"/>
        <v>603</v>
      </c>
      <c r="F469" s="11">
        <f t="shared" si="29"/>
        <v>67</v>
      </c>
      <c r="G469" s="11">
        <f t="shared" si="30"/>
        <v>670</v>
      </c>
    </row>
    <row r="470" spans="1:7" x14ac:dyDescent="0.25">
      <c r="A470" t="str">
        <f t="shared" si="31"/>
        <v>Town of Yorktown - 20</v>
      </c>
      <c r="B470" s="11">
        <v>190020</v>
      </c>
      <c r="C470" s="11">
        <v>353</v>
      </c>
      <c r="D470" s="11">
        <v>221</v>
      </c>
      <c r="E470" s="11">
        <f t="shared" si="28"/>
        <v>574</v>
      </c>
      <c r="F470" s="11">
        <f t="shared" si="29"/>
        <v>66</v>
      </c>
      <c r="G470" s="11">
        <f t="shared" si="30"/>
        <v>640</v>
      </c>
    </row>
    <row r="471" spans="1:7" x14ac:dyDescent="0.25">
      <c r="A471" t="str">
        <f t="shared" si="31"/>
        <v>Town of Yorktown - 21</v>
      </c>
      <c r="B471" s="11">
        <v>190021</v>
      </c>
      <c r="C471" s="11">
        <v>283</v>
      </c>
      <c r="D471" s="11">
        <v>167</v>
      </c>
      <c r="E471" s="11">
        <f t="shared" si="28"/>
        <v>450</v>
      </c>
      <c r="F471" s="11">
        <f t="shared" si="29"/>
        <v>43</v>
      </c>
      <c r="G471" s="11">
        <f t="shared" si="30"/>
        <v>493</v>
      </c>
    </row>
    <row r="472" spans="1:7" x14ac:dyDescent="0.25">
      <c r="A472" t="str">
        <f t="shared" si="31"/>
        <v>Town of Yorktown - 22</v>
      </c>
      <c r="B472" s="11">
        <v>190022</v>
      </c>
      <c r="C472" s="11">
        <v>192</v>
      </c>
      <c r="D472" s="11">
        <v>133</v>
      </c>
      <c r="E472" s="11">
        <f t="shared" si="28"/>
        <v>325</v>
      </c>
      <c r="F472" s="11">
        <f t="shared" si="29"/>
        <v>53</v>
      </c>
      <c r="G472" s="11">
        <f t="shared" si="30"/>
        <v>378</v>
      </c>
    </row>
    <row r="473" spans="1:7" x14ac:dyDescent="0.25">
      <c r="A473" t="str">
        <f t="shared" si="31"/>
        <v>Town of Yorktown - 23</v>
      </c>
      <c r="B473" s="11">
        <v>190023</v>
      </c>
      <c r="C473" s="11">
        <v>211</v>
      </c>
      <c r="D473" s="11">
        <v>147</v>
      </c>
      <c r="E473" s="11">
        <f t="shared" si="28"/>
        <v>358</v>
      </c>
      <c r="F473" s="11">
        <f t="shared" si="29"/>
        <v>58</v>
      </c>
      <c r="G473" s="11">
        <f t="shared" si="30"/>
        <v>416</v>
      </c>
    </row>
    <row r="474" spans="1:7" x14ac:dyDescent="0.25">
      <c r="A474" t="str">
        <f t="shared" si="31"/>
        <v>Town of Yorktown - 24</v>
      </c>
      <c r="B474" s="11">
        <v>190024</v>
      </c>
      <c r="C474" s="11">
        <v>151</v>
      </c>
      <c r="D474" s="11">
        <v>70</v>
      </c>
      <c r="E474" s="11">
        <f t="shared" si="28"/>
        <v>221</v>
      </c>
      <c r="F474" s="11">
        <f t="shared" si="29"/>
        <v>23</v>
      </c>
      <c r="G474" s="11">
        <f t="shared" si="30"/>
        <v>244</v>
      </c>
    </row>
    <row r="475" spans="1:7" x14ac:dyDescent="0.25">
      <c r="A475" t="str">
        <f t="shared" si="31"/>
        <v>Town of Yorktown - 25</v>
      </c>
      <c r="B475" s="11">
        <v>190025</v>
      </c>
      <c r="C475" s="11">
        <v>99</v>
      </c>
      <c r="D475" s="11">
        <v>56</v>
      </c>
      <c r="E475" s="11">
        <f t="shared" si="28"/>
        <v>155</v>
      </c>
      <c r="F475" s="11">
        <f t="shared" si="29"/>
        <v>19</v>
      </c>
      <c r="G475" s="11">
        <f t="shared" si="30"/>
        <v>174</v>
      </c>
    </row>
    <row r="476" spans="1:7" x14ac:dyDescent="0.25">
      <c r="A476" t="str">
        <f t="shared" si="31"/>
        <v>Town of Yorktown - 26</v>
      </c>
      <c r="B476" s="11">
        <v>190026</v>
      </c>
      <c r="C476" s="11">
        <v>154</v>
      </c>
      <c r="D476" s="11">
        <v>100</v>
      </c>
      <c r="E476" s="11">
        <f t="shared" si="28"/>
        <v>254</v>
      </c>
      <c r="F476" s="11">
        <f t="shared" si="29"/>
        <v>28</v>
      </c>
      <c r="G476" s="11">
        <f t="shared" si="30"/>
        <v>282</v>
      </c>
    </row>
    <row r="477" spans="1:7" x14ac:dyDescent="0.25">
      <c r="A477" t="str">
        <f t="shared" si="31"/>
        <v>Town of Yorktown - 27</v>
      </c>
      <c r="B477" s="11">
        <v>190027</v>
      </c>
      <c r="C477" s="11">
        <v>293</v>
      </c>
      <c r="D477" s="11">
        <v>175</v>
      </c>
      <c r="E477" s="11">
        <f t="shared" si="28"/>
        <v>468</v>
      </c>
      <c r="F477" s="11">
        <f t="shared" si="29"/>
        <v>94</v>
      </c>
      <c r="G477" s="11">
        <f t="shared" si="30"/>
        <v>562</v>
      </c>
    </row>
    <row r="478" spans="1:7" x14ac:dyDescent="0.25">
      <c r="A478" t="str">
        <f t="shared" si="31"/>
        <v>Town of Yorktown - 28</v>
      </c>
      <c r="B478" s="11">
        <v>190028</v>
      </c>
      <c r="C478" s="11">
        <v>253</v>
      </c>
      <c r="D478" s="11">
        <v>175</v>
      </c>
      <c r="E478" s="11">
        <f t="shared" si="28"/>
        <v>428</v>
      </c>
      <c r="F478" s="11">
        <f t="shared" si="29"/>
        <v>47</v>
      </c>
      <c r="G478" s="11">
        <f t="shared" si="30"/>
        <v>475</v>
      </c>
    </row>
    <row r="479" spans="1:7" x14ac:dyDescent="0.25">
      <c r="A479" t="str">
        <f t="shared" si="31"/>
        <v>Town of Yorktown - 29</v>
      </c>
      <c r="B479" s="11">
        <v>190029</v>
      </c>
      <c r="C479" s="11">
        <v>155</v>
      </c>
      <c r="D479" s="11">
        <v>80</v>
      </c>
      <c r="E479" s="11">
        <f t="shared" si="28"/>
        <v>235</v>
      </c>
      <c r="F479" s="11">
        <f t="shared" si="29"/>
        <v>19</v>
      </c>
      <c r="G479" s="11">
        <f t="shared" si="30"/>
        <v>254</v>
      </c>
    </row>
    <row r="480" spans="1:7" x14ac:dyDescent="0.25">
      <c r="A480" t="str">
        <f t="shared" si="31"/>
        <v>Town of Yorktown - 30</v>
      </c>
      <c r="B480" s="11">
        <v>190030</v>
      </c>
      <c r="C480" s="11">
        <v>182</v>
      </c>
      <c r="D480" s="11">
        <v>97</v>
      </c>
      <c r="E480" s="11">
        <f t="shared" si="28"/>
        <v>279</v>
      </c>
      <c r="F480" s="11">
        <f t="shared" si="29"/>
        <v>28</v>
      </c>
      <c r="G480" s="11">
        <f t="shared" si="30"/>
        <v>307</v>
      </c>
    </row>
    <row r="481" spans="1:7" x14ac:dyDescent="0.25">
      <c r="A481" t="str">
        <f t="shared" si="31"/>
        <v>Town of Yorktown - 31</v>
      </c>
      <c r="B481" s="11">
        <v>190031</v>
      </c>
      <c r="C481" s="11">
        <v>311</v>
      </c>
      <c r="D481" s="11">
        <v>189</v>
      </c>
      <c r="E481" s="11">
        <f t="shared" si="28"/>
        <v>500</v>
      </c>
      <c r="F481" s="11">
        <f t="shared" si="29"/>
        <v>55</v>
      </c>
      <c r="G481" s="11">
        <f t="shared" si="30"/>
        <v>555</v>
      </c>
    </row>
    <row r="482" spans="1:7" x14ac:dyDescent="0.25">
      <c r="A482" t="str">
        <f t="shared" si="31"/>
        <v>Town of Yorktown - 32</v>
      </c>
      <c r="B482" s="11">
        <v>190032</v>
      </c>
      <c r="C482" s="11">
        <v>61</v>
      </c>
      <c r="D482" s="11">
        <v>22</v>
      </c>
      <c r="E482" s="11">
        <f t="shared" si="28"/>
        <v>83</v>
      </c>
      <c r="F482" s="11">
        <f t="shared" si="29"/>
        <v>13</v>
      </c>
      <c r="G482" s="11">
        <f t="shared" si="30"/>
        <v>96</v>
      </c>
    </row>
    <row r="483" spans="1:7" x14ac:dyDescent="0.25">
      <c r="A483" t="str">
        <f t="shared" si="31"/>
        <v>Town of Yorktown - 33</v>
      </c>
      <c r="B483" s="11">
        <v>190033</v>
      </c>
      <c r="C483" s="11">
        <v>303</v>
      </c>
      <c r="D483" s="11">
        <v>159</v>
      </c>
      <c r="E483" s="11">
        <f t="shared" si="28"/>
        <v>462</v>
      </c>
      <c r="F483" s="11">
        <f t="shared" si="29"/>
        <v>57</v>
      </c>
      <c r="G483" s="11">
        <f t="shared" si="30"/>
        <v>519</v>
      </c>
    </row>
    <row r="484" spans="1:7" x14ac:dyDescent="0.25">
      <c r="A484" t="str">
        <f t="shared" si="31"/>
        <v>Town of Yorktown - 34</v>
      </c>
      <c r="B484" s="11">
        <v>190034</v>
      </c>
      <c r="C484" s="11">
        <v>186</v>
      </c>
      <c r="D484" s="11">
        <v>107</v>
      </c>
      <c r="E484" s="11">
        <f t="shared" si="28"/>
        <v>293</v>
      </c>
      <c r="F484" s="11">
        <f t="shared" si="29"/>
        <v>29</v>
      </c>
      <c r="G484" s="11">
        <f t="shared" si="30"/>
        <v>322</v>
      </c>
    </row>
    <row r="485" spans="1:7" x14ac:dyDescent="0.25">
      <c r="A485" t="str">
        <f t="shared" si="31"/>
        <v>Town of Yorktown - 35</v>
      </c>
      <c r="B485" s="11">
        <v>190035</v>
      </c>
      <c r="C485" s="11">
        <v>146</v>
      </c>
      <c r="D485" s="11">
        <v>91</v>
      </c>
      <c r="E485" s="11">
        <f t="shared" si="28"/>
        <v>237</v>
      </c>
      <c r="F485" s="11">
        <f t="shared" si="29"/>
        <v>27</v>
      </c>
      <c r="G485" s="11">
        <f t="shared" si="30"/>
        <v>264</v>
      </c>
    </row>
    <row r="486" spans="1:7" x14ac:dyDescent="0.25">
      <c r="A486" t="str">
        <f t="shared" si="31"/>
        <v>Town of Yorktown - 36</v>
      </c>
      <c r="B486" s="11">
        <v>190036</v>
      </c>
      <c r="C486" s="11">
        <v>210</v>
      </c>
      <c r="D486" s="11">
        <v>158</v>
      </c>
      <c r="E486" s="11">
        <f t="shared" si="28"/>
        <v>368</v>
      </c>
      <c r="F486" s="11">
        <f t="shared" si="29"/>
        <v>34</v>
      </c>
      <c r="G486" s="11">
        <f t="shared" si="30"/>
        <v>402</v>
      </c>
    </row>
    <row r="487" spans="1:7" x14ac:dyDescent="0.25">
      <c r="A487" t="str">
        <f t="shared" si="31"/>
        <v>Town of Yorktown - 37</v>
      </c>
      <c r="B487" s="11">
        <v>190037</v>
      </c>
      <c r="C487" s="11">
        <v>135</v>
      </c>
      <c r="D487" s="11">
        <v>72</v>
      </c>
      <c r="E487" s="11">
        <f t="shared" si="28"/>
        <v>207</v>
      </c>
      <c r="F487" s="11">
        <f t="shared" si="29"/>
        <v>30</v>
      </c>
      <c r="G487" s="11">
        <f t="shared" si="30"/>
        <v>237</v>
      </c>
    </row>
    <row r="488" spans="1:7" x14ac:dyDescent="0.25">
      <c r="A488" t="str">
        <f t="shared" si="31"/>
        <v>Town of Yorktown - 38</v>
      </c>
      <c r="B488" s="11">
        <v>190038</v>
      </c>
      <c r="C488" s="11">
        <v>373</v>
      </c>
      <c r="D488" s="11">
        <v>172</v>
      </c>
      <c r="E488" s="11">
        <f t="shared" si="28"/>
        <v>545</v>
      </c>
      <c r="F488" s="11">
        <f t="shared" si="29"/>
        <v>56</v>
      </c>
      <c r="G488" s="11">
        <f t="shared" si="30"/>
        <v>601</v>
      </c>
    </row>
    <row r="489" spans="1:7" x14ac:dyDescent="0.25">
      <c r="A489" t="str">
        <f t="shared" si="31"/>
        <v>Town of Yorktown - 39</v>
      </c>
      <c r="B489" s="11">
        <v>190039</v>
      </c>
      <c r="C489" s="11">
        <v>192</v>
      </c>
      <c r="D489" s="11">
        <v>93</v>
      </c>
      <c r="E489" s="11">
        <f t="shared" ref="E489:E553" si="32">SUM(C489:D489)</f>
        <v>285</v>
      </c>
      <c r="F489" s="11">
        <f t="shared" ref="F489:F553" si="33">SUM(G489-E489)</f>
        <v>66</v>
      </c>
      <c r="G489" s="11">
        <f t="shared" ref="G489:G553" si="34">VLOOKUP(B489,KEY,2,FALSE)</f>
        <v>351</v>
      </c>
    </row>
    <row r="490" spans="1:7" x14ac:dyDescent="0.25">
      <c r="A490" t="str">
        <f t="shared" si="31"/>
        <v>Town of Yorktown - 40</v>
      </c>
      <c r="B490" s="11">
        <v>190040</v>
      </c>
      <c r="C490" s="11">
        <v>161</v>
      </c>
      <c r="D490" s="11">
        <v>78</v>
      </c>
      <c r="E490" s="11">
        <f t="shared" si="32"/>
        <v>239</v>
      </c>
      <c r="F490" s="11">
        <f t="shared" si="33"/>
        <v>19</v>
      </c>
      <c r="G490" s="11">
        <f t="shared" si="34"/>
        <v>258</v>
      </c>
    </row>
    <row r="491" spans="1:7" x14ac:dyDescent="0.25">
      <c r="A491" t="str">
        <f t="shared" si="31"/>
        <v>Town of Yorktown - 41</v>
      </c>
      <c r="B491" s="11">
        <v>190041</v>
      </c>
      <c r="C491" s="11">
        <v>111</v>
      </c>
      <c r="D491" s="11">
        <v>33</v>
      </c>
      <c r="E491" s="11">
        <f t="shared" si="32"/>
        <v>144</v>
      </c>
      <c r="F491" s="11">
        <f t="shared" si="33"/>
        <v>7</v>
      </c>
      <c r="G491" s="11">
        <f t="shared" si="34"/>
        <v>151</v>
      </c>
    </row>
    <row r="492" spans="1:7" x14ac:dyDescent="0.25">
      <c r="A492" t="str">
        <f t="shared" si="31"/>
        <v>Town of Yorktown - 42</v>
      </c>
      <c r="B492" s="11">
        <v>190042</v>
      </c>
      <c r="C492" s="11">
        <v>191</v>
      </c>
      <c r="D492" s="11">
        <v>107</v>
      </c>
      <c r="E492" s="11">
        <f t="shared" si="32"/>
        <v>298</v>
      </c>
      <c r="F492" s="11">
        <f t="shared" si="33"/>
        <v>36</v>
      </c>
      <c r="G492" s="11">
        <f t="shared" si="34"/>
        <v>334</v>
      </c>
    </row>
    <row r="493" spans="1:7" ht="13.8" thickBot="1" x14ac:dyDescent="0.3">
      <c r="A493" s="18" t="str">
        <f t="shared" si="31"/>
        <v>Town of Yorktown - 43</v>
      </c>
      <c r="B493" s="19">
        <v>190043</v>
      </c>
      <c r="C493" s="19">
        <v>191</v>
      </c>
      <c r="D493" s="19">
        <v>81</v>
      </c>
      <c r="E493" s="19">
        <f t="shared" si="32"/>
        <v>272</v>
      </c>
      <c r="F493" s="19">
        <f t="shared" si="33"/>
        <v>42</v>
      </c>
      <c r="G493" s="19">
        <f t="shared" si="34"/>
        <v>314</v>
      </c>
    </row>
    <row r="494" spans="1:7" x14ac:dyDescent="0.25">
      <c r="B494" s="13" t="s">
        <v>977</v>
      </c>
      <c r="C494" s="11">
        <f>SUM(C451:C493)</f>
        <v>9335</v>
      </c>
      <c r="D494" s="11">
        <f>SUM(D451:D493)</f>
        <v>5576</v>
      </c>
      <c r="E494" s="11">
        <f>SUM(E451:E493)</f>
        <v>14911</v>
      </c>
      <c r="F494" s="11">
        <f>SUM(F451:F493)</f>
        <v>1915</v>
      </c>
      <c r="G494" s="11">
        <f>SUM(G451:G493)</f>
        <v>16826</v>
      </c>
    </row>
    <row r="495" spans="1:7" x14ac:dyDescent="0.25">
      <c r="A495" t="str">
        <f t="shared" si="31"/>
        <v>City of Mount Vernon - 1</v>
      </c>
      <c r="B495" s="11">
        <v>200001</v>
      </c>
      <c r="C495" s="11">
        <v>173</v>
      </c>
      <c r="D495" s="11">
        <v>7</v>
      </c>
      <c r="E495" s="11">
        <f t="shared" si="32"/>
        <v>180</v>
      </c>
      <c r="F495" s="11">
        <f t="shared" si="33"/>
        <v>29</v>
      </c>
      <c r="G495" s="11">
        <f t="shared" si="34"/>
        <v>209</v>
      </c>
    </row>
    <row r="496" spans="1:7" x14ac:dyDescent="0.25">
      <c r="A496" t="str">
        <f t="shared" si="31"/>
        <v>City of Mount Vernon - 2</v>
      </c>
      <c r="B496" s="11">
        <v>200002</v>
      </c>
      <c r="C496" s="11">
        <v>265</v>
      </c>
      <c r="D496" s="11">
        <v>21</v>
      </c>
      <c r="E496" s="11">
        <f t="shared" si="32"/>
        <v>286</v>
      </c>
      <c r="F496" s="11">
        <f t="shared" si="33"/>
        <v>75</v>
      </c>
      <c r="G496" s="11">
        <f t="shared" si="34"/>
        <v>361</v>
      </c>
    </row>
    <row r="497" spans="1:7" x14ac:dyDescent="0.25">
      <c r="A497" t="str">
        <f t="shared" si="31"/>
        <v>City of Mount Vernon - 3</v>
      </c>
      <c r="B497" s="11">
        <v>200003</v>
      </c>
      <c r="C497" s="11">
        <v>172</v>
      </c>
      <c r="D497" s="11">
        <v>9</v>
      </c>
      <c r="E497" s="11">
        <f t="shared" si="32"/>
        <v>181</v>
      </c>
      <c r="F497" s="11">
        <f t="shared" si="33"/>
        <v>30</v>
      </c>
      <c r="G497" s="11">
        <f t="shared" si="34"/>
        <v>211</v>
      </c>
    </row>
    <row r="498" spans="1:7" x14ac:dyDescent="0.25">
      <c r="A498" t="str">
        <f t="shared" si="31"/>
        <v>City of Mount Vernon - 4</v>
      </c>
      <c r="B498" s="11">
        <v>200004</v>
      </c>
      <c r="C498" s="11">
        <v>179</v>
      </c>
      <c r="D498" s="11">
        <v>5</v>
      </c>
      <c r="E498" s="11">
        <f t="shared" si="32"/>
        <v>184</v>
      </c>
      <c r="F498" s="11">
        <f t="shared" si="33"/>
        <v>38</v>
      </c>
      <c r="G498" s="11">
        <f t="shared" si="34"/>
        <v>222</v>
      </c>
    </row>
    <row r="499" spans="1:7" x14ac:dyDescent="0.25">
      <c r="A499" t="str">
        <f t="shared" si="31"/>
        <v>City of Mount Vernon - 5</v>
      </c>
      <c r="B499" s="11">
        <v>200005</v>
      </c>
      <c r="C499" s="11">
        <v>226</v>
      </c>
      <c r="D499" s="11">
        <v>12</v>
      </c>
      <c r="E499" s="11">
        <f t="shared" si="32"/>
        <v>238</v>
      </c>
      <c r="F499" s="11">
        <f t="shared" si="33"/>
        <v>77</v>
      </c>
      <c r="G499" s="11">
        <f t="shared" si="34"/>
        <v>315</v>
      </c>
    </row>
    <row r="500" spans="1:7" x14ac:dyDescent="0.25">
      <c r="A500" t="str">
        <f t="shared" si="31"/>
        <v>City of Mount Vernon - 6</v>
      </c>
      <c r="B500" s="11">
        <v>200006</v>
      </c>
      <c r="C500" s="11">
        <v>180</v>
      </c>
      <c r="D500" s="11">
        <v>11</v>
      </c>
      <c r="E500" s="11">
        <f t="shared" si="32"/>
        <v>191</v>
      </c>
      <c r="F500" s="11">
        <f t="shared" si="33"/>
        <v>114</v>
      </c>
      <c r="G500" s="11">
        <f t="shared" si="34"/>
        <v>305</v>
      </c>
    </row>
    <row r="501" spans="1:7" x14ac:dyDescent="0.25">
      <c r="A501" t="str">
        <f t="shared" si="31"/>
        <v>City of Mount Vernon - 7</v>
      </c>
      <c r="B501" s="11">
        <v>200007</v>
      </c>
      <c r="C501" s="11">
        <v>151</v>
      </c>
      <c r="D501" s="11">
        <v>9</v>
      </c>
      <c r="E501" s="11">
        <f t="shared" si="32"/>
        <v>160</v>
      </c>
      <c r="F501" s="11">
        <f t="shared" si="33"/>
        <v>76</v>
      </c>
      <c r="G501" s="11">
        <f t="shared" si="34"/>
        <v>236</v>
      </c>
    </row>
    <row r="502" spans="1:7" x14ac:dyDescent="0.25">
      <c r="A502" t="str">
        <f t="shared" si="31"/>
        <v>City of Mount Vernon - 8</v>
      </c>
      <c r="B502" s="11">
        <v>200008</v>
      </c>
      <c r="C502" s="11">
        <v>347</v>
      </c>
      <c r="D502" s="11">
        <v>18</v>
      </c>
      <c r="E502" s="11">
        <f t="shared" si="32"/>
        <v>365</v>
      </c>
      <c r="F502" s="11">
        <f t="shared" si="33"/>
        <v>44</v>
      </c>
      <c r="G502" s="11">
        <f t="shared" si="34"/>
        <v>409</v>
      </c>
    </row>
    <row r="503" spans="1:7" x14ac:dyDescent="0.25">
      <c r="A503" t="str">
        <f t="shared" si="31"/>
        <v>City of Mount Vernon - 9</v>
      </c>
      <c r="B503" s="11">
        <v>200009</v>
      </c>
      <c r="C503" s="11">
        <v>319</v>
      </c>
      <c r="D503" s="11">
        <v>16</v>
      </c>
      <c r="E503" s="11">
        <f t="shared" si="32"/>
        <v>335</v>
      </c>
      <c r="F503" s="11">
        <f t="shared" si="33"/>
        <v>34</v>
      </c>
      <c r="G503" s="11">
        <f t="shared" si="34"/>
        <v>369</v>
      </c>
    </row>
    <row r="504" spans="1:7" x14ac:dyDescent="0.25">
      <c r="A504" t="str">
        <f t="shared" si="31"/>
        <v>City of Mount Vernon - 10</v>
      </c>
      <c r="B504" s="11">
        <v>200010</v>
      </c>
      <c r="C504" s="11">
        <v>221</v>
      </c>
      <c r="D504" s="11">
        <v>10</v>
      </c>
      <c r="E504" s="11">
        <f t="shared" si="32"/>
        <v>231</v>
      </c>
      <c r="F504" s="11">
        <f t="shared" si="33"/>
        <v>32</v>
      </c>
      <c r="G504" s="11">
        <f t="shared" si="34"/>
        <v>263</v>
      </c>
    </row>
    <row r="505" spans="1:7" x14ac:dyDescent="0.25">
      <c r="A505" t="str">
        <f t="shared" si="31"/>
        <v>City of Mount Vernon - 11</v>
      </c>
      <c r="B505" s="11">
        <v>200011</v>
      </c>
      <c r="C505" s="11">
        <v>203</v>
      </c>
      <c r="D505" s="11">
        <v>6</v>
      </c>
      <c r="E505" s="11">
        <f t="shared" si="32"/>
        <v>209</v>
      </c>
      <c r="F505" s="11">
        <f t="shared" si="33"/>
        <v>31</v>
      </c>
      <c r="G505" s="11">
        <f t="shared" si="34"/>
        <v>240</v>
      </c>
    </row>
    <row r="506" spans="1:7" x14ac:dyDescent="0.25">
      <c r="A506" t="str">
        <f t="shared" si="31"/>
        <v>City of Mount Vernon - 12</v>
      </c>
      <c r="B506" s="11">
        <v>200012</v>
      </c>
      <c r="C506" s="11">
        <v>203</v>
      </c>
      <c r="D506" s="11">
        <v>10</v>
      </c>
      <c r="E506" s="11">
        <f t="shared" si="32"/>
        <v>213</v>
      </c>
      <c r="F506" s="11">
        <f t="shared" si="33"/>
        <v>30</v>
      </c>
      <c r="G506" s="11">
        <f t="shared" si="34"/>
        <v>243</v>
      </c>
    </row>
    <row r="507" spans="1:7" x14ac:dyDescent="0.25">
      <c r="A507" t="str">
        <f t="shared" si="31"/>
        <v>City of Mount Vernon - 13</v>
      </c>
      <c r="B507" s="11">
        <v>200013</v>
      </c>
      <c r="C507" s="11">
        <v>123</v>
      </c>
      <c r="D507" s="11">
        <v>3</v>
      </c>
      <c r="E507" s="11">
        <f t="shared" si="32"/>
        <v>126</v>
      </c>
      <c r="F507" s="11">
        <f t="shared" si="33"/>
        <v>51</v>
      </c>
      <c r="G507" s="11">
        <f t="shared" si="34"/>
        <v>177</v>
      </c>
    </row>
    <row r="508" spans="1:7" x14ac:dyDescent="0.25">
      <c r="A508" t="str">
        <f t="shared" si="31"/>
        <v>City of Mount Vernon - 14</v>
      </c>
      <c r="B508" s="11">
        <v>200014</v>
      </c>
      <c r="C508" s="11">
        <v>130</v>
      </c>
      <c r="D508" s="11">
        <v>9</v>
      </c>
      <c r="E508" s="11">
        <f t="shared" si="32"/>
        <v>139</v>
      </c>
      <c r="F508" s="11">
        <f t="shared" si="33"/>
        <v>31</v>
      </c>
      <c r="G508" s="11">
        <f t="shared" si="34"/>
        <v>170</v>
      </c>
    </row>
    <row r="509" spans="1:7" x14ac:dyDescent="0.25">
      <c r="A509" t="str">
        <f t="shared" si="31"/>
        <v>City of Mount Vernon - 15</v>
      </c>
      <c r="B509" s="11">
        <v>200015</v>
      </c>
      <c r="C509" s="11">
        <v>207</v>
      </c>
      <c r="D509" s="11">
        <v>7</v>
      </c>
      <c r="E509" s="11">
        <f t="shared" si="32"/>
        <v>214</v>
      </c>
      <c r="F509" s="11">
        <f t="shared" si="33"/>
        <v>74</v>
      </c>
      <c r="G509" s="11">
        <f t="shared" si="34"/>
        <v>288</v>
      </c>
    </row>
    <row r="510" spans="1:7" x14ac:dyDescent="0.25">
      <c r="A510" t="str">
        <f t="shared" si="31"/>
        <v>City of Mount Vernon - 16</v>
      </c>
      <c r="B510" s="11">
        <v>200016</v>
      </c>
      <c r="C510" s="11">
        <v>152</v>
      </c>
      <c r="D510" s="11">
        <v>6</v>
      </c>
      <c r="E510" s="11">
        <f t="shared" si="32"/>
        <v>158</v>
      </c>
      <c r="F510" s="11">
        <f t="shared" si="33"/>
        <v>47</v>
      </c>
      <c r="G510" s="11">
        <f t="shared" si="34"/>
        <v>205</v>
      </c>
    </row>
    <row r="511" spans="1:7" x14ac:dyDescent="0.25">
      <c r="A511" t="str">
        <f t="shared" si="31"/>
        <v>City of Mount Vernon - 17</v>
      </c>
      <c r="B511" s="11">
        <v>200017</v>
      </c>
      <c r="C511" s="11">
        <v>144</v>
      </c>
      <c r="D511" s="11">
        <v>9</v>
      </c>
      <c r="E511" s="11">
        <f t="shared" si="32"/>
        <v>153</v>
      </c>
      <c r="F511" s="11">
        <f t="shared" si="33"/>
        <v>46</v>
      </c>
      <c r="G511" s="11">
        <f t="shared" si="34"/>
        <v>199</v>
      </c>
    </row>
    <row r="512" spans="1:7" x14ac:dyDescent="0.25">
      <c r="A512" t="str">
        <f t="shared" si="31"/>
        <v>City of Mount Vernon - 18</v>
      </c>
      <c r="B512" s="11">
        <v>200018</v>
      </c>
      <c r="C512" s="11">
        <v>150</v>
      </c>
      <c r="D512" s="11">
        <v>6</v>
      </c>
      <c r="E512" s="11">
        <f t="shared" si="32"/>
        <v>156</v>
      </c>
      <c r="F512" s="11">
        <f t="shared" si="33"/>
        <v>33</v>
      </c>
      <c r="G512" s="11">
        <f t="shared" si="34"/>
        <v>189</v>
      </c>
    </row>
    <row r="513" spans="1:7" x14ac:dyDescent="0.25">
      <c r="A513" t="str">
        <f t="shared" si="31"/>
        <v>City of Mount Vernon - 19</v>
      </c>
      <c r="B513" s="11">
        <v>200019</v>
      </c>
      <c r="C513" s="11">
        <v>114</v>
      </c>
      <c r="D513" s="11">
        <v>0</v>
      </c>
      <c r="E513" s="11">
        <f t="shared" si="32"/>
        <v>114</v>
      </c>
      <c r="F513" s="11">
        <f t="shared" si="33"/>
        <v>50</v>
      </c>
      <c r="G513" s="11">
        <f t="shared" si="34"/>
        <v>164</v>
      </c>
    </row>
    <row r="514" spans="1:7" x14ac:dyDescent="0.25">
      <c r="A514" t="str">
        <f t="shared" si="31"/>
        <v>City of Mount Vernon - 20</v>
      </c>
      <c r="B514" s="11">
        <v>200020</v>
      </c>
      <c r="C514" s="11">
        <v>352</v>
      </c>
      <c r="D514" s="11">
        <v>26</v>
      </c>
      <c r="E514" s="11">
        <f t="shared" si="32"/>
        <v>378</v>
      </c>
      <c r="F514" s="11">
        <f t="shared" si="33"/>
        <v>64</v>
      </c>
      <c r="G514" s="11">
        <f t="shared" si="34"/>
        <v>442</v>
      </c>
    </row>
    <row r="515" spans="1:7" x14ac:dyDescent="0.25">
      <c r="A515" t="str">
        <f t="shared" si="31"/>
        <v>City of Mount Vernon - 21</v>
      </c>
      <c r="B515" s="11">
        <v>200021</v>
      </c>
      <c r="C515" s="11">
        <v>113</v>
      </c>
      <c r="D515" s="11">
        <v>7</v>
      </c>
      <c r="E515" s="11">
        <f t="shared" si="32"/>
        <v>120</v>
      </c>
      <c r="F515" s="11">
        <f t="shared" si="33"/>
        <v>52</v>
      </c>
      <c r="G515" s="11">
        <f t="shared" si="34"/>
        <v>172</v>
      </c>
    </row>
    <row r="516" spans="1:7" x14ac:dyDescent="0.25">
      <c r="A516" t="str">
        <f t="shared" si="31"/>
        <v>City of Mount Vernon - 22</v>
      </c>
      <c r="B516" s="11">
        <v>200022</v>
      </c>
      <c r="C516" s="11">
        <v>83</v>
      </c>
      <c r="D516" s="11">
        <v>7</v>
      </c>
      <c r="E516" s="11">
        <f t="shared" si="32"/>
        <v>90</v>
      </c>
      <c r="F516" s="11">
        <f t="shared" si="33"/>
        <v>25</v>
      </c>
      <c r="G516" s="11">
        <f t="shared" si="34"/>
        <v>115</v>
      </c>
    </row>
    <row r="517" spans="1:7" x14ac:dyDescent="0.25">
      <c r="A517" t="str">
        <f t="shared" si="31"/>
        <v>City of Mount Vernon - 23</v>
      </c>
      <c r="B517" s="11">
        <v>200023</v>
      </c>
      <c r="C517" s="11">
        <v>54</v>
      </c>
      <c r="D517" s="11">
        <v>4</v>
      </c>
      <c r="E517" s="11">
        <f t="shared" si="32"/>
        <v>58</v>
      </c>
      <c r="F517" s="11">
        <f t="shared" si="33"/>
        <v>35</v>
      </c>
      <c r="G517" s="11">
        <f t="shared" si="34"/>
        <v>93</v>
      </c>
    </row>
    <row r="518" spans="1:7" x14ac:dyDescent="0.25">
      <c r="A518" t="str">
        <f t="shared" si="31"/>
        <v>City of Mount Vernon - 24</v>
      </c>
      <c r="B518" s="11">
        <v>200024</v>
      </c>
      <c r="C518" s="11">
        <v>198</v>
      </c>
      <c r="D518" s="11">
        <v>30</v>
      </c>
      <c r="E518" s="11">
        <f t="shared" si="32"/>
        <v>228</v>
      </c>
      <c r="F518" s="11">
        <f t="shared" si="33"/>
        <v>50</v>
      </c>
      <c r="G518" s="11">
        <f t="shared" si="34"/>
        <v>278</v>
      </c>
    </row>
    <row r="519" spans="1:7" x14ac:dyDescent="0.25">
      <c r="A519" t="str">
        <f t="shared" si="31"/>
        <v>City of Mount Vernon - 25</v>
      </c>
      <c r="B519" s="11">
        <v>200025</v>
      </c>
      <c r="C519" s="11">
        <v>1</v>
      </c>
      <c r="D519" s="11">
        <v>0</v>
      </c>
      <c r="E519" s="11">
        <f t="shared" si="32"/>
        <v>1</v>
      </c>
      <c r="F519" s="11">
        <f t="shared" si="33"/>
        <v>0</v>
      </c>
      <c r="G519" s="11">
        <f t="shared" si="34"/>
        <v>1</v>
      </c>
    </row>
    <row r="520" spans="1:7" x14ac:dyDescent="0.25">
      <c r="A520" t="str">
        <f t="shared" si="31"/>
        <v>City of Mount Vernon - 26</v>
      </c>
      <c r="B520" s="11">
        <v>200026</v>
      </c>
      <c r="C520" s="11">
        <v>99</v>
      </c>
      <c r="D520" s="11">
        <v>30</v>
      </c>
      <c r="E520" s="11">
        <f t="shared" si="32"/>
        <v>129</v>
      </c>
      <c r="F520" s="11">
        <f t="shared" si="33"/>
        <v>36</v>
      </c>
      <c r="G520" s="11">
        <f t="shared" si="34"/>
        <v>165</v>
      </c>
    </row>
    <row r="521" spans="1:7" x14ac:dyDescent="0.25">
      <c r="A521" t="str">
        <f t="shared" si="31"/>
        <v>City of Mount Vernon - 27</v>
      </c>
      <c r="B521" s="11">
        <v>200027</v>
      </c>
      <c r="C521" s="11">
        <v>183</v>
      </c>
      <c r="D521" s="11">
        <v>50</v>
      </c>
      <c r="E521" s="11">
        <f t="shared" si="32"/>
        <v>233</v>
      </c>
      <c r="F521" s="11">
        <f t="shared" si="33"/>
        <v>35</v>
      </c>
      <c r="G521" s="11">
        <f t="shared" si="34"/>
        <v>268</v>
      </c>
    </row>
    <row r="522" spans="1:7" x14ac:dyDescent="0.25">
      <c r="A522" t="str">
        <f t="shared" si="31"/>
        <v>City of Mount Vernon - 28</v>
      </c>
      <c r="B522" s="11">
        <v>200028</v>
      </c>
      <c r="C522" s="11">
        <v>187</v>
      </c>
      <c r="D522" s="11">
        <v>20</v>
      </c>
      <c r="E522" s="11">
        <f t="shared" si="32"/>
        <v>207</v>
      </c>
      <c r="F522" s="11">
        <f t="shared" si="33"/>
        <v>33</v>
      </c>
      <c r="G522" s="11">
        <f t="shared" si="34"/>
        <v>240</v>
      </c>
    </row>
    <row r="523" spans="1:7" x14ac:dyDescent="0.25">
      <c r="A523" t="str">
        <f t="shared" si="31"/>
        <v>City of Mount Vernon - 29</v>
      </c>
      <c r="B523" s="11">
        <v>200029</v>
      </c>
      <c r="C523" s="11">
        <v>272</v>
      </c>
      <c r="D523" s="11">
        <v>7</v>
      </c>
      <c r="E523" s="11">
        <f t="shared" si="32"/>
        <v>279</v>
      </c>
      <c r="F523" s="11">
        <f t="shared" si="33"/>
        <v>93</v>
      </c>
      <c r="G523" s="11">
        <f t="shared" si="34"/>
        <v>372</v>
      </c>
    </row>
    <row r="524" spans="1:7" x14ac:dyDescent="0.25">
      <c r="A524" t="str">
        <f t="shared" si="31"/>
        <v>City of Mount Vernon - 30</v>
      </c>
      <c r="B524" s="11">
        <v>200030</v>
      </c>
      <c r="C524" s="11">
        <v>92</v>
      </c>
      <c r="D524" s="11">
        <v>11</v>
      </c>
      <c r="E524" s="11">
        <f t="shared" si="32"/>
        <v>103</v>
      </c>
      <c r="F524" s="11">
        <f t="shared" si="33"/>
        <v>27</v>
      </c>
      <c r="G524" s="11">
        <f t="shared" si="34"/>
        <v>130</v>
      </c>
    </row>
    <row r="525" spans="1:7" x14ac:dyDescent="0.25">
      <c r="A525" t="str">
        <f t="shared" si="31"/>
        <v>City of Mount Vernon - 31</v>
      </c>
      <c r="B525" s="11">
        <v>200031</v>
      </c>
      <c r="C525" s="11">
        <v>82</v>
      </c>
      <c r="D525" s="11">
        <v>9</v>
      </c>
      <c r="E525" s="11">
        <f t="shared" si="32"/>
        <v>91</v>
      </c>
      <c r="F525" s="11">
        <f t="shared" si="33"/>
        <v>20</v>
      </c>
      <c r="G525" s="11">
        <f t="shared" si="34"/>
        <v>111</v>
      </c>
    </row>
    <row r="526" spans="1:7" x14ac:dyDescent="0.25">
      <c r="A526" t="str">
        <f t="shared" si="31"/>
        <v>City of Mount Vernon - 32</v>
      </c>
      <c r="B526" s="11">
        <v>200032</v>
      </c>
      <c r="C526" s="11">
        <v>291</v>
      </c>
      <c r="D526" s="11">
        <v>30</v>
      </c>
      <c r="E526" s="11">
        <f t="shared" si="32"/>
        <v>321</v>
      </c>
      <c r="F526" s="11">
        <f t="shared" si="33"/>
        <v>53</v>
      </c>
      <c r="G526" s="11">
        <f t="shared" si="34"/>
        <v>374</v>
      </c>
    </row>
    <row r="527" spans="1:7" x14ac:dyDescent="0.25">
      <c r="A527" t="str">
        <f t="shared" si="31"/>
        <v>City of Mount Vernon - 33</v>
      </c>
      <c r="B527" s="11">
        <v>200033</v>
      </c>
      <c r="C527" s="11">
        <v>173</v>
      </c>
      <c r="D527" s="11">
        <v>66</v>
      </c>
      <c r="E527" s="11">
        <f t="shared" si="32"/>
        <v>239</v>
      </c>
      <c r="F527" s="11">
        <f t="shared" si="33"/>
        <v>42</v>
      </c>
      <c r="G527" s="11">
        <f t="shared" si="34"/>
        <v>281</v>
      </c>
    </row>
    <row r="528" spans="1:7" x14ac:dyDescent="0.25">
      <c r="A528" t="str">
        <f t="shared" si="31"/>
        <v>City of Mount Vernon - 34</v>
      </c>
      <c r="B528" s="11">
        <v>200034</v>
      </c>
      <c r="C528" s="11">
        <v>147</v>
      </c>
      <c r="D528" s="11">
        <v>36</v>
      </c>
      <c r="E528" s="11">
        <f t="shared" si="32"/>
        <v>183</v>
      </c>
      <c r="F528" s="11">
        <f t="shared" si="33"/>
        <v>41</v>
      </c>
      <c r="G528" s="11">
        <f t="shared" si="34"/>
        <v>224</v>
      </c>
    </row>
    <row r="529" spans="1:7" x14ac:dyDescent="0.25">
      <c r="A529" t="str">
        <f t="shared" si="31"/>
        <v>City of Mount Vernon - 35</v>
      </c>
      <c r="B529" s="11">
        <v>200035</v>
      </c>
      <c r="C529" s="11">
        <v>139</v>
      </c>
      <c r="D529" s="11">
        <v>35</v>
      </c>
      <c r="E529" s="11">
        <f t="shared" si="32"/>
        <v>174</v>
      </c>
      <c r="F529" s="11">
        <f t="shared" si="33"/>
        <v>26</v>
      </c>
      <c r="G529" s="11">
        <f t="shared" si="34"/>
        <v>200</v>
      </c>
    </row>
    <row r="530" spans="1:7" x14ac:dyDescent="0.25">
      <c r="A530" t="str">
        <f t="shared" si="31"/>
        <v>City of Mount Vernon - 36</v>
      </c>
      <c r="B530" s="11">
        <v>200036</v>
      </c>
      <c r="C530" s="11">
        <v>177</v>
      </c>
      <c r="D530" s="11">
        <v>21</v>
      </c>
      <c r="E530" s="11">
        <f t="shared" si="32"/>
        <v>198</v>
      </c>
      <c r="F530" s="11">
        <f t="shared" si="33"/>
        <v>34</v>
      </c>
      <c r="G530" s="11">
        <f t="shared" si="34"/>
        <v>232</v>
      </c>
    </row>
    <row r="531" spans="1:7" x14ac:dyDescent="0.25">
      <c r="A531" t="str">
        <f t="shared" si="31"/>
        <v>City of Mount Vernon - 37</v>
      </c>
      <c r="B531" s="11">
        <v>200037</v>
      </c>
      <c r="C531" s="11">
        <v>125</v>
      </c>
      <c r="D531" s="11">
        <v>15</v>
      </c>
      <c r="E531" s="11">
        <f t="shared" si="32"/>
        <v>140</v>
      </c>
      <c r="F531" s="11">
        <f t="shared" si="33"/>
        <v>96</v>
      </c>
      <c r="G531" s="11">
        <f t="shared" si="34"/>
        <v>236</v>
      </c>
    </row>
    <row r="532" spans="1:7" x14ac:dyDescent="0.25">
      <c r="A532" t="str">
        <f t="shared" si="31"/>
        <v>City of Mount Vernon - 38</v>
      </c>
      <c r="B532" s="11">
        <v>200038</v>
      </c>
      <c r="C532" s="11">
        <v>192</v>
      </c>
      <c r="D532" s="11">
        <v>42</v>
      </c>
      <c r="E532" s="11">
        <f t="shared" si="32"/>
        <v>234</v>
      </c>
      <c r="F532" s="11">
        <f t="shared" si="33"/>
        <v>36</v>
      </c>
      <c r="G532" s="11">
        <f t="shared" si="34"/>
        <v>270</v>
      </c>
    </row>
    <row r="533" spans="1:7" x14ac:dyDescent="0.25">
      <c r="A533" t="str">
        <f t="shared" ref="A533:A597" si="35">VLOOKUP(B533,KEY,3,FALSE)</f>
        <v>City of Mount Vernon - 39</v>
      </c>
      <c r="B533" s="11">
        <v>200039</v>
      </c>
      <c r="C533" s="11">
        <v>310</v>
      </c>
      <c r="D533" s="11">
        <v>59</v>
      </c>
      <c r="E533" s="11">
        <f t="shared" si="32"/>
        <v>369</v>
      </c>
      <c r="F533" s="11">
        <f t="shared" si="33"/>
        <v>60</v>
      </c>
      <c r="G533" s="11">
        <f t="shared" si="34"/>
        <v>429</v>
      </c>
    </row>
    <row r="534" spans="1:7" x14ac:dyDescent="0.25">
      <c r="A534" t="str">
        <f t="shared" si="35"/>
        <v>City of Mount Vernon - 40</v>
      </c>
      <c r="B534" s="11">
        <v>200040</v>
      </c>
      <c r="C534" s="11">
        <v>164</v>
      </c>
      <c r="D534" s="11">
        <v>69</v>
      </c>
      <c r="E534" s="11">
        <f t="shared" si="32"/>
        <v>233</v>
      </c>
      <c r="F534" s="11">
        <f t="shared" si="33"/>
        <v>54</v>
      </c>
      <c r="G534" s="11">
        <f t="shared" si="34"/>
        <v>287</v>
      </c>
    </row>
    <row r="535" spans="1:7" x14ac:dyDescent="0.25">
      <c r="A535" t="str">
        <f t="shared" si="35"/>
        <v>City of Mount Vernon - 41</v>
      </c>
      <c r="B535" s="11">
        <v>200041</v>
      </c>
      <c r="C535" s="11">
        <v>243</v>
      </c>
      <c r="D535" s="11">
        <v>27</v>
      </c>
      <c r="E535" s="11">
        <f t="shared" si="32"/>
        <v>270</v>
      </c>
      <c r="F535" s="11">
        <f t="shared" si="33"/>
        <v>39</v>
      </c>
      <c r="G535" s="11">
        <f t="shared" si="34"/>
        <v>309</v>
      </c>
    </row>
    <row r="536" spans="1:7" x14ac:dyDescent="0.25">
      <c r="A536" t="str">
        <f t="shared" si="35"/>
        <v>City of Mount Vernon - 42</v>
      </c>
      <c r="B536" s="11">
        <v>200042</v>
      </c>
      <c r="C536" s="11">
        <v>202</v>
      </c>
      <c r="D536" s="11">
        <v>25</v>
      </c>
      <c r="E536" s="11">
        <f t="shared" si="32"/>
        <v>227</v>
      </c>
      <c r="F536" s="11">
        <f t="shared" si="33"/>
        <v>69</v>
      </c>
      <c r="G536" s="11">
        <f t="shared" si="34"/>
        <v>296</v>
      </c>
    </row>
    <row r="537" spans="1:7" x14ac:dyDescent="0.25">
      <c r="A537" t="str">
        <f t="shared" si="35"/>
        <v>City of Mount Vernon - 43</v>
      </c>
      <c r="B537" s="11">
        <v>200043</v>
      </c>
      <c r="C537" s="11">
        <v>342</v>
      </c>
      <c r="D537" s="11">
        <v>35</v>
      </c>
      <c r="E537" s="11">
        <f t="shared" si="32"/>
        <v>377</v>
      </c>
      <c r="F537" s="11">
        <f t="shared" si="33"/>
        <v>57</v>
      </c>
      <c r="G537" s="11">
        <f t="shared" si="34"/>
        <v>434</v>
      </c>
    </row>
    <row r="538" spans="1:7" x14ac:dyDescent="0.25">
      <c r="A538" t="str">
        <f t="shared" si="35"/>
        <v>City of Mount Vernon - 44</v>
      </c>
      <c r="B538" s="11">
        <v>200044</v>
      </c>
      <c r="C538" s="11">
        <v>16</v>
      </c>
      <c r="D538" s="11">
        <v>2</v>
      </c>
      <c r="E538" s="11">
        <f t="shared" si="32"/>
        <v>18</v>
      </c>
      <c r="F538" s="11">
        <f t="shared" si="33"/>
        <v>8</v>
      </c>
      <c r="G538" s="11">
        <f t="shared" si="34"/>
        <v>26</v>
      </c>
    </row>
    <row r="539" spans="1:7" x14ac:dyDescent="0.25">
      <c r="A539" t="str">
        <f t="shared" si="35"/>
        <v>City of Mount Vernon - 45</v>
      </c>
      <c r="B539" s="11">
        <v>200045</v>
      </c>
      <c r="C539" s="11">
        <v>296</v>
      </c>
      <c r="D539" s="11">
        <v>28</v>
      </c>
      <c r="E539" s="11">
        <f t="shared" si="32"/>
        <v>324</v>
      </c>
      <c r="F539" s="11">
        <f t="shared" si="33"/>
        <v>102</v>
      </c>
      <c r="G539" s="11">
        <f t="shared" si="34"/>
        <v>426</v>
      </c>
    </row>
    <row r="540" spans="1:7" x14ac:dyDescent="0.25">
      <c r="A540" t="str">
        <f t="shared" si="35"/>
        <v>City of Mount Vernon - 46</v>
      </c>
      <c r="B540" s="11">
        <v>200046</v>
      </c>
      <c r="C540" s="11">
        <v>204</v>
      </c>
      <c r="D540" s="11">
        <v>47</v>
      </c>
      <c r="E540" s="11">
        <f t="shared" si="32"/>
        <v>251</v>
      </c>
      <c r="F540" s="11">
        <f t="shared" si="33"/>
        <v>65</v>
      </c>
      <c r="G540" s="11">
        <f t="shared" si="34"/>
        <v>316</v>
      </c>
    </row>
    <row r="541" spans="1:7" x14ac:dyDescent="0.25">
      <c r="A541" t="str">
        <f t="shared" si="35"/>
        <v>City of Mount Vernon - 47</v>
      </c>
      <c r="B541" s="11">
        <v>200047</v>
      </c>
      <c r="C541" s="11">
        <v>298</v>
      </c>
      <c r="D541" s="11">
        <v>101</v>
      </c>
      <c r="E541" s="11">
        <f t="shared" si="32"/>
        <v>399</v>
      </c>
      <c r="F541" s="11">
        <f t="shared" si="33"/>
        <v>85</v>
      </c>
      <c r="G541" s="11">
        <f t="shared" si="34"/>
        <v>484</v>
      </c>
    </row>
    <row r="542" spans="1:7" x14ac:dyDescent="0.25">
      <c r="A542" t="str">
        <f t="shared" si="35"/>
        <v>City of Mount Vernon - 48</v>
      </c>
      <c r="B542" s="11">
        <v>200048</v>
      </c>
      <c r="C542" s="11">
        <v>268</v>
      </c>
      <c r="D542" s="11">
        <v>63</v>
      </c>
      <c r="E542" s="11">
        <f t="shared" si="32"/>
        <v>331</v>
      </c>
      <c r="F542" s="11">
        <f t="shared" si="33"/>
        <v>41</v>
      </c>
      <c r="G542" s="11">
        <f t="shared" si="34"/>
        <v>372</v>
      </c>
    </row>
    <row r="543" spans="1:7" x14ac:dyDescent="0.25">
      <c r="A543" t="str">
        <f t="shared" si="35"/>
        <v>City of Mount Vernon - 49</v>
      </c>
      <c r="B543" s="11">
        <v>200049</v>
      </c>
      <c r="C543" s="11">
        <v>139</v>
      </c>
      <c r="D543" s="11">
        <v>43</v>
      </c>
      <c r="E543" s="11">
        <f t="shared" si="32"/>
        <v>182</v>
      </c>
      <c r="F543" s="11">
        <f t="shared" si="33"/>
        <v>66</v>
      </c>
      <c r="G543" s="11">
        <f t="shared" si="34"/>
        <v>248</v>
      </c>
    </row>
    <row r="544" spans="1:7" x14ac:dyDescent="0.25">
      <c r="A544" t="str">
        <f t="shared" si="35"/>
        <v>City of Mount Vernon - 50</v>
      </c>
      <c r="B544" s="11">
        <v>200050</v>
      </c>
      <c r="C544" s="11">
        <v>125</v>
      </c>
      <c r="D544" s="11">
        <v>21</v>
      </c>
      <c r="E544" s="11">
        <f t="shared" si="32"/>
        <v>146</v>
      </c>
      <c r="F544" s="11">
        <f t="shared" si="33"/>
        <v>37</v>
      </c>
      <c r="G544" s="11">
        <f t="shared" si="34"/>
        <v>183</v>
      </c>
    </row>
    <row r="545" spans="1:7" x14ac:dyDescent="0.25">
      <c r="A545" t="str">
        <f t="shared" si="35"/>
        <v>City of Mount Vernon - 51</v>
      </c>
      <c r="B545" s="11">
        <v>200051</v>
      </c>
      <c r="C545" s="11">
        <v>71</v>
      </c>
      <c r="D545" s="11">
        <v>16</v>
      </c>
      <c r="E545" s="11">
        <f t="shared" si="32"/>
        <v>87</v>
      </c>
      <c r="F545" s="11">
        <f t="shared" si="33"/>
        <v>13</v>
      </c>
      <c r="G545" s="11">
        <f t="shared" si="34"/>
        <v>100</v>
      </c>
    </row>
    <row r="546" spans="1:7" x14ac:dyDescent="0.25">
      <c r="A546" t="str">
        <f t="shared" si="35"/>
        <v>City of Mount Vernon - 52</v>
      </c>
      <c r="B546" s="11">
        <v>200052</v>
      </c>
      <c r="C546" s="11">
        <v>76</v>
      </c>
      <c r="D546" s="11">
        <v>6</v>
      </c>
      <c r="E546" s="11">
        <f t="shared" si="32"/>
        <v>82</v>
      </c>
      <c r="F546" s="11">
        <f t="shared" si="33"/>
        <v>38</v>
      </c>
      <c r="G546" s="11">
        <f t="shared" si="34"/>
        <v>120</v>
      </c>
    </row>
    <row r="547" spans="1:7" x14ac:dyDescent="0.25">
      <c r="A547" t="str">
        <f t="shared" si="35"/>
        <v>City of Mount Vernon - 53</v>
      </c>
      <c r="B547" s="11">
        <v>200053</v>
      </c>
      <c r="C547" s="11">
        <v>160</v>
      </c>
      <c r="D547" s="11">
        <v>60</v>
      </c>
      <c r="E547" s="11">
        <f t="shared" si="32"/>
        <v>220</v>
      </c>
      <c r="F547" s="11">
        <f t="shared" si="33"/>
        <v>29</v>
      </c>
      <c r="G547" s="11">
        <f t="shared" si="34"/>
        <v>249</v>
      </c>
    </row>
    <row r="548" spans="1:7" x14ac:dyDescent="0.25">
      <c r="A548" t="str">
        <f t="shared" si="35"/>
        <v>City of Mount Vernon - 54</v>
      </c>
      <c r="B548" s="11">
        <v>200054</v>
      </c>
      <c r="C548" s="11">
        <v>103</v>
      </c>
      <c r="D548" s="11">
        <v>29</v>
      </c>
      <c r="E548" s="11">
        <f t="shared" si="32"/>
        <v>132</v>
      </c>
      <c r="F548" s="11">
        <f t="shared" si="33"/>
        <v>17</v>
      </c>
      <c r="G548" s="11">
        <f t="shared" si="34"/>
        <v>149</v>
      </c>
    </row>
    <row r="549" spans="1:7" x14ac:dyDescent="0.25">
      <c r="A549" t="str">
        <f t="shared" si="35"/>
        <v>City of Mount Vernon - 55</v>
      </c>
      <c r="B549" s="11">
        <v>200055</v>
      </c>
      <c r="C549" s="11">
        <v>104</v>
      </c>
      <c r="D549" s="11">
        <v>4</v>
      </c>
      <c r="E549" s="11">
        <f t="shared" si="32"/>
        <v>108</v>
      </c>
      <c r="F549" s="11">
        <f t="shared" si="33"/>
        <v>23</v>
      </c>
      <c r="G549" s="11">
        <f t="shared" si="34"/>
        <v>131</v>
      </c>
    </row>
    <row r="550" spans="1:7" x14ac:dyDescent="0.25">
      <c r="A550" t="str">
        <f t="shared" si="35"/>
        <v>City of Mount Vernon - 56</v>
      </c>
      <c r="B550" s="11">
        <v>200056</v>
      </c>
      <c r="C550" s="11">
        <v>151</v>
      </c>
      <c r="D550" s="11">
        <v>12</v>
      </c>
      <c r="E550" s="11">
        <f t="shared" si="32"/>
        <v>163</v>
      </c>
      <c r="F550" s="11">
        <f t="shared" si="33"/>
        <v>23</v>
      </c>
      <c r="G550" s="11">
        <f t="shared" si="34"/>
        <v>186</v>
      </c>
    </row>
    <row r="551" spans="1:7" x14ac:dyDescent="0.25">
      <c r="A551" t="str">
        <f t="shared" si="35"/>
        <v>City of Mount Vernon - 57</v>
      </c>
      <c r="B551" s="11">
        <v>200057</v>
      </c>
      <c r="C551" s="11">
        <v>12</v>
      </c>
      <c r="D551" s="11">
        <v>4</v>
      </c>
      <c r="E551" s="11">
        <f t="shared" si="32"/>
        <v>16</v>
      </c>
      <c r="F551" s="11">
        <f t="shared" si="33"/>
        <v>6</v>
      </c>
      <c r="G551" s="11">
        <f t="shared" si="34"/>
        <v>22</v>
      </c>
    </row>
    <row r="552" spans="1:7" x14ac:dyDescent="0.25">
      <c r="A552" t="str">
        <f t="shared" si="35"/>
        <v>City of Mount Vernon - 58</v>
      </c>
      <c r="B552" s="11">
        <v>200058</v>
      </c>
      <c r="C552" s="11">
        <v>24</v>
      </c>
      <c r="D552" s="11">
        <v>1</v>
      </c>
      <c r="E552" s="11">
        <f t="shared" si="32"/>
        <v>25</v>
      </c>
      <c r="F552" s="11">
        <f t="shared" si="33"/>
        <v>5</v>
      </c>
      <c r="G552" s="11">
        <f t="shared" si="34"/>
        <v>30</v>
      </c>
    </row>
    <row r="553" spans="1:7" x14ac:dyDescent="0.25">
      <c r="A553" t="str">
        <f t="shared" si="35"/>
        <v>City of Mount Vernon - 59</v>
      </c>
      <c r="B553" s="11">
        <v>200059</v>
      </c>
      <c r="C553" s="11">
        <v>7</v>
      </c>
      <c r="D553" s="11">
        <v>2</v>
      </c>
      <c r="E553" s="11">
        <f t="shared" si="32"/>
        <v>9</v>
      </c>
      <c r="F553" s="11">
        <f t="shared" si="33"/>
        <v>2</v>
      </c>
      <c r="G553" s="11">
        <f t="shared" si="34"/>
        <v>11</v>
      </c>
    </row>
    <row r="554" spans="1:7" x14ac:dyDescent="0.25">
      <c r="A554" t="str">
        <f t="shared" si="35"/>
        <v>City of Mount Vernon - 60</v>
      </c>
      <c r="B554" s="11">
        <v>200060</v>
      </c>
      <c r="C554" s="11">
        <v>13</v>
      </c>
      <c r="D554" s="11">
        <v>3</v>
      </c>
      <c r="E554" s="11">
        <f t="shared" ref="E554:E618" si="36">SUM(C554:D554)</f>
        <v>16</v>
      </c>
      <c r="F554" s="11">
        <f t="shared" ref="F554:F618" si="37">SUM(G554-E554)</f>
        <v>6</v>
      </c>
      <c r="G554" s="11">
        <f t="shared" ref="G554:G618" si="38">VLOOKUP(B554,KEY,2,FALSE)</f>
        <v>22</v>
      </c>
    </row>
    <row r="555" spans="1:7" x14ac:dyDescent="0.25">
      <c r="A555" t="str">
        <f t="shared" si="35"/>
        <v>City of Mount Vernon - 61</v>
      </c>
      <c r="B555" s="11">
        <v>200061</v>
      </c>
      <c r="C555" s="11">
        <v>176</v>
      </c>
      <c r="D555" s="11">
        <v>20</v>
      </c>
      <c r="E555" s="11">
        <f t="shared" si="36"/>
        <v>196</v>
      </c>
      <c r="F555" s="11">
        <f t="shared" si="37"/>
        <v>37</v>
      </c>
      <c r="G555" s="11">
        <f t="shared" si="38"/>
        <v>233</v>
      </c>
    </row>
    <row r="556" spans="1:7" x14ac:dyDescent="0.25">
      <c r="A556" t="str">
        <f t="shared" si="35"/>
        <v>City of Mount Vernon - 62</v>
      </c>
      <c r="B556" s="11">
        <v>200062</v>
      </c>
      <c r="C556" s="11">
        <v>80</v>
      </c>
      <c r="D556" s="11">
        <v>7</v>
      </c>
      <c r="E556" s="11">
        <f t="shared" si="36"/>
        <v>87</v>
      </c>
      <c r="F556" s="11">
        <f t="shared" si="37"/>
        <v>10</v>
      </c>
      <c r="G556" s="11">
        <f t="shared" si="38"/>
        <v>97</v>
      </c>
    </row>
    <row r="557" spans="1:7" x14ac:dyDescent="0.25">
      <c r="A557" t="str">
        <f t="shared" si="35"/>
        <v>City of Mount Vernon - 64</v>
      </c>
      <c r="B557" s="11">
        <v>200064</v>
      </c>
      <c r="C557" s="11">
        <v>259</v>
      </c>
      <c r="D557" s="11">
        <v>22</v>
      </c>
      <c r="E557" s="11">
        <f t="shared" si="36"/>
        <v>281</v>
      </c>
      <c r="F557" s="11">
        <f t="shared" si="37"/>
        <v>37</v>
      </c>
      <c r="G557" s="11">
        <f t="shared" si="38"/>
        <v>318</v>
      </c>
    </row>
    <row r="558" spans="1:7" x14ac:dyDescent="0.25">
      <c r="A558" t="str">
        <f t="shared" si="35"/>
        <v>City of Mount Vernon - 65</v>
      </c>
      <c r="B558" s="11">
        <v>200065</v>
      </c>
      <c r="C558" s="11">
        <v>141</v>
      </c>
      <c r="D558" s="11">
        <v>14</v>
      </c>
      <c r="E558" s="11">
        <f t="shared" si="36"/>
        <v>155</v>
      </c>
      <c r="F558" s="11">
        <f t="shared" si="37"/>
        <v>40</v>
      </c>
      <c r="G558" s="11">
        <f t="shared" si="38"/>
        <v>195</v>
      </c>
    </row>
    <row r="559" spans="1:7" x14ac:dyDescent="0.25">
      <c r="A559" t="str">
        <f t="shared" si="35"/>
        <v>City of Mount Vernon - 66</v>
      </c>
      <c r="B559" s="11">
        <v>200066</v>
      </c>
      <c r="C559" s="11">
        <v>19</v>
      </c>
      <c r="D559" s="11">
        <v>4</v>
      </c>
      <c r="E559" s="11">
        <f t="shared" si="36"/>
        <v>23</v>
      </c>
      <c r="F559" s="11">
        <f t="shared" si="37"/>
        <v>4</v>
      </c>
      <c r="G559" s="11">
        <f t="shared" si="38"/>
        <v>27</v>
      </c>
    </row>
    <row r="560" spans="1:7" x14ac:dyDescent="0.25">
      <c r="A560" t="str">
        <f t="shared" si="35"/>
        <v>City of Mount Vernon - 67</v>
      </c>
      <c r="B560" s="11">
        <v>200067</v>
      </c>
      <c r="C560" s="11">
        <v>95</v>
      </c>
      <c r="D560" s="11">
        <v>21</v>
      </c>
      <c r="E560" s="11">
        <f t="shared" si="36"/>
        <v>116</v>
      </c>
      <c r="F560" s="11">
        <f t="shared" si="37"/>
        <v>17</v>
      </c>
      <c r="G560" s="11">
        <f t="shared" si="38"/>
        <v>133</v>
      </c>
    </row>
    <row r="561" spans="1:7" x14ac:dyDescent="0.25">
      <c r="A561" t="str">
        <f t="shared" si="35"/>
        <v>City of Mount Vernon - 68</v>
      </c>
      <c r="B561" s="11">
        <v>200068</v>
      </c>
      <c r="C561" s="11">
        <v>173</v>
      </c>
      <c r="D561" s="11">
        <v>9</v>
      </c>
      <c r="E561" s="11">
        <f t="shared" si="36"/>
        <v>182</v>
      </c>
      <c r="F561" s="11">
        <f t="shared" si="37"/>
        <v>51</v>
      </c>
      <c r="G561" s="11">
        <f t="shared" si="38"/>
        <v>233</v>
      </c>
    </row>
    <row r="562" spans="1:7" x14ac:dyDescent="0.25">
      <c r="A562" t="str">
        <f t="shared" si="35"/>
        <v>City of Mount Vernon - 69</v>
      </c>
      <c r="B562" s="11">
        <v>200069</v>
      </c>
      <c r="C562" s="11">
        <v>131</v>
      </c>
      <c r="D562" s="11">
        <v>9</v>
      </c>
      <c r="E562" s="11">
        <f t="shared" si="36"/>
        <v>140</v>
      </c>
      <c r="F562" s="11">
        <f t="shared" si="37"/>
        <v>66</v>
      </c>
      <c r="G562" s="11">
        <f t="shared" si="38"/>
        <v>206</v>
      </c>
    </row>
    <row r="563" spans="1:7" x14ac:dyDescent="0.25">
      <c r="A563" t="str">
        <f t="shared" si="35"/>
        <v>City of Mount Vernon - 70</v>
      </c>
      <c r="B563" s="11">
        <v>200070</v>
      </c>
      <c r="C563" s="11">
        <v>16</v>
      </c>
      <c r="D563" s="11">
        <v>2</v>
      </c>
      <c r="E563" s="11">
        <f t="shared" si="36"/>
        <v>18</v>
      </c>
      <c r="F563" s="11">
        <f t="shared" si="37"/>
        <v>1</v>
      </c>
      <c r="G563" s="11">
        <f t="shared" si="38"/>
        <v>19</v>
      </c>
    </row>
    <row r="564" spans="1:7" x14ac:dyDescent="0.25">
      <c r="A564" t="str">
        <f t="shared" si="35"/>
        <v>City of Mount Vernon - 71</v>
      </c>
      <c r="B564" s="11">
        <v>200071</v>
      </c>
      <c r="C564" s="11">
        <v>0</v>
      </c>
      <c r="D564" s="11">
        <v>0</v>
      </c>
      <c r="E564" s="11">
        <f t="shared" si="36"/>
        <v>0</v>
      </c>
      <c r="F564" s="11">
        <f t="shared" si="37"/>
        <v>0</v>
      </c>
      <c r="G564" s="11">
        <f t="shared" si="38"/>
        <v>0</v>
      </c>
    </row>
    <row r="565" spans="1:7" x14ac:dyDescent="0.25">
      <c r="A565" t="str">
        <f t="shared" si="35"/>
        <v>City of Mount Vernon - 72</v>
      </c>
      <c r="B565" s="11">
        <v>200072</v>
      </c>
      <c r="C565" s="11">
        <v>1</v>
      </c>
      <c r="D565" s="11">
        <v>1</v>
      </c>
      <c r="E565" s="11">
        <f t="shared" si="36"/>
        <v>2</v>
      </c>
      <c r="F565" s="11">
        <f t="shared" si="37"/>
        <v>1</v>
      </c>
      <c r="G565" s="11">
        <f t="shared" si="38"/>
        <v>3</v>
      </c>
    </row>
    <row r="566" spans="1:7" x14ac:dyDescent="0.25">
      <c r="A566" t="str">
        <f t="shared" si="35"/>
        <v>City of Mount Vernon - 73</v>
      </c>
      <c r="B566" s="11">
        <v>200073</v>
      </c>
      <c r="C566" s="11">
        <v>67</v>
      </c>
      <c r="D566" s="11">
        <v>7</v>
      </c>
      <c r="E566" s="11">
        <f t="shared" si="36"/>
        <v>74</v>
      </c>
      <c r="F566" s="11">
        <f t="shared" si="37"/>
        <v>23</v>
      </c>
      <c r="G566" s="11">
        <f t="shared" si="38"/>
        <v>97</v>
      </c>
    </row>
    <row r="567" spans="1:7" x14ac:dyDescent="0.25">
      <c r="A567" t="str">
        <f t="shared" si="35"/>
        <v>City of Mount Vernon - 74</v>
      </c>
      <c r="B567" s="11">
        <v>200074</v>
      </c>
      <c r="C567" s="11">
        <v>9</v>
      </c>
      <c r="D567" s="11">
        <v>1</v>
      </c>
      <c r="E567" s="11">
        <f t="shared" si="36"/>
        <v>10</v>
      </c>
      <c r="F567" s="11">
        <f t="shared" si="37"/>
        <v>1</v>
      </c>
      <c r="G567" s="11">
        <f t="shared" si="38"/>
        <v>11</v>
      </c>
    </row>
    <row r="568" spans="1:7" ht="13.8" thickBot="1" x14ac:dyDescent="0.3">
      <c r="A568" s="18" t="str">
        <f t="shared" si="35"/>
        <v>City of Mount Vernon - 76</v>
      </c>
      <c r="B568" s="19">
        <v>200076</v>
      </c>
      <c r="C568" s="19">
        <v>127</v>
      </c>
      <c r="D568" s="19">
        <v>7</v>
      </c>
      <c r="E568" s="19">
        <f t="shared" si="36"/>
        <v>134</v>
      </c>
      <c r="F568" s="19">
        <f t="shared" si="37"/>
        <v>68</v>
      </c>
      <c r="G568" s="19">
        <f t="shared" si="38"/>
        <v>202</v>
      </c>
    </row>
    <row r="569" spans="1:7" x14ac:dyDescent="0.25">
      <c r="B569" s="13" t="s">
        <v>977</v>
      </c>
      <c r="C569" s="11">
        <f>SUM(C495:C568)</f>
        <v>11241</v>
      </c>
      <c r="D569" s="11">
        <f>SUM(D495:D568)</f>
        <v>1401</v>
      </c>
      <c r="E569" s="11">
        <f>SUM(E495:E568)</f>
        <v>12642</v>
      </c>
      <c r="F569" s="11">
        <f>SUM(F495:F568)</f>
        <v>2941</v>
      </c>
      <c r="G569" s="11">
        <f>SUM(G495:G568)</f>
        <v>15583</v>
      </c>
    </row>
    <row r="570" spans="1:7" x14ac:dyDescent="0.25">
      <c r="A570" t="str">
        <f t="shared" si="35"/>
        <v>City of New Rochelle - 1</v>
      </c>
      <c r="B570" s="11">
        <v>210001</v>
      </c>
      <c r="C570" s="11">
        <v>280</v>
      </c>
      <c r="D570" s="11">
        <v>170</v>
      </c>
      <c r="E570" s="11">
        <f t="shared" si="36"/>
        <v>450</v>
      </c>
      <c r="F570" s="11">
        <f t="shared" si="37"/>
        <v>122</v>
      </c>
      <c r="G570" s="11">
        <f t="shared" si="38"/>
        <v>572</v>
      </c>
    </row>
    <row r="571" spans="1:7" x14ac:dyDescent="0.25">
      <c r="A571" t="str">
        <f t="shared" si="35"/>
        <v>City of New Rochelle - 2</v>
      </c>
      <c r="B571" s="11">
        <v>210002</v>
      </c>
      <c r="C571" s="11">
        <v>180</v>
      </c>
      <c r="D571" s="11">
        <v>20</v>
      </c>
      <c r="E571" s="11">
        <f t="shared" si="36"/>
        <v>200</v>
      </c>
      <c r="F571" s="11">
        <f t="shared" si="37"/>
        <v>52</v>
      </c>
      <c r="G571" s="11">
        <f t="shared" si="38"/>
        <v>252</v>
      </c>
    </row>
    <row r="572" spans="1:7" x14ac:dyDescent="0.25">
      <c r="A572" t="str">
        <f t="shared" si="35"/>
        <v>City of New Rochelle - 3</v>
      </c>
      <c r="B572" s="11">
        <v>210003</v>
      </c>
      <c r="C572" s="11">
        <v>210</v>
      </c>
      <c r="D572" s="11">
        <v>97</v>
      </c>
      <c r="E572" s="11">
        <f t="shared" si="36"/>
        <v>307</v>
      </c>
      <c r="F572" s="11">
        <f t="shared" si="37"/>
        <v>35</v>
      </c>
      <c r="G572" s="11">
        <f t="shared" si="38"/>
        <v>342</v>
      </c>
    </row>
    <row r="573" spans="1:7" x14ac:dyDescent="0.25">
      <c r="A573" t="str">
        <f t="shared" si="35"/>
        <v>City of New Rochelle - 4</v>
      </c>
      <c r="B573" s="11">
        <v>210004</v>
      </c>
      <c r="C573" s="11">
        <v>228</v>
      </c>
      <c r="D573" s="11">
        <v>152</v>
      </c>
      <c r="E573" s="11">
        <f t="shared" si="36"/>
        <v>380</v>
      </c>
      <c r="F573" s="11">
        <f t="shared" si="37"/>
        <v>76</v>
      </c>
      <c r="G573" s="11">
        <f t="shared" si="38"/>
        <v>456</v>
      </c>
    </row>
    <row r="574" spans="1:7" x14ac:dyDescent="0.25">
      <c r="A574" t="str">
        <f t="shared" si="35"/>
        <v>City of New Rochelle - 5</v>
      </c>
      <c r="B574" s="11">
        <v>210005</v>
      </c>
      <c r="C574" s="11">
        <v>131</v>
      </c>
      <c r="D574" s="11">
        <v>51</v>
      </c>
      <c r="E574" s="11">
        <f t="shared" si="36"/>
        <v>182</v>
      </c>
      <c r="F574" s="11">
        <f t="shared" si="37"/>
        <v>49</v>
      </c>
      <c r="G574" s="11">
        <f t="shared" si="38"/>
        <v>231</v>
      </c>
    </row>
    <row r="575" spans="1:7" x14ac:dyDescent="0.25">
      <c r="A575" t="str">
        <f t="shared" si="35"/>
        <v>City of New Rochelle - 6</v>
      </c>
      <c r="B575" s="11">
        <v>210006</v>
      </c>
      <c r="C575" s="11">
        <v>192</v>
      </c>
      <c r="D575" s="11">
        <v>57</v>
      </c>
      <c r="E575" s="11">
        <f t="shared" si="36"/>
        <v>249</v>
      </c>
      <c r="F575" s="11">
        <f t="shared" si="37"/>
        <v>55</v>
      </c>
      <c r="G575" s="11">
        <f t="shared" si="38"/>
        <v>304</v>
      </c>
    </row>
    <row r="576" spans="1:7" x14ac:dyDescent="0.25">
      <c r="A576" t="str">
        <f t="shared" si="35"/>
        <v>City of New Rochelle - 7</v>
      </c>
      <c r="B576" s="11">
        <v>210007</v>
      </c>
      <c r="C576" s="11">
        <v>167</v>
      </c>
      <c r="D576" s="11">
        <v>91</v>
      </c>
      <c r="E576" s="11">
        <f t="shared" si="36"/>
        <v>258</v>
      </c>
      <c r="F576" s="11">
        <f t="shared" si="37"/>
        <v>81</v>
      </c>
      <c r="G576" s="11">
        <f t="shared" si="38"/>
        <v>339</v>
      </c>
    </row>
    <row r="577" spans="1:7" x14ac:dyDescent="0.25">
      <c r="A577" t="str">
        <f t="shared" si="35"/>
        <v>City of New Rochelle - 8</v>
      </c>
      <c r="B577" s="11">
        <v>210008</v>
      </c>
      <c r="C577" s="11">
        <v>54</v>
      </c>
      <c r="D577" s="11">
        <v>40</v>
      </c>
      <c r="E577" s="11">
        <f t="shared" si="36"/>
        <v>94</v>
      </c>
      <c r="F577" s="11">
        <f t="shared" si="37"/>
        <v>11</v>
      </c>
      <c r="G577" s="11">
        <f t="shared" si="38"/>
        <v>105</v>
      </c>
    </row>
    <row r="578" spans="1:7" x14ac:dyDescent="0.25">
      <c r="A578" t="str">
        <f t="shared" si="35"/>
        <v>City of New Rochelle - 9</v>
      </c>
      <c r="B578" s="11">
        <v>210009</v>
      </c>
      <c r="C578" s="11">
        <v>270</v>
      </c>
      <c r="D578" s="11">
        <v>44</v>
      </c>
      <c r="E578" s="11">
        <f t="shared" si="36"/>
        <v>314</v>
      </c>
      <c r="F578" s="11">
        <f t="shared" si="37"/>
        <v>93</v>
      </c>
      <c r="G578" s="11">
        <f t="shared" si="38"/>
        <v>407</v>
      </c>
    </row>
    <row r="579" spans="1:7" x14ac:dyDescent="0.25">
      <c r="A579" t="str">
        <f t="shared" si="35"/>
        <v>City of New Rochelle - 10</v>
      </c>
      <c r="B579" s="11">
        <v>210010</v>
      </c>
      <c r="C579" s="11">
        <v>175</v>
      </c>
      <c r="D579" s="11">
        <v>22</v>
      </c>
      <c r="E579" s="11">
        <f t="shared" si="36"/>
        <v>197</v>
      </c>
      <c r="F579" s="11">
        <f t="shared" si="37"/>
        <v>8</v>
      </c>
      <c r="G579" s="11">
        <f t="shared" si="38"/>
        <v>205</v>
      </c>
    </row>
    <row r="580" spans="1:7" x14ac:dyDescent="0.25">
      <c r="A580" t="str">
        <f t="shared" si="35"/>
        <v>City of New Rochelle - 11</v>
      </c>
      <c r="B580" s="11">
        <v>210011</v>
      </c>
      <c r="C580" s="11">
        <v>451</v>
      </c>
      <c r="D580" s="11">
        <v>120</v>
      </c>
      <c r="E580" s="11">
        <f t="shared" si="36"/>
        <v>571</v>
      </c>
      <c r="F580" s="11">
        <f t="shared" si="37"/>
        <v>83</v>
      </c>
      <c r="G580" s="11">
        <f t="shared" si="38"/>
        <v>654</v>
      </c>
    </row>
    <row r="581" spans="1:7" x14ac:dyDescent="0.25">
      <c r="A581" t="str">
        <f t="shared" si="35"/>
        <v>City of New Rochelle - 12</v>
      </c>
      <c r="B581" s="11">
        <v>210012</v>
      </c>
      <c r="C581" s="11">
        <v>22</v>
      </c>
      <c r="D581" s="11">
        <v>6</v>
      </c>
      <c r="E581" s="11">
        <f t="shared" si="36"/>
        <v>28</v>
      </c>
      <c r="F581" s="11">
        <f t="shared" si="37"/>
        <v>13</v>
      </c>
      <c r="G581" s="11">
        <f t="shared" si="38"/>
        <v>41</v>
      </c>
    </row>
    <row r="582" spans="1:7" x14ac:dyDescent="0.25">
      <c r="A582" t="str">
        <f t="shared" si="35"/>
        <v>City of New Rochelle - 13</v>
      </c>
      <c r="B582" s="11">
        <v>210013</v>
      </c>
      <c r="C582" s="11">
        <v>293</v>
      </c>
      <c r="D582" s="11">
        <v>83</v>
      </c>
      <c r="E582" s="11">
        <f t="shared" si="36"/>
        <v>376</v>
      </c>
      <c r="F582" s="11">
        <f t="shared" si="37"/>
        <v>58</v>
      </c>
      <c r="G582" s="11">
        <f t="shared" si="38"/>
        <v>434</v>
      </c>
    </row>
    <row r="583" spans="1:7" x14ac:dyDescent="0.25">
      <c r="A583" t="str">
        <f t="shared" si="35"/>
        <v>City of New Rochelle - 14</v>
      </c>
      <c r="B583" s="11">
        <v>210014</v>
      </c>
      <c r="C583" s="11">
        <v>42</v>
      </c>
      <c r="D583" s="11">
        <v>4</v>
      </c>
      <c r="E583" s="11">
        <f t="shared" si="36"/>
        <v>46</v>
      </c>
      <c r="F583" s="11">
        <f t="shared" si="37"/>
        <v>8</v>
      </c>
      <c r="G583" s="11">
        <f t="shared" si="38"/>
        <v>54</v>
      </c>
    </row>
    <row r="584" spans="1:7" x14ac:dyDescent="0.25">
      <c r="A584" t="str">
        <f t="shared" si="35"/>
        <v>City of New Rochelle - 15</v>
      </c>
      <c r="B584" s="11">
        <v>210015</v>
      </c>
      <c r="C584" s="11">
        <v>247</v>
      </c>
      <c r="D584" s="11">
        <v>29</v>
      </c>
      <c r="E584" s="11">
        <f t="shared" si="36"/>
        <v>276</v>
      </c>
      <c r="F584" s="11">
        <f t="shared" si="37"/>
        <v>64</v>
      </c>
      <c r="G584" s="11">
        <f t="shared" si="38"/>
        <v>340</v>
      </c>
    </row>
    <row r="585" spans="1:7" x14ac:dyDescent="0.25">
      <c r="A585" t="str">
        <f t="shared" si="35"/>
        <v>City of New Rochelle - 16</v>
      </c>
      <c r="B585" s="11">
        <v>210016</v>
      </c>
      <c r="C585" s="11">
        <v>151</v>
      </c>
      <c r="D585" s="11">
        <v>52</v>
      </c>
      <c r="E585" s="11">
        <f t="shared" si="36"/>
        <v>203</v>
      </c>
      <c r="F585" s="11">
        <f t="shared" si="37"/>
        <v>27</v>
      </c>
      <c r="G585" s="11">
        <f t="shared" si="38"/>
        <v>230</v>
      </c>
    </row>
    <row r="586" spans="1:7" x14ac:dyDescent="0.25">
      <c r="A586" t="str">
        <f t="shared" si="35"/>
        <v>City of New Rochelle - 18</v>
      </c>
      <c r="B586" s="11">
        <v>210018</v>
      </c>
      <c r="C586" s="11">
        <v>260</v>
      </c>
      <c r="D586" s="11">
        <v>115</v>
      </c>
      <c r="E586" s="11">
        <f t="shared" si="36"/>
        <v>375</v>
      </c>
      <c r="F586" s="11">
        <f t="shared" si="37"/>
        <v>66</v>
      </c>
      <c r="G586" s="11">
        <f t="shared" si="38"/>
        <v>441</v>
      </c>
    </row>
    <row r="587" spans="1:7" x14ac:dyDescent="0.25">
      <c r="A587" t="str">
        <f t="shared" si="35"/>
        <v>City of New Rochelle - 19</v>
      </c>
      <c r="B587" s="11">
        <v>210019</v>
      </c>
      <c r="C587" s="11">
        <v>383</v>
      </c>
      <c r="D587" s="11">
        <v>53</v>
      </c>
      <c r="E587" s="11">
        <f t="shared" si="36"/>
        <v>436</v>
      </c>
      <c r="F587" s="11">
        <f t="shared" si="37"/>
        <v>81</v>
      </c>
      <c r="G587" s="11">
        <f t="shared" si="38"/>
        <v>517</v>
      </c>
    </row>
    <row r="588" spans="1:7" x14ac:dyDescent="0.25">
      <c r="A588" t="str">
        <f t="shared" si="35"/>
        <v>City of New Rochelle - 21</v>
      </c>
      <c r="B588" s="11">
        <v>210021</v>
      </c>
      <c r="C588" s="11">
        <v>84</v>
      </c>
      <c r="D588" s="11">
        <v>3</v>
      </c>
      <c r="E588" s="11">
        <f t="shared" si="36"/>
        <v>87</v>
      </c>
      <c r="F588" s="11">
        <f t="shared" si="37"/>
        <v>8</v>
      </c>
      <c r="G588" s="11">
        <f t="shared" si="38"/>
        <v>95</v>
      </c>
    </row>
    <row r="589" spans="1:7" x14ac:dyDescent="0.25">
      <c r="A589" t="str">
        <f t="shared" si="35"/>
        <v>City of New Rochelle - 22</v>
      </c>
      <c r="B589" s="11">
        <v>210022</v>
      </c>
      <c r="C589" s="11">
        <v>145</v>
      </c>
      <c r="D589" s="11">
        <v>77</v>
      </c>
      <c r="E589" s="11">
        <f t="shared" si="36"/>
        <v>222</v>
      </c>
      <c r="F589" s="11">
        <f t="shared" si="37"/>
        <v>43</v>
      </c>
      <c r="G589" s="11">
        <f t="shared" si="38"/>
        <v>265</v>
      </c>
    </row>
    <row r="590" spans="1:7" x14ac:dyDescent="0.25">
      <c r="A590" t="str">
        <f t="shared" si="35"/>
        <v>City of New Rochelle - 23</v>
      </c>
      <c r="B590" s="11">
        <v>210023</v>
      </c>
      <c r="C590" s="11">
        <v>194</v>
      </c>
      <c r="D590" s="11">
        <v>55</v>
      </c>
      <c r="E590" s="11">
        <f t="shared" si="36"/>
        <v>249</v>
      </c>
      <c r="F590" s="11">
        <f t="shared" si="37"/>
        <v>63</v>
      </c>
      <c r="G590" s="11">
        <f t="shared" si="38"/>
        <v>312</v>
      </c>
    </row>
    <row r="591" spans="1:7" x14ac:dyDescent="0.25">
      <c r="A591" t="str">
        <f t="shared" si="35"/>
        <v>City of New Rochelle - 24</v>
      </c>
      <c r="B591" s="11">
        <v>210024</v>
      </c>
      <c r="C591" s="11">
        <v>310</v>
      </c>
      <c r="D591" s="11">
        <v>96</v>
      </c>
      <c r="E591" s="11">
        <f t="shared" si="36"/>
        <v>406</v>
      </c>
      <c r="F591" s="11">
        <f t="shared" si="37"/>
        <v>100</v>
      </c>
      <c r="G591" s="11">
        <f t="shared" si="38"/>
        <v>506</v>
      </c>
    </row>
    <row r="592" spans="1:7" x14ac:dyDescent="0.25">
      <c r="A592" t="str">
        <f t="shared" si="35"/>
        <v>City of New Rochelle - 25</v>
      </c>
      <c r="B592" s="11">
        <v>210025</v>
      </c>
      <c r="C592" s="11">
        <v>396</v>
      </c>
      <c r="D592" s="11">
        <v>85</v>
      </c>
      <c r="E592" s="11">
        <f t="shared" si="36"/>
        <v>481</v>
      </c>
      <c r="F592" s="11">
        <f t="shared" si="37"/>
        <v>90</v>
      </c>
      <c r="G592" s="11">
        <f t="shared" si="38"/>
        <v>571</v>
      </c>
    </row>
    <row r="593" spans="1:7" x14ac:dyDescent="0.25">
      <c r="A593" t="str">
        <f t="shared" si="35"/>
        <v>City of New Rochelle - 26</v>
      </c>
      <c r="B593" s="11">
        <v>210026</v>
      </c>
      <c r="C593" s="11">
        <v>171</v>
      </c>
      <c r="D593" s="11">
        <v>68</v>
      </c>
      <c r="E593" s="11">
        <f t="shared" si="36"/>
        <v>239</v>
      </c>
      <c r="F593" s="11">
        <f t="shared" si="37"/>
        <v>72</v>
      </c>
      <c r="G593" s="11">
        <f t="shared" si="38"/>
        <v>311</v>
      </c>
    </row>
    <row r="594" spans="1:7" x14ac:dyDescent="0.25">
      <c r="A594" t="str">
        <f t="shared" si="35"/>
        <v>City of New Rochelle - 27</v>
      </c>
      <c r="B594" s="11">
        <v>210027</v>
      </c>
      <c r="C594" s="11">
        <v>98</v>
      </c>
      <c r="D594" s="11">
        <v>32</v>
      </c>
      <c r="E594" s="11">
        <f t="shared" si="36"/>
        <v>130</v>
      </c>
      <c r="F594" s="11">
        <f t="shared" si="37"/>
        <v>19</v>
      </c>
      <c r="G594" s="11">
        <f t="shared" si="38"/>
        <v>149</v>
      </c>
    </row>
    <row r="595" spans="1:7" x14ac:dyDescent="0.25">
      <c r="A595" t="str">
        <f t="shared" si="35"/>
        <v>City of New Rochelle - 28</v>
      </c>
      <c r="B595" s="11">
        <v>210028</v>
      </c>
      <c r="C595" s="11">
        <v>177</v>
      </c>
      <c r="D595" s="11">
        <v>42</v>
      </c>
      <c r="E595" s="11">
        <f t="shared" si="36"/>
        <v>219</v>
      </c>
      <c r="F595" s="11">
        <f t="shared" si="37"/>
        <v>60</v>
      </c>
      <c r="G595" s="11">
        <f t="shared" si="38"/>
        <v>279</v>
      </c>
    </row>
    <row r="596" spans="1:7" x14ac:dyDescent="0.25">
      <c r="A596" t="str">
        <f t="shared" si="35"/>
        <v>City of New Rochelle - 29</v>
      </c>
      <c r="B596" s="11">
        <v>210029</v>
      </c>
      <c r="C596" s="11">
        <v>351</v>
      </c>
      <c r="D596" s="11">
        <v>81</v>
      </c>
      <c r="E596" s="11">
        <f t="shared" si="36"/>
        <v>432</v>
      </c>
      <c r="F596" s="11">
        <f t="shared" si="37"/>
        <v>78</v>
      </c>
      <c r="G596" s="11">
        <f t="shared" si="38"/>
        <v>510</v>
      </c>
    </row>
    <row r="597" spans="1:7" x14ac:dyDescent="0.25">
      <c r="A597" t="str">
        <f t="shared" si="35"/>
        <v>City of New Rochelle - 30</v>
      </c>
      <c r="B597" s="11">
        <v>210030</v>
      </c>
      <c r="C597" s="11">
        <v>310</v>
      </c>
      <c r="D597" s="11">
        <v>114</v>
      </c>
      <c r="E597" s="11">
        <f t="shared" si="36"/>
        <v>424</v>
      </c>
      <c r="F597" s="11">
        <f t="shared" si="37"/>
        <v>64</v>
      </c>
      <c r="G597" s="11">
        <f t="shared" si="38"/>
        <v>488</v>
      </c>
    </row>
    <row r="598" spans="1:7" x14ac:dyDescent="0.25">
      <c r="A598" t="str">
        <f t="shared" ref="A598:A662" si="39">VLOOKUP(B598,KEY,3,FALSE)</f>
        <v>City of New Rochelle - 31</v>
      </c>
      <c r="B598" s="11">
        <v>210031</v>
      </c>
      <c r="C598" s="11">
        <v>349</v>
      </c>
      <c r="D598" s="11">
        <v>107</v>
      </c>
      <c r="E598" s="11">
        <f t="shared" si="36"/>
        <v>456</v>
      </c>
      <c r="F598" s="11">
        <f t="shared" si="37"/>
        <v>87</v>
      </c>
      <c r="G598" s="11">
        <f t="shared" si="38"/>
        <v>543</v>
      </c>
    </row>
    <row r="599" spans="1:7" x14ac:dyDescent="0.25">
      <c r="A599" t="str">
        <f t="shared" si="39"/>
        <v>City of New Rochelle - 32</v>
      </c>
      <c r="B599" s="11">
        <v>210032</v>
      </c>
      <c r="C599" s="11">
        <v>259</v>
      </c>
      <c r="D599" s="11">
        <v>104</v>
      </c>
      <c r="E599" s="11">
        <f t="shared" si="36"/>
        <v>363</v>
      </c>
      <c r="F599" s="11">
        <f t="shared" si="37"/>
        <v>47</v>
      </c>
      <c r="G599" s="11">
        <f t="shared" si="38"/>
        <v>410</v>
      </c>
    </row>
    <row r="600" spans="1:7" x14ac:dyDescent="0.25">
      <c r="A600" t="str">
        <f t="shared" si="39"/>
        <v>City of New Rochelle - 33</v>
      </c>
      <c r="B600" s="11">
        <v>210033</v>
      </c>
      <c r="C600" s="11">
        <v>333</v>
      </c>
      <c r="D600" s="11">
        <v>102</v>
      </c>
      <c r="E600" s="11">
        <f t="shared" si="36"/>
        <v>435</v>
      </c>
      <c r="F600" s="11">
        <f t="shared" si="37"/>
        <v>65</v>
      </c>
      <c r="G600" s="11">
        <f t="shared" si="38"/>
        <v>500</v>
      </c>
    </row>
    <row r="601" spans="1:7" x14ac:dyDescent="0.25">
      <c r="A601" t="str">
        <f t="shared" si="39"/>
        <v>City of New Rochelle - 34</v>
      </c>
      <c r="B601" s="11">
        <v>210034</v>
      </c>
      <c r="C601" s="11">
        <v>146</v>
      </c>
      <c r="D601" s="11">
        <v>59</v>
      </c>
      <c r="E601" s="11">
        <f t="shared" si="36"/>
        <v>205</v>
      </c>
      <c r="F601" s="11">
        <f t="shared" si="37"/>
        <v>24</v>
      </c>
      <c r="G601" s="11">
        <f t="shared" si="38"/>
        <v>229</v>
      </c>
    </row>
    <row r="602" spans="1:7" x14ac:dyDescent="0.25">
      <c r="A602" t="str">
        <f t="shared" si="39"/>
        <v>City of New Rochelle - 35</v>
      </c>
      <c r="B602" s="11">
        <v>210035</v>
      </c>
      <c r="C602" s="11">
        <v>353</v>
      </c>
      <c r="D602" s="11">
        <v>128</v>
      </c>
      <c r="E602" s="11">
        <f t="shared" si="36"/>
        <v>481</v>
      </c>
      <c r="F602" s="11">
        <f t="shared" si="37"/>
        <v>65</v>
      </c>
      <c r="G602" s="11">
        <f t="shared" si="38"/>
        <v>546</v>
      </c>
    </row>
    <row r="603" spans="1:7" x14ac:dyDescent="0.25">
      <c r="A603" t="str">
        <f t="shared" si="39"/>
        <v>City of New Rochelle - 36</v>
      </c>
      <c r="B603" s="11">
        <v>210036</v>
      </c>
      <c r="C603" s="11">
        <v>197</v>
      </c>
      <c r="D603" s="11">
        <v>82</v>
      </c>
      <c r="E603" s="11">
        <f t="shared" si="36"/>
        <v>279</v>
      </c>
      <c r="F603" s="11">
        <f t="shared" si="37"/>
        <v>42</v>
      </c>
      <c r="G603" s="11">
        <f t="shared" si="38"/>
        <v>321</v>
      </c>
    </row>
    <row r="604" spans="1:7" x14ac:dyDescent="0.25">
      <c r="A604" t="str">
        <f t="shared" si="39"/>
        <v>City of New Rochelle - 37</v>
      </c>
      <c r="B604" s="11">
        <v>210037</v>
      </c>
      <c r="C604" s="11">
        <v>286</v>
      </c>
      <c r="D604" s="11">
        <v>129</v>
      </c>
      <c r="E604" s="11">
        <f t="shared" si="36"/>
        <v>415</v>
      </c>
      <c r="F604" s="11">
        <f t="shared" si="37"/>
        <v>58</v>
      </c>
      <c r="G604" s="11">
        <f t="shared" si="38"/>
        <v>473</v>
      </c>
    </row>
    <row r="605" spans="1:7" x14ac:dyDescent="0.25">
      <c r="A605" t="str">
        <f t="shared" si="39"/>
        <v>City of New Rochelle - 38</v>
      </c>
      <c r="B605" s="11">
        <v>210038</v>
      </c>
      <c r="C605" s="11">
        <v>411</v>
      </c>
      <c r="D605" s="11">
        <v>84</v>
      </c>
      <c r="E605" s="11">
        <f t="shared" si="36"/>
        <v>495</v>
      </c>
      <c r="F605" s="11">
        <f t="shared" si="37"/>
        <v>80</v>
      </c>
      <c r="G605" s="11">
        <f t="shared" si="38"/>
        <v>575</v>
      </c>
    </row>
    <row r="606" spans="1:7" x14ac:dyDescent="0.25">
      <c r="A606" t="str">
        <f t="shared" si="39"/>
        <v>City of New Rochelle - 39</v>
      </c>
      <c r="B606" s="11">
        <v>210039</v>
      </c>
      <c r="C606" s="11">
        <v>203</v>
      </c>
      <c r="D606" s="11">
        <v>100</v>
      </c>
      <c r="E606" s="11">
        <f t="shared" si="36"/>
        <v>303</v>
      </c>
      <c r="F606" s="11">
        <f t="shared" si="37"/>
        <v>45</v>
      </c>
      <c r="G606" s="11">
        <f t="shared" si="38"/>
        <v>348</v>
      </c>
    </row>
    <row r="607" spans="1:7" x14ac:dyDescent="0.25">
      <c r="A607" t="str">
        <f t="shared" si="39"/>
        <v>City of New Rochelle - 40</v>
      </c>
      <c r="B607" s="11">
        <v>210040</v>
      </c>
      <c r="C607" s="11">
        <v>226</v>
      </c>
      <c r="D607" s="11">
        <v>106</v>
      </c>
      <c r="E607" s="11">
        <f t="shared" si="36"/>
        <v>332</v>
      </c>
      <c r="F607" s="11">
        <f t="shared" si="37"/>
        <v>47</v>
      </c>
      <c r="G607" s="11">
        <f t="shared" si="38"/>
        <v>379</v>
      </c>
    </row>
    <row r="608" spans="1:7" x14ac:dyDescent="0.25">
      <c r="A608" t="str">
        <f t="shared" si="39"/>
        <v>City of New Rochelle - 41</v>
      </c>
      <c r="B608" s="11">
        <v>210041</v>
      </c>
      <c r="C608" s="11">
        <v>294</v>
      </c>
      <c r="D608" s="11">
        <v>112</v>
      </c>
      <c r="E608" s="11">
        <f t="shared" si="36"/>
        <v>406</v>
      </c>
      <c r="F608" s="11">
        <f t="shared" si="37"/>
        <v>76</v>
      </c>
      <c r="G608" s="11">
        <f t="shared" si="38"/>
        <v>482</v>
      </c>
    </row>
    <row r="609" spans="1:7" x14ac:dyDescent="0.25">
      <c r="A609" t="str">
        <f t="shared" si="39"/>
        <v>City of New Rochelle - 42</v>
      </c>
      <c r="B609" s="11">
        <v>210042</v>
      </c>
      <c r="C609" s="11">
        <v>287</v>
      </c>
      <c r="D609" s="11">
        <v>115</v>
      </c>
      <c r="E609" s="11">
        <f t="shared" si="36"/>
        <v>402</v>
      </c>
      <c r="F609" s="11">
        <f t="shared" si="37"/>
        <v>32</v>
      </c>
      <c r="G609" s="11">
        <f t="shared" si="38"/>
        <v>434</v>
      </c>
    </row>
    <row r="610" spans="1:7" x14ac:dyDescent="0.25">
      <c r="A610" t="str">
        <f t="shared" si="39"/>
        <v>City of New Rochelle - 43</v>
      </c>
      <c r="B610" s="11">
        <v>210043</v>
      </c>
      <c r="C610" s="11">
        <v>203</v>
      </c>
      <c r="D610" s="11">
        <v>113</v>
      </c>
      <c r="E610" s="11">
        <f t="shared" si="36"/>
        <v>316</v>
      </c>
      <c r="F610" s="11">
        <f t="shared" si="37"/>
        <v>48</v>
      </c>
      <c r="G610" s="11">
        <f t="shared" si="38"/>
        <v>364</v>
      </c>
    </row>
    <row r="611" spans="1:7" x14ac:dyDescent="0.25">
      <c r="A611" t="str">
        <f t="shared" si="39"/>
        <v>City of New Rochelle - 44</v>
      </c>
      <c r="B611" s="11">
        <v>210044</v>
      </c>
      <c r="C611" s="11">
        <v>385</v>
      </c>
      <c r="D611" s="11">
        <v>173</v>
      </c>
      <c r="E611" s="11">
        <f t="shared" si="36"/>
        <v>558</v>
      </c>
      <c r="F611" s="11">
        <f t="shared" si="37"/>
        <v>103</v>
      </c>
      <c r="G611" s="11">
        <f t="shared" si="38"/>
        <v>661</v>
      </c>
    </row>
    <row r="612" spans="1:7" x14ac:dyDescent="0.25">
      <c r="A612" t="str">
        <f t="shared" si="39"/>
        <v>City of New Rochelle - 45</v>
      </c>
      <c r="B612" s="11">
        <v>210045</v>
      </c>
      <c r="C612" s="11">
        <v>47</v>
      </c>
      <c r="D612" s="11">
        <v>34</v>
      </c>
      <c r="E612" s="11">
        <f t="shared" si="36"/>
        <v>81</v>
      </c>
      <c r="F612" s="11">
        <f t="shared" si="37"/>
        <v>13</v>
      </c>
      <c r="G612" s="11">
        <f t="shared" si="38"/>
        <v>94</v>
      </c>
    </row>
    <row r="613" spans="1:7" x14ac:dyDescent="0.25">
      <c r="A613" t="str">
        <f t="shared" si="39"/>
        <v>City of New Rochelle - 46</v>
      </c>
      <c r="B613" s="11">
        <v>210046</v>
      </c>
      <c r="C613" s="11">
        <v>249</v>
      </c>
      <c r="D613" s="11">
        <v>103</v>
      </c>
      <c r="E613" s="11">
        <f t="shared" si="36"/>
        <v>352</v>
      </c>
      <c r="F613" s="11">
        <f t="shared" si="37"/>
        <v>61</v>
      </c>
      <c r="G613" s="11">
        <f t="shared" si="38"/>
        <v>413</v>
      </c>
    </row>
    <row r="614" spans="1:7" x14ac:dyDescent="0.25">
      <c r="A614" t="str">
        <f t="shared" si="39"/>
        <v>City of New Rochelle - 47</v>
      </c>
      <c r="B614" s="11">
        <v>210047</v>
      </c>
      <c r="C614" s="11">
        <v>302</v>
      </c>
      <c r="D614" s="11">
        <v>135</v>
      </c>
      <c r="E614" s="11">
        <f t="shared" si="36"/>
        <v>437</v>
      </c>
      <c r="F614" s="11">
        <f t="shared" si="37"/>
        <v>82</v>
      </c>
      <c r="G614" s="11">
        <f t="shared" si="38"/>
        <v>519</v>
      </c>
    </row>
    <row r="615" spans="1:7" x14ac:dyDescent="0.25">
      <c r="A615" t="str">
        <f t="shared" si="39"/>
        <v>City of New Rochelle - 48</v>
      </c>
      <c r="B615" s="11">
        <v>210048</v>
      </c>
      <c r="C615" s="11">
        <v>273</v>
      </c>
      <c r="D615" s="11">
        <v>90</v>
      </c>
      <c r="E615" s="11">
        <f t="shared" si="36"/>
        <v>363</v>
      </c>
      <c r="F615" s="11">
        <f t="shared" si="37"/>
        <v>70</v>
      </c>
      <c r="G615" s="11">
        <f t="shared" si="38"/>
        <v>433</v>
      </c>
    </row>
    <row r="616" spans="1:7" x14ac:dyDescent="0.25">
      <c r="A616" t="str">
        <f t="shared" si="39"/>
        <v>City of New Rochelle - 49</v>
      </c>
      <c r="B616" s="11">
        <v>210049</v>
      </c>
      <c r="C616" s="11">
        <v>140</v>
      </c>
      <c r="D616" s="11">
        <v>7</v>
      </c>
      <c r="E616" s="11">
        <f t="shared" si="36"/>
        <v>147</v>
      </c>
      <c r="F616" s="11">
        <f t="shared" si="37"/>
        <v>51</v>
      </c>
      <c r="G616" s="11">
        <f t="shared" si="38"/>
        <v>198</v>
      </c>
    </row>
    <row r="617" spans="1:7" x14ac:dyDescent="0.25">
      <c r="A617" t="str">
        <f t="shared" si="39"/>
        <v>City of New Rochelle - 50</v>
      </c>
      <c r="B617" s="11">
        <v>210050</v>
      </c>
      <c r="C617" s="11">
        <v>111</v>
      </c>
      <c r="D617" s="11">
        <v>20</v>
      </c>
      <c r="E617" s="11">
        <f t="shared" si="36"/>
        <v>131</v>
      </c>
      <c r="F617" s="11">
        <f t="shared" si="37"/>
        <v>77</v>
      </c>
      <c r="G617" s="11">
        <f t="shared" si="38"/>
        <v>208</v>
      </c>
    </row>
    <row r="618" spans="1:7" x14ac:dyDescent="0.25">
      <c r="A618" t="str">
        <f t="shared" si="39"/>
        <v>City of New Rochelle - 51</v>
      </c>
      <c r="B618" s="11">
        <v>210051</v>
      </c>
      <c r="C618" s="11">
        <v>57</v>
      </c>
      <c r="D618" s="11">
        <v>6</v>
      </c>
      <c r="E618" s="11">
        <f t="shared" si="36"/>
        <v>63</v>
      </c>
      <c r="F618" s="11">
        <f t="shared" si="37"/>
        <v>15</v>
      </c>
      <c r="G618" s="11">
        <f t="shared" si="38"/>
        <v>78</v>
      </c>
    </row>
    <row r="619" spans="1:7" x14ac:dyDescent="0.25">
      <c r="A619" t="str">
        <f t="shared" si="39"/>
        <v>City of New Rochelle - 52</v>
      </c>
      <c r="B619" s="11">
        <v>210052</v>
      </c>
      <c r="C619" s="11">
        <v>156</v>
      </c>
      <c r="D619" s="11">
        <v>42</v>
      </c>
      <c r="E619" s="11">
        <f t="shared" ref="E619:E685" si="40">SUM(C619:D619)</f>
        <v>198</v>
      </c>
      <c r="F619" s="11">
        <f t="shared" ref="F619:F685" si="41">SUM(G619-E619)</f>
        <v>45</v>
      </c>
      <c r="G619" s="11">
        <f t="shared" ref="G619:G685" si="42">VLOOKUP(B619,KEY,2,FALSE)</f>
        <v>243</v>
      </c>
    </row>
    <row r="620" spans="1:7" x14ac:dyDescent="0.25">
      <c r="A620" t="str">
        <f t="shared" si="39"/>
        <v>City of New Rochelle - 53</v>
      </c>
      <c r="B620" s="11">
        <v>210053</v>
      </c>
      <c r="C620" s="11">
        <v>132</v>
      </c>
      <c r="D620" s="11">
        <v>37</v>
      </c>
      <c r="E620" s="11">
        <f t="shared" si="40"/>
        <v>169</v>
      </c>
      <c r="F620" s="11">
        <f t="shared" si="41"/>
        <v>36</v>
      </c>
      <c r="G620" s="11">
        <f t="shared" si="42"/>
        <v>205</v>
      </c>
    </row>
    <row r="621" spans="1:7" x14ac:dyDescent="0.25">
      <c r="A621" t="str">
        <f t="shared" si="39"/>
        <v>City of New Rochelle - 54</v>
      </c>
      <c r="B621" s="11">
        <v>210054</v>
      </c>
      <c r="C621" s="11">
        <v>106</v>
      </c>
      <c r="D621" s="11">
        <v>22</v>
      </c>
      <c r="E621" s="11">
        <f t="shared" si="40"/>
        <v>128</v>
      </c>
      <c r="F621" s="11">
        <f t="shared" si="41"/>
        <v>29</v>
      </c>
      <c r="G621" s="11">
        <f t="shared" si="42"/>
        <v>157</v>
      </c>
    </row>
    <row r="622" spans="1:7" x14ac:dyDescent="0.25">
      <c r="A622" t="str">
        <f t="shared" si="39"/>
        <v>City of New Rochelle - 55</v>
      </c>
      <c r="B622" s="11">
        <v>210055</v>
      </c>
      <c r="C622" s="11">
        <v>3</v>
      </c>
      <c r="D622" s="11">
        <v>2</v>
      </c>
      <c r="E622" s="11">
        <f t="shared" si="40"/>
        <v>5</v>
      </c>
      <c r="F622" s="11">
        <f t="shared" si="41"/>
        <v>0</v>
      </c>
      <c r="G622" s="11">
        <f t="shared" si="42"/>
        <v>5</v>
      </c>
    </row>
    <row r="623" spans="1:7" x14ac:dyDescent="0.25">
      <c r="A623" t="str">
        <f t="shared" si="39"/>
        <v>City of New Rochelle - 56</v>
      </c>
      <c r="B623" s="11">
        <v>210056</v>
      </c>
      <c r="C623" s="11">
        <v>41</v>
      </c>
      <c r="D623" s="11">
        <v>16</v>
      </c>
      <c r="E623" s="11">
        <f t="shared" si="40"/>
        <v>57</v>
      </c>
      <c r="F623" s="11">
        <f t="shared" si="41"/>
        <v>6</v>
      </c>
      <c r="G623" s="11">
        <f t="shared" si="42"/>
        <v>63</v>
      </c>
    </row>
    <row r="624" spans="1:7" x14ac:dyDescent="0.25">
      <c r="A624" t="str">
        <f t="shared" si="39"/>
        <v>City of New Rochelle - 57</v>
      </c>
      <c r="B624" s="11">
        <v>210057</v>
      </c>
      <c r="C624" s="11">
        <v>264</v>
      </c>
      <c r="D624" s="11">
        <v>18</v>
      </c>
      <c r="E624" s="11">
        <f t="shared" si="40"/>
        <v>282</v>
      </c>
      <c r="F624" s="11">
        <f t="shared" si="41"/>
        <v>36</v>
      </c>
      <c r="G624" s="11">
        <f t="shared" si="42"/>
        <v>318</v>
      </c>
    </row>
    <row r="625" spans="1:7" x14ac:dyDescent="0.25">
      <c r="A625" t="str">
        <f t="shared" si="39"/>
        <v>City of New Rochelle - 58</v>
      </c>
      <c r="B625" s="11">
        <v>210058</v>
      </c>
      <c r="C625" s="11">
        <v>138</v>
      </c>
      <c r="D625" s="11">
        <v>20</v>
      </c>
      <c r="E625" s="11">
        <f t="shared" si="40"/>
        <v>158</v>
      </c>
      <c r="F625" s="11">
        <f t="shared" si="41"/>
        <v>77</v>
      </c>
      <c r="G625" s="11">
        <f t="shared" si="42"/>
        <v>235</v>
      </c>
    </row>
    <row r="626" spans="1:7" x14ac:dyDescent="0.25">
      <c r="A626" t="str">
        <f t="shared" si="39"/>
        <v>City of New Rochelle - 59</v>
      </c>
      <c r="B626" s="11">
        <v>210059</v>
      </c>
      <c r="C626" s="11">
        <v>259</v>
      </c>
      <c r="D626" s="11">
        <v>26</v>
      </c>
      <c r="E626" s="11">
        <f t="shared" si="40"/>
        <v>285</v>
      </c>
      <c r="F626" s="11">
        <f t="shared" si="41"/>
        <v>46</v>
      </c>
      <c r="G626" s="11">
        <f t="shared" si="42"/>
        <v>331</v>
      </c>
    </row>
    <row r="627" spans="1:7" x14ac:dyDescent="0.25">
      <c r="A627" t="str">
        <f t="shared" si="39"/>
        <v>City of New Rochelle - 60</v>
      </c>
      <c r="B627" s="11">
        <v>210060</v>
      </c>
      <c r="C627" s="11">
        <v>113</v>
      </c>
      <c r="D627" s="11">
        <v>9</v>
      </c>
      <c r="E627" s="11">
        <f t="shared" si="40"/>
        <v>122</v>
      </c>
      <c r="F627" s="11">
        <f t="shared" si="41"/>
        <v>56</v>
      </c>
      <c r="G627" s="11">
        <f t="shared" si="42"/>
        <v>178</v>
      </c>
    </row>
    <row r="628" spans="1:7" x14ac:dyDescent="0.25">
      <c r="A628" t="str">
        <f t="shared" si="39"/>
        <v>City of New Rochelle - 61</v>
      </c>
      <c r="B628" s="11">
        <v>210061</v>
      </c>
      <c r="C628" s="11">
        <v>119</v>
      </c>
      <c r="D628" s="11">
        <v>52</v>
      </c>
      <c r="E628" s="11">
        <f t="shared" si="40"/>
        <v>171</v>
      </c>
      <c r="F628" s="11">
        <f t="shared" si="41"/>
        <v>11</v>
      </c>
      <c r="G628" s="11">
        <f t="shared" si="42"/>
        <v>182</v>
      </c>
    </row>
    <row r="629" spans="1:7" x14ac:dyDescent="0.25">
      <c r="A629" t="str">
        <f t="shared" si="39"/>
        <v>City of New Rochelle - 63</v>
      </c>
      <c r="B629" s="11">
        <v>210063</v>
      </c>
      <c r="C629" s="11">
        <v>237</v>
      </c>
      <c r="D629" s="11">
        <v>38</v>
      </c>
      <c r="E629" s="11">
        <f t="shared" si="40"/>
        <v>275</v>
      </c>
      <c r="F629" s="11">
        <f t="shared" si="41"/>
        <v>37</v>
      </c>
      <c r="G629" s="11">
        <f t="shared" si="42"/>
        <v>312</v>
      </c>
    </row>
    <row r="630" spans="1:7" x14ac:dyDescent="0.25">
      <c r="A630" t="str">
        <f t="shared" si="39"/>
        <v>City of New Rochelle - 64</v>
      </c>
      <c r="B630" s="11">
        <v>210064</v>
      </c>
      <c r="C630" s="11">
        <v>119</v>
      </c>
      <c r="D630" s="11">
        <v>7</v>
      </c>
      <c r="E630" s="11">
        <f t="shared" si="40"/>
        <v>126</v>
      </c>
      <c r="F630" s="11">
        <f t="shared" si="41"/>
        <v>59</v>
      </c>
      <c r="G630" s="11">
        <f t="shared" si="42"/>
        <v>185</v>
      </c>
    </row>
    <row r="631" spans="1:7" x14ac:dyDescent="0.25">
      <c r="A631" t="str">
        <f t="shared" si="39"/>
        <v>City of New Rochelle - 65</v>
      </c>
      <c r="B631" s="11">
        <v>210065</v>
      </c>
      <c r="C631" s="11">
        <v>131</v>
      </c>
      <c r="D631" s="11">
        <v>42</v>
      </c>
      <c r="E631" s="11">
        <f t="shared" si="40"/>
        <v>173</v>
      </c>
      <c r="F631" s="11">
        <f t="shared" si="41"/>
        <v>23</v>
      </c>
      <c r="G631" s="11">
        <f t="shared" si="42"/>
        <v>196</v>
      </c>
    </row>
    <row r="632" spans="1:7" x14ac:dyDescent="0.25">
      <c r="A632" t="str">
        <f t="shared" si="39"/>
        <v>City of New Rochelle - 66</v>
      </c>
      <c r="B632" s="11">
        <v>210066</v>
      </c>
      <c r="C632" s="11">
        <v>52</v>
      </c>
      <c r="D632" s="11">
        <v>2</v>
      </c>
      <c r="E632" s="11">
        <f t="shared" si="40"/>
        <v>54</v>
      </c>
      <c r="F632" s="11">
        <f t="shared" si="41"/>
        <v>19</v>
      </c>
      <c r="G632" s="11">
        <f t="shared" si="42"/>
        <v>73</v>
      </c>
    </row>
    <row r="633" spans="1:7" x14ac:dyDescent="0.25">
      <c r="A633" t="str">
        <f t="shared" si="39"/>
        <v>City of New Rochelle - 67</v>
      </c>
      <c r="B633" s="11">
        <v>210067</v>
      </c>
      <c r="C633" s="11">
        <v>207</v>
      </c>
      <c r="D633" s="11">
        <v>88</v>
      </c>
      <c r="E633" s="11">
        <f t="shared" si="40"/>
        <v>295</v>
      </c>
      <c r="F633" s="11">
        <f t="shared" si="41"/>
        <v>56</v>
      </c>
      <c r="G633" s="11">
        <f t="shared" si="42"/>
        <v>351</v>
      </c>
    </row>
    <row r="634" spans="1:7" x14ac:dyDescent="0.25">
      <c r="A634" t="str">
        <f t="shared" si="39"/>
        <v>City of New Rochelle - 68</v>
      </c>
      <c r="B634" s="11">
        <v>210068</v>
      </c>
      <c r="C634" s="11">
        <v>151</v>
      </c>
      <c r="D634" s="11">
        <v>50</v>
      </c>
      <c r="E634" s="11">
        <f t="shared" si="40"/>
        <v>201</v>
      </c>
      <c r="F634" s="11">
        <f t="shared" si="41"/>
        <v>30</v>
      </c>
      <c r="G634" s="11">
        <f t="shared" si="42"/>
        <v>231</v>
      </c>
    </row>
    <row r="635" spans="1:7" x14ac:dyDescent="0.25">
      <c r="A635" t="str">
        <f t="shared" si="39"/>
        <v>City of New Rochelle - 69</v>
      </c>
      <c r="B635" s="11">
        <v>210069</v>
      </c>
      <c r="C635" s="11">
        <v>269</v>
      </c>
      <c r="D635" s="11">
        <v>116</v>
      </c>
      <c r="E635" s="11">
        <f t="shared" si="40"/>
        <v>385</v>
      </c>
      <c r="F635" s="11">
        <f t="shared" si="41"/>
        <v>69</v>
      </c>
      <c r="G635" s="11">
        <f t="shared" si="42"/>
        <v>454</v>
      </c>
    </row>
    <row r="636" spans="1:7" x14ac:dyDescent="0.25">
      <c r="A636" t="str">
        <f t="shared" si="39"/>
        <v>City of New Rochelle - 70</v>
      </c>
      <c r="B636" s="11">
        <v>210070</v>
      </c>
      <c r="C636" s="11">
        <v>9</v>
      </c>
      <c r="D636" s="11">
        <v>0</v>
      </c>
      <c r="E636" s="11">
        <f t="shared" si="40"/>
        <v>9</v>
      </c>
      <c r="F636" s="11">
        <f t="shared" si="41"/>
        <v>1</v>
      </c>
      <c r="G636" s="11">
        <f t="shared" si="42"/>
        <v>10</v>
      </c>
    </row>
    <row r="637" spans="1:7" x14ac:dyDescent="0.25">
      <c r="A637" t="str">
        <f t="shared" si="39"/>
        <v>City of New Rochelle - 71</v>
      </c>
      <c r="B637" s="11">
        <v>210071</v>
      </c>
      <c r="C637" s="11">
        <v>152</v>
      </c>
      <c r="D637" s="11">
        <v>64</v>
      </c>
      <c r="E637" s="11">
        <f t="shared" si="40"/>
        <v>216</v>
      </c>
      <c r="F637" s="11">
        <f t="shared" si="41"/>
        <v>49</v>
      </c>
      <c r="G637" s="11">
        <f t="shared" si="42"/>
        <v>265</v>
      </c>
    </row>
    <row r="638" spans="1:7" x14ac:dyDescent="0.25">
      <c r="A638" t="str">
        <f t="shared" si="39"/>
        <v>City of New Rochelle - 72</v>
      </c>
      <c r="B638" s="11">
        <v>210072</v>
      </c>
      <c r="C638" s="11">
        <v>97</v>
      </c>
      <c r="D638" s="11">
        <v>15</v>
      </c>
      <c r="E638" s="11">
        <f t="shared" si="40"/>
        <v>112</v>
      </c>
      <c r="F638" s="11">
        <f t="shared" si="41"/>
        <v>12</v>
      </c>
      <c r="G638" s="11">
        <f t="shared" si="42"/>
        <v>124</v>
      </c>
    </row>
    <row r="639" spans="1:7" x14ac:dyDescent="0.25">
      <c r="A639" t="str">
        <f t="shared" si="39"/>
        <v>City of New Rochelle - 73</v>
      </c>
      <c r="B639" s="11">
        <v>210073</v>
      </c>
      <c r="C639" s="11">
        <v>234</v>
      </c>
      <c r="D639" s="11">
        <v>118</v>
      </c>
      <c r="E639" s="11">
        <f t="shared" si="40"/>
        <v>352</v>
      </c>
      <c r="F639" s="11">
        <f t="shared" si="41"/>
        <v>88</v>
      </c>
      <c r="G639" s="11">
        <f t="shared" si="42"/>
        <v>440</v>
      </c>
    </row>
    <row r="640" spans="1:7" x14ac:dyDescent="0.25">
      <c r="A640" t="str">
        <f t="shared" si="39"/>
        <v>City of New Rochelle - 74</v>
      </c>
      <c r="B640" s="11">
        <v>210074</v>
      </c>
      <c r="C640" s="11">
        <v>301</v>
      </c>
      <c r="D640" s="11">
        <v>118</v>
      </c>
      <c r="E640" s="11">
        <f t="shared" si="40"/>
        <v>419</v>
      </c>
      <c r="F640" s="11">
        <f t="shared" si="41"/>
        <v>125</v>
      </c>
      <c r="G640" s="11">
        <f t="shared" si="42"/>
        <v>544</v>
      </c>
    </row>
    <row r="641" spans="1:7" x14ac:dyDescent="0.25">
      <c r="A641" t="str">
        <f t="shared" si="39"/>
        <v>City of New Rochelle - 75</v>
      </c>
      <c r="B641" s="11">
        <v>210075</v>
      </c>
      <c r="C641" s="11">
        <v>33</v>
      </c>
      <c r="D641" s="11">
        <v>3</v>
      </c>
      <c r="E641" s="11">
        <f t="shared" si="40"/>
        <v>36</v>
      </c>
      <c r="F641" s="11">
        <f t="shared" si="41"/>
        <v>2</v>
      </c>
      <c r="G641" s="11">
        <f t="shared" si="42"/>
        <v>38</v>
      </c>
    </row>
    <row r="642" spans="1:7" x14ac:dyDescent="0.25">
      <c r="A642" t="str">
        <f t="shared" si="39"/>
        <v>City of New Rochelle - 76</v>
      </c>
      <c r="B642" s="11">
        <v>210076</v>
      </c>
      <c r="C642" s="11">
        <v>0</v>
      </c>
      <c r="D642" s="11">
        <v>0</v>
      </c>
      <c r="E642" s="11">
        <f t="shared" si="40"/>
        <v>0</v>
      </c>
      <c r="F642" s="11">
        <f t="shared" si="41"/>
        <v>0</v>
      </c>
      <c r="G642" s="11">
        <f t="shared" si="42"/>
        <v>0</v>
      </c>
    </row>
    <row r="643" spans="1:7" x14ac:dyDescent="0.25">
      <c r="A643" t="str">
        <f t="shared" si="39"/>
        <v>City of New Rochelle - 77</v>
      </c>
      <c r="B643" s="11">
        <v>210077</v>
      </c>
      <c r="C643" s="11">
        <v>0</v>
      </c>
      <c r="D643" s="11">
        <v>0</v>
      </c>
      <c r="E643" s="11">
        <f t="shared" si="40"/>
        <v>0</v>
      </c>
      <c r="F643" s="11">
        <f t="shared" si="41"/>
        <v>0</v>
      </c>
      <c r="G643" s="11">
        <f t="shared" si="42"/>
        <v>0</v>
      </c>
    </row>
    <row r="644" spans="1:7" x14ac:dyDescent="0.25">
      <c r="A644" t="str">
        <f t="shared" si="39"/>
        <v>City of New Rochelle - 78</v>
      </c>
      <c r="B644" s="11">
        <v>210078</v>
      </c>
      <c r="C644" s="11">
        <v>121</v>
      </c>
      <c r="D644" s="11">
        <v>33</v>
      </c>
      <c r="E644" s="11">
        <f t="shared" si="40"/>
        <v>154</v>
      </c>
      <c r="F644" s="11">
        <f t="shared" si="41"/>
        <v>36</v>
      </c>
      <c r="G644" s="11">
        <f t="shared" si="42"/>
        <v>190</v>
      </c>
    </row>
    <row r="645" spans="1:7" ht="13.8" thickBot="1" x14ac:dyDescent="0.3">
      <c r="A645" s="18" t="str">
        <f t="shared" si="39"/>
        <v>City of New Rochelle - 79</v>
      </c>
      <c r="B645" s="19">
        <v>210079</v>
      </c>
      <c r="C645" s="19">
        <v>0</v>
      </c>
      <c r="D645" s="19">
        <v>0</v>
      </c>
      <c r="E645" s="19">
        <f t="shared" si="40"/>
        <v>0</v>
      </c>
      <c r="F645" s="19">
        <f t="shared" si="41"/>
        <v>0</v>
      </c>
      <c r="G645" s="19">
        <f t="shared" si="42"/>
        <v>0</v>
      </c>
    </row>
    <row r="646" spans="1:7" x14ac:dyDescent="0.25">
      <c r="B646" s="13" t="s">
        <v>977</v>
      </c>
      <c r="C646" s="11">
        <f>SUM(C570:C645)</f>
        <v>14527</v>
      </c>
      <c r="D646" s="11">
        <f>SUM(D570:D645)</f>
        <v>4706</v>
      </c>
      <c r="E646" s="11">
        <f>SUM(E570:E645)</f>
        <v>19233</v>
      </c>
      <c r="F646" s="11">
        <f>SUM(F570:F645)</f>
        <v>3715</v>
      </c>
      <c r="G646" s="11">
        <f>SUM(G570:G645)</f>
        <v>22948</v>
      </c>
    </row>
    <row r="647" spans="1:7" x14ac:dyDescent="0.25">
      <c r="A647" t="str">
        <f t="shared" si="39"/>
        <v>City of Peekskill - 1</v>
      </c>
      <c r="B647" s="11">
        <v>220001</v>
      </c>
      <c r="C647" s="11">
        <v>231</v>
      </c>
      <c r="D647" s="11">
        <v>41</v>
      </c>
      <c r="E647" s="11">
        <f t="shared" si="40"/>
        <v>272</v>
      </c>
      <c r="F647" s="11">
        <f t="shared" si="41"/>
        <v>38</v>
      </c>
      <c r="G647" s="11">
        <f t="shared" si="42"/>
        <v>310</v>
      </c>
    </row>
    <row r="648" spans="1:7" x14ac:dyDescent="0.25">
      <c r="A648" t="str">
        <f t="shared" si="39"/>
        <v>City of Peekskill - 2</v>
      </c>
      <c r="B648" s="11">
        <v>220002</v>
      </c>
      <c r="C648" s="11">
        <v>183</v>
      </c>
      <c r="D648" s="11">
        <v>32</v>
      </c>
      <c r="E648" s="11">
        <f t="shared" si="40"/>
        <v>215</v>
      </c>
      <c r="F648" s="11">
        <f t="shared" si="41"/>
        <v>42</v>
      </c>
      <c r="G648" s="11">
        <f t="shared" si="42"/>
        <v>257</v>
      </c>
    </row>
    <row r="649" spans="1:7" x14ac:dyDescent="0.25">
      <c r="A649" t="str">
        <f t="shared" si="39"/>
        <v>City of Peekskill - 3</v>
      </c>
      <c r="B649" s="11">
        <v>220003</v>
      </c>
      <c r="C649" s="11">
        <v>134</v>
      </c>
      <c r="D649" s="11">
        <v>21</v>
      </c>
      <c r="E649" s="11">
        <f t="shared" si="40"/>
        <v>155</v>
      </c>
      <c r="F649" s="11">
        <f t="shared" si="41"/>
        <v>12</v>
      </c>
      <c r="G649" s="11">
        <f t="shared" si="42"/>
        <v>167</v>
      </c>
    </row>
    <row r="650" spans="1:7" x14ac:dyDescent="0.25">
      <c r="A650" t="str">
        <f t="shared" si="39"/>
        <v>City of Peekskill - 4</v>
      </c>
      <c r="B650" s="11">
        <v>220004</v>
      </c>
      <c r="C650" s="11">
        <v>225</v>
      </c>
      <c r="D650" s="11">
        <v>60</v>
      </c>
      <c r="E650" s="11">
        <f t="shared" si="40"/>
        <v>285</v>
      </c>
      <c r="F650" s="11">
        <f t="shared" si="41"/>
        <v>22</v>
      </c>
      <c r="G650" s="11">
        <f t="shared" si="42"/>
        <v>307</v>
      </c>
    </row>
    <row r="651" spans="1:7" x14ac:dyDescent="0.25">
      <c r="A651" t="str">
        <f t="shared" si="39"/>
        <v>City of Peekskill - 5</v>
      </c>
      <c r="B651" s="11">
        <v>220005</v>
      </c>
      <c r="C651" s="11">
        <v>218</v>
      </c>
      <c r="D651" s="11">
        <v>76</v>
      </c>
      <c r="E651" s="11">
        <f t="shared" si="40"/>
        <v>294</v>
      </c>
      <c r="F651" s="11">
        <f t="shared" si="41"/>
        <v>23</v>
      </c>
      <c r="G651" s="11">
        <f t="shared" si="42"/>
        <v>317</v>
      </c>
    </row>
    <row r="652" spans="1:7" x14ac:dyDescent="0.25">
      <c r="A652" t="str">
        <f t="shared" si="39"/>
        <v>City of Peekskill - 6</v>
      </c>
      <c r="B652" s="11">
        <v>220006</v>
      </c>
      <c r="C652" s="11">
        <v>76</v>
      </c>
      <c r="D652" s="11">
        <v>12</v>
      </c>
      <c r="E652" s="11">
        <f t="shared" si="40"/>
        <v>88</v>
      </c>
      <c r="F652" s="11">
        <f t="shared" si="41"/>
        <v>12</v>
      </c>
      <c r="G652" s="11">
        <f t="shared" si="42"/>
        <v>100</v>
      </c>
    </row>
    <row r="653" spans="1:7" x14ac:dyDescent="0.25">
      <c r="A653" t="str">
        <f t="shared" si="39"/>
        <v>City of Peekskill - 7</v>
      </c>
      <c r="B653" s="11">
        <v>220007</v>
      </c>
      <c r="C653" s="11">
        <v>157</v>
      </c>
      <c r="D653" s="11">
        <v>69</v>
      </c>
      <c r="E653" s="11">
        <f t="shared" si="40"/>
        <v>226</v>
      </c>
      <c r="F653" s="11">
        <f t="shared" si="41"/>
        <v>27</v>
      </c>
      <c r="G653" s="11">
        <f t="shared" si="42"/>
        <v>253</v>
      </c>
    </row>
    <row r="654" spans="1:7" x14ac:dyDescent="0.25">
      <c r="A654" t="str">
        <f t="shared" si="39"/>
        <v>City of Peekskill - 8</v>
      </c>
      <c r="B654" s="11">
        <v>220008</v>
      </c>
      <c r="C654" s="11">
        <v>192</v>
      </c>
      <c r="D654" s="11">
        <v>34</v>
      </c>
      <c r="E654" s="11">
        <f t="shared" si="40"/>
        <v>226</v>
      </c>
      <c r="F654" s="11">
        <f t="shared" si="41"/>
        <v>31</v>
      </c>
      <c r="G654" s="11">
        <f t="shared" si="42"/>
        <v>257</v>
      </c>
    </row>
    <row r="655" spans="1:7" x14ac:dyDescent="0.25">
      <c r="A655" t="str">
        <f t="shared" si="39"/>
        <v>City of Peekskill - 9</v>
      </c>
      <c r="B655" s="11">
        <v>220009</v>
      </c>
      <c r="C655" s="11">
        <v>227</v>
      </c>
      <c r="D655" s="11">
        <v>67</v>
      </c>
      <c r="E655" s="11">
        <f t="shared" si="40"/>
        <v>294</v>
      </c>
      <c r="F655" s="11">
        <f t="shared" si="41"/>
        <v>36</v>
      </c>
      <c r="G655" s="11">
        <f t="shared" si="42"/>
        <v>330</v>
      </c>
    </row>
    <row r="656" spans="1:7" x14ac:dyDescent="0.25">
      <c r="A656" t="str">
        <f t="shared" si="39"/>
        <v>City of Peekskill - 10</v>
      </c>
      <c r="B656" s="11">
        <v>220010</v>
      </c>
      <c r="C656" s="11">
        <v>255</v>
      </c>
      <c r="D656" s="11">
        <v>88</v>
      </c>
      <c r="E656" s="11">
        <f t="shared" si="40"/>
        <v>343</v>
      </c>
      <c r="F656" s="11">
        <f t="shared" si="41"/>
        <v>52</v>
      </c>
      <c r="G656" s="11">
        <f t="shared" si="42"/>
        <v>395</v>
      </c>
    </row>
    <row r="657" spans="1:7" x14ac:dyDescent="0.25">
      <c r="A657" t="str">
        <f t="shared" si="39"/>
        <v>City of Peekskill - 11</v>
      </c>
      <c r="B657" s="11">
        <v>220011</v>
      </c>
      <c r="C657" s="11">
        <v>315</v>
      </c>
      <c r="D657" s="11">
        <v>67</v>
      </c>
      <c r="E657" s="11">
        <f t="shared" si="40"/>
        <v>382</v>
      </c>
      <c r="F657" s="11">
        <f t="shared" si="41"/>
        <v>52</v>
      </c>
      <c r="G657" s="11">
        <f t="shared" si="42"/>
        <v>434</v>
      </c>
    </row>
    <row r="658" spans="1:7" x14ac:dyDescent="0.25">
      <c r="A658" t="str">
        <f t="shared" si="39"/>
        <v>City of Peekskill - 13</v>
      </c>
      <c r="B658" s="11">
        <v>220013</v>
      </c>
      <c r="C658" s="11">
        <v>244</v>
      </c>
      <c r="D658" s="11">
        <v>105</v>
      </c>
      <c r="E658" s="11">
        <f t="shared" si="40"/>
        <v>349</v>
      </c>
      <c r="F658" s="11">
        <f t="shared" si="41"/>
        <v>48</v>
      </c>
      <c r="G658" s="11">
        <f t="shared" si="42"/>
        <v>397</v>
      </c>
    </row>
    <row r="659" spans="1:7" x14ac:dyDescent="0.25">
      <c r="A659" t="str">
        <f t="shared" si="39"/>
        <v>City of Peekskill - 14</v>
      </c>
      <c r="B659" s="11">
        <v>220014</v>
      </c>
      <c r="C659" s="11">
        <v>96</v>
      </c>
      <c r="D659" s="11">
        <v>40</v>
      </c>
      <c r="E659" s="11">
        <f t="shared" si="40"/>
        <v>136</v>
      </c>
      <c r="F659" s="11">
        <f t="shared" si="41"/>
        <v>16</v>
      </c>
      <c r="G659" s="11">
        <f t="shared" si="42"/>
        <v>152</v>
      </c>
    </row>
    <row r="660" spans="1:7" x14ac:dyDescent="0.25">
      <c r="A660" t="str">
        <f t="shared" si="39"/>
        <v>City of Peekskill - 15</v>
      </c>
      <c r="B660" s="11">
        <v>220015</v>
      </c>
      <c r="C660" s="11">
        <v>147</v>
      </c>
      <c r="D660" s="11">
        <v>57</v>
      </c>
      <c r="E660" s="11">
        <f t="shared" si="40"/>
        <v>204</v>
      </c>
      <c r="F660" s="11">
        <f t="shared" si="41"/>
        <v>31</v>
      </c>
      <c r="G660" s="11">
        <f t="shared" si="42"/>
        <v>235</v>
      </c>
    </row>
    <row r="661" spans="1:7" x14ac:dyDescent="0.25">
      <c r="A661" t="str">
        <f t="shared" si="39"/>
        <v>City of Peekskill - 16</v>
      </c>
      <c r="B661" s="11">
        <v>220016</v>
      </c>
      <c r="C661" s="11">
        <v>333</v>
      </c>
      <c r="D661" s="11">
        <v>105</v>
      </c>
      <c r="E661" s="11">
        <f t="shared" si="40"/>
        <v>438</v>
      </c>
      <c r="F661" s="11">
        <f t="shared" si="41"/>
        <v>41</v>
      </c>
      <c r="G661" s="11">
        <f t="shared" si="42"/>
        <v>479</v>
      </c>
    </row>
    <row r="662" spans="1:7" x14ac:dyDescent="0.25">
      <c r="A662" t="str">
        <f t="shared" si="39"/>
        <v>City of Peekskill - 17</v>
      </c>
      <c r="B662" s="11">
        <v>220017</v>
      </c>
      <c r="C662" s="11">
        <v>229</v>
      </c>
      <c r="D662" s="11">
        <v>44</v>
      </c>
      <c r="E662" s="11">
        <f t="shared" si="40"/>
        <v>273</v>
      </c>
      <c r="F662" s="11">
        <f t="shared" si="41"/>
        <v>29</v>
      </c>
      <c r="G662" s="11">
        <f t="shared" si="42"/>
        <v>302</v>
      </c>
    </row>
    <row r="663" spans="1:7" x14ac:dyDescent="0.25">
      <c r="A663" t="str">
        <f t="shared" ref="A663:A728" si="43">VLOOKUP(B663,KEY,3,FALSE)</f>
        <v>City of Peekskill - 18</v>
      </c>
      <c r="B663" s="11">
        <v>220018</v>
      </c>
      <c r="C663" s="11">
        <v>110</v>
      </c>
      <c r="D663" s="11">
        <v>26</v>
      </c>
      <c r="E663" s="11">
        <f t="shared" si="40"/>
        <v>136</v>
      </c>
      <c r="F663" s="11">
        <f t="shared" si="41"/>
        <v>11</v>
      </c>
      <c r="G663" s="11">
        <f t="shared" si="42"/>
        <v>147</v>
      </c>
    </row>
    <row r="664" spans="1:7" x14ac:dyDescent="0.25">
      <c r="A664" t="str">
        <f t="shared" si="43"/>
        <v>City of Peekskill - 19</v>
      </c>
      <c r="B664" s="11">
        <v>220019</v>
      </c>
      <c r="C664" s="11">
        <v>393</v>
      </c>
      <c r="D664" s="11">
        <v>123</v>
      </c>
      <c r="E664" s="11">
        <f t="shared" si="40"/>
        <v>516</v>
      </c>
      <c r="F664" s="11">
        <f t="shared" si="41"/>
        <v>64</v>
      </c>
      <c r="G664" s="11">
        <f t="shared" si="42"/>
        <v>580</v>
      </c>
    </row>
    <row r="665" spans="1:7" x14ac:dyDescent="0.25">
      <c r="A665" t="str">
        <f t="shared" si="43"/>
        <v>City of Peekskill - 20</v>
      </c>
      <c r="B665" s="11">
        <v>220020</v>
      </c>
      <c r="C665" s="11">
        <v>79</v>
      </c>
      <c r="D665" s="11">
        <v>26</v>
      </c>
      <c r="E665" s="11">
        <f t="shared" si="40"/>
        <v>105</v>
      </c>
      <c r="F665" s="11">
        <f t="shared" si="41"/>
        <v>10</v>
      </c>
      <c r="G665" s="11">
        <f t="shared" si="42"/>
        <v>115</v>
      </c>
    </row>
    <row r="666" spans="1:7" x14ac:dyDescent="0.25">
      <c r="A666" t="str">
        <f t="shared" si="43"/>
        <v>City of Peekskill - 21</v>
      </c>
      <c r="B666" s="11">
        <v>220021</v>
      </c>
      <c r="C666" s="11">
        <v>227</v>
      </c>
      <c r="D666" s="11">
        <v>62</v>
      </c>
      <c r="E666" s="11">
        <f t="shared" si="40"/>
        <v>289</v>
      </c>
      <c r="F666" s="11">
        <f t="shared" si="41"/>
        <v>26</v>
      </c>
      <c r="G666" s="11">
        <f t="shared" si="42"/>
        <v>315</v>
      </c>
    </row>
    <row r="667" spans="1:7" x14ac:dyDescent="0.25">
      <c r="A667" t="str">
        <f t="shared" si="43"/>
        <v>City of Peekskill - 22</v>
      </c>
      <c r="B667" s="11">
        <v>220022</v>
      </c>
      <c r="C667" s="11">
        <v>171</v>
      </c>
      <c r="D667" s="11">
        <v>52</v>
      </c>
      <c r="E667" s="11">
        <f t="shared" si="40"/>
        <v>223</v>
      </c>
      <c r="F667" s="11">
        <f t="shared" si="41"/>
        <v>19</v>
      </c>
      <c r="G667" s="11">
        <f t="shared" si="42"/>
        <v>242</v>
      </c>
    </row>
    <row r="668" spans="1:7" ht="13.8" thickBot="1" x14ac:dyDescent="0.3">
      <c r="A668" s="18" t="str">
        <f t="shared" si="43"/>
        <v>City of Peekskill - 23</v>
      </c>
      <c r="B668" s="19">
        <v>220023</v>
      </c>
      <c r="C668" s="19">
        <v>199</v>
      </c>
      <c r="D668" s="19">
        <v>50</v>
      </c>
      <c r="E668" s="19">
        <f t="shared" si="40"/>
        <v>249</v>
      </c>
      <c r="F668" s="19">
        <f t="shared" si="41"/>
        <v>31</v>
      </c>
      <c r="G668" s="19">
        <f t="shared" si="42"/>
        <v>280</v>
      </c>
    </row>
    <row r="669" spans="1:7" x14ac:dyDescent="0.25">
      <c r="B669" s="13" t="s">
        <v>977</v>
      </c>
      <c r="C669" s="11">
        <f>SUM(C647:C668)</f>
        <v>4441</v>
      </c>
      <c r="D669" s="11">
        <f>SUM(D647:D668)</f>
        <v>1257</v>
      </c>
      <c r="E669" s="11">
        <f>SUM(E647:E668)</f>
        <v>5698</v>
      </c>
      <c r="F669" s="11">
        <f>SUM(F647:F668)</f>
        <v>673</v>
      </c>
      <c r="G669" s="11">
        <f>SUM(G647:G668)</f>
        <v>6371</v>
      </c>
    </row>
    <row r="670" spans="1:7" x14ac:dyDescent="0.25">
      <c r="A670" t="str">
        <f t="shared" si="43"/>
        <v>City of Rye - 1</v>
      </c>
      <c r="B670" s="11">
        <v>230001</v>
      </c>
      <c r="C670" s="11">
        <v>408</v>
      </c>
      <c r="D670" s="11">
        <v>121</v>
      </c>
      <c r="E670" s="11">
        <f t="shared" si="40"/>
        <v>529</v>
      </c>
      <c r="F670" s="11">
        <f t="shared" si="41"/>
        <v>68</v>
      </c>
      <c r="G670" s="11">
        <f t="shared" si="42"/>
        <v>597</v>
      </c>
    </row>
    <row r="671" spans="1:7" x14ac:dyDescent="0.25">
      <c r="A671" t="str">
        <f t="shared" si="43"/>
        <v>City of Rye - 2</v>
      </c>
      <c r="B671" s="11">
        <v>230002</v>
      </c>
      <c r="C671" s="11">
        <v>235</v>
      </c>
      <c r="D671" s="11">
        <v>65</v>
      </c>
      <c r="E671" s="11">
        <f t="shared" si="40"/>
        <v>300</v>
      </c>
      <c r="F671" s="11">
        <f t="shared" si="41"/>
        <v>131</v>
      </c>
      <c r="G671" s="11">
        <f t="shared" si="42"/>
        <v>431</v>
      </c>
    </row>
    <row r="672" spans="1:7" x14ac:dyDescent="0.25">
      <c r="A672" t="str">
        <f t="shared" si="43"/>
        <v>City of Rye - 3</v>
      </c>
      <c r="B672" s="11">
        <v>230003</v>
      </c>
      <c r="C672" s="11">
        <v>240</v>
      </c>
      <c r="D672" s="11">
        <v>91</v>
      </c>
      <c r="E672" s="11">
        <f t="shared" si="40"/>
        <v>331</v>
      </c>
      <c r="F672" s="11">
        <f t="shared" si="41"/>
        <v>40</v>
      </c>
      <c r="G672" s="11">
        <f t="shared" si="42"/>
        <v>371</v>
      </c>
    </row>
    <row r="673" spans="1:7" x14ac:dyDescent="0.25">
      <c r="A673" t="str">
        <f t="shared" si="43"/>
        <v>City of Rye - 4</v>
      </c>
      <c r="B673" s="11">
        <v>230004</v>
      </c>
      <c r="C673" s="11">
        <v>282</v>
      </c>
      <c r="D673" s="11">
        <v>111</v>
      </c>
      <c r="E673" s="11">
        <f t="shared" si="40"/>
        <v>393</v>
      </c>
      <c r="F673" s="11">
        <f t="shared" si="41"/>
        <v>31</v>
      </c>
      <c r="G673" s="11">
        <f t="shared" si="42"/>
        <v>424</v>
      </c>
    </row>
    <row r="674" spans="1:7" x14ac:dyDescent="0.25">
      <c r="A674" t="str">
        <f t="shared" si="43"/>
        <v>City of Rye - 5</v>
      </c>
      <c r="B674" s="11">
        <v>230005</v>
      </c>
      <c r="C674" s="11">
        <v>236</v>
      </c>
      <c r="D674" s="11">
        <v>123</v>
      </c>
      <c r="E674" s="11">
        <f t="shared" si="40"/>
        <v>359</v>
      </c>
      <c r="F674" s="11">
        <f t="shared" si="41"/>
        <v>47</v>
      </c>
      <c r="G674" s="11">
        <f t="shared" si="42"/>
        <v>406</v>
      </c>
    </row>
    <row r="675" spans="1:7" x14ac:dyDescent="0.25">
      <c r="A675" t="str">
        <f t="shared" si="43"/>
        <v>City of Rye - 6</v>
      </c>
      <c r="B675" s="11">
        <v>230006</v>
      </c>
      <c r="C675" s="11">
        <v>304</v>
      </c>
      <c r="D675" s="11">
        <v>89</v>
      </c>
      <c r="E675" s="11">
        <f t="shared" si="40"/>
        <v>393</v>
      </c>
      <c r="F675" s="11">
        <f t="shared" si="41"/>
        <v>57</v>
      </c>
      <c r="G675" s="11">
        <f t="shared" si="42"/>
        <v>450</v>
      </c>
    </row>
    <row r="676" spans="1:7" x14ac:dyDescent="0.25">
      <c r="A676" t="str">
        <f t="shared" si="43"/>
        <v>City of Rye - 7</v>
      </c>
      <c r="B676" s="11">
        <v>230007</v>
      </c>
      <c r="C676" s="11">
        <v>325</v>
      </c>
      <c r="D676" s="11">
        <v>135</v>
      </c>
      <c r="E676" s="11">
        <f t="shared" si="40"/>
        <v>460</v>
      </c>
      <c r="F676" s="11">
        <f t="shared" si="41"/>
        <v>87</v>
      </c>
      <c r="G676" s="11">
        <f t="shared" si="42"/>
        <v>547</v>
      </c>
    </row>
    <row r="677" spans="1:7" x14ac:dyDescent="0.25">
      <c r="A677" t="str">
        <f t="shared" si="43"/>
        <v>City of Rye - 8</v>
      </c>
      <c r="B677" s="11">
        <v>230008</v>
      </c>
      <c r="C677" s="11">
        <v>394</v>
      </c>
      <c r="D677" s="11">
        <v>132</v>
      </c>
      <c r="E677" s="11">
        <f t="shared" si="40"/>
        <v>526</v>
      </c>
      <c r="F677" s="11">
        <f t="shared" si="41"/>
        <v>49</v>
      </c>
      <c r="G677" s="11">
        <f t="shared" si="42"/>
        <v>575</v>
      </c>
    </row>
    <row r="678" spans="1:7" x14ac:dyDescent="0.25">
      <c r="A678" t="str">
        <f t="shared" si="43"/>
        <v>City of Rye - 9</v>
      </c>
      <c r="B678" s="11">
        <v>230009</v>
      </c>
      <c r="C678" s="11">
        <v>471</v>
      </c>
      <c r="D678" s="11">
        <v>177</v>
      </c>
      <c r="E678" s="11">
        <f t="shared" si="40"/>
        <v>648</v>
      </c>
      <c r="F678" s="11">
        <f t="shared" si="41"/>
        <v>79</v>
      </c>
      <c r="G678" s="11">
        <f t="shared" si="42"/>
        <v>727</v>
      </c>
    </row>
    <row r="679" spans="1:7" x14ac:dyDescent="0.25">
      <c r="A679" t="str">
        <f t="shared" si="43"/>
        <v>City of Rye - 10</v>
      </c>
      <c r="B679" s="11">
        <v>230010</v>
      </c>
      <c r="C679" s="11">
        <v>295</v>
      </c>
      <c r="D679" s="11">
        <v>129</v>
      </c>
      <c r="E679" s="11">
        <f t="shared" si="40"/>
        <v>424</v>
      </c>
      <c r="F679" s="11">
        <f t="shared" si="41"/>
        <v>40</v>
      </c>
      <c r="G679" s="11">
        <f t="shared" si="42"/>
        <v>464</v>
      </c>
    </row>
    <row r="680" spans="1:7" x14ac:dyDescent="0.25">
      <c r="A680" t="str">
        <f t="shared" si="43"/>
        <v>City of Rye - 11</v>
      </c>
      <c r="B680" s="11">
        <v>230011</v>
      </c>
      <c r="C680" s="11">
        <v>271</v>
      </c>
      <c r="D680" s="11">
        <v>112</v>
      </c>
      <c r="E680" s="11">
        <f t="shared" si="40"/>
        <v>383</v>
      </c>
      <c r="F680" s="11">
        <f t="shared" si="41"/>
        <v>52</v>
      </c>
      <c r="G680" s="11">
        <f t="shared" si="42"/>
        <v>435</v>
      </c>
    </row>
    <row r="681" spans="1:7" x14ac:dyDescent="0.25">
      <c r="A681" t="str">
        <f t="shared" si="43"/>
        <v>City of Rye - 12</v>
      </c>
      <c r="B681" s="11">
        <v>230012</v>
      </c>
      <c r="C681" s="11">
        <v>271</v>
      </c>
      <c r="D681" s="11">
        <v>99</v>
      </c>
      <c r="E681" s="11">
        <f t="shared" si="40"/>
        <v>370</v>
      </c>
      <c r="F681" s="11">
        <f t="shared" si="41"/>
        <v>38</v>
      </c>
      <c r="G681" s="11">
        <f t="shared" si="42"/>
        <v>408</v>
      </c>
    </row>
    <row r="682" spans="1:7" x14ac:dyDescent="0.25">
      <c r="A682" t="str">
        <f t="shared" si="43"/>
        <v>City of Rye - 13</v>
      </c>
      <c r="B682" s="11">
        <v>230013</v>
      </c>
      <c r="C682" s="11">
        <v>333</v>
      </c>
      <c r="D682" s="11">
        <v>135</v>
      </c>
      <c r="E682" s="11">
        <f t="shared" si="40"/>
        <v>468</v>
      </c>
      <c r="F682" s="11">
        <f t="shared" si="41"/>
        <v>53</v>
      </c>
      <c r="G682" s="11">
        <f t="shared" si="42"/>
        <v>521</v>
      </c>
    </row>
    <row r="683" spans="1:7" ht="13.8" thickBot="1" x14ac:dyDescent="0.3">
      <c r="A683" s="18" t="str">
        <f t="shared" si="43"/>
        <v>City of Rye - 14</v>
      </c>
      <c r="B683" s="19">
        <v>230014</v>
      </c>
      <c r="C683" s="19">
        <v>258</v>
      </c>
      <c r="D683" s="19">
        <v>131</v>
      </c>
      <c r="E683" s="19">
        <f t="shared" si="40"/>
        <v>389</v>
      </c>
      <c r="F683" s="19">
        <f t="shared" si="41"/>
        <v>46</v>
      </c>
      <c r="G683" s="19">
        <f t="shared" si="42"/>
        <v>435</v>
      </c>
    </row>
    <row r="684" spans="1:7" x14ac:dyDescent="0.25">
      <c r="B684" s="13" t="s">
        <v>977</v>
      </c>
      <c r="C684" s="11">
        <f>SUM(C670:C683)</f>
        <v>4323</v>
      </c>
      <c r="D684" s="11">
        <f>SUM(D670:D683)</f>
        <v>1650</v>
      </c>
      <c r="E684" s="11">
        <f>SUM(E670:E683)</f>
        <v>5973</v>
      </c>
      <c r="F684" s="11">
        <f>SUM(F670:F683)</f>
        <v>818</v>
      </c>
      <c r="G684" s="11">
        <f>SUM(G670:G683)</f>
        <v>6791</v>
      </c>
    </row>
    <row r="685" spans="1:7" x14ac:dyDescent="0.25">
      <c r="A685" t="str">
        <f t="shared" si="43"/>
        <v>City of White Plains - 1</v>
      </c>
      <c r="B685" s="11">
        <v>240001</v>
      </c>
      <c r="C685" s="11">
        <v>484</v>
      </c>
      <c r="D685" s="11">
        <v>188</v>
      </c>
      <c r="E685" s="11">
        <f t="shared" si="40"/>
        <v>672</v>
      </c>
      <c r="F685" s="11">
        <f t="shared" si="41"/>
        <v>60</v>
      </c>
      <c r="G685" s="11">
        <f t="shared" si="42"/>
        <v>732</v>
      </c>
    </row>
    <row r="686" spans="1:7" x14ac:dyDescent="0.25">
      <c r="A686" t="str">
        <f t="shared" si="43"/>
        <v>City of White Plains - 2</v>
      </c>
      <c r="B686" s="11">
        <v>240002</v>
      </c>
      <c r="C686" s="11">
        <v>499</v>
      </c>
      <c r="D686" s="11">
        <v>219</v>
      </c>
      <c r="E686" s="11">
        <f t="shared" ref="E686:E751" si="44">SUM(C686:D686)</f>
        <v>718</v>
      </c>
      <c r="F686" s="11">
        <f t="shared" ref="F686:F751" si="45">SUM(G686-E686)</f>
        <v>87</v>
      </c>
      <c r="G686" s="11">
        <f t="shared" ref="G686:G751" si="46">VLOOKUP(B686,KEY,2,FALSE)</f>
        <v>805</v>
      </c>
    </row>
    <row r="687" spans="1:7" x14ac:dyDescent="0.25">
      <c r="A687" t="str">
        <f t="shared" si="43"/>
        <v>City of White Plains - 3</v>
      </c>
      <c r="B687" s="11">
        <v>240003</v>
      </c>
      <c r="C687" s="11">
        <v>230</v>
      </c>
      <c r="D687" s="11">
        <v>88</v>
      </c>
      <c r="E687" s="11">
        <f t="shared" si="44"/>
        <v>318</v>
      </c>
      <c r="F687" s="11">
        <f t="shared" si="45"/>
        <v>52</v>
      </c>
      <c r="G687" s="11">
        <f t="shared" si="46"/>
        <v>370</v>
      </c>
    </row>
    <row r="688" spans="1:7" x14ac:dyDescent="0.25">
      <c r="A688" t="str">
        <f t="shared" si="43"/>
        <v>City of White Plains - 4</v>
      </c>
      <c r="B688" s="11">
        <v>240004</v>
      </c>
      <c r="C688" s="11">
        <v>413</v>
      </c>
      <c r="D688" s="11">
        <v>146</v>
      </c>
      <c r="E688" s="11">
        <f t="shared" si="44"/>
        <v>559</v>
      </c>
      <c r="F688" s="11">
        <f t="shared" si="45"/>
        <v>70</v>
      </c>
      <c r="G688" s="11">
        <f t="shared" si="46"/>
        <v>629</v>
      </c>
    </row>
    <row r="689" spans="1:7" x14ac:dyDescent="0.25">
      <c r="A689" t="str">
        <f t="shared" si="43"/>
        <v>City of White Plains - 5</v>
      </c>
      <c r="B689" s="11">
        <v>240005</v>
      </c>
      <c r="C689" s="11">
        <v>409</v>
      </c>
      <c r="D689" s="11">
        <v>145</v>
      </c>
      <c r="E689" s="11">
        <f t="shared" si="44"/>
        <v>554</v>
      </c>
      <c r="F689" s="11">
        <f t="shared" si="45"/>
        <v>42</v>
      </c>
      <c r="G689" s="11">
        <f t="shared" si="46"/>
        <v>596</v>
      </c>
    </row>
    <row r="690" spans="1:7" x14ac:dyDescent="0.25">
      <c r="A690" t="str">
        <f t="shared" si="43"/>
        <v>City of White Plains - 6</v>
      </c>
      <c r="B690" s="11">
        <v>240006</v>
      </c>
      <c r="C690" s="11">
        <v>291</v>
      </c>
      <c r="D690" s="11">
        <v>123</v>
      </c>
      <c r="E690" s="11">
        <f t="shared" si="44"/>
        <v>414</v>
      </c>
      <c r="F690" s="11">
        <f t="shared" si="45"/>
        <v>49</v>
      </c>
      <c r="G690" s="11">
        <f t="shared" si="46"/>
        <v>463</v>
      </c>
    </row>
    <row r="691" spans="1:7" x14ac:dyDescent="0.25">
      <c r="A691" t="str">
        <f t="shared" si="43"/>
        <v>City of White Plains - 7</v>
      </c>
      <c r="B691" s="11">
        <v>240007</v>
      </c>
      <c r="C691" s="11">
        <v>166</v>
      </c>
      <c r="D691" s="11">
        <v>36</v>
      </c>
      <c r="E691" s="11">
        <f t="shared" si="44"/>
        <v>202</v>
      </c>
      <c r="F691" s="11">
        <f t="shared" si="45"/>
        <v>29</v>
      </c>
      <c r="G691" s="11">
        <f t="shared" si="46"/>
        <v>231</v>
      </c>
    </row>
    <row r="692" spans="1:7" x14ac:dyDescent="0.25">
      <c r="A692" t="str">
        <f t="shared" si="43"/>
        <v>City of White Plains - 8</v>
      </c>
      <c r="B692" s="11">
        <v>240008</v>
      </c>
      <c r="C692" s="11">
        <v>42</v>
      </c>
      <c r="D692" s="11">
        <v>7</v>
      </c>
      <c r="E692" s="11">
        <f t="shared" si="44"/>
        <v>49</v>
      </c>
      <c r="F692" s="11">
        <f t="shared" si="45"/>
        <v>29</v>
      </c>
      <c r="G692" s="11">
        <f t="shared" si="46"/>
        <v>78</v>
      </c>
    </row>
    <row r="693" spans="1:7" x14ac:dyDescent="0.25">
      <c r="A693" t="str">
        <f t="shared" si="43"/>
        <v>City of White Plains - 9</v>
      </c>
      <c r="B693" s="11">
        <v>240009</v>
      </c>
      <c r="C693" s="11">
        <v>248</v>
      </c>
      <c r="D693" s="11">
        <v>96</v>
      </c>
      <c r="E693" s="11">
        <f t="shared" si="44"/>
        <v>344</v>
      </c>
      <c r="F693" s="11">
        <f t="shared" si="45"/>
        <v>51</v>
      </c>
      <c r="G693" s="11">
        <f t="shared" si="46"/>
        <v>395</v>
      </c>
    </row>
    <row r="694" spans="1:7" x14ac:dyDescent="0.25">
      <c r="A694" t="str">
        <f t="shared" si="43"/>
        <v>City of White Plains - 10</v>
      </c>
      <c r="B694" s="11">
        <v>240010</v>
      </c>
      <c r="C694" s="11">
        <v>468</v>
      </c>
      <c r="D694" s="11">
        <v>180</v>
      </c>
      <c r="E694" s="11">
        <f t="shared" si="44"/>
        <v>648</v>
      </c>
      <c r="F694" s="11">
        <f t="shared" si="45"/>
        <v>100</v>
      </c>
      <c r="G694" s="11">
        <f t="shared" si="46"/>
        <v>748</v>
      </c>
    </row>
    <row r="695" spans="1:7" x14ac:dyDescent="0.25">
      <c r="A695" t="str">
        <f t="shared" si="43"/>
        <v>City of White Plains - 11</v>
      </c>
      <c r="B695" s="11">
        <v>240011</v>
      </c>
      <c r="C695" s="11">
        <v>169</v>
      </c>
      <c r="D695" s="11">
        <v>78</v>
      </c>
      <c r="E695" s="11">
        <f t="shared" si="44"/>
        <v>247</v>
      </c>
      <c r="F695" s="11">
        <f t="shared" si="45"/>
        <v>46</v>
      </c>
      <c r="G695" s="11">
        <f t="shared" si="46"/>
        <v>293</v>
      </c>
    </row>
    <row r="696" spans="1:7" x14ac:dyDescent="0.25">
      <c r="A696" t="str">
        <f t="shared" si="43"/>
        <v>City of White Plains - 12</v>
      </c>
      <c r="B696" s="11">
        <v>240012</v>
      </c>
      <c r="C696" s="11">
        <v>406</v>
      </c>
      <c r="D696" s="11">
        <v>91</v>
      </c>
      <c r="E696" s="11">
        <f t="shared" si="44"/>
        <v>497</v>
      </c>
      <c r="F696" s="11">
        <f t="shared" si="45"/>
        <v>103</v>
      </c>
      <c r="G696" s="11">
        <f t="shared" si="46"/>
        <v>600</v>
      </c>
    </row>
    <row r="697" spans="1:7" x14ac:dyDescent="0.25">
      <c r="A697" t="str">
        <f t="shared" si="43"/>
        <v>City of White Plains - 13</v>
      </c>
      <c r="B697" s="11">
        <v>240013</v>
      </c>
      <c r="C697" s="11">
        <v>339</v>
      </c>
      <c r="D697" s="11">
        <v>130</v>
      </c>
      <c r="E697" s="11">
        <f t="shared" si="44"/>
        <v>469</v>
      </c>
      <c r="F697" s="11">
        <f t="shared" si="45"/>
        <v>79</v>
      </c>
      <c r="G697" s="11">
        <f t="shared" si="46"/>
        <v>548</v>
      </c>
    </row>
    <row r="698" spans="1:7" x14ac:dyDescent="0.25">
      <c r="A698" t="str">
        <f t="shared" si="43"/>
        <v>City of White Plains - 14</v>
      </c>
      <c r="B698" s="11">
        <v>240014</v>
      </c>
      <c r="C698" s="11">
        <v>322</v>
      </c>
      <c r="D698" s="11">
        <v>127</v>
      </c>
      <c r="E698" s="11">
        <f t="shared" si="44"/>
        <v>449</v>
      </c>
      <c r="F698" s="11">
        <f t="shared" si="45"/>
        <v>66</v>
      </c>
      <c r="G698" s="11">
        <f t="shared" si="46"/>
        <v>515</v>
      </c>
    </row>
    <row r="699" spans="1:7" x14ac:dyDescent="0.25">
      <c r="A699" t="str">
        <f t="shared" si="43"/>
        <v>City of White Plains - 15</v>
      </c>
      <c r="B699" s="11">
        <v>240015</v>
      </c>
      <c r="C699" s="11">
        <v>329</v>
      </c>
      <c r="D699" s="11">
        <v>133</v>
      </c>
      <c r="E699" s="11">
        <f t="shared" si="44"/>
        <v>462</v>
      </c>
      <c r="F699" s="11">
        <f t="shared" si="45"/>
        <v>58</v>
      </c>
      <c r="G699" s="11">
        <f t="shared" si="46"/>
        <v>520</v>
      </c>
    </row>
    <row r="700" spans="1:7" x14ac:dyDescent="0.25">
      <c r="A700" t="str">
        <f t="shared" si="43"/>
        <v>City of White Plains - 16</v>
      </c>
      <c r="B700" s="11">
        <v>240016</v>
      </c>
      <c r="C700" s="11">
        <v>344</v>
      </c>
      <c r="D700" s="11">
        <v>79</v>
      </c>
      <c r="E700" s="11">
        <f t="shared" si="44"/>
        <v>423</v>
      </c>
      <c r="F700" s="11">
        <f t="shared" si="45"/>
        <v>83</v>
      </c>
      <c r="G700" s="11">
        <f t="shared" si="46"/>
        <v>506</v>
      </c>
    </row>
    <row r="701" spans="1:7" x14ac:dyDescent="0.25">
      <c r="A701" t="str">
        <f t="shared" si="43"/>
        <v>City of White Plains - 17</v>
      </c>
      <c r="B701" s="11">
        <v>240017</v>
      </c>
      <c r="C701" s="11">
        <v>119</v>
      </c>
      <c r="D701" s="11">
        <v>18</v>
      </c>
      <c r="E701" s="11">
        <f t="shared" si="44"/>
        <v>137</v>
      </c>
      <c r="F701" s="11">
        <f t="shared" si="45"/>
        <v>86</v>
      </c>
      <c r="G701" s="11">
        <f t="shared" si="46"/>
        <v>223</v>
      </c>
    </row>
    <row r="702" spans="1:7" x14ac:dyDescent="0.25">
      <c r="A702" t="str">
        <f t="shared" si="43"/>
        <v>City of White Plains - 18</v>
      </c>
      <c r="B702" s="11">
        <v>240018</v>
      </c>
      <c r="C702" s="11">
        <v>319</v>
      </c>
      <c r="D702" s="11">
        <v>84</v>
      </c>
      <c r="E702" s="11">
        <f t="shared" si="44"/>
        <v>403</v>
      </c>
      <c r="F702" s="11">
        <f t="shared" si="45"/>
        <v>120</v>
      </c>
      <c r="G702" s="11">
        <f t="shared" si="46"/>
        <v>523</v>
      </c>
    </row>
    <row r="703" spans="1:7" x14ac:dyDescent="0.25">
      <c r="A703" t="str">
        <f t="shared" si="43"/>
        <v>City of White Plains - 19</v>
      </c>
      <c r="B703" s="11">
        <v>240019</v>
      </c>
      <c r="C703" s="11">
        <v>457</v>
      </c>
      <c r="D703" s="11">
        <v>54</v>
      </c>
      <c r="E703" s="11">
        <f t="shared" si="44"/>
        <v>511</v>
      </c>
      <c r="F703" s="11">
        <f t="shared" si="45"/>
        <v>93</v>
      </c>
      <c r="G703" s="11">
        <f t="shared" si="46"/>
        <v>604</v>
      </c>
    </row>
    <row r="704" spans="1:7" x14ac:dyDescent="0.25">
      <c r="A704" t="str">
        <f t="shared" si="43"/>
        <v>City of White Plains - 20</v>
      </c>
      <c r="B704" s="11">
        <v>240020</v>
      </c>
      <c r="C704" s="11">
        <v>436</v>
      </c>
      <c r="D704" s="11">
        <v>100</v>
      </c>
      <c r="E704" s="11">
        <f t="shared" si="44"/>
        <v>536</v>
      </c>
      <c r="F704" s="11">
        <f t="shared" si="45"/>
        <v>86</v>
      </c>
      <c r="G704" s="11">
        <f t="shared" si="46"/>
        <v>622</v>
      </c>
    </row>
    <row r="705" spans="1:7" x14ac:dyDescent="0.25">
      <c r="A705" t="str">
        <f t="shared" si="43"/>
        <v>City of White Plains - 21</v>
      </c>
      <c r="B705" s="11">
        <v>240021</v>
      </c>
      <c r="C705" s="11">
        <v>253</v>
      </c>
      <c r="D705" s="11">
        <v>47</v>
      </c>
      <c r="E705" s="11">
        <f t="shared" si="44"/>
        <v>300</v>
      </c>
      <c r="F705" s="11">
        <f t="shared" si="45"/>
        <v>53</v>
      </c>
      <c r="G705" s="11">
        <f t="shared" si="46"/>
        <v>353</v>
      </c>
    </row>
    <row r="706" spans="1:7" x14ac:dyDescent="0.25">
      <c r="A706" t="str">
        <f t="shared" si="43"/>
        <v>City of White Plains - 22</v>
      </c>
      <c r="B706" s="11">
        <v>240022</v>
      </c>
      <c r="C706" s="11">
        <v>139</v>
      </c>
      <c r="D706" s="11">
        <v>47</v>
      </c>
      <c r="E706" s="11">
        <f t="shared" si="44"/>
        <v>186</v>
      </c>
      <c r="F706" s="11">
        <f t="shared" si="45"/>
        <v>14</v>
      </c>
      <c r="G706" s="11">
        <f t="shared" si="46"/>
        <v>200</v>
      </c>
    </row>
    <row r="707" spans="1:7" x14ac:dyDescent="0.25">
      <c r="A707" t="str">
        <f t="shared" si="43"/>
        <v>City of White Plains - 23</v>
      </c>
      <c r="B707" s="11">
        <v>240023</v>
      </c>
      <c r="C707" s="11">
        <v>269</v>
      </c>
      <c r="D707" s="11">
        <v>49</v>
      </c>
      <c r="E707" s="11">
        <f t="shared" si="44"/>
        <v>318</v>
      </c>
      <c r="F707" s="11">
        <f t="shared" si="45"/>
        <v>44</v>
      </c>
      <c r="G707" s="11">
        <f t="shared" si="46"/>
        <v>362</v>
      </c>
    </row>
    <row r="708" spans="1:7" x14ac:dyDescent="0.25">
      <c r="A708" t="str">
        <f t="shared" si="43"/>
        <v>City of White Plains - 24</v>
      </c>
      <c r="B708" s="11">
        <v>240024</v>
      </c>
      <c r="C708" s="11">
        <v>416</v>
      </c>
      <c r="D708" s="11">
        <v>116</v>
      </c>
      <c r="E708" s="11">
        <f t="shared" si="44"/>
        <v>532</v>
      </c>
      <c r="F708" s="11">
        <f t="shared" si="45"/>
        <v>101</v>
      </c>
      <c r="G708" s="11">
        <f t="shared" si="46"/>
        <v>633</v>
      </c>
    </row>
    <row r="709" spans="1:7" x14ac:dyDescent="0.25">
      <c r="A709" t="str">
        <f t="shared" si="43"/>
        <v>City of White Plains - 25</v>
      </c>
      <c r="B709" s="11">
        <v>240025</v>
      </c>
      <c r="C709" s="11">
        <v>362</v>
      </c>
      <c r="D709" s="11">
        <v>91</v>
      </c>
      <c r="E709" s="11">
        <f t="shared" si="44"/>
        <v>453</v>
      </c>
      <c r="F709" s="11">
        <f t="shared" si="45"/>
        <v>109</v>
      </c>
      <c r="G709" s="11">
        <f t="shared" si="46"/>
        <v>562</v>
      </c>
    </row>
    <row r="710" spans="1:7" x14ac:dyDescent="0.25">
      <c r="A710" t="str">
        <f t="shared" si="43"/>
        <v>City of White Plains - 26</v>
      </c>
      <c r="B710" s="11">
        <v>240026</v>
      </c>
      <c r="C710" s="11">
        <v>186</v>
      </c>
      <c r="D710" s="11">
        <v>51</v>
      </c>
      <c r="E710" s="11">
        <f t="shared" si="44"/>
        <v>237</v>
      </c>
      <c r="F710" s="11">
        <f t="shared" si="45"/>
        <v>55</v>
      </c>
      <c r="G710" s="11">
        <f t="shared" si="46"/>
        <v>292</v>
      </c>
    </row>
    <row r="711" spans="1:7" x14ac:dyDescent="0.25">
      <c r="A711" t="str">
        <f t="shared" si="43"/>
        <v>City of White Plains - 27</v>
      </c>
      <c r="B711" s="11">
        <v>240027</v>
      </c>
      <c r="C711" s="11">
        <v>334</v>
      </c>
      <c r="D711" s="11">
        <v>126</v>
      </c>
      <c r="E711" s="11">
        <f t="shared" si="44"/>
        <v>460</v>
      </c>
      <c r="F711" s="11">
        <f t="shared" si="45"/>
        <v>112</v>
      </c>
      <c r="G711" s="11">
        <f t="shared" si="46"/>
        <v>572</v>
      </c>
    </row>
    <row r="712" spans="1:7" x14ac:dyDescent="0.25">
      <c r="A712" t="str">
        <f t="shared" si="43"/>
        <v>City of White Plains - 28</v>
      </c>
      <c r="B712" s="11">
        <v>240028</v>
      </c>
      <c r="C712" s="11">
        <v>212</v>
      </c>
      <c r="D712" s="11">
        <v>81</v>
      </c>
      <c r="E712" s="11">
        <f t="shared" si="44"/>
        <v>293</v>
      </c>
      <c r="F712" s="11">
        <f t="shared" si="45"/>
        <v>42</v>
      </c>
      <c r="G712" s="11">
        <f t="shared" si="46"/>
        <v>335</v>
      </c>
    </row>
    <row r="713" spans="1:7" x14ac:dyDescent="0.25">
      <c r="A713" t="str">
        <f t="shared" si="43"/>
        <v>City of White Plains - 29</v>
      </c>
      <c r="B713" s="11">
        <v>240029</v>
      </c>
      <c r="C713" s="11">
        <v>299</v>
      </c>
      <c r="D713" s="11">
        <v>107</v>
      </c>
      <c r="E713" s="11">
        <f t="shared" si="44"/>
        <v>406</v>
      </c>
      <c r="F713" s="11">
        <f t="shared" si="45"/>
        <v>89</v>
      </c>
      <c r="G713" s="11">
        <f t="shared" si="46"/>
        <v>495</v>
      </c>
    </row>
    <row r="714" spans="1:7" x14ac:dyDescent="0.25">
      <c r="A714" t="str">
        <f t="shared" si="43"/>
        <v>City of White Plains - 30</v>
      </c>
      <c r="B714" s="11">
        <v>240030</v>
      </c>
      <c r="C714" s="11">
        <v>391</v>
      </c>
      <c r="D714" s="11">
        <v>92</v>
      </c>
      <c r="E714" s="11">
        <f t="shared" si="44"/>
        <v>483</v>
      </c>
      <c r="F714" s="11">
        <f t="shared" si="45"/>
        <v>126</v>
      </c>
      <c r="G714" s="11">
        <f t="shared" si="46"/>
        <v>609</v>
      </c>
    </row>
    <row r="715" spans="1:7" x14ac:dyDescent="0.25">
      <c r="A715" t="str">
        <f t="shared" si="43"/>
        <v>City of White Plains - 31</v>
      </c>
      <c r="B715" s="11">
        <v>240031</v>
      </c>
      <c r="C715" s="11">
        <v>81</v>
      </c>
      <c r="D715" s="11">
        <v>10</v>
      </c>
      <c r="E715" s="11">
        <f t="shared" si="44"/>
        <v>91</v>
      </c>
      <c r="F715" s="11">
        <f t="shared" si="45"/>
        <v>29</v>
      </c>
      <c r="G715" s="11">
        <f t="shared" si="46"/>
        <v>120</v>
      </c>
    </row>
    <row r="716" spans="1:7" x14ac:dyDescent="0.25">
      <c r="A716" t="str">
        <f t="shared" si="43"/>
        <v>City of White Plains - 32</v>
      </c>
      <c r="B716" s="11">
        <v>240032</v>
      </c>
      <c r="C716" s="11">
        <v>70</v>
      </c>
      <c r="D716" s="11">
        <v>9</v>
      </c>
      <c r="E716" s="11">
        <f t="shared" si="44"/>
        <v>79</v>
      </c>
      <c r="F716" s="11">
        <f t="shared" si="45"/>
        <v>22</v>
      </c>
      <c r="G716" s="11">
        <f t="shared" si="46"/>
        <v>101</v>
      </c>
    </row>
    <row r="717" spans="1:7" x14ac:dyDescent="0.25">
      <c r="A717" t="str">
        <f t="shared" si="43"/>
        <v>City of White Plains - 33</v>
      </c>
      <c r="B717" s="11">
        <v>240033</v>
      </c>
      <c r="C717" s="11">
        <v>245</v>
      </c>
      <c r="D717" s="11">
        <v>46</v>
      </c>
      <c r="E717" s="11">
        <f t="shared" si="44"/>
        <v>291</v>
      </c>
      <c r="F717" s="11">
        <f t="shared" si="45"/>
        <v>68</v>
      </c>
      <c r="G717" s="11">
        <f t="shared" si="46"/>
        <v>359</v>
      </c>
    </row>
    <row r="718" spans="1:7" x14ac:dyDescent="0.25">
      <c r="A718" t="str">
        <f t="shared" si="43"/>
        <v>City of White Plains - 34</v>
      </c>
      <c r="B718" s="11">
        <v>240034</v>
      </c>
      <c r="C718" s="11">
        <v>481</v>
      </c>
      <c r="D718" s="11">
        <v>121</v>
      </c>
      <c r="E718" s="11">
        <f t="shared" si="44"/>
        <v>602</v>
      </c>
      <c r="F718" s="11">
        <f t="shared" si="45"/>
        <v>73</v>
      </c>
      <c r="G718" s="11">
        <f t="shared" si="46"/>
        <v>675</v>
      </c>
    </row>
    <row r="719" spans="1:7" x14ac:dyDescent="0.25">
      <c r="A719" t="str">
        <f t="shared" si="43"/>
        <v>City of White Plains - 35</v>
      </c>
      <c r="B719" s="11">
        <v>240035</v>
      </c>
      <c r="C719" s="11">
        <v>111</v>
      </c>
      <c r="D719" s="11">
        <v>25</v>
      </c>
      <c r="E719" s="11">
        <f t="shared" si="44"/>
        <v>136</v>
      </c>
      <c r="F719" s="11">
        <f t="shared" si="45"/>
        <v>48</v>
      </c>
      <c r="G719" s="11">
        <f t="shared" si="46"/>
        <v>184</v>
      </c>
    </row>
    <row r="720" spans="1:7" x14ac:dyDescent="0.25">
      <c r="A720" t="str">
        <f t="shared" si="43"/>
        <v>City of White Plains - 36</v>
      </c>
      <c r="B720" s="11">
        <v>240036</v>
      </c>
      <c r="C720" s="11">
        <v>330</v>
      </c>
      <c r="D720" s="11">
        <v>64</v>
      </c>
      <c r="E720" s="11">
        <f t="shared" si="44"/>
        <v>394</v>
      </c>
      <c r="F720" s="11">
        <f t="shared" si="45"/>
        <v>63</v>
      </c>
      <c r="G720" s="11">
        <f t="shared" si="46"/>
        <v>457</v>
      </c>
    </row>
    <row r="721" spans="1:7" x14ac:dyDescent="0.25">
      <c r="A721" t="str">
        <f t="shared" si="43"/>
        <v>City of White Plains - 37</v>
      </c>
      <c r="B721" s="11">
        <v>240037</v>
      </c>
      <c r="C721" s="11">
        <v>161</v>
      </c>
      <c r="D721" s="11">
        <v>35</v>
      </c>
      <c r="E721" s="11">
        <f t="shared" si="44"/>
        <v>196</v>
      </c>
      <c r="F721" s="11">
        <f t="shared" si="45"/>
        <v>79</v>
      </c>
      <c r="G721" s="11">
        <f t="shared" si="46"/>
        <v>275</v>
      </c>
    </row>
    <row r="722" spans="1:7" x14ac:dyDescent="0.25">
      <c r="A722" t="str">
        <f t="shared" si="43"/>
        <v>City of White Plains - 38</v>
      </c>
      <c r="B722" s="11">
        <v>240038</v>
      </c>
      <c r="C722" s="11">
        <v>182</v>
      </c>
      <c r="D722" s="11">
        <v>14</v>
      </c>
      <c r="E722" s="11">
        <f t="shared" si="44"/>
        <v>196</v>
      </c>
      <c r="F722" s="11">
        <f t="shared" si="45"/>
        <v>51</v>
      </c>
      <c r="G722" s="11">
        <f t="shared" si="46"/>
        <v>247</v>
      </c>
    </row>
    <row r="723" spans="1:7" x14ac:dyDescent="0.25">
      <c r="A723" t="str">
        <f t="shared" si="43"/>
        <v>City of White Plains - 39</v>
      </c>
      <c r="B723" s="11">
        <v>240039</v>
      </c>
      <c r="C723" s="11">
        <v>260</v>
      </c>
      <c r="D723" s="11">
        <v>70</v>
      </c>
      <c r="E723" s="11">
        <f t="shared" si="44"/>
        <v>330</v>
      </c>
      <c r="F723" s="11">
        <f t="shared" si="45"/>
        <v>58</v>
      </c>
      <c r="G723" s="11">
        <f t="shared" si="46"/>
        <v>388</v>
      </c>
    </row>
    <row r="724" spans="1:7" x14ac:dyDescent="0.25">
      <c r="A724" t="str">
        <f t="shared" si="43"/>
        <v>City of White Plains - 40</v>
      </c>
      <c r="B724" s="11">
        <v>240040</v>
      </c>
      <c r="C724" s="11">
        <v>152</v>
      </c>
      <c r="D724" s="11">
        <v>21</v>
      </c>
      <c r="E724" s="11">
        <f t="shared" si="44"/>
        <v>173</v>
      </c>
      <c r="F724" s="11">
        <f t="shared" si="45"/>
        <v>34</v>
      </c>
      <c r="G724" s="11">
        <f t="shared" si="46"/>
        <v>207</v>
      </c>
    </row>
    <row r="725" spans="1:7" x14ac:dyDescent="0.25">
      <c r="A725" t="str">
        <f t="shared" si="43"/>
        <v>City of White Plains - 41</v>
      </c>
      <c r="B725" s="11">
        <v>240041</v>
      </c>
      <c r="C725" s="11">
        <v>384</v>
      </c>
      <c r="D725" s="11">
        <v>68</v>
      </c>
      <c r="E725" s="11">
        <f t="shared" si="44"/>
        <v>452</v>
      </c>
      <c r="F725" s="11">
        <f t="shared" si="45"/>
        <v>55</v>
      </c>
      <c r="G725" s="11">
        <f t="shared" si="46"/>
        <v>507</v>
      </c>
    </row>
    <row r="726" spans="1:7" x14ac:dyDescent="0.25">
      <c r="A726" t="str">
        <f t="shared" si="43"/>
        <v>City of White Plains - 42</v>
      </c>
      <c r="B726" s="11">
        <v>240042</v>
      </c>
      <c r="C726" s="11">
        <v>471</v>
      </c>
      <c r="D726" s="11">
        <v>133</v>
      </c>
      <c r="E726" s="11">
        <f t="shared" si="44"/>
        <v>604</v>
      </c>
      <c r="F726" s="11">
        <f t="shared" si="45"/>
        <v>112</v>
      </c>
      <c r="G726" s="11">
        <f t="shared" si="46"/>
        <v>716</v>
      </c>
    </row>
    <row r="727" spans="1:7" x14ac:dyDescent="0.25">
      <c r="A727" t="str">
        <f t="shared" si="43"/>
        <v>City of White Plains - 43</v>
      </c>
      <c r="B727" s="11">
        <v>240043</v>
      </c>
      <c r="C727" s="11">
        <v>171</v>
      </c>
      <c r="D727" s="11">
        <v>45</v>
      </c>
      <c r="E727" s="11">
        <f t="shared" si="44"/>
        <v>216</v>
      </c>
      <c r="F727" s="11">
        <f t="shared" si="45"/>
        <v>27</v>
      </c>
      <c r="G727" s="11">
        <f t="shared" si="46"/>
        <v>243</v>
      </c>
    </row>
    <row r="728" spans="1:7" x14ac:dyDescent="0.25">
      <c r="A728" t="str">
        <f t="shared" si="43"/>
        <v>City of White Plains - 44</v>
      </c>
      <c r="B728" s="11">
        <v>240044</v>
      </c>
      <c r="C728" s="11">
        <v>0</v>
      </c>
      <c r="D728" s="11">
        <v>0</v>
      </c>
      <c r="E728" s="11">
        <f t="shared" si="44"/>
        <v>0</v>
      </c>
      <c r="F728" s="11">
        <f t="shared" si="45"/>
        <v>1</v>
      </c>
      <c r="G728" s="11">
        <f t="shared" si="46"/>
        <v>1</v>
      </c>
    </row>
    <row r="729" spans="1:7" x14ac:dyDescent="0.25">
      <c r="A729" t="str">
        <f t="shared" ref="A729:A795" si="47">VLOOKUP(B729,KEY,3,FALSE)</f>
        <v>City of White Plains - 45</v>
      </c>
      <c r="B729" s="11">
        <v>240045</v>
      </c>
      <c r="C729" s="11">
        <v>83</v>
      </c>
      <c r="D729" s="11">
        <v>22</v>
      </c>
      <c r="E729" s="11">
        <f t="shared" si="44"/>
        <v>105</v>
      </c>
      <c r="F729" s="11">
        <f t="shared" si="45"/>
        <v>14</v>
      </c>
      <c r="G729" s="11">
        <f t="shared" si="46"/>
        <v>119</v>
      </c>
    </row>
    <row r="730" spans="1:7" x14ac:dyDescent="0.25">
      <c r="A730" t="str">
        <f t="shared" si="47"/>
        <v>City of White Plains - 46</v>
      </c>
      <c r="B730" s="11">
        <v>240046</v>
      </c>
      <c r="C730" s="11">
        <v>75</v>
      </c>
      <c r="D730" s="11">
        <v>12</v>
      </c>
      <c r="E730" s="11">
        <f t="shared" si="44"/>
        <v>87</v>
      </c>
      <c r="F730" s="11">
        <f t="shared" si="45"/>
        <v>21</v>
      </c>
      <c r="G730" s="11">
        <f t="shared" si="46"/>
        <v>108</v>
      </c>
    </row>
    <row r="731" spans="1:7" ht="13.8" thickBot="1" x14ac:dyDescent="0.3">
      <c r="A731" s="18" t="str">
        <f t="shared" si="47"/>
        <v>City of White Plains - 47</v>
      </c>
      <c r="B731" s="19">
        <v>240047</v>
      </c>
      <c r="C731" s="19">
        <v>22</v>
      </c>
      <c r="D731" s="19">
        <v>3</v>
      </c>
      <c r="E731" s="19">
        <f t="shared" si="44"/>
        <v>25</v>
      </c>
      <c r="F731" s="19">
        <f t="shared" si="45"/>
        <v>7</v>
      </c>
      <c r="G731" s="19">
        <f t="shared" si="46"/>
        <v>32</v>
      </c>
    </row>
    <row r="732" spans="1:7" x14ac:dyDescent="0.25">
      <c r="B732" s="13" t="s">
        <v>977</v>
      </c>
      <c r="C732" s="11">
        <f>SUM(C685:C731)</f>
        <v>12630</v>
      </c>
      <c r="D732" s="11">
        <f>SUM(D685:D731)</f>
        <v>3627</v>
      </c>
      <c r="E732" s="11">
        <f>SUM(E685:E731)</f>
        <v>16257</v>
      </c>
      <c r="F732" s="11">
        <f>SUM(F685:F731)</f>
        <v>2896</v>
      </c>
      <c r="G732" s="11">
        <f>SUM(G685:G731)</f>
        <v>19153</v>
      </c>
    </row>
    <row r="733" spans="1:7" x14ac:dyDescent="0.25">
      <c r="A733" t="str">
        <f t="shared" si="47"/>
        <v>City of Yonkers Ward 1 ED 1</v>
      </c>
      <c r="B733" s="11">
        <v>250101</v>
      </c>
      <c r="C733" s="11">
        <v>284</v>
      </c>
      <c r="D733" s="11">
        <v>38</v>
      </c>
      <c r="E733" s="11">
        <f t="shared" si="44"/>
        <v>322</v>
      </c>
      <c r="F733" s="11">
        <f t="shared" si="45"/>
        <v>62</v>
      </c>
      <c r="G733" s="11">
        <f t="shared" si="46"/>
        <v>384</v>
      </c>
    </row>
    <row r="734" spans="1:7" x14ac:dyDescent="0.25">
      <c r="A734" t="str">
        <f t="shared" si="47"/>
        <v>City of Yonkers Ward 1 ED 2</v>
      </c>
      <c r="B734" s="11">
        <v>250102</v>
      </c>
      <c r="C734" s="11">
        <v>64</v>
      </c>
      <c r="D734" s="11">
        <v>5</v>
      </c>
      <c r="E734" s="11">
        <f t="shared" si="44"/>
        <v>69</v>
      </c>
      <c r="F734" s="11">
        <f t="shared" si="45"/>
        <v>42</v>
      </c>
      <c r="G734" s="11">
        <f t="shared" si="46"/>
        <v>111</v>
      </c>
    </row>
    <row r="735" spans="1:7" x14ac:dyDescent="0.25">
      <c r="A735" t="str">
        <f t="shared" si="47"/>
        <v>City of Yonkers Ward 1 ED 3</v>
      </c>
      <c r="B735" s="11">
        <v>250103</v>
      </c>
      <c r="C735" s="11">
        <v>11</v>
      </c>
      <c r="D735" s="11">
        <v>0</v>
      </c>
      <c r="E735" s="11">
        <f t="shared" si="44"/>
        <v>11</v>
      </c>
      <c r="F735" s="11">
        <f t="shared" si="45"/>
        <v>13</v>
      </c>
      <c r="G735" s="11">
        <f t="shared" si="46"/>
        <v>24</v>
      </c>
    </row>
    <row r="736" spans="1:7" x14ac:dyDescent="0.25">
      <c r="A736" t="str">
        <f t="shared" si="47"/>
        <v>City of Yonkers Ward 1 ED 4</v>
      </c>
      <c r="B736" s="11">
        <v>250104</v>
      </c>
      <c r="C736" s="11">
        <v>17</v>
      </c>
      <c r="D736" s="11">
        <v>3</v>
      </c>
      <c r="E736" s="11">
        <f t="shared" si="44"/>
        <v>20</v>
      </c>
      <c r="F736" s="11">
        <f t="shared" si="45"/>
        <v>4</v>
      </c>
      <c r="G736" s="11">
        <f t="shared" si="46"/>
        <v>24</v>
      </c>
    </row>
    <row r="737" spans="1:7" x14ac:dyDescent="0.25">
      <c r="A737" t="str">
        <f t="shared" si="47"/>
        <v>City of Yonkers Ward 1 ED 5</v>
      </c>
      <c r="B737" s="11">
        <v>250105</v>
      </c>
      <c r="C737" s="11">
        <v>153</v>
      </c>
      <c r="D737" s="11">
        <v>8</v>
      </c>
      <c r="E737" s="11">
        <f t="shared" si="44"/>
        <v>161</v>
      </c>
      <c r="F737" s="11">
        <f t="shared" si="45"/>
        <v>79</v>
      </c>
      <c r="G737" s="11">
        <f t="shared" si="46"/>
        <v>240</v>
      </c>
    </row>
    <row r="738" spans="1:7" x14ac:dyDescent="0.25">
      <c r="A738" t="str">
        <f t="shared" si="47"/>
        <v>City of Yonkers Ward 1 ED 6</v>
      </c>
      <c r="B738" s="11">
        <v>250106</v>
      </c>
      <c r="C738" s="11">
        <v>68</v>
      </c>
      <c r="D738" s="11">
        <v>6</v>
      </c>
      <c r="E738" s="11">
        <f t="shared" si="44"/>
        <v>74</v>
      </c>
      <c r="F738" s="11">
        <f t="shared" si="45"/>
        <v>52</v>
      </c>
      <c r="G738" s="11">
        <f t="shared" si="46"/>
        <v>126</v>
      </c>
    </row>
    <row r="739" spans="1:7" x14ac:dyDescent="0.25">
      <c r="A739" t="str">
        <f t="shared" si="47"/>
        <v>City of Yonkers Ward 1 ED 7</v>
      </c>
      <c r="B739" s="11">
        <v>250107</v>
      </c>
      <c r="C739" s="11">
        <v>158</v>
      </c>
      <c r="D739" s="11">
        <v>16</v>
      </c>
      <c r="E739" s="11">
        <f t="shared" si="44"/>
        <v>174</v>
      </c>
      <c r="F739" s="11">
        <f t="shared" si="45"/>
        <v>35</v>
      </c>
      <c r="G739" s="11">
        <f t="shared" si="46"/>
        <v>209</v>
      </c>
    </row>
    <row r="740" spans="1:7" x14ac:dyDescent="0.25">
      <c r="A740" t="str">
        <f t="shared" si="47"/>
        <v>City of Yonkers Ward 1 ED 8</v>
      </c>
      <c r="B740" s="11">
        <v>250108</v>
      </c>
      <c r="C740" s="11">
        <v>130</v>
      </c>
      <c r="D740" s="11">
        <v>10</v>
      </c>
      <c r="E740" s="11">
        <f t="shared" si="44"/>
        <v>140</v>
      </c>
      <c r="F740" s="11">
        <f t="shared" si="45"/>
        <v>105</v>
      </c>
      <c r="G740" s="11">
        <f t="shared" si="46"/>
        <v>245</v>
      </c>
    </row>
    <row r="741" spans="1:7" x14ac:dyDescent="0.25">
      <c r="A741" t="str">
        <f t="shared" si="47"/>
        <v>City of Yonkers Ward 1 ED 9</v>
      </c>
      <c r="B741" s="11">
        <v>250109</v>
      </c>
      <c r="C741" s="11">
        <v>70</v>
      </c>
      <c r="D741" s="11">
        <v>2</v>
      </c>
      <c r="E741" s="11">
        <f t="shared" si="44"/>
        <v>72</v>
      </c>
      <c r="F741" s="11">
        <f t="shared" si="45"/>
        <v>27</v>
      </c>
      <c r="G741" s="11">
        <f t="shared" si="46"/>
        <v>99</v>
      </c>
    </row>
    <row r="742" spans="1:7" x14ac:dyDescent="0.25">
      <c r="A742" t="str">
        <f t="shared" si="47"/>
        <v>City of Yonkers Ward 1 ED 10</v>
      </c>
      <c r="B742" s="11">
        <v>250110</v>
      </c>
      <c r="C742" s="11">
        <v>95</v>
      </c>
      <c r="D742" s="11">
        <v>12</v>
      </c>
      <c r="E742" s="11">
        <f t="shared" si="44"/>
        <v>107</v>
      </c>
      <c r="F742" s="11">
        <f t="shared" si="45"/>
        <v>62</v>
      </c>
      <c r="G742" s="11">
        <f t="shared" si="46"/>
        <v>169</v>
      </c>
    </row>
    <row r="743" spans="1:7" x14ac:dyDescent="0.25">
      <c r="A743" t="str">
        <f t="shared" si="47"/>
        <v>City of Yonkers Ward 1 ED 11</v>
      </c>
      <c r="B743" s="11">
        <v>250111</v>
      </c>
      <c r="C743" s="11">
        <v>138</v>
      </c>
      <c r="D743" s="11">
        <v>5</v>
      </c>
      <c r="E743" s="11">
        <f t="shared" si="44"/>
        <v>143</v>
      </c>
      <c r="F743" s="11">
        <f t="shared" si="45"/>
        <v>149</v>
      </c>
      <c r="G743" s="11">
        <f t="shared" si="46"/>
        <v>292</v>
      </c>
    </row>
    <row r="744" spans="1:7" x14ac:dyDescent="0.25">
      <c r="A744" t="str">
        <f t="shared" si="47"/>
        <v>City of Yonkers Ward 1 ED 12</v>
      </c>
      <c r="B744" s="11">
        <v>250112</v>
      </c>
      <c r="C744" s="11">
        <v>107</v>
      </c>
      <c r="D744" s="11">
        <v>9</v>
      </c>
      <c r="E744" s="11">
        <f t="shared" si="44"/>
        <v>116</v>
      </c>
      <c r="F744" s="11">
        <f t="shared" si="45"/>
        <v>70</v>
      </c>
      <c r="G744" s="11">
        <f t="shared" si="46"/>
        <v>186</v>
      </c>
    </row>
    <row r="745" spans="1:7" x14ac:dyDescent="0.25">
      <c r="A745" t="str">
        <f t="shared" si="47"/>
        <v>City of Yonkers Ward 1 ED 18</v>
      </c>
      <c r="B745" s="11">
        <v>250118</v>
      </c>
      <c r="C745" s="11">
        <v>130</v>
      </c>
      <c r="D745" s="11">
        <v>24</v>
      </c>
      <c r="E745" s="11">
        <f t="shared" si="44"/>
        <v>154</v>
      </c>
      <c r="F745" s="11">
        <f t="shared" si="45"/>
        <v>41</v>
      </c>
      <c r="G745" s="11">
        <f t="shared" si="46"/>
        <v>195</v>
      </c>
    </row>
    <row r="746" spans="1:7" x14ac:dyDescent="0.25">
      <c r="A746" t="str">
        <f t="shared" si="47"/>
        <v>City of Yonkers Ward 1 ED 22</v>
      </c>
      <c r="B746" s="11">
        <v>250122</v>
      </c>
      <c r="C746" s="11">
        <v>106</v>
      </c>
      <c r="D746" s="11">
        <v>14</v>
      </c>
      <c r="E746" s="11">
        <f t="shared" si="44"/>
        <v>120</v>
      </c>
      <c r="F746" s="11">
        <f t="shared" si="45"/>
        <v>28</v>
      </c>
      <c r="G746" s="11">
        <f t="shared" si="46"/>
        <v>148</v>
      </c>
    </row>
    <row r="747" spans="1:7" ht="13.8" thickBot="1" x14ac:dyDescent="0.3">
      <c r="A747" s="18" t="str">
        <f t="shared" si="47"/>
        <v>City of Yonkers Ward 1 ED 26</v>
      </c>
      <c r="B747" s="19">
        <v>250126</v>
      </c>
      <c r="C747" s="19">
        <v>47</v>
      </c>
      <c r="D747" s="19">
        <v>2</v>
      </c>
      <c r="E747" s="19">
        <f t="shared" si="44"/>
        <v>49</v>
      </c>
      <c r="F747" s="19">
        <f t="shared" si="45"/>
        <v>50</v>
      </c>
      <c r="G747" s="19">
        <f t="shared" si="46"/>
        <v>99</v>
      </c>
    </row>
    <row r="748" spans="1:7" x14ac:dyDescent="0.25">
      <c r="B748" s="13" t="s">
        <v>977</v>
      </c>
      <c r="C748" s="11">
        <f>SUM(C733:C747)</f>
        <v>1578</v>
      </c>
      <c r="D748" s="11">
        <f>SUM(D733:D747)</f>
        <v>154</v>
      </c>
      <c r="E748" s="11">
        <f>SUM(E733:E747)</f>
        <v>1732</v>
      </c>
      <c r="F748" s="11">
        <f>SUM(F733:F747)</f>
        <v>819</v>
      </c>
      <c r="G748" s="11">
        <f>SUM(G733:G747)</f>
        <v>2551</v>
      </c>
    </row>
    <row r="749" spans="1:7" x14ac:dyDescent="0.25">
      <c r="A749" t="str">
        <f t="shared" si="47"/>
        <v>City of Yonkers Ward 2 ED 1</v>
      </c>
      <c r="B749" s="11">
        <v>250201</v>
      </c>
      <c r="C749" s="11">
        <v>154</v>
      </c>
      <c r="D749" s="11">
        <v>95</v>
      </c>
      <c r="E749" s="11">
        <f t="shared" si="44"/>
        <v>249</v>
      </c>
      <c r="F749" s="11">
        <f t="shared" si="45"/>
        <v>37</v>
      </c>
      <c r="G749" s="11">
        <f t="shared" si="46"/>
        <v>286</v>
      </c>
    </row>
    <row r="750" spans="1:7" x14ac:dyDescent="0.25">
      <c r="A750" t="str">
        <f t="shared" si="47"/>
        <v>City of Yonkers Ward 2 ED 2</v>
      </c>
      <c r="B750" s="11">
        <v>250202</v>
      </c>
      <c r="C750" s="11">
        <v>181</v>
      </c>
      <c r="D750" s="11">
        <v>96</v>
      </c>
      <c r="E750" s="11">
        <f t="shared" si="44"/>
        <v>277</v>
      </c>
      <c r="F750" s="11">
        <f t="shared" si="45"/>
        <v>56</v>
      </c>
      <c r="G750" s="11">
        <f t="shared" si="46"/>
        <v>333</v>
      </c>
    </row>
    <row r="751" spans="1:7" x14ac:dyDescent="0.25">
      <c r="A751" t="str">
        <f t="shared" si="47"/>
        <v>City of Yonkers Ward 2 ED 3</v>
      </c>
      <c r="B751" s="11">
        <v>250203</v>
      </c>
      <c r="C751" s="11">
        <v>198</v>
      </c>
      <c r="D751" s="11">
        <v>133</v>
      </c>
      <c r="E751" s="11">
        <f t="shared" si="44"/>
        <v>331</v>
      </c>
      <c r="F751" s="11">
        <f t="shared" si="45"/>
        <v>97</v>
      </c>
      <c r="G751" s="11">
        <f t="shared" si="46"/>
        <v>428</v>
      </c>
    </row>
    <row r="752" spans="1:7" x14ac:dyDescent="0.25">
      <c r="A752" t="str">
        <f t="shared" si="47"/>
        <v>City of Yonkers Ward 2 ED 4</v>
      </c>
      <c r="B752" s="11">
        <v>250204</v>
      </c>
      <c r="C752" s="11">
        <v>81</v>
      </c>
      <c r="D752" s="11">
        <v>72</v>
      </c>
      <c r="E752" s="11">
        <f t="shared" ref="E752:E818" si="48">SUM(C752:D752)</f>
        <v>153</v>
      </c>
      <c r="F752" s="11">
        <f t="shared" ref="F752:F818" si="49">SUM(G752-E752)</f>
        <v>22</v>
      </c>
      <c r="G752" s="11">
        <f t="shared" ref="G752:G818" si="50">VLOOKUP(B752,KEY,2,FALSE)</f>
        <v>175</v>
      </c>
    </row>
    <row r="753" spans="1:7" x14ac:dyDescent="0.25">
      <c r="A753" t="str">
        <f t="shared" si="47"/>
        <v>City of Yonkers Ward 2 ED 5</v>
      </c>
      <c r="B753" s="11">
        <v>250205</v>
      </c>
      <c r="C753" s="11">
        <v>151</v>
      </c>
      <c r="D753" s="11">
        <v>131</v>
      </c>
      <c r="E753" s="11">
        <f t="shared" si="48"/>
        <v>282</v>
      </c>
      <c r="F753" s="11">
        <f t="shared" si="49"/>
        <v>64</v>
      </c>
      <c r="G753" s="11">
        <f t="shared" si="50"/>
        <v>346</v>
      </c>
    </row>
    <row r="754" spans="1:7" x14ac:dyDescent="0.25">
      <c r="A754" t="str">
        <f t="shared" si="47"/>
        <v>City of Yonkers Ward 2 ED 6</v>
      </c>
      <c r="B754" s="11">
        <v>250206</v>
      </c>
      <c r="C754" s="11">
        <v>125</v>
      </c>
      <c r="D754" s="11">
        <v>52</v>
      </c>
      <c r="E754" s="11">
        <f t="shared" si="48"/>
        <v>177</v>
      </c>
      <c r="F754" s="11">
        <f t="shared" si="49"/>
        <v>32</v>
      </c>
      <c r="G754" s="11">
        <f t="shared" si="50"/>
        <v>209</v>
      </c>
    </row>
    <row r="755" spans="1:7" x14ac:dyDescent="0.25">
      <c r="A755" t="str">
        <f t="shared" si="47"/>
        <v>City of Yonkers Ward 2 ED 7</v>
      </c>
      <c r="B755" s="11">
        <v>250207</v>
      </c>
      <c r="C755" s="11">
        <v>145</v>
      </c>
      <c r="D755" s="11">
        <v>40</v>
      </c>
      <c r="E755" s="11">
        <f t="shared" si="48"/>
        <v>185</v>
      </c>
      <c r="F755" s="11">
        <f t="shared" si="49"/>
        <v>23</v>
      </c>
      <c r="G755" s="11">
        <f t="shared" si="50"/>
        <v>208</v>
      </c>
    </row>
    <row r="756" spans="1:7" x14ac:dyDescent="0.25">
      <c r="A756" t="str">
        <f t="shared" si="47"/>
        <v>City of Yonkers Ward 2 ED 8</v>
      </c>
      <c r="B756" s="11">
        <v>250208</v>
      </c>
      <c r="C756" s="11">
        <v>56</v>
      </c>
      <c r="D756" s="11">
        <v>25</v>
      </c>
      <c r="E756" s="11">
        <f t="shared" si="48"/>
        <v>81</v>
      </c>
      <c r="F756" s="11">
        <f t="shared" si="49"/>
        <v>11</v>
      </c>
      <c r="G756" s="11">
        <f t="shared" si="50"/>
        <v>92</v>
      </c>
    </row>
    <row r="757" spans="1:7" x14ac:dyDescent="0.25">
      <c r="A757" t="str">
        <f t="shared" si="47"/>
        <v>City of Yonkers Ward 2 ED 9</v>
      </c>
      <c r="B757" s="11">
        <v>250209</v>
      </c>
      <c r="C757" s="11">
        <v>158</v>
      </c>
      <c r="D757" s="11">
        <v>103</v>
      </c>
      <c r="E757" s="11">
        <f t="shared" si="48"/>
        <v>261</v>
      </c>
      <c r="F757" s="11">
        <f t="shared" si="49"/>
        <v>31</v>
      </c>
      <c r="G757" s="11">
        <f t="shared" si="50"/>
        <v>292</v>
      </c>
    </row>
    <row r="758" spans="1:7" x14ac:dyDescent="0.25">
      <c r="A758" t="str">
        <f t="shared" si="47"/>
        <v>City of Yonkers Ward 2 ED 10</v>
      </c>
      <c r="B758" s="11">
        <v>250210</v>
      </c>
      <c r="C758" s="11">
        <v>76</v>
      </c>
      <c r="D758" s="11">
        <v>38</v>
      </c>
      <c r="E758" s="11">
        <f t="shared" si="48"/>
        <v>114</v>
      </c>
      <c r="F758" s="11">
        <f t="shared" si="49"/>
        <v>13</v>
      </c>
      <c r="G758" s="11">
        <f t="shared" si="50"/>
        <v>127</v>
      </c>
    </row>
    <row r="759" spans="1:7" x14ac:dyDescent="0.25">
      <c r="A759" t="str">
        <f t="shared" si="47"/>
        <v>City of Yonkers Ward 2 ED 11</v>
      </c>
      <c r="B759" s="11">
        <v>250211</v>
      </c>
      <c r="C759" s="11">
        <v>263</v>
      </c>
      <c r="D759" s="11">
        <v>106</v>
      </c>
      <c r="E759" s="11">
        <f t="shared" si="48"/>
        <v>369</v>
      </c>
      <c r="F759" s="11">
        <f t="shared" si="49"/>
        <v>134</v>
      </c>
      <c r="G759" s="11">
        <f t="shared" si="50"/>
        <v>503</v>
      </c>
    </row>
    <row r="760" spans="1:7" x14ac:dyDescent="0.25">
      <c r="A760" t="str">
        <f t="shared" si="47"/>
        <v>City of Yonkers Ward 2 ED 12</v>
      </c>
      <c r="B760" s="11">
        <v>250212</v>
      </c>
      <c r="C760" s="11">
        <v>194</v>
      </c>
      <c r="D760" s="11">
        <v>128</v>
      </c>
      <c r="E760" s="11">
        <f t="shared" si="48"/>
        <v>322</v>
      </c>
      <c r="F760" s="11">
        <f t="shared" si="49"/>
        <v>83</v>
      </c>
      <c r="G760" s="11">
        <f t="shared" si="50"/>
        <v>405</v>
      </c>
    </row>
    <row r="761" spans="1:7" x14ac:dyDescent="0.25">
      <c r="A761" t="str">
        <f t="shared" si="47"/>
        <v>City of Yonkers Ward 2 ED 13</v>
      </c>
      <c r="B761" s="11">
        <v>250213</v>
      </c>
      <c r="C761" s="11">
        <v>111</v>
      </c>
      <c r="D761" s="11">
        <v>57</v>
      </c>
      <c r="E761" s="11">
        <f t="shared" si="48"/>
        <v>168</v>
      </c>
      <c r="F761" s="11">
        <f t="shared" si="49"/>
        <v>36</v>
      </c>
      <c r="G761" s="11">
        <f t="shared" si="50"/>
        <v>204</v>
      </c>
    </row>
    <row r="762" spans="1:7" x14ac:dyDescent="0.25">
      <c r="A762" t="str">
        <f t="shared" si="47"/>
        <v>City of Yonkers Ward 2 ED 14</v>
      </c>
      <c r="B762" s="11">
        <v>250214</v>
      </c>
      <c r="C762" s="11">
        <v>49</v>
      </c>
      <c r="D762" s="11">
        <v>32</v>
      </c>
      <c r="E762" s="11">
        <f t="shared" si="48"/>
        <v>81</v>
      </c>
      <c r="F762" s="11">
        <f t="shared" si="49"/>
        <v>13</v>
      </c>
      <c r="G762" s="11">
        <f t="shared" si="50"/>
        <v>94</v>
      </c>
    </row>
    <row r="763" spans="1:7" x14ac:dyDescent="0.25">
      <c r="A763" t="str">
        <f t="shared" si="47"/>
        <v>City of Yonkers Ward 2 ED 16</v>
      </c>
      <c r="B763" s="11">
        <v>250216</v>
      </c>
      <c r="C763" s="11">
        <v>84</v>
      </c>
      <c r="D763" s="11">
        <v>72</v>
      </c>
      <c r="E763" s="11">
        <f t="shared" si="48"/>
        <v>156</v>
      </c>
      <c r="F763" s="11">
        <f t="shared" si="49"/>
        <v>35</v>
      </c>
      <c r="G763" s="11">
        <f t="shared" si="50"/>
        <v>191</v>
      </c>
    </row>
    <row r="764" spans="1:7" x14ac:dyDescent="0.25">
      <c r="A764" t="str">
        <f t="shared" si="47"/>
        <v>City of Yonkers Ward 2 ED 18</v>
      </c>
      <c r="B764" s="11">
        <v>250218</v>
      </c>
      <c r="C764" s="11">
        <v>94</v>
      </c>
      <c r="D764" s="11">
        <v>16</v>
      </c>
      <c r="E764" s="11">
        <f t="shared" si="48"/>
        <v>110</v>
      </c>
      <c r="F764" s="11">
        <f t="shared" si="49"/>
        <v>19</v>
      </c>
      <c r="G764" s="11">
        <f t="shared" si="50"/>
        <v>129</v>
      </c>
    </row>
    <row r="765" spans="1:7" x14ac:dyDescent="0.25">
      <c r="A765" t="str">
        <f t="shared" si="47"/>
        <v>City of Yonkers Ward 2 ED 20</v>
      </c>
      <c r="B765" s="11">
        <v>250220</v>
      </c>
      <c r="C765" s="11">
        <v>70</v>
      </c>
      <c r="D765" s="11">
        <v>27</v>
      </c>
      <c r="E765" s="11">
        <f t="shared" si="48"/>
        <v>97</v>
      </c>
      <c r="F765" s="11">
        <f t="shared" si="49"/>
        <v>32</v>
      </c>
      <c r="G765" s="11">
        <f t="shared" si="50"/>
        <v>129</v>
      </c>
    </row>
    <row r="766" spans="1:7" x14ac:dyDescent="0.25">
      <c r="A766" t="str">
        <f t="shared" si="47"/>
        <v>City of Yonkers Ward 2 ED 22</v>
      </c>
      <c r="B766" s="11">
        <v>250222</v>
      </c>
      <c r="C766" s="11">
        <v>0</v>
      </c>
      <c r="D766" s="11">
        <v>0</v>
      </c>
      <c r="E766" s="11">
        <f t="shared" si="48"/>
        <v>0</v>
      </c>
      <c r="F766" s="11">
        <f t="shared" si="49"/>
        <v>0</v>
      </c>
      <c r="G766" s="11">
        <f t="shared" si="50"/>
        <v>0</v>
      </c>
    </row>
    <row r="767" spans="1:7" x14ac:dyDescent="0.25">
      <c r="A767" t="str">
        <f t="shared" si="47"/>
        <v>City of Yonkers Ward 2 ED 23</v>
      </c>
      <c r="B767" s="11">
        <v>250223</v>
      </c>
      <c r="C767" s="11">
        <v>0</v>
      </c>
      <c r="D767" s="11">
        <v>0</v>
      </c>
      <c r="E767" s="11">
        <f t="shared" si="48"/>
        <v>0</v>
      </c>
      <c r="F767" s="11">
        <f t="shared" si="49"/>
        <v>0</v>
      </c>
      <c r="G767" s="11">
        <f t="shared" si="50"/>
        <v>0</v>
      </c>
    </row>
    <row r="768" spans="1:7" x14ac:dyDescent="0.25">
      <c r="A768" t="str">
        <f t="shared" si="47"/>
        <v>City of Yonkers Ward 2 ED 24</v>
      </c>
      <c r="B768" s="11">
        <v>250224</v>
      </c>
      <c r="C768" s="11">
        <v>83</v>
      </c>
      <c r="D768" s="11">
        <v>41</v>
      </c>
      <c r="E768" s="11">
        <f t="shared" si="48"/>
        <v>124</v>
      </c>
      <c r="F768" s="11">
        <f t="shared" si="49"/>
        <v>25</v>
      </c>
      <c r="G768" s="11">
        <f t="shared" si="50"/>
        <v>149</v>
      </c>
    </row>
    <row r="769" spans="1:7" x14ac:dyDescent="0.25">
      <c r="A769" t="str">
        <f t="shared" si="47"/>
        <v>City of Yonkers Ward 2 ED 26</v>
      </c>
      <c r="B769" s="11">
        <v>250226</v>
      </c>
      <c r="C769" s="11">
        <v>63</v>
      </c>
      <c r="D769" s="11">
        <v>25</v>
      </c>
      <c r="E769" s="11">
        <f t="shared" si="48"/>
        <v>88</v>
      </c>
      <c r="F769" s="11">
        <f t="shared" si="49"/>
        <v>21</v>
      </c>
      <c r="G769" s="11">
        <f t="shared" si="50"/>
        <v>109</v>
      </c>
    </row>
    <row r="770" spans="1:7" ht="13.8" thickBot="1" x14ac:dyDescent="0.3">
      <c r="A770" s="18" t="str">
        <f t="shared" si="47"/>
        <v>City of Yonkers Ward 2 ED 29</v>
      </c>
      <c r="B770" s="19">
        <v>250229</v>
      </c>
      <c r="C770" s="19">
        <v>0</v>
      </c>
      <c r="D770" s="19">
        <v>0</v>
      </c>
      <c r="E770" s="19">
        <f t="shared" si="48"/>
        <v>0</v>
      </c>
      <c r="F770" s="19">
        <f t="shared" si="49"/>
        <v>0</v>
      </c>
      <c r="G770" s="19">
        <f t="shared" si="50"/>
        <v>0</v>
      </c>
    </row>
    <row r="771" spans="1:7" x14ac:dyDescent="0.25">
      <c r="B771" s="13" t="s">
        <v>977</v>
      </c>
      <c r="C771" s="11">
        <f>SUM(C749:C770)</f>
        <v>2336</v>
      </c>
      <c r="D771" s="11">
        <f>SUM(D749:D770)</f>
        <v>1289</v>
      </c>
      <c r="E771" s="11">
        <f>SUM(E749:E770)</f>
        <v>3625</v>
      </c>
      <c r="F771" s="11">
        <f>SUM(F749:F770)</f>
        <v>784</v>
      </c>
      <c r="G771" s="11">
        <f>SUM(G749:G770)</f>
        <v>4409</v>
      </c>
    </row>
    <row r="772" spans="1:7" x14ac:dyDescent="0.25">
      <c r="A772" t="str">
        <f t="shared" si="47"/>
        <v>City of Yonkers Ward 3 ED 1</v>
      </c>
      <c r="B772" s="11">
        <v>250301</v>
      </c>
      <c r="C772" s="11">
        <v>23</v>
      </c>
      <c r="D772" s="11">
        <v>1</v>
      </c>
      <c r="E772" s="11">
        <f t="shared" si="48"/>
        <v>24</v>
      </c>
      <c r="F772" s="11">
        <f t="shared" si="49"/>
        <v>7</v>
      </c>
      <c r="G772" s="11">
        <f t="shared" si="50"/>
        <v>31</v>
      </c>
    </row>
    <row r="773" spans="1:7" x14ac:dyDescent="0.25">
      <c r="A773" t="str">
        <f t="shared" si="47"/>
        <v>City of Yonkers Ward 3 ED 2</v>
      </c>
      <c r="B773" s="11">
        <v>250302</v>
      </c>
      <c r="C773" s="11">
        <v>56</v>
      </c>
      <c r="D773" s="11">
        <v>37</v>
      </c>
      <c r="E773" s="11">
        <f t="shared" si="48"/>
        <v>93</v>
      </c>
      <c r="F773" s="11">
        <f t="shared" si="49"/>
        <v>15</v>
      </c>
      <c r="G773" s="11">
        <f t="shared" si="50"/>
        <v>108</v>
      </c>
    </row>
    <row r="774" spans="1:7" x14ac:dyDescent="0.25">
      <c r="A774" t="str">
        <f t="shared" si="47"/>
        <v>City of Yonkers Ward 3 ED 3</v>
      </c>
      <c r="B774" s="11">
        <v>250303</v>
      </c>
      <c r="C774" s="11">
        <v>163</v>
      </c>
      <c r="D774" s="11">
        <v>24</v>
      </c>
      <c r="E774" s="11">
        <f t="shared" si="48"/>
        <v>187</v>
      </c>
      <c r="F774" s="11">
        <f t="shared" si="49"/>
        <v>30</v>
      </c>
      <c r="G774" s="11">
        <f t="shared" si="50"/>
        <v>217</v>
      </c>
    </row>
    <row r="775" spans="1:7" x14ac:dyDescent="0.25">
      <c r="A775" t="str">
        <f t="shared" si="47"/>
        <v>City of Yonkers Ward 3 ED 4</v>
      </c>
      <c r="B775" s="11">
        <v>250304</v>
      </c>
      <c r="C775" s="11">
        <v>88</v>
      </c>
      <c r="D775" s="11">
        <v>52</v>
      </c>
      <c r="E775" s="11">
        <f t="shared" si="48"/>
        <v>140</v>
      </c>
      <c r="F775" s="11">
        <f t="shared" si="49"/>
        <v>23</v>
      </c>
      <c r="G775" s="11">
        <f t="shared" si="50"/>
        <v>163</v>
      </c>
    </row>
    <row r="776" spans="1:7" x14ac:dyDescent="0.25">
      <c r="A776" t="str">
        <f t="shared" si="47"/>
        <v>City of Yonkers Ward 3 ED 5</v>
      </c>
      <c r="B776" s="11">
        <v>250305</v>
      </c>
      <c r="C776" s="11">
        <v>13</v>
      </c>
      <c r="D776" s="11">
        <v>4</v>
      </c>
      <c r="E776" s="11">
        <f t="shared" si="48"/>
        <v>17</v>
      </c>
      <c r="F776" s="11">
        <f t="shared" si="49"/>
        <v>3</v>
      </c>
      <c r="G776" s="11">
        <f t="shared" si="50"/>
        <v>20</v>
      </c>
    </row>
    <row r="777" spans="1:7" x14ac:dyDescent="0.25">
      <c r="A777" t="str">
        <f t="shared" si="47"/>
        <v>City of Yonkers Ward 3 ED 6</v>
      </c>
      <c r="B777" s="11">
        <v>250306</v>
      </c>
      <c r="C777" s="11">
        <v>57</v>
      </c>
      <c r="D777" s="11">
        <v>17</v>
      </c>
      <c r="E777" s="11">
        <f t="shared" si="48"/>
        <v>74</v>
      </c>
      <c r="F777" s="11">
        <f t="shared" si="49"/>
        <v>6</v>
      </c>
      <c r="G777" s="11">
        <f t="shared" si="50"/>
        <v>80</v>
      </c>
    </row>
    <row r="778" spans="1:7" x14ac:dyDescent="0.25">
      <c r="A778" t="str">
        <f t="shared" si="47"/>
        <v>City of Yonkers Ward 3 ED 7</v>
      </c>
      <c r="B778" s="11">
        <v>250307</v>
      </c>
      <c r="C778" s="11">
        <v>260</v>
      </c>
      <c r="D778" s="11">
        <v>18</v>
      </c>
      <c r="E778" s="11">
        <f t="shared" si="48"/>
        <v>278</v>
      </c>
      <c r="F778" s="11">
        <f t="shared" si="49"/>
        <v>52</v>
      </c>
      <c r="G778" s="11">
        <f t="shared" si="50"/>
        <v>330</v>
      </c>
    </row>
    <row r="779" spans="1:7" x14ac:dyDescent="0.25">
      <c r="A779" t="str">
        <f t="shared" si="47"/>
        <v>City of Yonkers Ward 3 ED 8</v>
      </c>
      <c r="B779" s="11">
        <v>250308</v>
      </c>
      <c r="C779" s="11">
        <v>120</v>
      </c>
      <c r="D779" s="11">
        <v>11</v>
      </c>
      <c r="E779" s="11">
        <f t="shared" si="48"/>
        <v>131</v>
      </c>
      <c r="F779" s="11">
        <f t="shared" si="49"/>
        <v>24</v>
      </c>
      <c r="G779" s="11">
        <f t="shared" si="50"/>
        <v>155</v>
      </c>
    </row>
    <row r="780" spans="1:7" x14ac:dyDescent="0.25">
      <c r="A780" t="str">
        <f t="shared" si="47"/>
        <v>City of Yonkers Ward 3 ED 10</v>
      </c>
      <c r="B780" s="11">
        <v>250310</v>
      </c>
      <c r="C780" s="11">
        <v>176</v>
      </c>
      <c r="D780" s="11">
        <v>87</v>
      </c>
      <c r="E780" s="11">
        <f t="shared" si="48"/>
        <v>263</v>
      </c>
      <c r="F780" s="11">
        <f t="shared" si="49"/>
        <v>39</v>
      </c>
      <c r="G780" s="11">
        <f t="shared" si="50"/>
        <v>302</v>
      </c>
    </row>
    <row r="781" spans="1:7" x14ac:dyDescent="0.25">
      <c r="A781" t="str">
        <f t="shared" si="47"/>
        <v>City of Yonkers Ward 3 ED 11</v>
      </c>
      <c r="B781" s="11">
        <v>250311</v>
      </c>
      <c r="C781" s="11">
        <v>111</v>
      </c>
      <c r="D781" s="11">
        <v>21</v>
      </c>
      <c r="E781" s="11">
        <f t="shared" si="48"/>
        <v>132</v>
      </c>
      <c r="F781" s="11">
        <f t="shared" si="49"/>
        <v>34</v>
      </c>
      <c r="G781" s="11">
        <f t="shared" si="50"/>
        <v>166</v>
      </c>
    </row>
    <row r="782" spans="1:7" x14ac:dyDescent="0.25">
      <c r="A782" t="str">
        <f t="shared" si="47"/>
        <v>City of Yonkers Ward 3 ED 12</v>
      </c>
      <c r="B782" s="11">
        <v>250312</v>
      </c>
      <c r="C782" s="11">
        <v>339</v>
      </c>
      <c r="D782" s="11">
        <v>45</v>
      </c>
      <c r="E782" s="11">
        <f t="shared" si="48"/>
        <v>384</v>
      </c>
      <c r="F782" s="11">
        <f t="shared" si="49"/>
        <v>71</v>
      </c>
      <c r="G782" s="11">
        <f t="shared" si="50"/>
        <v>455</v>
      </c>
    </row>
    <row r="783" spans="1:7" x14ac:dyDescent="0.25">
      <c r="A783" t="str">
        <f t="shared" si="47"/>
        <v>City of Yonkers Ward 3 ED 13</v>
      </c>
      <c r="B783" s="11">
        <v>250313</v>
      </c>
      <c r="C783" s="11">
        <v>81</v>
      </c>
      <c r="D783" s="11">
        <v>13</v>
      </c>
      <c r="E783" s="11">
        <f t="shared" si="48"/>
        <v>94</v>
      </c>
      <c r="F783" s="11">
        <f t="shared" si="49"/>
        <v>11</v>
      </c>
      <c r="G783" s="11">
        <f t="shared" si="50"/>
        <v>105</v>
      </c>
    </row>
    <row r="784" spans="1:7" x14ac:dyDescent="0.25">
      <c r="A784" t="str">
        <f t="shared" si="47"/>
        <v>City of Yonkers Ward 3 ED 15</v>
      </c>
      <c r="B784" s="11">
        <v>250315</v>
      </c>
      <c r="C784" s="11">
        <v>392</v>
      </c>
      <c r="D784" s="11">
        <v>69</v>
      </c>
      <c r="E784" s="11">
        <f t="shared" si="48"/>
        <v>461</v>
      </c>
      <c r="F784" s="11">
        <f t="shared" si="49"/>
        <v>140</v>
      </c>
      <c r="G784" s="11">
        <f t="shared" si="50"/>
        <v>601</v>
      </c>
    </row>
    <row r="785" spans="1:7" x14ac:dyDescent="0.25">
      <c r="A785" t="str">
        <f t="shared" si="47"/>
        <v>City of Yonkers Ward 3 ED 16</v>
      </c>
      <c r="B785" s="11">
        <v>250316</v>
      </c>
      <c r="C785" s="11">
        <v>187</v>
      </c>
      <c r="D785" s="11">
        <v>34</v>
      </c>
      <c r="E785" s="11">
        <f t="shared" si="48"/>
        <v>221</v>
      </c>
      <c r="F785" s="11">
        <f t="shared" si="49"/>
        <v>42</v>
      </c>
      <c r="G785" s="11">
        <f t="shared" si="50"/>
        <v>263</v>
      </c>
    </row>
    <row r="786" spans="1:7" x14ac:dyDescent="0.25">
      <c r="A786" t="str">
        <f t="shared" si="47"/>
        <v>City of Yonkers Ward 3 ED 17</v>
      </c>
      <c r="B786" s="11">
        <v>250317</v>
      </c>
      <c r="C786" s="11">
        <v>100</v>
      </c>
      <c r="D786" s="11">
        <v>27</v>
      </c>
      <c r="E786" s="11">
        <f t="shared" si="48"/>
        <v>127</v>
      </c>
      <c r="F786" s="11">
        <f t="shared" si="49"/>
        <v>16</v>
      </c>
      <c r="G786" s="11">
        <f t="shared" si="50"/>
        <v>143</v>
      </c>
    </row>
    <row r="787" spans="1:7" x14ac:dyDescent="0.25">
      <c r="A787" t="str">
        <f t="shared" si="47"/>
        <v>City of Yonkers Ward 3 ED 19</v>
      </c>
      <c r="B787" s="11">
        <v>250319</v>
      </c>
      <c r="C787" s="11">
        <v>85</v>
      </c>
      <c r="D787" s="11">
        <v>34</v>
      </c>
      <c r="E787" s="11">
        <f t="shared" si="48"/>
        <v>119</v>
      </c>
      <c r="F787" s="11">
        <f t="shared" si="49"/>
        <v>28</v>
      </c>
      <c r="G787" s="11">
        <f t="shared" si="50"/>
        <v>147</v>
      </c>
    </row>
    <row r="788" spans="1:7" x14ac:dyDescent="0.25">
      <c r="A788" t="str">
        <f t="shared" si="47"/>
        <v>City of Yonkers Ward 3 ED 20</v>
      </c>
      <c r="B788" s="11">
        <v>250320</v>
      </c>
      <c r="C788" s="11">
        <v>113</v>
      </c>
      <c r="D788" s="11">
        <v>86</v>
      </c>
      <c r="E788" s="11">
        <f t="shared" si="48"/>
        <v>199</v>
      </c>
      <c r="F788" s="11">
        <f t="shared" si="49"/>
        <v>24</v>
      </c>
      <c r="G788" s="11">
        <f t="shared" si="50"/>
        <v>223</v>
      </c>
    </row>
    <row r="789" spans="1:7" x14ac:dyDescent="0.25">
      <c r="A789" t="str">
        <f t="shared" si="47"/>
        <v>City of Yonkers Ward 3 ED 21</v>
      </c>
      <c r="B789" s="11">
        <v>250321</v>
      </c>
      <c r="C789" s="11">
        <v>99</v>
      </c>
      <c r="D789" s="11">
        <v>80</v>
      </c>
      <c r="E789" s="11">
        <f t="shared" si="48"/>
        <v>179</v>
      </c>
      <c r="F789" s="11">
        <f t="shared" si="49"/>
        <v>83</v>
      </c>
      <c r="G789" s="11">
        <f t="shared" si="50"/>
        <v>262</v>
      </c>
    </row>
    <row r="790" spans="1:7" x14ac:dyDescent="0.25">
      <c r="A790" t="str">
        <f t="shared" si="47"/>
        <v>City of Yonkers Ward 3 ED 23</v>
      </c>
      <c r="B790" s="11">
        <v>250323</v>
      </c>
      <c r="C790" s="11">
        <v>40</v>
      </c>
      <c r="D790" s="11">
        <v>11</v>
      </c>
      <c r="E790" s="11">
        <f t="shared" si="48"/>
        <v>51</v>
      </c>
      <c r="F790" s="11">
        <f t="shared" si="49"/>
        <v>15</v>
      </c>
      <c r="G790" s="11">
        <f t="shared" si="50"/>
        <v>66</v>
      </c>
    </row>
    <row r="791" spans="1:7" x14ac:dyDescent="0.25">
      <c r="A791" t="str">
        <f t="shared" si="47"/>
        <v>City of Yonkers Ward 3 ED 24</v>
      </c>
      <c r="B791" s="11">
        <v>250324</v>
      </c>
      <c r="C791" s="11">
        <v>46</v>
      </c>
      <c r="D791" s="11">
        <v>11</v>
      </c>
      <c r="E791" s="11">
        <f t="shared" si="48"/>
        <v>57</v>
      </c>
      <c r="F791" s="11">
        <f t="shared" si="49"/>
        <v>19</v>
      </c>
      <c r="G791" s="11">
        <f t="shared" si="50"/>
        <v>76</v>
      </c>
    </row>
    <row r="792" spans="1:7" x14ac:dyDescent="0.25">
      <c r="A792" t="str">
        <f t="shared" si="47"/>
        <v>City of Yonkers Ward 3 ED 25</v>
      </c>
      <c r="B792" s="11">
        <v>250325</v>
      </c>
      <c r="C792" s="11">
        <v>211</v>
      </c>
      <c r="D792" s="11">
        <v>106</v>
      </c>
      <c r="E792" s="11">
        <f t="shared" si="48"/>
        <v>317</v>
      </c>
      <c r="F792" s="11">
        <f t="shared" si="49"/>
        <v>64</v>
      </c>
      <c r="G792" s="11">
        <f t="shared" si="50"/>
        <v>381</v>
      </c>
    </row>
    <row r="793" spans="1:7" x14ac:dyDescent="0.25">
      <c r="A793" t="str">
        <f t="shared" si="47"/>
        <v>City of Yonkers Ward 3 ED 26</v>
      </c>
      <c r="B793" s="11">
        <v>250326</v>
      </c>
      <c r="C793" s="11">
        <v>77</v>
      </c>
      <c r="D793" s="11">
        <v>18</v>
      </c>
      <c r="E793" s="11">
        <f t="shared" si="48"/>
        <v>95</v>
      </c>
      <c r="F793" s="11">
        <f t="shared" si="49"/>
        <v>17</v>
      </c>
      <c r="G793" s="11">
        <f t="shared" si="50"/>
        <v>112</v>
      </c>
    </row>
    <row r="794" spans="1:7" x14ac:dyDescent="0.25">
      <c r="A794" t="str">
        <f t="shared" si="47"/>
        <v>City of Yonkers Ward 3 ED 27</v>
      </c>
      <c r="B794" s="11">
        <v>250327</v>
      </c>
      <c r="C794" s="11">
        <v>10</v>
      </c>
      <c r="D794" s="11">
        <v>1</v>
      </c>
      <c r="E794" s="11">
        <f t="shared" si="48"/>
        <v>11</v>
      </c>
      <c r="F794" s="11">
        <f t="shared" si="49"/>
        <v>3</v>
      </c>
      <c r="G794" s="11">
        <f t="shared" si="50"/>
        <v>14</v>
      </c>
    </row>
    <row r="795" spans="1:7" x14ac:dyDescent="0.25">
      <c r="A795" t="str">
        <f t="shared" si="47"/>
        <v>City of Yonkers Ward 3 ED 28</v>
      </c>
      <c r="B795" s="11">
        <v>250328</v>
      </c>
      <c r="C795" s="11">
        <v>225</v>
      </c>
      <c r="D795" s="11">
        <v>17</v>
      </c>
      <c r="E795" s="11">
        <f t="shared" si="48"/>
        <v>242</v>
      </c>
      <c r="F795" s="11">
        <f t="shared" si="49"/>
        <v>40</v>
      </c>
      <c r="G795" s="11">
        <f t="shared" si="50"/>
        <v>282</v>
      </c>
    </row>
    <row r="796" spans="1:7" ht="13.8" thickBot="1" x14ac:dyDescent="0.3">
      <c r="A796" s="18" t="str">
        <f t="shared" ref="A796:A862" si="51">VLOOKUP(B796,KEY,3,FALSE)</f>
        <v>City of Yonkers Ward 3 ED 29</v>
      </c>
      <c r="B796" s="19">
        <v>250329</v>
      </c>
      <c r="C796" s="19">
        <v>13</v>
      </c>
      <c r="D796" s="19">
        <v>5</v>
      </c>
      <c r="E796" s="19">
        <f t="shared" si="48"/>
        <v>18</v>
      </c>
      <c r="F796" s="19">
        <f t="shared" si="49"/>
        <v>6</v>
      </c>
      <c r="G796" s="19">
        <f t="shared" si="50"/>
        <v>24</v>
      </c>
    </row>
    <row r="797" spans="1:7" x14ac:dyDescent="0.25">
      <c r="B797" s="13" t="s">
        <v>977</v>
      </c>
      <c r="C797" s="11">
        <f>SUM(C772:C796)</f>
        <v>3085</v>
      </c>
      <c r="D797" s="11">
        <f>SUM(D772:D796)</f>
        <v>829</v>
      </c>
      <c r="E797" s="11">
        <f>SUM(E772:E796)</f>
        <v>3914</v>
      </c>
      <c r="F797" s="11">
        <f>SUM(F772:F796)</f>
        <v>812</v>
      </c>
      <c r="G797" s="11">
        <f>SUM(G772:G796)</f>
        <v>4726</v>
      </c>
    </row>
    <row r="798" spans="1:7" x14ac:dyDescent="0.25">
      <c r="A798" t="str">
        <f t="shared" si="51"/>
        <v>City of Yonkers Ward 4 ED 1</v>
      </c>
      <c r="B798" s="11">
        <v>250401</v>
      </c>
      <c r="C798" s="11">
        <v>178</v>
      </c>
      <c r="D798" s="11">
        <v>21</v>
      </c>
      <c r="E798" s="11">
        <f t="shared" si="48"/>
        <v>199</v>
      </c>
      <c r="F798" s="11">
        <f t="shared" si="49"/>
        <v>88</v>
      </c>
      <c r="G798" s="11">
        <f t="shared" si="50"/>
        <v>287</v>
      </c>
    </row>
    <row r="799" spans="1:7" x14ac:dyDescent="0.25">
      <c r="A799" t="str">
        <f t="shared" si="51"/>
        <v>City of Yonkers Ward 4 ED 2</v>
      </c>
      <c r="B799" s="11">
        <v>250402</v>
      </c>
      <c r="C799" s="11">
        <v>146</v>
      </c>
      <c r="D799" s="11">
        <v>18</v>
      </c>
      <c r="E799" s="11">
        <f t="shared" si="48"/>
        <v>164</v>
      </c>
      <c r="F799" s="11">
        <f t="shared" si="49"/>
        <v>36</v>
      </c>
      <c r="G799" s="11">
        <f t="shared" si="50"/>
        <v>200</v>
      </c>
    </row>
    <row r="800" spans="1:7" x14ac:dyDescent="0.25">
      <c r="A800" t="str">
        <f t="shared" si="51"/>
        <v>City of Yonkers Ward 4 ED 3</v>
      </c>
      <c r="B800" s="11">
        <v>250403</v>
      </c>
      <c r="C800" s="11">
        <v>212</v>
      </c>
      <c r="D800" s="11">
        <v>51</v>
      </c>
      <c r="E800" s="11">
        <f t="shared" si="48"/>
        <v>263</v>
      </c>
      <c r="F800" s="11">
        <f t="shared" si="49"/>
        <v>141</v>
      </c>
      <c r="G800" s="11">
        <f t="shared" si="50"/>
        <v>404</v>
      </c>
    </row>
    <row r="801" spans="1:7" x14ac:dyDescent="0.25">
      <c r="A801" t="str">
        <f t="shared" si="51"/>
        <v>City of Yonkers Ward 4 ED 4</v>
      </c>
      <c r="B801" s="11">
        <v>250404</v>
      </c>
      <c r="C801" s="11">
        <v>55</v>
      </c>
      <c r="D801" s="11">
        <v>5</v>
      </c>
      <c r="E801" s="11">
        <f t="shared" si="48"/>
        <v>60</v>
      </c>
      <c r="F801" s="11">
        <f t="shared" si="49"/>
        <v>49</v>
      </c>
      <c r="G801" s="11">
        <f t="shared" si="50"/>
        <v>109</v>
      </c>
    </row>
    <row r="802" spans="1:7" x14ac:dyDescent="0.25">
      <c r="A802" t="str">
        <f t="shared" si="51"/>
        <v>City of Yonkers Ward 4 ED 5</v>
      </c>
      <c r="B802" s="11">
        <v>250405</v>
      </c>
      <c r="C802" s="11">
        <v>189</v>
      </c>
      <c r="D802" s="11">
        <v>22</v>
      </c>
      <c r="E802" s="11">
        <f t="shared" si="48"/>
        <v>211</v>
      </c>
      <c r="F802" s="11">
        <f t="shared" si="49"/>
        <v>49</v>
      </c>
      <c r="G802" s="11">
        <f t="shared" si="50"/>
        <v>260</v>
      </c>
    </row>
    <row r="803" spans="1:7" x14ac:dyDescent="0.25">
      <c r="A803" t="str">
        <f t="shared" si="51"/>
        <v>City of Yonkers Ward 4 ED 6</v>
      </c>
      <c r="B803" s="11">
        <v>250406</v>
      </c>
      <c r="C803" s="11">
        <v>129</v>
      </c>
      <c r="D803" s="11">
        <v>16</v>
      </c>
      <c r="E803" s="11">
        <f t="shared" si="48"/>
        <v>145</v>
      </c>
      <c r="F803" s="11">
        <f t="shared" si="49"/>
        <v>98</v>
      </c>
      <c r="G803" s="11">
        <f t="shared" si="50"/>
        <v>243</v>
      </c>
    </row>
    <row r="804" spans="1:7" x14ac:dyDescent="0.25">
      <c r="A804" t="str">
        <f t="shared" si="51"/>
        <v>City of Yonkers Ward 4 ED 7</v>
      </c>
      <c r="B804" s="11">
        <v>250407</v>
      </c>
      <c r="C804" s="11">
        <v>95</v>
      </c>
      <c r="D804" s="11">
        <v>9</v>
      </c>
      <c r="E804" s="11">
        <f t="shared" si="48"/>
        <v>104</v>
      </c>
      <c r="F804" s="11">
        <f t="shared" si="49"/>
        <v>81</v>
      </c>
      <c r="G804" s="11">
        <f t="shared" si="50"/>
        <v>185</v>
      </c>
    </row>
    <row r="805" spans="1:7" x14ac:dyDescent="0.25">
      <c r="A805" t="str">
        <f t="shared" si="51"/>
        <v>City of Yonkers Ward 4 ED 8</v>
      </c>
      <c r="B805" s="11">
        <v>250408</v>
      </c>
      <c r="C805" s="11">
        <v>193</v>
      </c>
      <c r="D805" s="11">
        <v>34</v>
      </c>
      <c r="E805" s="11">
        <f t="shared" si="48"/>
        <v>227</v>
      </c>
      <c r="F805" s="11">
        <f t="shared" si="49"/>
        <v>53</v>
      </c>
      <c r="G805" s="11">
        <f t="shared" si="50"/>
        <v>280</v>
      </c>
    </row>
    <row r="806" spans="1:7" x14ac:dyDescent="0.25">
      <c r="A806" t="str">
        <f t="shared" si="51"/>
        <v>City of Yonkers Ward 4 ED 9</v>
      </c>
      <c r="B806" s="11">
        <v>250409</v>
      </c>
      <c r="C806" s="11">
        <v>64</v>
      </c>
      <c r="D806" s="11">
        <v>9</v>
      </c>
      <c r="E806" s="11">
        <f t="shared" si="48"/>
        <v>73</v>
      </c>
      <c r="F806" s="11">
        <f t="shared" si="49"/>
        <v>35</v>
      </c>
      <c r="G806" s="11">
        <f t="shared" si="50"/>
        <v>108</v>
      </c>
    </row>
    <row r="807" spans="1:7" x14ac:dyDescent="0.25">
      <c r="A807" t="str">
        <f t="shared" si="51"/>
        <v>City of Yonkers Ward 4 ED 10</v>
      </c>
      <c r="B807" s="11">
        <v>250410</v>
      </c>
      <c r="C807" s="11">
        <v>77</v>
      </c>
      <c r="D807" s="11">
        <v>29</v>
      </c>
      <c r="E807" s="11">
        <f t="shared" si="48"/>
        <v>106</v>
      </c>
      <c r="F807" s="11">
        <f t="shared" si="49"/>
        <v>12</v>
      </c>
      <c r="G807" s="11">
        <f t="shared" si="50"/>
        <v>118</v>
      </c>
    </row>
    <row r="808" spans="1:7" x14ac:dyDescent="0.25">
      <c r="A808" t="str">
        <f t="shared" si="51"/>
        <v>City of Yonkers Ward 4 ED 11</v>
      </c>
      <c r="B808" s="11">
        <v>250411</v>
      </c>
      <c r="C808" s="11">
        <v>94</v>
      </c>
      <c r="D808" s="11">
        <v>38</v>
      </c>
      <c r="E808" s="11">
        <f t="shared" si="48"/>
        <v>132</v>
      </c>
      <c r="F808" s="11">
        <f t="shared" si="49"/>
        <v>20</v>
      </c>
      <c r="G808" s="11">
        <f t="shared" si="50"/>
        <v>152</v>
      </c>
    </row>
    <row r="809" spans="1:7" x14ac:dyDescent="0.25">
      <c r="A809" t="str">
        <f t="shared" si="51"/>
        <v>City of Yonkers Ward 4 ED 12</v>
      </c>
      <c r="B809" s="11">
        <v>250412</v>
      </c>
      <c r="C809" s="11">
        <v>27</v>
      </c>
      <c r="D809" s="11">
        <v>7</v>
      </c>
      <c r="E809" s="11">
        <f t="shared" si="48"/>
        <v>34</v>
      </c>
      <c r="F809" s="11">
        <f t="shared" si="49"/>
        <v>10</v>
      </c>
      <c r="G809" s="11">
        <f t="shared" si="50"/>
        <v>44</v>
      </c>
    </row>
    <row r="810" spans="1:7" x14ac:dyDescent="0.25">
      <c r="A810" t="str">
        <f t="shared" si="51"/>
        <v>City of Yonkers Ward 4 ED 15</v>
      </c>
      <c r="B810" s="11">
        <v>250415</v>
      </c>
      <c r="C810" s="11">
        <v>112</v>
      </c>
      <c r="D810" s="11">
        <v>9</v>
      </c>
      <c r="E810" s="11">
        <f t="shared" si="48"/>
        <v>121</v>
      </c>
      <c r="F810" s="11">
        <f t="shared" si="49"/>
        <v>62</v>
      </c>
      <c r="G810" s="11">
        <f t="shared" si="50"/>
        <v>183</v>
      </c>
    </row>
    <row r="811" spans="1:7" x14ac:dyDescent="0.25">
      <c r="A811" t="str">
        <f t="shared" si="51"/>
        <v>City of Yonkers Ward 4 ED 16</v>
      </c>
      <c r="B811" s="11">
        <v>250416</v>
      </c>
      <c r="C811" s="11">
        <v>67</v>
      </c>
      <c r="D811" s="11">
        <v>18</v>
      </c>
      <c r="E811" s="11">
        <f t="shared" si="48"/>
        <v>85</v>
      </c>
      <c r="F811" s="11">
        <f t="shared" si="49"/>
        <v>21</v>
      </c>
      <c r="G811" s="11">
        <f t="shared" si="50"/>
        <v>106</v>
      </c>
    </row>
    <row r="812" spans="1:7" x14ac:dyDescent="0.25">
      <c r="A812" t="str">
        <f t="shared" si="51"/>
        <v>City of Yonkers Ward 4 ED 17</v>
      </c>
      <c r="B812" s="11">
        <v>250417</v>
      </c>
      <c r="C812" s="11">
        <v>48</v>
      </c>
      <c r="D812" s="11">
        <v>11</v>
      </c>
      <c r="E812" s="11">
        <f t="shared" si="48"/>
        <v>59</v>
      </c>
      <c r="F812" s="11">
        <f t="shared" si="49"/>
        <v>16</v>
      </c>
      <c r="G812" s="11">
        <f t="shared" si="50"/>
        <v>75</v>
      </c>
    </row>
    <row r="813" spans="1:7" x14ac:dyDescent="0.25">
      <c r="A813" t="str">
        <f t="shared" si="51"/>
        <v>City of Yonkers Ward 4 ED 18</v>
      </c>
      <c r="B813" s="11">
        <v>250418</v>
      </c>
      <c r="C813" s="11">
        <v>62</v>
      </c>
      <c r="D813" s="11">
        <v>18</v>
      </c>
      <c r="E813" s="11">
        <f t="shared" si="48"/>
        <v>80</v>
      </c>
      <c r="F813" s="11">
        <f t="shared" si="49"/>
        <v>23</v>
      </c>
      <c r="G813" s="11">
        <f t="shared" si="50"/>
        <v>103</v>
      </c>
    </row>
    <row r="814" spans="1:7" x14ac:dyDescent="0.25">
      <c r="A814" t="str">
        <f t="shared" si="51"/>
        <v>City of Yonkers Ward 4 ED 19</v>
      </c>
      <c r="B814" s="11">
        <v>250419</v>
      </c>
      <c r="C814" s="11">
        <v>66</v>
      </c>
      <c r="D814" s="11">
        <v>13</v>
      </c>
      <c r="E814" s="11">
        <f t="shared" si="48"/>
        <v>79</v>
      </c>
      <c r="F814" s="11">
        <f t="shared" si="49"/>
        <v>12</v>
      </c>
      <c r="G814" s="11">
        <f t="shared" si="50"/>
        <v>91</v>
      </c>
    </row>
    <row r="815" spans="1:7" ht="13.8" thickBot="1" x14ac:dyDescent="0.3">
      <c r="A815" s="18" t="str">
        <f t="shared" si="51"/>
        <v>City of Yonkers Ward 4 ED 21</v>
      </c>
      <c r="B815" s="19">
        <v>250421</v>
      </c>
      <c r="C815" s="19">
        <v>32</v>
      </c>
      <c r="D815" s="19">
        <v>1</v>
      </c>
      <c r="E815" s="19">
        <f t="shared" si="48"/>
        <v>33</v>
      </c>
      <c r="F815" s="19">
        <f t="shared" si="49"/>
        <v>3</v>
      </c>
      <c r="G815" s="19">
        <f t="shared" si="50"/>
        <v>36</v>
      </c>
    </row>
    <row r="816" spans="1:7" x14ac:dyDescent="0.25">
      <c r="B816" s="13" t="s">
        <v>977</v>
      </c>
      <c r="C816" s="11">
        <f>SUM(C798:C815)</f>
        <v>1846</v>
      </c>
      <c r="D816" s="11">
        <f>SUM(D798:D815)</f>
        <v>329</v>
      </c>
      <c r="E816" s="11">
        <f>SUM(E798:E815)</f>
        <v>2175</v>
      </c>
      <c r="F816" s="11">
        <f>SUM(F798:F815)</f>
        <v>809</v>
      </c>
      <c r="G816" s="11">
        <f>SUM(G798:G815)</f>
        <v>2984</v>
      </c>
    </row>
    <row r="817" spans="1:7" x14ac:dyDescent="0.25">
      <c r="A817" t="str">
        <f t="shared" si="51"/>
        <v>City of Yonkers Ward 5 ED 1</v>
      </c>
      <c r="B817" s="11">
        <v>250501</v>
      </c>
      <c r="C817" s="11">
        <v>142</v>
      </c>
      <c r="D817" s="11">
        <v>106</v>
      </c>
      <c r="E817" s="11">
        <f t="shared" si="48"/>
        <v>248</v>
      </c>
      <c r="F817" s="11">
        <f t="shared" si="49"/>
        <v>26</v>
      </c>
      <c r="G817" s="11">
        <f t="shared" si="50"/>
        <v>274</v>
      </c>
    </row>
    <row r="818" spans="1:7" x14ac:dyDescent="0.25">
      <c r="A818" t="str">
        <f t="shared" si="51"/>
        <v>City of Yonkers Ward 5 ED 2</v>
      </c>
      <c r="B818" s="11">
        <v>250502</v>
      </c>
      <c r="C818" s="11">
        <v>55</v>
      </c>
      <c r="D818" s="11">
        <v>43</v>
      </c>
      <c r="E818" s="11">
        <f t="shared" si="48"/>
        <v>98</v>
      </c>
      <c r="F818" s="11">
        <f t="shared" si="49"/>
        <v>9</v>
      </c>
      <c r="G818" s="11">
        <f t="shared" si="50"/>
        <v>107</v>
      </c>
    </row>
    <row r="819" spans="1:7" x14ac:dyDescent="0.25">
      <c r="A819" t="str">
        <f t="shared" si="51"/>
        <v>City of Yonkers Ward 5 ED 3</v>
      </c>
      <c r="B819" s="11">
        <v>250503</v>
      </c>
      <c r="C819" s="11">
        <v>119</v>
      </c>
      <c r="D819" s="11">
        <v>70</v>
      </c>
      <c r="E819" s="11">
        <f t="shared" ref="E819:E884" si="52">SUM(C819:D819)</f>
        <v>189</v>
      </c>
      <c r="F819" s="11">
        <f t="shared" ref="F819:F884" si="53">SUM(G819-E819)</f>
        <v>24</v>
      </c>
      <c r="G819" s="11">
        <f t="shared" ref="G819:G884" si="54">VLOOKUP(B819,KEY,2,FALSE)</f>
        <v>213</v>
      </c>
    </row>
    <row r="820" spans="1:7" x14ac:dyDescent="0.25">
      <c r="A820" t="str">
        <f t="shared" si="51"/>
        <v>City of Yonkers Ward 5 ED 4</v>
      </c>
      <c r="B820" s="11">
        <v>250504</v>
      </c>
      <c r="C820" s="11">
        <v>148</v>
      </c>
      <c r="D820" s="11">
        <v>130</v>
      </c>
      <c r="E820" s="11">
        <f t="shared" si="52"/>
        <v>278</v>
      </c>
      <c r="F820" s="11">
        <f t="shared" si="53"/>
        <v>55</v>
      </c>
      <c r="G820" s="11">
        <f t="shared" si="54"/>
        <v>333</v>
      </c>
    </row>
    <row r="821" spans="1:7" x14ac:dyDescent="0.25">
      <c r="A821" t="str">
        <f t="shared" si="51"/>
        <v>City of Yonkers Ward 5 ED 5</v>
      </c>
      <c r="B821" s="11">
        <v>250505</v>
      </c>
      <c r="C821" s="11">
        <v>84</v>
      </c>
      <c r="D821" s="11">
        <v>94</v>
      </c>
      <c r="E821" s="11">
        <f t="shared" si="52"/>
        <v>178</v>
      </c>
      <c r="F821" s="11">
        <f t="shared" si="53"/>
        <v>49</v>
      </c>
      <c r="G821" s="11">
        <f t="shared" si="54"/>
        <v>227</v>
      </c>
    </row>
    <row r="822" spans="1:7" x14ac:dyDescent="0.25">
      <c r="A822" t="str">
        <f t="shared" si="51"/>
        <v>City of Yonkers Ward 5 ED 6</v>
      </c>
      <c r="B822" s="11">
        <v>250506</v>
      </c>
      <c r="C822" s="11">
        <v>158</v>
      </c>
      <c r="D822" s="11">
        <v>135</v>
      </c>
      <c r="E822" s="11">
        <f t="shared" si="52"/>
        <v>293</v>
      </c>
      <c r="F822" s="11">
        <f t="shared" si="53"/>
        <v>57</v>
      </c>
      <c r="G822" s="11">
        <f t="shared" si="54"/>
        <v>350</v>
      </c>
    </row>
    <row r="823" spans="1:7" x14ac:dyDescent="0.25">
      <c r="A823" t="str">
        <f t="shared" si="51"/>
        <v>City of Yonkers Ward 5 ED 7</v>
      </c>
      <c r="B823" s="11">
        <v>250507</v>
      </c>
      <c r="C823" s="11">
        <v>91</v>
      </c>
      <c r="D823" s="11">
        <v>54</v>
      </c>
      <c r="E823" s="11">
        <f t="shared" si="52"/>
        <v>145</v>
      </c>
      <c r="F823" s="11">
        <f t="shared" si="53"/>
        <v>85</v>
      </c>
      <c r="G823" s="11">
        <f t="shared" si="54"/>
        <v>230</v>
      </c>
    </row>
    <row r="824" spans="1:7" x14ac:dyDescent="0.25">
      <c r="A824" t="str">
        <f t="shared" si="51"/>
        <v>City of Yonkers Ward 5 ED 8</v>
      </c>
      <c r="B824" s="11">
        <v>250508</v>
      </c>
      <c r="C824" s="11">
        <v>185</v>
      </c>
      <c r="D824" s="11">
        <v>120</v>
      </c>
      <c r="E824" s="11">
        <f t="shared" si="52"/>
        <v>305</v>
      </c>
      <c r="F824" s="11">
        <f t="shared" si="53"/>
        <v>89</v>
      </c>
      <c r="G824" s="11">
        <f t="shared" si="54"/>
        <v>394</v>
      </c>
    </row>
    <row r="825" spans="1:7" x14ac:dyDescent="0.25">
      <c r="A825" t="str">
        <f t="shared" si="51"/>
        <v>City of Yonkers Ward 5 ED 9</v>
      </c>
      <c r="B825" s="11">
        <v>250509</v>
      </c>
      <c r="C825" s="11">
        <v>143</v>
      </c>
      <c r="D825" s="11">
        <v>52</v>
      </c>
      <c r="E825" s="11">
        <f t="shared" si="52"/>
        <v>195</v>
      </c>
      <c r="F825" s="11">
        <f t="shared" si="53"/>
        <v>39</v>
      </c>
      <c r="G825" s="11">
        <f t="shared" si="54"/>
        <v>234</v>
      </c>
    </row>
    <row r="826" spans="1:7" x14ac:dyDescent="0.25">
      <c r="A826" t="str">
        <f t="shared" si="51"/>
        <v>City of Yonkers Ward 5 ED 10</v>
      </c>
      <c r="B826" s="11">
        <v>250510</v>
      </c>
      <c r="C826" s="11">
        <v>106</v>
      </c>
      <c r="D826" s="11">
        <v>43</v>
      </c>
      <c r="E826" s="11">
        <f t="shared" si="52"/>
        <v>149</v>
      </c>
      <c r="F826" s="11">
        <f t="shared" si="53"/>
        <v>27</v>
      </c>
      <c r="G826" s="11">
        <f t="shared" si="54"/>
        <v>176</v>
      </c>
    </row>
    <row r="827" spans="1:7" x14ac:dyDescent="0.25">
      <c r="A827" t="str">
        <f t="shared" si="51"/>
        <v>City of Yonkers Ward 5 ED 11</v>
      </c>
      <c r="B827" s="11">
        <v>250511</v>
      </c>
      <c r="C827" s="11">
        <v>55</v>
      </c>
      <c r="D827" s="11">
        <v>23</v>
      </c>
      <c r="E827" s="11">
        <f t="shared" si="52"/>
        <v>78</v>
      </c>
      <c r="F827" s="11">
        <f t="shared" si="53"/>
        <v>19</v>
      </c>
      <c r="G827" s="11">
        <f t="shared" si="54"/>
        <v>97</v>
      </c>
    </row>
    <row r="828" spans="1:7" x14ac:dyDescent="0.25">
      <c r="A828" t="str">
        <f t="shared" si="51"/>
        <v>City of Yonkers Ward 5 ED 12</v>
      </c>
      <c r="B828" s="11">
        <v>250512</v>
      </c>
      <c r="C828" s="11">
        <v>156</v>
      </c>
      <c r="D828" s="11">
        <v>145</v>
      </c>
      <c r="E828" s="11">
        <f t="shared" si="52"/>
        <v>301</v>
      </c>
      <c r="F828" s="11">
        <f t="shared" si="53"/>
        <v>36</v>
      </c>
      <c r="G828" s="11">
        <f t="shared" si="54"/>
        <v>337</v>
      </c>
    </row>
    <row r="829" spans="1:7" x14ac:dyDescent="0.25">
      <c r="A829" t="str">
        <f t="shared" si="51"/>
        <v>City of Yonkers Ward 5 ED 13</v>
      </c>
      <c r="B829" s="11">
        <v>250513</v>
      </c>
      <c r="C829" s="11">
        <v>73</v>
      </c>
      <c r="D829" s="11">
        <v>19</v>
      </c>
      <c r="E829" s="11">
        <f t="shared" si="52"/>
        <v>92</v>
      </c>
      <c r="F829" s="11">
        <f t="shared" si="53"/>
        <v>29</v>
      </c>
      <c r="G829" s="11">
        <f t="shared" si="54"/>
        <v>121</v>
      </c>
    </row>
    <row r="830" spans="1:7" x14ac:dyDescent="0.25">
      <c r="A830" t="str">
        <f t="shared" si="51"/>
        <v>City of Yonkers Ward 5 ED 14</v>
      </c>
      <c r="B830" s="11">
        <v>250514</v>
      </c>
      <c r="C830" s="11">
        <v>151</v>
      </c>
      <c r="D830" s="11">
        <v>104</v>
      </c>
      <c r="E830" s="11">
        <f t="shared" si="52"/>
        <v>255</v>
      </c>
      <c r="F830" s="11">
        <f t="shared" si="53"/>
        <v>39</v>
      </c>
      <c r="G830" s="11">
        <f t="shared" si="54"/>
        <v>294</v>
      </c>
    </row>
    <row r="831" spans="1:7" x14ac:dyDescent="0.25">
      <c r="A831" t="str">
        <f t="shared" si="51"/>
        <v>City of Yonkers Ward 5 ED 15</v>
      </c>
      <c r="B831" s="11">
        <v>250515</v>
      </c>
      <c r="C831" s="11">
        <v>142</v>
      </c>
      <c r="D831" s="11">
        <v>35</v>
      </c>
      <c r="E831" s="11">
        <f t="shared" si="52"/>
        <v>177</v>
      </c>
      <c r="F831" s="11">
        <f t="shared" si="53"/>
        <v>30</v>
      </c>
      <c r="G831" s="11">
        <f t="shared" si="54"/>
        <v>207</v>
      </c>
    </row>
    <row r="832" spans="1:7" x14ac:dyDescent="0.25">
      <c r="A832" t="str">
        <f t="shared" si="51"/>
        <v>City of Yonkers Ward 5 ED 16</v>
      </c>
      <c r="B832" s="11">
        <v>250516</v>
      </c>
      <c r="C832" s="11">
        <v>123</v>
      </c>
      <c r="D832" s="11">
        <v>68</v>
      </c>
      <c r="E832" s="11">
        <f t="shared" si="52"/>
        <v>191</v>
      </c>
      <c r="F832" s="11">
        <f t="shared" si="53"/>
        <v>40</v>
      </c>
      <c r="G832" s="11">
        <f t="shared" si="54"/>
        <v>231</v>
      </c>
    </row>
    <row r="833" spans="1:7" x14ac:dyDescent="0.25">
      <c r="A833" t="str">
        <f t="shared" si="51"/>
        <v>City of Yonkers Ward 5 ED 17</v>
      </c>
      <c r="B833" s="11">
        <v>250517</v>
      </c>
      <c r="C833" s="11">
        <v>184</v>
      </c>
      <c r="D833" s="11">
        <v>109</v>
      </c>
      <c r="E833" s="11">
        <f t="shared" si="52"/>
        <v>293</v>
      </c>
      <c r="F833" s="11">
        <f t="shared" si="53"/>
        <v>25</v>
      </c>
      <c r="G833" s="11">
        <f t="shared" si="54"/>
        <v>318</v>
      </c>
    </row>
    <row r="834" spans="1:7" x14ac:dyDescent="0.25">
      <c r="A834" t="str">
        <f t="shared" si="51"/>
        <v>City of Yonkers Ward 5 ED 18</v>
      </c>
      <c r="B834" s="11">
        <v>250518</v>
      </c>
      <c r="C834" s="11">
        <v>168</v>
      </c>
      <c r="D834" s="11">
        <v>74</v>
      </c>
      <c r="E834" s="11">
        <f t="shared" si="52"/>
        <v>242</v>
      </c>
      <c r="F834" s="11">
        <f t="shared" si="53"/>
        <v>105</v>
      </c>
      <c r="G834" s="11">
        <f t="shared" si="54"/>
        <v>347</v>
      </c>
    </row>
    <row r="835" spans="1:7" x14ac:dyDescent="0.25">
      <c r="A835" t="str">
        <f t="shared" si="51"/>
        <v>City of Yonkers Ward 5 ED 19</v>
      </c>
      <c r="B835" s="11">
        <v>250519</v>
      </c>
      <c r="C835" s="11">
        <v>70</v>
      </c>
      <c r="D835" s="11">
        <v>71</v>
      </c>
      <c r="E835" s="11">
        <f t="shared" si="52"/>
        <v>141</v>
      </c>
      <c r="F835" s="11">
        <f t="shared" si="53"/>
        <v>25</v>
      </c>
      <c r="G835" s="11">
        <f t="shared" si="54"/>
        <v>166</v>
      </c>
    </row>
    <row r="836" spans="1:7" x14ac:dyDescent="0.25">
      <c r="A836" t="str">
        <f t="shared" si="51"/>
        <v>City of Yonkers Ward 5 ED 20</v>
      </c>
      <c r="B836" s="11">
        <v>250520</v>
      </c>
      <c r="C836" s="11">
        <v>149</v>
      </c>
      <c r="D836" s="11">
        <v>132</v>
      </c>
      <c r="E836" s="11">
        <f t="shared" si="52"/>
        <v>281</v>
      </c>
      <c r="F836" s="11">
        <f t="shared" si="53"/>
        <v>53</v>
      </c>
      <c r="G836" s="11">
        <f t="shared" si="54"/>
        <v>334</v>
      </c>
    </row>
    <row r="837" spans="1:7" x14ac:dyDescent="0.25">
      <c r="A837" t="str">
        <f t="shared" si="51"/>
        <v>City of Yonkers Ward 5 ED 22</v>
      </c>
      <c r="B837" s="11">
        <v>250522</v>
      </c>
      <c r="C837" s="11">
        <v>113</v>
      </c>
      <c r="D837" s="11">
        <v>52</v>
      </c>
      <c r="E837" s="11">
        <f t="shared" si="52"/>
        <v>165</v>
      </c>
      <c r="F837" s="11">
        <f t="shared" si="53"/>
        <v>25</v>
      </c>
      <c r="G837" s="11">
        <f t="shared" si="54"/>
        <v>190</v>
      </c>
    </row>
    <row r="838" spans="1:7" x14ac:dyDescent="0.25">
      <c r="A838" t="str">
        <f t="shared" si="51"/>
        <v>City of Yonkers Ward 5 ED 23</v>
      </c>
      <c r="B838" s="11">
        <v>250523</v>
      </c>
      <c r="C838" s="11">
        <v>49</v>
      </c>
      <c r="D838" s="11">
        <v>75</v>
      </c>
      <c r="E838" s="11">
        <f t="shared" si="52"/>
        <v>124</v>
      </c>
      <c r="F838" s="11">
        <f t="shared" si="53"/>
        <v>16</v>
      </c>
      <c r="G838" s="11">
        <f t="shared" si="54"/>
        <v>140</v>
      </c>
    </row>
    <row r="839" spans="1:7" ht="13.8" thickBot="1" x14ac:dyDescent="0.3">
      <c r="A839" s="18" t="str">
        <f t="shared" si="51"/>
        <v>City of Yonkers Ward 5 ED 24</v>
      </c>
      <c r="B839" s="19">
        <v>250524</v>
      </c>
      <c r="C839" s="19">
        <v>102</v>
      </c>
      <c r="D839" s="19">
        <v>69</v>
      </c>
      <c r="E839" s="19">
        <f t="shared" si="52"/>
        <v>171</v>
      </c>
      <c r="F839" s="19">
        <f t="shared" si="53"/>
        <v>30</v>
      </c>
      <c r="G839" s="19">
        <f t="shared" si="54"/>
        <v>201</v>
      </c>
    </row>
    <row r="840" spans="1:7" x14ac:dyDescent="0.25">
      <c r="B840" s="13" t="s">
        <v>977</v>
      </c>
      <c r="C840" s="11">
        <f>SUM(C817:C839)</f>
        <v>2766</v>
      </c>
      <c r="D840" s="11">
        <f>SUM(D817:D839)</f>
        <v>1823</v>
      </c>
      <c r="E840" s="11">
        <f>SUM(E817:E839)</f>
        <v>4589</v>
      </c>
      <c r="F840" s="11">
        <f>SUM(F817:F839)</f>
        <v>932</v>
      </c>
      <c r="G840" s="11">
        <f>SUM(G817:G839)</f>
        <v>5521</v>
      </c>
    </row>
    <row r="841" spans="1:7" x14ac:dyDescent="0.25">
      <c r="A841" t="str">
        <f t="shared" si="51"/>
        <v>City of Yonkers Ward 6 ED 1</v>
      </c>
      <c r="B841" s="11">
        <v>250601</v>
      </c>
      <c r="C841" s="11">
        <v>70</v>
      </c>
      <c r="D841" s="11">
        <v>12</v>
      </c>
      <c r="E841" s="11">
        <f t="shared" si="52"/>
        <v>82</v>
      </c>
      <c r="F841" s="11">
        <f t="shared" si="53"/>
        <v>23</v>
      </c>
      <c r="G841" s="11">
        <f t="shared" si="54"/>
        <v>105</v>
      </c>
    </row>
    <row r="842" spans="1:7" x14ac:dyDescent="0.25">
      <c r="A842" t="str">
        <f t="shared" si="51"/>
        <v>City of Yonkers Ward 6 ED 2</v>
      </c>
      <c r="B842" s="11">
        <v>250602</v>
      </c>
      <c r="C842" s="11">
        <v>37</v>
      </c>
      <c r="D842" s="11">
        <v>7</v>
      </c>
      <c r="E842" s="11">
        <f t="shared" si="52"/>
        <v>44</v>
      </c>
      <c r="F842" s="11">
        <f t="shared" si="53"/>
        <v>8</v>
      </c>
      <c r="G842" s="11">
        <f t="shared" si="54"/>
        <v>52</v>
      </c>
    </row>
    <row r="843" spans="1:7" x14ac:dyDescent="0.25">
      <c r="A843" t="str">
        <f t="shared" si="51"/>
        <v>City of Yonkers Ward 6 ED 3</v>
      </c>
      <c r="B843" s="11">
        <v>250603</v>
      </c>
      <c r="C843" s="11">
        <v>73</v>
      </c>
      <c r="D843" s="11">
        <v>7</v>
      </c>
      <c r="E843" s="11">
        <f t="shared" si="52"/>
        <v>80</v>
      </c>
      <c r="F843" s="11">
        <f t="shared" si="53"/>
        <v>14</v>
      </c>
      <c r="G843" s="11">
        <f t="shared" si="54"/>
        <v>94</v>
      </c>
    </row>
    <row r="844" spans="1:7" x14ac:dyDescent="0.25">
      <c r="A844" t="str">
        <f t="shared" si="51"/>
        <v>City of Yonkers Ward 6 ED 4</v>
      </c>
      <c r="B844" s="11">
        <v>250604</v>
      </c>
      <c r="C844" s="11">
        <v>37</v>
      </c>
      <c r="D844" s="11">
        <v>21</v>
      </c>
      <c r="E844" s="11">
        <f t="shared" si="52"/>
        <v>58</v>
      </c>
      <c r="F844" s="11">
        <f t="shared" si="53"/>
        <v>21</v>
      </c>
      <c r="G844" s="11">
        <f t="shared" si="54"/>
        <v>79</v>
      </c>
    </row>
    <row r="845" spans="1:7" x14ac:dyDescent="0.25">
      <c r="A845" t="str">
        <f t="shared" si="51"/>
        <v>City of Yonkers Ward 6 ED 6</v>
      </c>
      <c r="B845" s="11">
        <v>250606</v>
      </c>
      <c r="C845" s="11">
        <v>134</v>
      </c>
      <c r="D845" s="11">
        <v>65</v>
      </c>
      <c r="E845" s="11">
        <f t="shared" si="52"/>
        <v>199</v>
      </c>
      <c r="F845" s="11">
        <f t="shared" si="53"/>
        <v>122</v>
      </c>
      <c r="G845" s="11">
        <f t="shared" si="54"/>
        <v>321</v>
      </c>
    </row>
    <row r="846" spans="1:7" x14ac:dyDescent="0.25">
      <c r="A846" t="str">
        <f t="shared" si="51"/>
        <v>City of Yonkers Ward 6 ED 7</v>
      </c>
      <c r="B846" s="11">
        <v>250607</v>
      </c>
      <c r="C846" s="11">
        <v>85</v>
      </c>
      <c r="D846" s="11">
        <v>60</v>
      </c>
      <c r="E846" s="11">
        <f t="shared" si="52"/>
        <v>145</v>
      </c>
      <c r="F846" s="11">
        <f t="shared" si="53"/>
        <v>21</v>
      </c>
      <c r="G846" s="11">
        <f t="shared" si="54"/>
        <v>166</v>
      </c>
    </row>
    <row r="847" spans="1:7" x14ac:dyDescent="0.25">
      <c r="A847" t="str">
        <f t="shared" si="51"/>
        <v>City of Yonkers Ward 6 ED 8</v>
      </c>
      <c r="B847" s="11">
        <v>250608</v>
      </c>
      <c r="C847" s="11">
        <v>68</v>
      </c>
      <c r="D847" s="11">
        <v>37</v>
      </c>
      <c r="E847" s="11">
        <f t="shared" si="52"/>
        <v>105</v>
      </c>
      <c r="F847" s="11">
        <f t="shared" si="53"/>
        <v>10</v>
      </c>
      <c r="G847" s="11">
        <f t="shared" si="54"/>
        <v>115</v>
      </c>
    </row>
    <row r="848" spans="1:7" x14ac:dyDescent="0.25">
      <c r="A848" t="str">
        <f t="shared" si="51"/>
        <v>City of Yonkers Ward 6 ED 10</v>
      </c>
      <c r="B848" s="11">
        <v>250610</v>
      </c>
      <c r="C848" s="11">
        <v>242</v>
      </c>
      <c r="D848" s="11">
        <v>183</v>
      </c>
      <c r="E848" s="11">
        <f t="shared" si="52"/>
        <v>425</v>
      </c>
      <c r="F848" s="11">
        <f t="shared" si="53"/>
        <v>92</v>
      </c>
      <c r="G848" s="11">
        <f t="shared" si="54"/>
        <v>517</v>
      </c>
    </row>
    <row r="849" spans="1:7" x14ac:dyDescent="0.25">
      <c r="A849" t="str">
        <f t="shared" si="51"/>
        <v>City of Yonkers Ward 6 ED 11</v>
      </c>
      <c r="B849" s="11">
        <v>250611</v>
      </c>
      <c r="C849" s="11">
        <v>88</v>
      </c>
      <c r="D849" s="11">
        <v>60</v>
      </c>
      <c r="E849" s="11">
        <f t="shared" si="52"/>
        <v>148</v>
      </c>
      <c r="F849" s="11">
        <f t="shared" si="53"/>
        <v>17</v>
      </c>
      <c r="G849" s="11">
        <f t="shared" si="54"/>
        <v>165</v>
      </c>
    </row>
    <row r="850" spans="1:7" x14ac:dyDescent="0.25">
      <c r="A850" t="str">
        <f t="shared" si="51"/>
        <v>City of Yonkers Ward 6 ED 12</v>
      </c>
      <c r="B850" s="11">
        <v>250612</v>
      </c>
      <c r="C850" s="11">
        <v>86</v>
      </c>
      <c r="D850" s="11">
        <v>37</v>
      </c>
      <c r="E850" s="11">
        <f t="shared" si="52"/>
        <v>123</v>
      </c>
      <c r="F850" s="11">
        <f t="shared" si="53"/>
        <v>29</v>
      </c>
      <c r="G850" s="11">
        <f t="shared" si="54"/>
        <v>152</v>
      </c>
    </row>
    <row r="851" spans="1:7" x14ac:dyDescent="0.25">
      <c r="A851" t="str">
        <f t="shared" si="51"/>
        <v>City of Yonkers Ward 6 ED 13</v>
      </c>
      <c r="B851" s="11">
        <v>250613</v>
      </c>
      <c r="C851" s="11">
        <v>55</v>
      </c>
      <c r="D851" s="11">
        <v>10</v>
      </c>
      <c r="E851" s="11">
        <f t="shared" si="52"/>
        <v>65</v>
      </c>
      <c r="F851" s="11">
        <f t="shared" si="53"/>
        <v>18</v>
      </c>
      <c r="G851" s="11">
        <f t="shared" si="54"/>
        <v>83</v>
      </c>
    </row>
    <row r="852" spans="1:7" x14ac:dyDescent="0.25">
      <c r="A852" t="str">
        <f t="shared" si="51"/>
        <v>City of Yonkers Ward 6 ED 14</v>
      </c>
      <c r="B852" s="11">
        <v>250614</v>
      </c>
      <c r="C852" s="11">
        <v>85</v>
      </c>
      <c r="D852" s="11">
        <v>39</v>
      </c>
      <c r="E852" s="11">
        <f t="shared" si="52"/>
        <v>124</v>
      </c>
      <c r="F852" s="11">
        <f t="shared" si="53"/>
        <v>16</v>
      </c>
      <c r="G852" s="11">
        <f t="shared" si="54"/>
        <v>140</v>
      </c>
    </row>
    <row r="853" spans="1:7" x14ac:dyDescent="0.25">
      <c r="A853" t="str">
        <f t="shared" si="51"/>
        <v>City of Yonkers Ward 6 ED 16</v>
      </c>
      <c r="B853" s="11">
        <v>250616</v>
      </c>
      <c r="C853" s="11">
        <v>91</v>
      </c>
      <c r="D853" s="11">
        <v>51</v>
      </c>
      <c r="E853" s="11">
        <f t="shared" si="52"/>
        <v>142</v>
      </c>
      <c r="F853" s="11">
        <f t="shared" si="53"/>
        <v>52</v>
      </c>
      <c r="G853" s="11">
        <f t="shared" si="54"/>
        <v>194</v>
      </c>
    </row>
    <row r="854" spans="1:7" x14ac:dyDescent="0.25">
      <c r="A854" t="str">
        <f t="shared" si="51"/>
        <v>City of Yonkers Ward 6 ED 17</v>
      </c>
      <c r="B854" s="11">
        <v>250617</v>
      </c>
      <c r="C854" s="11">
        <v>38</v>
      </c>
      <c r="D854" s="11">
        <v>4</v>
      </c>
      <c r="E854" s="11">
        <f t="shared" si="52"/>
        <v>42</v>
      </c>
      <c r="F854" s="11">
        <f t="shared" si="53"/>
        <v>16</v>
      </c>
      <c r="G854" s="11">
        <f t="shared" si="54"/>
        <v>58</v>
      </c>
    </row>
    <row r="855" spans="1:7" x14ac:dyDescent="0.25">
      <c r="A855" t="str">
        <f t="shared" si="51"/>
        <v>City of Yonkers Ward 6 ED 18</v>
      </c>
      <c r="B855" s="11">
        <v>250618</v>
      </c>
      <c r="C855" s="11">
        <v>206</v>
      </c>
      <c r="D855" s="11">
        <v>131</v>
      </c>
      <c r="E855" s="11">
        <f t="shared" si="52"/>
        <v>337</v>
      </c>
      <c r="F855" s="11">
        <f t="shared" si="53"/>
        <v>40</v>
      </c>
      <c r="G855" s="11">
        <f t="shared" si="54"/>
        <v>377</v>
      </c>
    </row>
    <row r="856" spans="1:7" x14ac:dyDescent="0.25">
      <c r="A856" t="str">
        <f t="shared" si="51"/>
        <v>City of Yonkers Ward 6 ED 20</v>
      </c>
      <c r="B856" s="11">
        <v>250620</v>
      </c>
      <c r="C856" s="11">
        <v>57</v>
      </c>
      <c r="D856" s="11">
        <v>10</v>
      </c>
      <c r="E856" s="11">
        <f t="shared" si="52"/>
        <v>67</v>
      </c>
      <c r="F856" s="11">
        <f t="shared" si="53"/>
        <v>30</v>
      </c>
      <c r="G856" s="11">
        <f t="shared" si="54"/>
        <v>97</v>
      </c>
    </row>
    <row r="857" spans="1:7" x14ac:dyDescent="0.25">
      <c r="A857" t="str">
        <f t="shared" si="51"/>
        <v>City of Yonkers Ward 6 ED 21</v>
      </c>
      <c r="B857" s="11">
        <v>250621</v>
      </c>
      <c r="C857" s="11">
        <v>30</v>
      </c>
      <c r="D857" s="11">
        <v>0</v>
      </c>
      <c r="E857" s="11">
        <f t="shared" si="52"/>
        <v>30</v>
      </c>
      <c r="F857" s="11">
        <f t="shared" si="53"/>
        <v>8</v>
      </c>
      <c r="G857" s="11">
        <f t="shared" si="54"/>
        <v>38</v>
      </c>
    </row>
    <row r="858" spans="1:7" x14ac:dyDescent="0.25">
      <c r="A858" t="str">
        <f t="shared" si="51"/>
        <v>City of Yonkers Ward 6 ED 22</v>
      </c>
      <c r="B858" s="11">
        <v>250622</v>
      </c>
      <c r="C858" s="11">
        <v>51</v>
      </c>
      <c r="D858" s="11">
        <v>5</v>
      </c>
      <c r="E858" s="11">
        <f t="shared" si="52"/>
        <v>56</v>
      </c>
      <c r="F858" s="11">
        <f t="shared" si="53"/>
        <v>15</v>
      </c>
      <c r="G858" s="11">
        <f t="shared" si="54"/>
        <v>71</v>
      </c>
    </row>
    <row r="859" spans="1:7" x14ac:dyDescent="0.25">
      <c r="A859" t="str">
        <f t="shared" si="51"/>
        <v>City of Yonkers Ward 6 ED 24</v>
      </c>
      <c r="B859" s="11">
        <v>250624</v>
      </c>
      <c r="C859" s="11">
        <v>89</v>
      </c>
      <c r="D859" s="11">
        <v>59</v>
      </c>
      <c r="E859" s="11">
        <f t="shared" si="52"/>
        <v>148</v>
      </c>
      <c r="F859" s="11">
        <f t="shared" si="53"/>
        <v>51</v>
      </c>
      <c r="G859" s="11">
        <f t="shared" si="54"/>
        <v>199</v>
      </c>
    </row>
    <row r="860" spans="1:7" x14ac:dyDescent="0.25">
      <c r="A860" t="str">
        <f t="shared" si="51"/>
        <v>City of Yonkers Ward 6 ED 28</v>
      </c>
      <c r="B860" s="11">
        <v>250628</v>
      </c>
      <c r="C860" s="11">
        <v>55</v>
      </c>
      <c r="D860" s="11">
        <v>13</v>
      </c>
      <c r="E860" s="11">
        <f t="shared" si="52"/>
        <v>68</v>
      </c>
      <c r="F860" s="11">
        <f t="shared" si="53"/>
        <v>8</v>
      </c>
      <c r="G860" s="11">
        <f t="shared" si="54"/>
        <v>76</v>
      </c>
    </row>
    <row r="861" spans="1:7" x14ac:dyDescent="0.25">
      <c r="A861" t="str">
        <f t="shared" si="51"/>
        <v>City of Yonkers Ward 6 ED 32</v>
      </c>
      <c r="B861" s="11">
        <v>250632</v>
      </c>
      <c r="C861" s="11">
        <v>38</v>
      </c>
      <c r="D861" s="11">
        <v>15</v>
      </c>
      <c r="E861" s="11">
        <f t="shared" si="52"/>
        <v>53</v>
      </c>
      <c r="F861" s="11">
        <f t="shared" si="53"/>
        <v>10</v>
      </c>
      <c r="G861" s="11">
        <f t="shared" si="54"/>
        <v>63</v>
      </c>
    </row>
    <row r="862" spans="1:7" ht="13.8" thickBot="1" x14ac:dyDescent="0.3">
      <c r="A862" s="18" t="str">
        <f t="shared" si="51"/>
        <v>City of Yonkers Ward 6 ED 33</v>
      </c>
      <c r="B862" s="19">
        <v>250633</v>
      </c>
      <c r="C862" s="19">
        <v>36</v>
      </c>
      <c r="D862" s="19">
        <v>21</v>
      </c>
      <c r="E862" s="19">
        <f t="shared" si="52"/>
        <v>57</v>
      </c>
      <c r="F862" s="19">
        <f t="shared" si="53"/>
        <v>15</v>
      </c>
      <c r="G862" s="19">
        <f t="shared" si="54"/>
        <v>72</v>
      </c>
    </row>
    <row r="863" spans="1:7" x14ac:dyDescent="0.25">
      <c r="B863" s="13" t="s">
        <v>977</v>
      </c>
      <c r="C863" s="11">
        <f>SUM(C841:C862)</f>
        <v>1751</v>
      </c>
      <c r="D863" s="11">
        <f>SUM(D841:D862)</f>
        <v>847</v>
      </c>
      <c r="E863" s="11">
        <f>SUM(E841:E862)</f>
        <v>2598</v>
      </c>
      <c r="F863" s="11">
        <f>SUM(F841:F862)</f>
        <v>636</v>
      </c>
      <c r="G863" s="11">
        <f>SUM(G841:G862)</f>
        <v>3234</v>
      </c>
    </row>
    <row r="864" spans="1:7" x14ac:dyDescent="0.25">
      <c r="A864" t="str">
        <f t="shared" ref="A864:A930" si="55">VLOOKUP(B864,KEY,3,FALSE)</f>
        <v>City of Yonkers Ward 7 ED 1</v>
      </c>
      <c r="B864" s="11">
        <v>250701</v>
      </c>
      <c r="C864" s="11">
        <v>18</v>
      </c>
      <c r="D864" s="11">
        <v>11</v>
      </c>
      <c r="E864" s="11">
        <f t="shared" si="52"/>
        <v>29</v>
      </c>
      <c r="F864" s="11">
        <f t="shared" si="53"/>
        <v>23</v>
      </c>
      <c r="G864" s="11">
        <f t="shared" si="54"/>
        <v>52</v>
      </c>
    </row>
    <row r="865" spans="1:7" x14ac:dyDescent="0.25">
      <c r="A865" t="str">
        <f t="shared" si="55"/>
        <v>City of Yonkers Ward 7 ED 2</v>
      </c>
      <c r="B865" s="11">
        <v>250702</v>
      </c>
      <c r="C865" s="11">
        <v>72</v>
      </c>
      <c r="D865" s="11">
        <v>12</v>
      </c>
      <c r="E865" s="11">
        <f t="shared" si="52"/>
        <v>84</v>
      </c>
      <c r="F865" s="11">
        <f t="shared" si="53"/>
        <v>12</v>
      </c>
      <c r="G865" s="11">
        <f t="shared" si="54"/>
        <v>96</v>
      </c>
    </row>
    <row r="866" spans="1:7" x14ac:dyDescent="0.25">
      <c r="A866" t="str">
        <f t="shared" si="55"/>
        <v>City of Yonkers Ward 7 ED 3</v>
      </c>
      <c r="B866" s="11">
        <v>250703</v>
      </c>
      <c r="C866" s="11">
        <v>76</v>
      </c>
      <c r="D866" s="11">
        <v>8</v>
      </c>
      <c r="E866" s="11">
        <f t="shared" si="52"/>
        <v>84</v>
      </c>
      <c r="F866" s="11">
        <f t="shared" si="53"/>
        <v>44</v>
      </c>
      <c r="G866" s="11">
        <f t="shared" si="54"/>
        <v>128</v>
      </c>
    </row>
    <row r="867" spans="1:7" x14ac:dyDescent="0.25">
      <c r="A867" t="str">
        <f t="shared" si="55"/>
        <v>City of Yonkers Ward 7 ED 4</v>
      </c>
      <c r="B867" s="11">
        <v>250704</v>
      </c>
      <c r="C867" s="11">
        <v>166</v>
      </c>
      <c r="D867" s="11">
        <v>96</v>
      </c>
      <c r="E867" s="11">
        <f t="shared" si="52"/>
        <v>262</v>
      </c>
      <c r="F867" s="11">
        <f t="shared" si="53"/>
        <v>48</v>
      </c>
      <c r="G867" s="11">
        <f t="shared" si="54"/>
        <v>310</v>
      </c>
    </row>
    <row r="868" spans="1:7" x14ac:dyDescent="0.25">
      <c r="A868" t="str">
        <f t="shared" si="55"/>
        <v>City of Yonkers Ward 7 ED 5</v>
      </c>
      <c r="B868" s="11">
        <v>250705</v>
      </c>
      <c r="C868" s="11">
        <v>38</v>
      </c>
      <c r="D868" s="11">
        <v>3</v>
      </c>
      <c r="E868" s="11">
        <f t="shared" si="52"/>
        <v>41</v>
      </c>
      <c r="F868" s="11">
        <f t="shared" si="53"/>
        <v>20</v>
      </c>
      <c r="G868" s="11">
        <f t="shared" si="54"/>
        <v>61</v>
      </c>
    </row>
    <row r="869" spans="1:7" x14ac:dyDescent="0.25">
      <c r="A869" t="str">
        <f t="shared" si="55"/>
        <v>City of Yonkers Ward 7 ED 6</v>
      </c>
      <c r="B869" s="11">
        <v>250706</v>
      </c>
      <c r="C869" s="11">
        <v>37</v>
      </c>
      <c r="D869" s="11">
        <v>3</v>
      </c>
      <c r="E869" s="11">
        <f t="shared" si="52"/>
        <v>40</v>
      </c>
      <c r="F869" s="11">
        <f t="shared" si="53"/>
        <v>12</v>
      </c>
      <c r="G869" s="11">
        <f t="shared" si="54"/>
        <v>52</v>
      </c>
    </row>
    <row r="870" spans="1:7" x14ac:dyDescent="0.25">
      <c r="A870" t="str">
        <f t="shared" si="55"/>
        <v>City of Yonkers Ward 7 ED 7</v>
      </c>
      <c r="B870" s="11">
        <v>250707</v>
      </c>
      <c r="C870" s="11">
        <v>26</v>
      </c>
      <c r="D870" s="11">
        <v>8</v>
      </c>
      <c r="E870" s="11">
        <f t="shared" si="52"/>
        <v>34</v>
      </c>
      <c r="F870" s="11">
        <f t="shared" si="53"/>
        <v>8</v>
      </c>
      <c r="G870" s="11">
        <f t="shared" si="54"/>
        <v>42</v>
      </c>
    </row>
    <row r="871" spans="1:7" x14ac:dyDescent="0.25">
      <c r="A871" t="str">
        <f t="shared" si="55"/>
        <v>City of Yonkers Ward 7 ED 8</v>
      </c>
      <c r="B871" s="11">
        <v>250708</v>
      </c>
      <c r="C871" s="11">
        <v>83</v>
      </c>
      <c r="D871" s="11">
        <v>14</v>
      </c>
      <c r="E871" s="11">
        <f t="shared" si="52"/>
        <v>97</v>
      </c>
      <c r="F871" s="11">
        <f t="shared" si="53"/>
        <v>14</v>
      </c>
      <c r="G871" s="11">
        <f t="shared" si="54"/>
        <v>111</v>
      </c>
    </row>
    <row r="872" spans="1:7" x14ac:dyDescent="0.25">
      <c r="A872" t="str">
        <f t="shared" si="55"/>
        <v>City of Yonkers Ward 7 ED 9</v>
      </c>
      <c r="B872" s="11">
        <v>250709</v>
      </c>
      <c r="C872" s="11">
        <v>148</v>
      </c>
      <c r="D872" s="11">
        <v>23</v>
      </c>
      <c r="E872" s="11">
        <f t="shared" si="52"/>
        <v>171</v>
      </c>
      <c r="F872" s="11">
        <f t="shared" si="53"/>
        <v>43</v>
      </c>
      <c r="G872" s="11">
        <f t="shared" si="54"/>
        <v>214</v>
      </c>
    </row>
    <row r="873" spans="1:7" x14ac:dyDescent="0.25">
      <c r="A873" t="str">
        <f t="shared" si="55"/>
        <v>City of Yonkers Ward 7 ED 11</v>
      </c>
      <c r="B873" s="11">
        <v>250711</v>
      </c>
      <c r="C873" s="11">
        <v>3</v>
      </c>
      <c r="D873" s="11">
        <v>2</v>
      </c>
      <c r="E873" s="11">
        <f t="shared" si="52"/>
        <v>5</v>
      </c>
      <c r="F873" s="11">
        <f t="shared" si="53"/>
        <v>2</v>
      </c>
      <c r="G873" s="11">
        <f t="shared" si="54"/>
        <v>7</v>
      </c>
    </row>
    <row r="874" spans="1:7" x14ac:dyDescent="0.25">
      <c r="A874" t="str">
        <f t="shared" si="55"/>
        <v>City of Yonkers Ward 7 ED 13</v>
      </c>
      <c r="B874" s="11">
        <v>250713</v>
      </c>
      <c r="C874" s="11">
        <v>126</v>
      </c>
      <c r="D874" s="11">
        <v>23</v>
      </c>
      <c r="E874" s="11">
        <f t="shared" si="52"/>
        <v>149</v>
      </c>
      <c r="F874" s="11">
        <f t="shared" si="53"/>
        <v>62</v>
      </c>
      <c r="G874" s="11">
        <f t="shared" si="54"/>
        <v>211</v>
      </c>
    </row>
    <row r="875" spans="1:7" x14ac:dyDescent="0.25">
      <c r="A875" t="str">
        <f t="shared" si="55"/>
        <v>City of Yonkers Ward 7 ED 14</v>
      </c>
      <c r="B875" s="11">
        <v>250714</v>
      </c>
      <c r="C875" s="11">
        <v>115</v>
      </c>
      <c r="D875" s="11">
        <v>74</v>
      </c>
      <c r="E875" s="11">
        <f t="shared" si="52"/>
        <v>189</v>
      </c>
      <c r="F875" s="11">
        <f t="shared" si="53"/>
        <v>15</v>
      </c>
      <c r="G875" s="11">
        <f t="shared" si="54"/>
        <v>204</v>
      </c>
    </row>
    <row r="876" spans="1:7" x14ac:dyDescent="0.25">
      <c r="A876" t="str">
        <f t="shared" si="55"/>
        <v>City of Yonkers Ward 7 ED 15</v>
      </c>
      <c r="B876" s="11">
        <v>250715</v>
      </c>
      <c r="C876" s="11">
        <v>85</v>
      </c>
      <c r="D876" s="11">
        <v>34</v>
      </c>
      <c r="E876" s="11">
        <f t="shared" si="52"/>
        <v>119</v>
      </c>
      <c r="F876" s="11">
        <f t="shared" si="53"/>
        <v>22</v>
      </c>
      <c r="G876" s="11">
        <f t="shared" si="54"/>
        <v>141</v>
      </c>
    </row>
    <row r="877" spans="1:7" x14ac:dyDescent="0.25">
      <c r="A877" t="str">
        <f t="shared" si="55"/>
        <v>City of Yonkers Ward 7 ED 16</v>
      </c>
      <c r="B877" s="11">
        <v>250716</v>
      </c>
      <c r="C877" s="11">
        <v>18</v>
      </c>
      <c r="D877" s="11">
        <v>18</v>
      </c>
      <c r="E877" s="11">
        <f t="shared" si="52"/>
        <v>36</v>
      </c>
      <c r="F877" s="11">
        <f t="shared" si="53"/>
        <v>23</v>
      </c>
      <c r="G877" s="11">
        <f t="shared" si="54"/>
        <v>59</v>
      </c>
    </row>
    <row r="878" spans="1:7" x14ac:dyDescent="0.25">
      <c r="A878" t="str">
        <f t="shared" si="55"/>
        <v>City of Yonkers Ward 7 ED 17</v>
      </c>
      <c r="B878" s="11">
        <v>250717</v>
      </c>
      <c r="C878" s="11">
        <v>15</v>
      </c>
      <c r="D878" s="11">
        <v>0</v>
      </c>
      <c r="E878" s="11">
        <f t="shared" si="52"/>
        <v>15</v>
      </c>
      <c r="F878" s="11">
        <f t="shared" si="53"/>
        <v>36</v>
      </c>
      <c r="G878" s="11">
        <f t="shared" si="54"/>
        <v>51</v>
      </c>
    </row>
    <row r="879" spans="1:7" x14ac:dyDescent="0.25">
      <c r="A879" t="str">
        <f t="shared" si="55"/>
        <v>City of Yonkers Ward 7 ED 19</v>
      </c>
      <c r="B879" s="11">
        <v>250719</v>
      </c>
      <c r="C879" s="11">
        <v>49</v>
      </c>
      <c r="D879" s="11">
        <v>26</v>
      </c>
      <c r="E879" s="11">
        <f t="shared" si="52"/>
        <v>75</v>
      </c>
      <c r="F879" s="11">
        <f t="shared" si="53"/>
        <v>26</v>
      </c>
      <c r="G879" s="11">
        <f t="shared" si="54"/>
        <v>101</v>
      </c>
    </row>
    <row r="880" spans="1:7" x14ac:dyDescent="0.25">
      <c r="A880" t="str">
        <f t="shared" si="55"/>
        <v>City of Yonkers Ward 7 ED 20</v>
      </c>
      <c r="B880" s="11">
        <v>250720</v>
      </c>
      <c r="C880" s="11">
        <v>71</v>
      </c>
      <c r="D880" s="11">
        <v>43</v>
      </c>
      <c r="E880" s="11">
        <f t="shared" si="52"/>
        <v>114</v>
      </c>
      <c r="F880" s="11">
        <f t="shared" si="53"/>
        <v>5</v>
      </c>
      <c r="G880" s="11">
        <f t="shared" si="54"/>
        <v>119</v>
      </c>
    </row>
    <row r="881" spans="1:7" x14ac:dyDescent="0.25">
      <c r="A881" t="str">
        <f t="shared" si="55"/>
        <v>City of Yonkers Ward 7 ED 21</v>
      </c>
      <c r="B881" s="11">
        <v>250721</v>
      </c>
      <c r="C881" s="11">
        <v>27</v>
      </c>
      <c r="D881" s="11">
        <v>13</v>
      </c>
      <c r="E881" s="11">
        <f t="shared" si="52"/>
        <v>40</v>
      </c>
      <c r="F881" s="11">
        <f t="shared" si="53"/>
        <v>18</v>
      </c>
      <c r="G881" s="11">
        <f t="shared" si="54"/>
        <v>58</v>
      </c>
    </row>
    <row r="882" spans="1:7" x14ac:dyDescent="0.25">
      <c r="A882" t="str">
        <f t="shared" si="55"/>
        <v>City of Yonkers Ward 7 ED 23</v>
      </c>
      <c r="B882" s="11">
        <v>250723</v>
      </c>
      <c r="C882" s="11">
        <v>35</v>
      </c>
      <c r="D882" s="11">
        <v>4</v>
      </c>
      <c r="E882" s="11">
        <f t="shared" si="52"/>
        <v>39</v>
      </c>
      <c r="F882" s="11">
        <f t="shared" si="53"/>
        <v>65</v>
      </c>
      <c r="G882" s="11">
        <f t="shared" si="54"/>
        <v>104</v>
      </c>
    </row>
    <row r="883" spans="1:7" x14ac:dyDescent="0.25">
      <c r="A883" t="str">
        <f t="shared" si="55"/>
        <v>City of Yonkers Ward 7 ED 24</v>
      </c>
      <c r="B883" s="11">
        <v>250724</v>
      </c>
      <c r="C883" s="11">
        <v>0</v>
      </c>
      <c r="D883" s="11">
        <v>0</v>
      </c>
      <c r="E883" s="11">
        <f t="shared" si="52"/>
        <v>0</v>
      </c>
      <c r="F883" s="11">
        <f t="shared" si="53"/>
        <v>0</v>
      </c>
      <c r="G883" s="11">
        <f t="shared" si="54"/>
        <v>0</v>
      </c>
    </row>
    <row r="884" spans="1:7" x14ac:dyDescent="0.25">
      <c r="A884" t="str">
        <f t="shared" si="55"/>
        <v>City of Yonkers Ward 7 ED 25</v>
      </c>
      <c r="B884" s="11">
        <v>250725</v>
      </c>
      <c r="C884" s="11">
        <v>48</v>
      </c>
      <c r="D884" s="11">
        <v>6</v>
      </c>
      <c r="E884" s="11">
        <f t="shared" si="52"/>
        <v>54</v>
      </c>
      <c r="F884" s="11">
        <f t="shared" si="53"/>
        <v>13</v>
      </c>
      <c r="G884" s="11">
        <f t="shared" si="54"/>
        <v>67</v>
      </c>
    </row>
    <row r="885" spans="1:7" x14ac:dyDescent="0.25">
      <c r="A885" t="str">
        <f t="shared" si="55"/>
        <v>City of Yonkers Ward 7 ED 26</v>
      </c>
      <c r="B885" s="11">
        <v>250726</v>
      </c>
      <c r="C885" s="11">
        <v>63</v>
      </c>
      <c r="D885" s="11">
        <v>16</v>
      </c>
      <c r="E885" s="11">
        <f t="shared" ref="E885:E952" si="56">SUM(C885:D885)</f>
        <v>79</v>
      </c>
      <c r="F885" s="11">
        <f t="shared" ref="F885:F952" si="57">SUM(G885-E885)</f>
        <v>17</v>
      </c>
      <c r="G885" s="11">
        <f t="shared" ref="G885:G952" si="58">VLOOKUP(B885,KEY,2,FALSE)</f>
        <v>96</v>
      </c>
    </row>
    <row r="886" spans="1:7" x14ac:dyDescent="0.25">
      <c r="A886" t="str">
        <f t="shared" si="55"/>
        <v>City of Yonkers Ward 7 ED 29</v>
      </c>
      <c r="B886" s="11">
        <v>250729</v>
      </c>
      <c r="C886" s="11">
        <v>13</v>
      </c>
      <c r="D886" s="11">
        <v>6</v>
      </c>
      <c r="E886" s="11">
        <f t="shared" si="56"/>
        <v>19</v>
      </c>
      <c r="F886" s="11">
        <f t="shared" si="57"/>
        <v>38</v>
      </c>
      <c r="G886" s="11">
        <f t="shared" si="58"/>
        <v>57</v>
      </c>
    </row>
    <row r="887" spans="1:7" x14ac:dyDescent="0.25">
      <c r="A887" t="str">
        <f t="shared" si="55"/>
        <v>City of Yonkers Ward 7 ED 30</v>
      </c>
      <c r="B887" s="11">
        <v>250730</v>
      </c>
      <c r="C887" s="11">
        <v>52</v>
      </c>
      <c r="D887" s="11">
        <v>26</v>
      </c>
      <c r="E887" s="11">
        <f t="shared" si="56"/>
        <v>78</v>
      </c>
      <c r="F887" s="11">
        <f t="shared" si="57"/>
        <v>9</v>
      </c>
      <c r="G887" s="11">
        <f t="shared" si="58"/>
        <v>87</v>
      </c>
    </row>
    <row r="888" spans="1:7" ht="13.8" thickBot="1" x14ac:dyDescent="0.3">
      <c r="A888" s="18" t="str">
        <f t="shared" si="55"/>
        <v>City of Yonkers Ward 7 ED 31</v>
      </c>
      <c r="B888" s="19">
        <v>250731</v>
      </c>
      <c r="C888" s="19">
        <v>49</v>
      </c>
      <c r="D888" s="19">
        <v>26</v>
      </c>
      <c r="E888" s="19">
        <f t="shared" si="56"/>
        <v>75</v>
      </c>
      <c r="F888" s="19">
        <f t="shared" si="57"/>
        <v>7</v>
      </c>
      <c r="G888" s="19">
        <f t="shared" si="58"/>
        <v>82</v>
      </c>
    </row>
    <row r="889" spans="1:7" x14ac:dyDescent="0.25">
      <c r="B889" s="13" t="s">
        <v>977</v>
      </c>
      <c r="C889" s="11">
        <f>SUM(C864:C888)</f>
        <v>1433</v>
      </c>
      <c r="D889" s="11">
        <f>SUM(D864:D888)</f>
        <v>495</v>
      </c>
      <c r="E889" s="11">
        <f>SUM(E864:E888)</f>
        <v>1928</v>
      </c>
      <c r="F889" s="11">
        <f>SUM(F864:F888)</f>
        <v>582</v>
      </c>
      <c r="G889" s="11">
        <f>SUM(G864:G888)</f>
        <v>2510</v>
      </c>
    </row>
    <row r="890" spans="1:7" x14ac:dyDescent="0.25">
      <c r="A890" t="str">
        <f t="shared" si="55"/>
        <v>City of Yonkers Ward 8 ED 1</v>
      </c>
      <c r="B890" s="11">
        <v>250801</v>
      </c>
      <c r="C890" s="11">
        <v>58</v>
      </c>
      <c r="D890" s="11">
        <v>15</v>
      </c>
      <c r="E890" s="11">
        <f t="shared" si="56"/>
        <v>73</v>
      </c>
      <c r="F890" s="11">
        <f t="shared" si="57"/>
        <v>20</v>
      </c>
      <c r="G890" s="11">
        <f t="shared" si="58"/>
        <v>93</v>
      </c>
    </row>
    <row r="891" spans="1:7" x14ac:dyDescent="0.25">
      <c r="A891" t="str">
        <f t="shared" si="55"/>
        <v>City of Yonkers Ward 8 ED 2</v>
      </c>
      <c r="B891" s="11">
        <v>250802</v>
      </c>
      <c r="C891" s="11">
        <v>92</v>
      </c>
      <c r="D891" s="11">
        <v>20</v>
      </c>
      <c r="E891" s="11">
        <f t="shared" si="56"/>
        <v>112</v>
      </c>
      <c r="F891" s="11">
        <f t="shared" si="57"/>
        <v>33</v>
      </c>
      <c r="G891" s="11">
        <f t="shared" si="58"/>
        <v>145</v>
      </c>
    </row>
    <row r="892" spans="1:7" x14ac:dyDescent="0.25">
      <c r="A892" t="str">
        <f t="shared" si="55"/>
        <v>City of Yonkers Ward 8 ED 3</v>
      </c>
      <c r="B892" s="11">
        <v>250803</v>
      </c>
      <c r="C892" s="11">
        <v>92</v>
      </c>
      <c r="D892" s="11">
        <v>15</v>
      </c>
      <c r="E892" s="11">
        <f t="shared" si="56"/>
        <v>107</v>
      </c>
      <c r="F892" s="11">
        <f t="shared" si="57"/>
        <v>23</v>
      </c>
      <c r="G892" s="11">
        <f t="shared" si="58"/>
        <v>130</v>
      </c>
    </row>
    <row r="893" spans="1:7" x14ac:dyDescent="0.25">
      <c r="A893" t="str">
        <f t="shared" si="55"/>
        <v>City of Yonkers Ward 8 ED 5</v>
      </c>
      <c r="B893" s="11">
        <v>250805</v>
      </c>
      <c r="C893" s="11">
        <v>132</v>
      </c>
      <c r="D893" s="11">
        <v>44</v>
      </c>
      <c r="E893" s="11">
        <f t="shared" si="56"/>
        <v>176</v>
      </c>
      <c r="F893" s="11">
        <f t="shared" si="57"/>
        <v>25</v>
      </c>
      <c r="G893" s="11">
        <f t="shared" si="58"/>
        <v>201</v>
      </c>
    </row>
    <row r="894" spans="1:7" x14ac:dyDescent="0.25">
      <c r="A894" t="str">
        <f t="shared" si="55"/>
        <v>City of Yonkers Ward 8 ED 6</v>
      </c>
      <c r="B894" s="11">
        <v>250806</v>
      </c>
      <c r="C894" s="11">
        <v>182</v>
      </c>
      <c r="D894" s="11">
        <v>25</v>
      </c>
      <c r="E894" s="11">
        <f t="shared" si="56"/>
        <v>207</v>
      </c>
      <c r="F894" s="11">
        <f t="shared" si="57"/>
        <v>42</v>
      </c>
      <c r="G894" s="11">
        <f t="shared" si="58"/>
        <v>249</v>
      </c>
    </row>
    <row r="895" spans="1:7" x14ac:dyDescent="0.25">
      <c r="A895" t="str">
        <f t="shared" si="55"/>
        <v>City of Yonkers Ward 8 ED 7</v>
      </c>
      <c r="B895" s="11">
        <v>250807</v>
      </c>
      <c r="C895" s="11">
        <v>151</v>
      </c>
      <c r="D895" s="11">
        <v>31</v>
      </c>
      <c r="E895" s="11">
        <f t="shared" si="56"/>
        <v>182</v>
      </c>
      <c r="F895" s="11">
        <f t="shared" si="57"/>
        <v>57</v>
      </c>
      <c r="G895" s="11">
        <f t="shared" si="58"/>
        <v>239</v>
      </c>
    </row>
    <row r="896" spans="1:7" x14ac:dyDescent="0.25">
      <c r="A896" t="str">
        <f t="shared" si="55"/>
        <v>City of Yonkers Ward 8 ED 9</v>
      </c>
      <c r="B896" s="11">
        <v>250809</v>
      </c>
      <c r="C896" s="11">
        <v>62</v>
      </c>
      <c r="D896" s="11">
        <v>15</v>
      </c>
      <c r="E896" s="11">
        <f t="shared" si="56"/>
        <v>77</v>
      </c>
      <c r="F896" s="11">
        <f t="shared" si="57"/>
        <v>23</v>
      </c>
      <c r="G896" s="11">
        <f t="shared" si="58"/>
        <v>100</v>
      </c>
    </row>
    <row r="897" spans="1:7" x14ac:dyDescent="0.25">
      <c r="A897" t="str">
        <f t="shared" si="55"/>
        <v>City of Yonkers Ward 8 ED 10</v>
      </c>
      <c r="B897" s="11">
        <v>250810</v>
      </c>
      <c r="C897" s="11">
        <v>31</v>
      </c>
      <c r="D897" s="11">
        <v>0</v>
      </c>
      <c r="E897" s="11">
        <f t="shared" si="56"/>
        <v>31</v>
      </c>
      <c r="F897" s="11">
        <f t="shared" si="57"/>
        <v>9</v>
      </c>
      <c r="G897" s="11">
        <f t="shared" si="58"/>
        <v>40</v>
      </c>
    </row>
    <row r="898" spans="1:7" x14ac:dyDescent="0.25">
      <c r="A898" t="str">
        <f t="shared" si="55"/>
        <v>City of Yonkers Ward 8 ED 11</v>
      </c>
      <c r="B898" s="11">
        <v>250811</v>
      </c>
      <c r="C898" s="11">
        <v>20</v>
      </c>
      <c r="D898" s="11">
        <v>2</v>
      </c>
      <c r="E898" s="11">
        <f t="shared" si="56"/>
        <v>22</v>
      </c>
      <c r="F898" s="11">
        <f t="shared" si="57"/>
        <v>3</v>
      </c>
      <c r="G898" s="11">
        <f t="shared" si="58"/>
        <v>25</v>
      </c>
    </row>
    <row r="899" spans="1:7" x14ac:dyDescent="0.25">
      <c r="A899" t="str">
        <f t="shared" si="55"/>
        <v>City of Yonkers Ward 8 ED 12</v>
      </c>
      <c r="B899" s="11">
        <v>250812</v>
      </c>
      <c r="C899" s="11">
        <v>69</v>
      </c>
      <c r="D899" s="11">
        <v>8</v>
      </c>
      <c r="E899" s="11">
        <f t="shared" si="56"/>
        <v>77</v>
      </c>
      <c r="F899" s="11">
        <f t="shared" si="57"/>
        <v>29</v>
      </c>
      <c r="G899" s="11">
        <f t="shared" si="58"/>
        <v>106</v>
      </c>
    </row>
    <row r="900" spans="1:7" x14ac:dyDescent="0.25">
      <c r="A900" t="str">
        <f t="shared" si="55"/>
        <v>City of Yonkers Ward 8 ED 13</v>
      </c>
      <c r="B900" s="11">
        <v>250813</v>
      </c>
      <c r="C900" s="11">
        <v>58</v>
      </c>
      <c r="D900" s="11">
        <v>14</v>
      </c>
      <c r="E900" s="11">
        <f t="shared" si="56"/>
        <v>72</v>
      </c>
      <c r="F900" s="11">
        <f t="shared" si="57"/>
        <v>24</v>
      </c>
      <c r="G900" s="11">
        <f t="shared" si="58"/>
        <v>96</v>
      </c>
    </row>
    <row r="901" spans="1:7" x14ac:dyDescent="0.25">
      <c r="A901" t="str">
        <f t="shared" si="55"/>
        <v>City of Yonkers Ward 8 ED 14</v>
      </c>
      <c r="B901" s="11">
        <v>250814</v>
      </c>
      <c r="C901" s="11">
        <v>21</v>
      </c>
      <c r="D901" s="11">
        <v>4</v>
      </c>
      <c r="E901" s="11">
        <f t="shared" si="56"/>
        <v>25</v>
      </c>
      <c r="F901" s="11">
        <f t="shared" si="57"/>
        <v>5</v>
      </c>
      <c r="G901" s="11">
        <f t="shared" si="58"/>
        <v>30</v>
      </c>
    </row>
    <row r="902" spans="1:7" x14ac:dyDescent="0.25">
      <c r="A902" t="str">
        <f t="shared" si="55"/>
        <v>City of Yonkers Ward 8 ED 15</v>
      </c>
      <c r="B902" s="11">
        <v>250815</v>
      </c>
      <c r="C902" s="11">
        <v>67</v>
      </c>
      <c r="D902" s="11">
        <v>6</v>
      </c>
      <c r="E902" s="11">
        <f t="shared" si="56"/>
        <v>73</v>
      </c>
      <c r="F902" s="11">
        <f t="shared" si="57"/>
        <v>34</v>
      </c>
      <c r="G902" s="11">
        <f t="shared" si="58"/>
        <v>107</v>
      </c>
    </row>
    <row r="903" spans="1:7" x14ac:dyDescent="0.25">
      <c r="A903" t="str">
        <f t="shared" si="55"/>
        <v>City of Yonkers Ward 8 ED 17</v>
      </c>
      <c r="B903" s="11">
        <v>250817</v>
      </c>
      <c r="C903" s="11">
        <v>53</v>
      </c>
      <c r="D903" s="11">
        <v>10</v>
      </c>
      <c r="E903" s="11">
        <f t="shared" si="56"/>
        <v>63</v>
      </c>
      <c r="F903" s="11">
        <f t="shared" si="57"/>
        <v>12</v>
      </c>
      <c r="G903" s="11">
        <f t="shared" si="58"/>
        <v>75</v>
      </c>
    </row>
    <row r="904" spans="1:7" x14ac:dyDescent="0.25">
      <c r="A904" t="str">
        <f t="shared" si="55"/>
        <v>City of Yonkers Ward 8 ED 22</v>
      </c>
      <c r="B904" s="11">
        <v>250822</v>
      </c>
      <c r="C904" s="11">
        <v>18</v>
      </c>
      <c r="D904" s="11">
        <v>2</v>
      </c>
      <c r="E904" s="11">
        <f t="shared" si="56"/>
        <v>20</v>
      </c>
      <c r="F904" s="11">
        <f t="shared" si="57"/>
        <v>9</v>
      </c>
      <c r="G904" s="11">
        <f t="shared" si="58"/>
        <v>29</v>
      </c>
    </row>
    <row r="905" spans="1:7" x14ac:dyDescent="0.25">
      <c r="A905" t="str">
        <f t="shared" si="55"/>
        <v>City of Yonkers Ward 8 ED 23</v>
      </c>
      <c r="B905" s="11">
        <v>250823</v>
      </c>
      <c r="C905" s="11">
        <v>23</v>
      </c>
      <c r="D905" s="11">
        <v>7</v>
      </c>
      <c r="E905" s="11">
        <f t="shared" si="56"/>
        <v>30</v>
      </c>
      <c r="F905" s="11">
        <f t="shared" si="57"/>
        <v>17</v>
      </c>
      <c r="G905" s="11">
        <f t="shared" si="58"/>
        <v>47</v>
      </c>
    </row>
    <row r="906" spans="1:7" x14ac:dyDescent="0.25">
      <c r="A906" t="str">
        <f t="shared" si="55"/>
        <v>City of Yonkers Ward 8 ED 24</v>
      </c>
      <c r="B906" s="11">
        <v>250824</v>
      </c>
      <c r="C906" s="11">
        <v>8</v>
      </c>
      <c r="D906" s="11">
        <v>0</v>
      </c>
      <c r="E906" s="11">
        <f t="shared" si="56"/>
        <v>8</v>
      </c>
      <c r="F906" s="11">
        <f t="shared" si="57"/>
        <v>13</v>
      </c>
      <c r="G906" s="11">
        <f t="shared" si="58"/>
        <v>21</v>
      </c>
    </row>
    <row r="907" spans="1:7" x14ac:dyDescent="0.25">
      <c r="A907" t="str">
        <f t="shared" si="55"/>
        <v>City of Yonkers Ward 8 ED 26</v>
      </c>
      <c r="B907" s="11">
        <v>250826</v>
      </c>
      <c r="C907" s="11">
        <v>68</v>
      </c>
      <c r="D907" s="11">
        <v>27</v>
      </c>
      <c r="E907" s="11">
        <f t="shared" si="56"/>
        <v>95</v>
      </c>
      <c r="F907" s="11">
        <f t="shared" si="57"/>
        <v>12</v>
      </c>
      <c r="G907" s="11">
        <f t="shared" si="58"/>
        <v>107</v>
      </c>
    </row>
    <row r="908" spans="1:7" ht="13.8" thickBot="1" x14ac:dyDescent="0.3">
      <c r="A908" s="18" t="str">
        <f t="shared" si="55"/>
        <v>City of Yonkers Ward 8 ED 28</v>
      </c>
      <c r="B908" s="19">
        <v>250828</v>
      </c>
      <c r="C908" s="19">
        <v>56</v>
      </c>
      <c r="D908" s="19">
        <v>3</v>
      </c>
      <c r="E908" s="19">
        <f t="shared" si="56"/>
        <v>59</v>
      </c>
      <c r="F908" s="19">
        <f t="shared" si="57"/>
        <v>12</v>
      </c>
      <c r="G908" s="19">
        <f t="shared" si="58"/>
        <v>71</v>
      </c>
    </row>
    <row r="909" spans="1:7" x14ac:dyDescent="0.25">
      <c r="B909" s="13" t="s">
        <v>977</v>
      </c>
      <c r="C909" s="11">
        <f>SUM(C890:C908)</f>
        <v>1261</v>
      </c>
      <c r="D909" s="11">
        <f>SUM(D890:D908)</f>
        <v>248</v>
      </c>
      <c r="E909" s="11">
        <f>SUM(E890:E908)</f>
        <v>1509</v>
      </c>
      <c r="F909" s="11">
        <f>SUM(F890:F908)</f>
        <v>402</v>
      </c>
      <c r="G909" s="11">
        <f>SUM(G890:G908)</f>
        <v>1911</v>
      </c>
    </row>
    <row r="910" spans="1:7" x14ac:dyDescent="0.25">
      <c r="A910" t="str">
        <f t="shared" si="55"/>
        <v>City of Yonkers Ward 9 ED 1</v>
      </c>
      <c r="B910" s="11">
        <v>250901</v>
      </c>
      <c r="C910" s="11">
        <v>224</v>
      </c>
      <c r="D910" s="11">
        <v>98</v>
      </c>
      <c r="E910" s="11">
        <f t="shared" si="56"/>
        <v>322</v>
      </c>
      <c r="F910" s="11">
        <f t="shared" si="57"/>
        <v>54</v>
      </c>
      <c r="G910" s="11">
        <f t="shared" si="58"/>
        <v>376</v>
      </c>
    </row>
    <row r="911" spans="1:7" x14ac:dyDescent="0.25">
      <c r="A911" t="str">
        <f t="shared" si="55"/>
        <v>City of Yonkers Ward 9 ED 2</v>
      </c>
      <c r="B911" s="11">
        <v>250902</v>
      </c>
      <c r="C911" s="11">
        <v>86</v>
      </c>
      <c r="D911" s="11">
        <v>42</v>
      </c>
      <c r="E911" s="11">
        <f t="shared" si="56"/>
        <v>128</v>
      </c>
      <c r="F911" s="11">
        <f t="shared" si="57"/>
        <v>29</v>
      </c>
      <c r="G911" s="11">
        <f t="shared" si="58"/>
        <v>157</v>
      </c>
    </row>
    <row r="912" spans="1:7" x14ac:dyDescent="0.25">
      <c r="A912" t="str">
        <f t="shared" si="55"/>
        <v>City of Yonkers Ward 9 ED 3</v>
      </c>
      <c r="B912" s="11">
        <v>250903</v>
      </c>
      <c r="C912" s="11">
        <v>140</v>
      </c>
      <c r="D912" s="11">
        <v>86</v>
      </c>
      <c r="E912" s="11">
        <f t="shared" si="56"/>
        <v>226</v>
      </c>
      <c r="F912" s="11">
        <f t="shared" si="57"/>
        <v>32</v>
      </c>
      <c r="G912" s="11">
        <f t="shared" si="58"/>
        <v>258</v>
      </c>
    </row>
    <row r="913" spans="1:7" x14ac:dyDescent="0.25">
      <c r="A913" t="str">
        <f t="shared" si="55"/>
        <v>City of Yonkers Ward 9 ED 4</v>
      </c>
      <c r="B913" s="11">
        <v>250904</v>
      </c>
      <c r="C913" s="11">
        <v>57</v>
      </c>
      <c r="D913" s="11">
        <v>44</v>
      </c>
      <c r="E913" s="11">
        <f t="shared" si="56"/>
        <v>101</v>
      </c>
      <c r="F913" s="11">
        <f t="shared" si="57"/>
        <v>15</v>
      </c>
      <c r="G913" s="11">
        <f t="shared" si="58"/>
        <v>116</v>
      </c>
    </row>
    <row r="914" spans="1:7" x14ac:dyDescent="0.25">
      <c r="A914" t="str">
        <f t="shared" si="55"/>
        <v>City of Yonkers Ward 9 ED 5</v>
      </c>
      <c r="B914" s="11">
        <v>250905</v>
      </c>
      <c r="C914" s="11">
        <v>96</v>
      </c>
      <c r="D914" s="11">
        <v>58</v>
      </c>
      <c r="E914" s="11">
        <f t="shared" si="56"/>
        <v>154</v>
      </c>
      <c r="F914" s="11">
        <f t="shared" si="57"/>
        <v>38</v>
      </c>
      <c r="G914" s="11">
        <f t="shared" si="58"/>
        <v>192</v>
      </c>
    </row>
    <row r="915" spans="1:7" x14ac:dyDescent="0.25">
      <c r="A915" t="str">
        <f t="shared" si="55"/>
        <v>City of Yonkers Ward 9 ED 6</v>
      </c>
      <c r="B915" s="11">
        <v>250906</v>
      </c>
      <c r="C915" s="11">
        <v>52</v>
      </c>
      <c r="D915" s="11">
        <v>39</v>
      </c>
      <c r="E915" s="11">
        <f t="shared" si="56"/>
        <v>91</v>
      </c>
      <c r="F915" s="11">
        <f t="shared" si="57"/>
        <v>8</v>
      </c>
      <c r="G915" s="11">
        <f t="shared" si="58"/>
        <v>99</v>
      </c>
    </row>
    <row r="916" spans="1:7" x14ac:dyDescent="0.25">
      <c r="A916" t="str">
        <f t="shared" si="55"/>
        <v>City of Yonkers Ward 9 ED 7</v>
      </c>
      <c r="B916" s="11">
        <v>250907</v>
      </c>
      <c r="C916" s="11">
        <v>241</v>
      </c>
      <c r="D916" s="11">
        <v>92</v>
      </c>
      <c r="E916" s="11">
        <f t="shared" si="56"/>
        <v>333</v>
      </c>
      <c r="F916" s="11">
        <f t="shared" si="57"/>
        <v>65</v>
      </c>
      <c r="G916" s="11">
        <f t="shared" si="58"/>
        <v>398</v>
      </c>
    </row>
    <row r="917" spans="1:7" x14ac:dyDescent="0.25">
      <c r="A917" t="str">
        <f t="shared" si="55"/>
        <v>City of Yonkers Ward 9 ED 8</v>
      </c>
      <c r="B917" s="11">
        <v>250908</v>
      </c>
      <c r="C917" s="11">
        <v>106</v>
      </c>
      <c r="D917" s="11">
        <v>54</v>
      </c>
      <c r="E917" s="11">
        <f t="shared" si="56"/>
        <v>160</v>
      </c>
      <c r="F917" s="11">
        <f t="shared" si="57"/>
        <v>39</v>
      </c>
      <c r="G917" s="11">
        <f t="shared" si="58"/>
        <v>199</v>
      </c>
    </row>
    <row r="918" spans="1:7" x14ac:dyDescent="0.25">
      <c r="A918" t="str">
        <f t="shared" si="55"/>
        <v>City of Yonkers Ward 9 ED 9</v>
      </c>
      <c r="B918" s="11">
        <v>250909</v>
      </c>
      <c r="C918" s="11">
        <v>197</v>
      </c>
      <c r="D918" s="11">
        <v>111</v>
      </c>
      <c r="E918" s="11">
        <f t="shared" si="56"/>
        <v>308</v>
      </c>
      <c r="F918" s="11">
        <f t="shared" si="57"/>
        <v>60</v>
      </c>
      <c r="G918" s="11">
        <f t="shared" si="58"/>
        <v>368</v>
      </c>
    </row>
    <row r="919" spans="1:7" x14ac:dyDescent="0.25">
      <c r="A919" t="str">
        <f t="shared" si="55"/>
        <v>City of Yonkers Ward 9 ED 10</v>
      </c>
      <c r="B919" s="11">
        <v>250910</v>
      </c>
      <c r="C919" s="11">
        <v>189</v>
      </c>
      <c r="D919" s="11">
        <v>123</v>
      </c>
      <c r="E919" s="11">
        <f t="shared" si="56"/>
        <v>312</v>
      </c>
      <c r="F919" s="11">
        <f t="shared" si="57"/>
        <v>56</v>
      </c>
      <c r="G919" s="11">
        <f t="shared" si="58"/>
        <v>368</v>
      </c>
    </row>
    <row r="920" spans="1:7" x14ac:dyDescent="0.25">
      <c r="A920" t="str">
        <f t="shared" si="55"/>
        <v>City of Yonkers Ward 9 ED 11</v>
      </c>
      <c r="B920" s="11">
        <v>250911</v>
      </c>
      <c r="C920" s="11">
        <v>171</v>
      </c>
      <c r="D920" s="11">
        <v>126</v>
      </c>
      <c r="E920" s="11">
        <f t="shared" si="56"/>
        <v>297</v>
      </c>
      <c r="F920" s="11">
        <f t="shared" si="57"/>
        <v>51</v>
      </c>
      <c r="G920" s="11">
        <f t="shared" si="58"/>
        <v>348</v>
      </c>
    </row>
    <row r="921" spans="1:7" x14ac:dyDescent="0.25">
      <c r="A921" t="str">
        <f t="shared" si="55"/>
        <v>City of Yonkers Ward 9 ED 12</v>
      </c>
      <c r="B921" s="11">
        <v>250912</v>
      </c>
      <c r="C921" s="11">
        <v>68</v>
      </c>
      <c r="D921" s="11">
        <v>57</v>
      </c>
      <c r="E921" s="11">
        <f t="shared" si="56"/>
        <v>125</v>
      </c>
      <c r="F921" s="11">
        <f t="shared" si="57"/>
        <v>58</v>
      </c>
      <c r="G921" s="11">
        <f t="shared" si="58"/>
        <v>183</v>
      </c>
    </row>
    <row r="922" spans="1:7" x14ac:dyDescent="0.25">
      <c r="A922" t="str">
        <f t="shared" si="55"/>
        <v>City of Yonkers Ward 9 ED 13</v>
      </c>
      <c r="B922" s="11">
        <v>250913</v>
      </c>
      <c r="C922" s="11">
        <v>101</v>
      </c>
      <c r="D922" s="11">
        <v>30</v>
      </c>
      <c r="E922" s="11">
        <f t="shared" si="56"/>
        <v>131</v>
      </c>
      <c r="F922" s="11">
        <f t="shared" si="57"/>
        <v>18</v>
      </c>
      <c r="G922" s="11">
        <f t="shared" si="58"/>
        <v>149</v>
      </c>
    </row>
    <row r="923" spans="1:7" x14ac:dyDescent="0.25">
      <c r="A923" t="str">
        <f t="shared" si="55"/>
        <v>City of Yonkers Ward 9 ED 15</v>
      </c>
      <c r="B923" s="11">
        <v>250915</v>
      </c>
      <c r="C923" s="11">
        <v>145</v>
      </c>
      <c r="D923" s="11">
        <v>122</v>
      </c>
      <c r="E923" s="11">
        <f t="shared" si="56"/>
        <v>267</v>
      </c>
      <c r="F923" s="11">
        <f t="shared" si="57"/>
        <v>112</v>
      </c>
      <c r="G923" s="11">
        <f t="shared" si="58"/>
        <v>379</v>
      </c>
    </row>
    <row r="924" spans="1:7" x14ac:dyDescent="0.25">
      <c r="A924" t="str">
        <f t="shared" si="55"/>
        <v>City of Yonkers Ward 9 ED 16</v>
      </c>
      <c r="B924" s="11">
        <v>250916</v>
      </c>
      <c r="C924" s="11">
        <v>122</v>
      </c>
      <c r="D924" s="11">
        <v>68</v>
      </c>
      <c r="E924" s="11">
        <f t="shared" si="56"/>
        <v>190</v>
      </c>
      <c r="F924" s="11">
        <f t="shared" si="57"/>
        <v>94</v>
      </c>
      <c r="G924" s="11">
        <f t="shared" si="58"/>
        <v>284</v>
      </c>
    </row>
    <row r="925" spans="1:7" ht="13.8" thickBot="1" x14ac:dyDescent="0.3">
      <c r="A925" s="18" t="str">
        <f t="shared" si="55"/>
        <v>City of Yonkers Ward 9 ED 17</v>
      </c>
      <c r="B925" s="19">
        <v>250917</v>
      </c>
      <c r="C925" s="19">
        <v>51</v>
      </c>
      <c r="D925" s="19">
        <v>26</v>
      </c>
      <c r="E925" s="19">
        <f t="shared" si="56"/>
        <v>77</v>
      </c>
      <c r="F925" s="19">
        <f t="shared" si="57"/>
        <v>13</v>
      </c>
      <c r="G925" s="19">
        <f t="shared" si="58"/>
        <v>90</v>
      </c>
    </row>
    <row r="926" spans="1:7" x14ac:dyDescent="0.25">
      <c r="B926" s="13" t="s">
        <v>977</v>
      </c>
      <c r="C926" s="11">
        <f>SUM(C910:C925)</f>
        <v>2046</v>
      </c>
      <c r="D926" s="11">
        <f>SUM(D910:D925)</f>
        <v>1176</v>
      </c>
      <c r="E926" s="11">
        <f>SUM(E910:E925)</f>
        <v>3222</v>
      </c>
      <c r="F926" s="11">
        <f>SUM(F910:F925)</f>
        <v>742</v>
      </c>
      <c r="G926" s="11">
        <f>SUM(G910:G925)</f>
        <v>3964</v>
      </c>
    </row>
    <row r="927" spans="1:7" x14ac:dyDescent="0.25">
      <c r="A927" t="str">
        <f t="shared" si="55"/>
        <v>City of Yonkers Ward 10 ED 1</v>
      </c>
      <c r="B927" s="11">
        <v>251001</v>
      </c>
      <c r="C927" s="11">
        <v>126</v>
      </c>
      <c r="D927" s="11">
        <v>54</v>
      </c>
      <c r="E927" s="11">
        <f t="shared" si="56"/>
        <v>180</v>
      </c>
      <c r="F927" s="11">
        <f t="shared" si="57"/>
        <v>26</v>
      </c>
      <c r="G927" s="11">
        <f t="shared" si="58"/>
        <v>206</v>
      </c>
    </row>
    <row r="928" spans="1:7" x14ac:dyDescent="0.25">
      <c r="A928" t="str">
        <f t="shared" si="55"/>
        <v>City of Yonkers Ward 10 ED 2</v>
      </c>
      <c r="B928" s="11">
        <v>251002</v>
      </c>
      <c r="C928" s="11">
        <v>128</v>
      </c>
      <c r="D928" s="11">
        <v>32</v>
      </c>
      <c r="E928" s="11">
        <f t="shared" si="56"/>
        <v>160</v>
      </c>
      <c r="F928" s="11">
        <f t="shared" si="57"/>
        <v>23</v>
      </c>
      <c r="G928" s="11">
        <f t="shared" si="58"/>
        <v>183</v>
      </c>
    </row>
    <row r="929" spans="1:7" x14ac:dyDescent="0.25">
      <c r="A929" t="str">
        <f t="shared" si="55"/>
        <v>City of Yonkers Ward 10 ED 3</v>
      </c>
      <c r="B929" s="11">
        <v>251003</v>
      </c>
      <c r="C929" s="11">
        <v>127</v>
      </c>
      <c r="D929" s="11">
        <v>78</v>
      </c>
      <c r="E929" s="11">
        <f t="shared" si="56"/>
        <v>205</v>
      </c>
      <c r="F929" s="11">
        <f t="shared" si="57"/>
        <v>59</v>
      </c>
      <c r="G929" s="11">
        <f t="shared" si="58"/>
        <v>264</v>
      </c>
    </row>
    <row r="930" spans="1:7" x14ac:dyDescent="0.25">
      <c r="A930" t="str">
        <f t="shared" si="55"/>
        <v>City of Yonkers Ward 10 ED 4</v>
      </c>
      <c r="B930" s="11">
        <v>251004</v>
      </c>
      <c r="C930" s="11">
        <v>104</v>
      </c>
      <c r="D930" s="11">
        <v>81</v>
      </c>
      <c r="E930" s="11">
        <f t="shared" si="56"/>
        <v>185</v>
      </c>
      <c r="F930" s="11">
        <f t="shared" si="57"/>
        <v>37</v>
      </c>
      <c r="G930" s="11">
        <f t="shared" si="58"/>
        <v>222</v>
      </c>
    </row>
    <row r="931" spans="1:7" x14ac:dyDescent="0.25">
      <c r="A931" t="str">
        <f t="shared" ref="A931:A987" si="59">VLOOKUP(B931,KEY,3,FALSE)</f>
        <v>City of Yonkers Ward 10 ED 5</v>
      </c>
      <c r="B931" s="11">
        <v>251005</v>
      </c>
      <c r="C931" s="11">
        <v>84</v>
      </c>
      <c r="D931" s="11">
        <v>78</v>
      </c>
      <c r="E931" s="11">
        <f t="shared" si="56"/>
        <v>162</v>
      </c>
      <c r="F931" s="11">
        <f t="shared" si="57"/>
        <v>28</v>
      </c>
      <c r="G931" s="11">
        <f t="shared" si="58"/>
        <v>190</v>
      </c>
    </row>
    <row r="932" spans="1:7" x14ac:dyDescent="0.25">
      <c r="A932" t="str">
        <f t="shared" si="59"/>
        <v>City of Yonkers Ward 10 ED 6</v>
      </c>
      <c r="B932" s="11">
        <v>251006</v>
      </c>
      <c r="C932" s="11">
        <v>252</v>
      </c>
      <c r="D932" s="11">
        <v>26</v>
      </c>
      <c r="E932" s="11">
        <f t="shared" si="56"/>
        <v>278</v>
      </c>
      <c r="F932" s="11">
        <f t="shared" si="57"/>
        <v>83</v>
      </c>
      <c r="G932" s="11">
        <f t="shared" si="58"/>
        <v>361</v>
      </c>
    </row>
    <row r="933" spans="1:7" x14ac:dyDescent="0.25">
      <c r="A933" t="str">
        <f t="shared" si="59"/>
        <v>City of Yonkers Ward 10 ED 7</v>
      </c>
      <c r="B933" s="11">
        <v>251007</v>
      </c>
      <c r="C933" s="11">
        <v>244</v>
      </c>
      <c r="D933" s="11">
        <v>129</v>
      </c>
      <c r="E933" s="11">
        <f t="shared" si="56"/>
        <v>373</v>
      </c>
      <c r="F933" s="11">
        <f t="shared" si="57"/>
        <v>102</v>
      </c>
      <c r="G933" s="11">
        <f t="shared" si="58"/>
        <v>475</v>
      </c>
    </row>
    <row r="934" spans="1:7" x14ac:dyDescent="0.25">
      <c r="A934" t="str">
        <f t="shared" si="59"/>
        <v>City of Yonkers Ward 10 ED 8</v>
      </c>
      <c r="B934" s="11">
        <v>251008</v>
      </c>
      <c r="C934" s="11">
        <v>111</v>
      </c>
      <c r="D934" s="11">
        <v>90</v>
      </c>
      <c r="E934" s="11">
        <f t="shared" si="56"/>
        <v>201</v>
      </c>
      <c r="F934" s="11">
        <f t="shared" si="57"/>
        <v>76</v>
      </c>
      <c r="G934" s="11">
        <f t="shared" si="58"/>
        <v>277</v>
      </c>
    </row>
    <row r="935" spans="1:7" x14ac:dyDescent="0.25">
      <c r="A935" t="str">
        <f t="shared" si="59"/>
        <v>City of Yonkers Ward 10 ED 9</v>
      </c>
      <c r="B935" s="11">
        <v>251009</v>
      </c>
      <c r="C935" s="11">
        <v>242</v>
      </c>
      <c r="D935" s="11">
        <v>139</v>
      </c>
      <c r="E935" s="11">
        <f t="shared" si="56"/>
        <v>381</v>
      </c>
      <c r="F935" s="11">
        <f t="shared" si="57"/>
        <v>52</v>
      </c>
      <c r="G935" s="11">
        <f t="shared" si="58"/>
        <v>433</v>
      </c>
    </row>
    <row r="936" spans="1:7" x14ac:dyDescent="0.25">
      <c r="A936" t="str">
        <f t="shared" si="59"/>
        <v>City of Yonkers Ward 10 ED 11</v>
      </c>
      <c r="B936" s="11">
        <v>251011</v>
      </c>
      <c r="C936" s="11">
        <v>268</v>
      </c>
      <c r="D936" s="11">
        <v>131</v>
      </c>
      <c r="E936" s="11">
        <f t="shared" si="56"/>
        <v>399</v>
      </c>
      <c r="F936" s="11">
        <f t="shared" si="57"/>
        <v>66</v>
      </c>
      <c r="G936" s="11">
        <f t="shared" si="58"/>
        <v>465</v>
      </c>
    </row>
    <row r="937" spans="1:7" x14ac:dyDescent="0.25">
      <c r="A937" t="str">
        <f t="shared" si="59"/>
        <v>City of Yonkers Ward 10 ED 12</v>
      </c>
      <c r="B937" s="11">
        <v>251012</v>
      </c>
      <c r="C937" s="11">
        <v>209</v>
      </c>
      <c r="D937" s="11">
        <v>66</v>
      </c>
      <c r="E937" s="11">
        <f t="shared" si="56"/>
        <v>275</v>
      </c>
      <c r="F937" s="11">
        <f t="shared" si="57"/>
        <v>53</v>
      </c>
      <c r="G937" s="11">
        <f t="shared" si="58"/>
        <v>328</v>
      </c>
    </row>
    <row r="938" spans="1:7" x14ac:dyDescent="0.25">
      <c r="A938" t="str">
        <f t="shared" si="59"/>
        <v>City of Yonkers Ward 10 ED 13</v>
      </c>
      <c r="B938" s="11">
        <v>251013</v>
      </c>
      <c r="C938" s="11">
        <v>82</v>
      </c>
      <c r="D938" s="11">
        <v>34</v>
      </c>
      <c r="E938" s="11">
        <f t="shared" si="56"/>
        <v>116</v>
      </c>
      <c r="F938" s="11">
        <f t="shared" si="57"/>
        <v>16</v>
      </c>
      <c r="G938" s="11">
        <f t="shared" si="58"/>
        <v>132</v>
      </c>
    </row>
    <row r="939" spans="1:7" x14ac:dyDescent="0.25">
      <c r="A939" t="str">
        <f t="shared" si="59"/>
        <v>City of Yonkers Ward 10 ED 14</v>
      </c>
      <c r="B939" s="11">
        <v>251014</v>
      </c>
      <c r="C939" s="11">
        <v>239</v>
      </c>
      <c r="D939" s="11">
        <v>186</v>
      </c>
      <c r="E939" s="11">
        <f t="shared" si="56"/>
        <v>425</v>
      </c>
      <c r="F939" s="11">
        <f t="shared" si="57"/>
        <v>56</v>
      </c>
      <c r="G939" s="11">
        <f t="shared" si="58"/>
        <v>481</v>
      </c>
    </row>
    <row r="940" spans="1:7" x14ac:dyDescent="0.25">
      <c r="A940" t="str">
        <f t="shared" si="59"/>
        <v>City of Yonkers Ward 10 ED 15</v>
      </c>
      <c r="B940" s="11">
        <v>251015</v>
      </c>
      <c r="C940" s="11">
        <v>106</v>
      </c>
      <c r="D940" s="11">
        <v>22</v>
      </c>
      <c r="E940" s="11">
        <f t="shared" si="56"/>
        <v>128</v>
      </c>
      <c r="F940" s="11">
        <f t="shared" si="57"/>
        <v>37</v>
      </c>
      <c r="G940" s="11">
        <f t="shared" si="58"/>
        <v>165</v>
      </c>
    </row>
    <row r="941" spans="1:7" x14ac:dyDescent="0.25">
      <c r="A941" t="str">
        <f t="shared" si="59"/>
        <v>City of Yonkers Ward 10 ED 16</v>
      </c>
      <c r="B941" s="11">
        <v>251016</v>
      </c>
      <c r="C941" s="11">
        <v>201</v>
      </c>
      <c r="D941" s="11">
        <v>156</v>
      </c>
      <c r="E941" s="11">
        <f t="shared" si="56"/>
        <v>357</v>
      </c>
      <c r="F941" s="11">
        <f t="shared" si="57"/>
        <v>65</v>
      </c>
      <c r="G941" s="11">
        <f t="shared" si="58"/>
        <v>422</v>
      </c>
    </row>
    <row r="942" spans="1:7" x14ac:dyDescent="0.25">
      <c r="A942" t="str">
        <f t="shared" si="59"/>
        <v>City of Yonkers Ward 10 ED 17</v>
      </c>
      <c r="B942" s="11">
        <v>251017</v>
      </c>
      <c r="C942" s="11">
        <v>6</v>
      </c>
      <c r="D942" s="11">
        <v>7</v>
      </c>
      <c r="E942" s="11">
        <f t="shared" si="56"/>
        <v>13</v>
      </c>
      <c r="F942" s="11">
        <f t="shared" si="57"/>
        <v>5</v>
      </c>
      <c r="G942" s="11">
        <f t="shared" si="58"/>
        <v>18</v>
      </c>
    </row>
    <row r="943" spans="1:7" x14ac:dyDescent="0.25">
      <c r="A943" t="str">
        <f t="shared" si="59"/>
        <v>City of Yonkers Ward 10 ED 18</v>
      </c>
      <c r="B943" s="11">
        <v>251018</v>
      </c>
      <c r="C943" s="11">
        <v>29</v>
      </c>
      <c r="D943" s="11">
        <v>14</v>
      </c>
      <c r="E943" s="11">
        <f t="shared" si="56"/>
        <v>43</v>
      </c>
      <c r="F943" s="11">
        <f t="shared" si="57"/>
        <v>3</v>
      </c>
      <c r="G943" s="11">
        <f t="shared" si="58"/>
        <v>46</v>
      </c>
    </row>
    <row r="944" spans="1:7" x14ac:dyDescent="0.25">
      <c r="A944" t="str">
        <f t="shared" si="59"/>
        <v>City of Yonkers Ward 10 ED 20</v>
      </c>
      <c r="B944" s="11">
        <v>251020</v>
      </c>
      <c r="C944" s="11">
        <v>186</v>
      </c>
      <c r="D944" s="11">
        <v>109</v>
      </c>
      <c r="E944" s="11">
        <f t="shared" si="56"/>
        <v>295</v>
      </c>
      <c r="F944" s="11">
        <f t="shared" si="57"/>
        <v>127</v>
      </c>
      <c r="G944" s="11">
        <f t="shared" si="58"/>
        <v>422</v>
      </c>
    </row>
    <row r="945" spans="1:7" x14ac:dyDescent="0.25">
      <c r="A945" t="str">
        <f t="shared" si="59"/>
        <v>City of Yonkers Ward 10 ED 21</v>
      </c>
      <c r="B945" s="11">
        <v>251021</v>
      </c>
      <c r="C945" s="11">
        <v>48</v>
      </c>
      <c r="D945" s="11">
        <v>33</v>
      </c>
      <c r="E945" s="11">
        <f t="shared" si="56"/>
        <v>81</v>
      </c>
      <c r="F945" s="11">
        <f t="shared" si="57"/>
        <v>20</v>
      </c>
      <c r="G945" s="11">
        <f t="shared" si="58"/>
        <v>101</v>
      </c>
    </row>
    <row r="946" spans="1:7" ht="13.8" thickBot="1" x14ac:dyDescent="0.3">
      <c r="A946" s="18" t="str">
        <f t="shared" si="59"/>
        <v>City of Yonkers Ward 10 ED 25</v>
      </c>
      <c r="B946" s="19">
        <v>251025</v>
      </c>
      <c r="C946" s="19">
        <v>168</v>
      </c>
      <c r="D946" s="19">
        <v>91</v>
      </c>
      <c r="E946" s="19">
        <f t="shared" si="56"/>
        <v>259</v>
      </c>
      <c r="F946" s="19">
        <f t="shared" si="57"/>
        <v>87</v>
      </c>
      <c r="G946" s="19">
        <f t="shared" si="58"/>
        <v>346</v>
      </c>
    </row>
    <row r="947" spans="1:7" x14ac:dyDescent="0.25">
      <c r="B947" s="13" t="s">
        <v>977</v>
      </c>
      <c r="C947" s="11">
        <f>SUM(C927:C946)</f>
        <v>2960</v>
      </c>
      <c r="D947" s="11">
        <f>SUM(D927:D946)</f>
        <v>1556</v>
      </c>
      <c r="E947" s="11">
        <f>SUM(E927:E946)</f>
        <v>4516</v>
      </c>
      <c r="F947" s="11">
        <f>SUM(F927:F946)</f>
        <v>1021</v>
      </c>
      <c r="G947" s="11">
        <f>SUM(G927:G946)</f>
        <v>5537</v>
      </c>
    </row>
    <row r="948" spans="1:7" x14ac:dyDescent="0.25">
      <c r="A948" t="str">
        <f t="shared" si="59"/>
        <v>City of Yonkers Ward 11 ED 1</v>
      </c>
      <c r="B948" s="11">
        <v>251101</v>
      </c>
      <c r="C948" s="11">
        <v>215</v>
      </c>
      <c r="D948" s="11">
        <v>112</v>
      </c>
      <c r="E948" s="11">
        <f t="shared" si="56"/>
        <v>327</v>
      </c>
      <c r="F948" s="11">
        <f t="shared" si="57"/>
        <v>124</v>
      </c>
      <c r="G948" s="11">
        <f t="shared" si="58"/>
        <v>451</v>
      </c>
    </row>
    <row r="949" spans="1:7" x14ac:dyDescent="0.25">
      <c r="A949" t="str">
        <f t="shared" si="59"/>
        <v>City of Yonkers Ward 11 ED 2</v>
      </c>
      <c r="B949" s="11">
        <v>251102</v>
      </c>
      <c r="C949" s="11">
        <v>230</v>
      </c>
      <c r="D949" s="11">
        <v>101</v>
      </c>
      <c r="E949" s="11">
        <f t="shared" si="56"/>
        <v>331</v>
      </c>
      <c r="F949" s="11">
        <f t="shared" si="57"/>
        <v>38</v>
      </c>
      <c r="G949" s="11">
        <f t="shared" si="58"/>
        <v>369</v>
      </c>
    </row>
    <row r="950" spans="1:7" x14ac:dyDescent="0.25">
      <c r="A950" t="str">
        <f t="shared" si="59"/>
        <v>City of Yonkers Ward 11 ED 3</v>
      </c>
      <c r="B950" s="11">
        <v>251103</v>
      </c>
      <c r="C950" s="11">
        <v>190</v>
      </c>
      <c r="D950" s="11">
        <v>157</v>
      </c>
      <c r="E950" s="11">
        <f t="shared" si="56"/>
        <v>347</v>
      </c>
      <c r="F950" s="11">
        <f t="shared" si="57"/>
        <v>53</v>
      </c>
      <c r="G950" s="11">
        <f t="shared" si="58"/>
        <v>400</v>
      </c>
    </row>
    <row r="951" spans="1:7" x14ac:dyDescent="0.25">
      <c r="A951" t="str">
        <f t="shared" si="59"/>
        <v>City of Yonkers Ward 11 ED 4</v>
      </c>
      <c r="B951" s="11">
        <v>251104</v>
      </c>
      <c r="C951" s="11">
        <v>282</v>
      </c>
      <c r="D951" s="11">
        <v>98</v>
      </c>
      <c r="E951" s="11">
        <f t="shared" si="56"/>
        <v>380</v>
      </c>
      <c r="F951" s="11">
        <f t="shared" si="57"/>
        <v>30</v>
      </c>
      <c r="G951" s="11">
        <f t="shared" si="58"/>
        <v>410</v>
      </c>
    </row>
    <row r="952" spans="1:7" x14ac:dyDescent="0.25">
      <c r="A952" t="str">
        <f t="shared" si="59"/>
        <v>City of Yonkers Ward 11 ED 5</v>
      </c>
      <c r="B952" s="11">
        <v>251105</v>
      </c>
      <c r="C952" s="11">
        <v>279</v>
      </c>
      <c r="D952" s="11">
        <v>129</v>
      </c>
      <c r="E952" s="11">
        <f t="shared" si="56"/>
        <v>408</v>
      </c>
      <c r="F952" s="11">
        <f t="shared" si="57"/>
        <v>60</v>
      </c>
      <c r="G952" s="11">
        <f t="shared" si="58"/>
        <v>468</v>
      </c>
    </row>
    <row r="953" spans="1:7" x14ac:dyDescent="0.25">
      <c r="A953" t="str">
        <f t="shared" si="59"/>
        <v>City of Yonkers Ward 11 ED 6</v>
      </c>
      <c r="B953" s="11">
        <v>251106</v>
      </c>
      <c r="C953" s="11">
        <v>89</v>
      </c>
      <c r="D953" s="11">
        <v>41</v>
      </c>
      <c r="E953" s="11">
        <f t="shared" ref="E953:E987" si="60">SUM(C953:D953)</f>
        <v>130</v>
      </c>
      <c r="F953" s="11">
        <f t="shared" ref="F953:F987" si="61">SUM(G953-E953)</f>
        <v>14</v>
      </c>
      <c r="G953" s="11">
        <f t="shared" ref="G953:G987" si="62">VLOOKUP(B953,KEY,2,FALSE)</f>
        <v>144</v>
      </c>
    </row>
    <row r="954" spans="1:7" x14ac:dyDescent="0.25">
      <c r="A954" t="str">
        <f t="shared" si="59"/>
        <v>City of Yonkers Ward 11 ED 7</v>
      </c>
      <c r="B954" s="11">
        <v>251107</v>
      </c>
      <c r="C954" s="11">
        <v>188</v>
      </c>
      <c r="D954" s="11">
        <v>124</v>
      </c>
      <c r="E954" s="11">
        <f t="shared" si="60"/>
        <v>312</v>
      </c>
      <c r="F954" s="11">
        <f t="shared" si="61"/>
        <v>38</v>
      </c>
      <c r="G954" s="11">
        <f t="shared" si="62"/>
        <v>350</v>
      </c>
    </row>
    <row r="955" spans="1:7" x14ac:dyDescent="0.25">
      <c r="A955" t="str">
        <f t="shared" si="59"/>
        <v>City of Yonkers Ward 11 ED 8</v>
      </c>
      <c r="B955" s="11">
        <v>251108</v>
      </c>
      <c r="C955" s="11">
        <v>148</v>
      </c>
      <c r="D955" s="11">
        <v>83</v>
      </c>
      <c r="E955" s="11">
        <f t="shared" si="60"/>
        <v>231</v>
      </c>
      <c r="F955" s="11">
        <f t="shared" si="61"/>
        <v>38</v>
      </c>
      <c r="G955" s="11">
        <f t="shared" si="62"/>
        <v>269</v>
      </c>
    </row>
    <row r="956" spans="1:7" x14ac:dyDescent="0.25">
      <c r="A956" t="str">
        <f t="shared" si="59"/>
        <v>City of Yonkers Ward 11 ED 9</v>
      </c>
      <c r="B956" s="11">
        <v>251109</v>
      </c>
      <c r="C956" s="11">
        <v>107</v>
      </c>
      <c r="D956" s="11">
        <v>90</v>
      </c>
      <c r="E956" s="11">
        <f t="shared" si="60"/>
        <v>197</v>
      </c>
      <c r="F956" s="11">
        <f t="shared" si="61"/>
        <v>47</v>
      </c>
      <c r="G956" s="11">
        <f t="shared" si="62"/>
        <v>244</v>
      </c>
    </row>
    <row r="957" spans="1:7" x14ac:dyDescent="0.25">
      <c r="A957" t="str">
        <f t="shared" si="59"/>
        <v>City of Yonkers Ward 11 ED 10</v>
      </c>
      <c r="B957" s="11">
        <v>251110</v>
      </c>
      <c r="C957" s="11">
        <v>191</v>
      </c>
      <c r="D957" s="11">
        <v>128</v>
      </c>
      <c r="E957" s="11">
        <f t="shared" si="60"/>
        <v>319</v>
      </c>
      <c r="F957" s="11">
        <f t="shared" si="61"/>
        <v>58</v>
      </c>
      <c r="G957" s="11">
        <f t="shared" si="62"/>
        <v>377</v>
      </c>
    </row>
    <row r="958" spans="1:7" x14ac:dyDescent="0.25">
      <c r="A958" t="str">
        <f t="shared" si="59"/>
        <v>City of Yonkers Ward 11 ED 11</v>
      </c>
      <c r="B958" s="11">
        <v>251111</v>
      </c>
      <c r="C958" s="11">
        <v>200</v>
      </c>
      <c r="D958" s="11">
        <v>90</v>
      </c>
      <c r="E958" s="11">
        <f t="shared" si="60"/>
        <v>290</v>
      </c>
      <c r="F958" s="11">
        <f t="shared" si="61"/>
        <v>50</v>
      </c>
      <c r="G958" s="11">
        <f t="shared" si="62"/>
        <v>340</v>
      </c>
    </row>
    <row r="959" spans="1:7" x14ac:dyDescent="0.25">
      <c r="A959" t="str">
        <f t="shared" si="59"/>
        <v>City of Yonkers Ward 11 ED 12</v>
      </c>
      <c r="B959" s="11">
        <v>251112</v>
      </c>
      <c r="C959" s="11">
        <v>248</v>
      </c>
      <c r="D959" s="11">
        <v>78</v>
      </c>
      <c r="E959" s="11">
        <f t="shared" si="60"/>
        <v>326</v>
      </c>
      <c r="F959" s="11">
        <f t="shared" si="61"/>
        <v>57</v>
      </c>
      <c r="G959" s="11">
        <f t="shared" si="62"/>
        <v>383</v>
      </c>
    </row>
    <row r="960" spans="1:7" x14ac:dyDescent="0.25">
      <c r="A960" t="str">
        <f t="shared" si="59"/>
        <v>City of Yonkers Ward 11 ED 13</v>
      </c>
      <c r="B960" s="11">
        <v>251113</v>
      </c>
      <c r="C960" s="11">
        <v>71</v>
      </c>
      <c r="D960" s="11">
        <v>25</v>
      </c>
      <c r="E960" s="11">
        <f t="shared" si="60"/>
        <v>96</v>
      </c>
      <c r="F960" s="11">
        <f t="shared" si="61"/>
        <v>20</v>
      </c>
      <c r="G960" s="11">
        <f t="shared" si="62"/>
        <v>116</v>
      </c>
    </row>
    <row r="961" spans="1:7" x14ac:dyDescent="0.25">
      <c r="A961" t="str">
        <f t="shared" si="59"/>
        <v>City of Yonkers Ward 11 ED 14</v>
      </c>
      <c r="B961" s="11">
        <v>251114</v>
      </c>
      <c r="C961" s="11">
        <v>179</v>
      </c>
      <c r="D961" s="11">
        <v>59</v>
      </c>
      <c r="E961" s="11">
        <f t="shared" si="60"/>
        <v>238</v>
      </c>
      <c r="F961" s="11">
        <f t="shared" si="61"/>
        <v>56</v>
      </c>
      <c r="G961" s="11">
        <f t="shared" si="62"/>
        <v>294</v>
      </c>
    </row>
    <row r="962" spans="1:7" x14ac:dyDescent="0.25">
      <c r="A962" t="str">
        <f t="shared" si="59"/>
        <v>City of Yonkers Ward 11 ED 16</v>
      </c>
      <c r="B962" s="11">
        <v>251116</v>
      </c>
      <c r="C962" s="11">
        <v>116</v>
      </c>
      <c r="D962" s="11">
        <v>40</v>
      </c>
      <c r="E962" s="11">
        <f t="shared" si="60"/>
        <v>156</v>
      </c>
      <c r="F962" s="11">
        <f t="shared" si="61"/>
        <v>21</v>
      </c>
      <c r="G962" s="11">
        <f t="shared" si="62"/>
        <v>177</v>
      </c>
    </row>
    <row r="963" spans="1:7" x14ac:dyDescent="0.25">
      <c r="A963" t="str">
        <f t="shared" si="59"/>
        <v>City of Yonkers Ward 11 ED 17</v>
      </c>
      <c r="B963" s="11">
        <v>251117</v>
      </c>
      <c r="C963" s="11">
        <v>200</v>
      </c>
      <c r="D963" s="11">
        <v>170</v>
      </c>
      <c r="E963" s="11">
        <f t="shared" si="60"/>
        <v>370</v>
      </c>
      <c r="F963" s="11">
        <f t="shared" si="61"/>
        <v>53</v>
      </c>
      <c r="G963" s="11">
        <f t="shared" si="62"/>
        <v>423</v>
      </c>
    </row>
    <row r="964" spans="1:7" x14ac:dyDescent="0.25">
      <c r="A964" t="str">
        <f t="shared" si="59"/>
        <v>City of Yonkers Ward 11 ED 18</v>
      </c>
      <c r="B964" s="11">
        <v>251118</v>
      </c>
      <c r="C964" s="11">
        <v>129</v>
      </c>
      <c r="D964" s="11">
        <v>55</v>
      </c>
      <c r="E964" s="11">
        <f t="shared" si="60"/>
        <v>184</v>
      </c>
      <c r="F964" s="11">
        <f t="shared" si="61"/>
        <v>32</v>
      </c>
      <c r="G964" s="11">
        <f t="shared" si="62"/>
        <v>216</v>
      </c>
    </row>
    <row r="965" spans="1:7" x14ac:dyDescent="0.25">
      <c r="A965" t="str">
        <f t="shared" si="59"/>
        <v>City of Yonkers Ward 11 ED 19</v>
      </c>
      <c r="B965" s="11">
        <v>251119</v>
      </c>
      <c r="C965" s="11">
        <v>119</v>
      </c>
      <c r="D965" s="11">
        <v>84</v>
      </c>
      <c r="E965" s="11">
        <f t="shared" si="60"/>
        <v>203</v>
      </c>
      <c r="F965" s="11">
        <f t="shared" si="61"/>
        <v>32</v>
      </c>
      <c r="G965" s="11">
        <f t="shared" si="62"/>
        <v>235</v>
      </c>
    </row>
    <row r="966" spans="1:7" x14ac:dyDescent="0.25">
      <c r="A966" t="str">
        <f t="shared" si="59"/>
        <v>City of Yonkers Ward 11 ED 20</v>
      </c>
      <c r="B966" s="11">
        <v>251120</v>
      </c>
      <c r="C966" s="11">
        <v>96</v>
      </c>
      <c r="D966" s="11">
        <v>57</v>
      </c>
      <c r="E966" s="11">
        <f t="shared" si="60"/>
        <v>153</v>
      </c>
      <c r="F966" s="11">
        <f t="shared" si="61"/>
        <v>17</v>
      </c>
      <c r="G966" s="11">
        <f t="shared" si="62"/>
        <v>170</v>
      </c>
    </row>
    <row r="967" spans="1:7" ht="13.8" thickBot="1" x14ac:dyDescent="0.3">
      <c r="A967" s="18" t="str">
        <f t="shared" si="59"/>
        <v>City of Yonkers Ward 11 ED 21</v>
      </c>
      <c r="B967" s="19">
        <v>251121</v>
      </c>
      <c r="C967" s="19">
        <v>112</v>
      </c>
      <c r="D967" s="19">
        <v>34</v>
      </c>
      <c r="E967" s="19">
        <f t="shared" si="60"/>
        <v>146</v>
      </c>
      <c r="F967" s="19">
        <f t="shared" si="61"/>
        <v>29</v>
      </c>
      <c r="G967" s="19">
        <f t="shared" si="62"/>
        <v>175</v>
      </c>
    </row>
    <row r="968" spans="1:7" x14ac:dyDescent="0.25">
      <c r="B968" s="13" t="s">
        <v>977</v>
      </c>
      <c r="C968" s="11">
        <f>SUM(C948:C967)</f>
        <v>3389</v>
      </c>
      <c r="D968" s="11">
        <f>SUM(D948:D967)</f>
        <v>1755</v>
      </c>
      <c r="E968" s="11">
        <f>SUM(E948:E967)</f>
        <v>5144</v>
      </c>
      <c r="F968" s="11">
        <f>SUM(F948:F967)</f>
        <v>867</v>
      </c>
      <c r="G968" s="11">
        <f>SUM(G948:G967)</f>
        <v>6011</v>
      </c>
    </row>
    <row r="969" spans="1:7" x14ac:dyDescent="0.25">
      <c r="A969" t="str">
        <f t="shared" si="59"/>
        <v>City of Yonkers Ward 12 ED 1</v>
      </c>
      <c r="B969" s="11">
        <v>251201</v>
      </c>
      <c r="C969" s="11">
        <v>141</v>
      </c>
      <c r="D969" s="11">
        <v>47</v>
      </c>
      <c r="E969" s="11">
        <f t="shared" si="60"/>
        <v>188</v>
      </c>
      <c r="F969" s="11">
        <f t="shared" si="61"/>
        <v>26</v>
      </c>
      <c r="G969" s="11">
        <f t="shared" si="62"/>
        <v>214</v>
      </c>
    </row>
    <row r="970" spans="1:7" x14ac:dyDescent="0.25">
      <c r="A970" t="str">
        <f t="shared" si="59"/>
        <v>City of Yonkers Ward 12 ED 2</v>
      </c>
      <c r="B970" s="11">
        <v>251202</v>
      </c>
      <c r="C970" s="11">
        <v>96</v>
      </c>
      <c r="D970" s="11">
        <v>27</v>
      </c>
      <c r="E970" s="11">
        <f t="shared" si="60"/>
        <v>123</v>
      </c>
      <c r="F970" s="11">
        <f t="shared" si="61"/>
        <v>58</v>
      </c>
      <c r="G970" s="11">
        <f t="shared" si="62"/>
        <v>181</v>
      </c>
    </row>
    <row r="971" spans="1:7" x14ac:dyDescent="0.25">
      <c r="A971" t="str">
        <f t="shared" si="59"/>
        <v>City of Yonkers Ward 12 ED 3</v>
      </c>
      <c r="B971" s="11">
        <v>251203</v>
      </c>
      <c r="C971" s="11">
        <v>84</v>
      </c>
      <c r="D971" s="11">
        <v>60</v>
      </c>
      <c r="E971" s="11">
        <f t="shared" si="60"/>
        <v>144</v>
      </c>
      <c r="F971" s="11">
        <f t="shared" si="61"/>
        <v>30</v>
      </c>
      <c r="G971" s="11">
        <f t="shared" si="62"/>
        <v>174</v>
      </c>
    </row>
    <row r="972" spans="1:7" x14ac:dyDescent="0.25">
      <c r="A972" t="str">
        <f t="shared" si="59"/>
        <v>City of Yonkers Ward 12 ED 4</v>
      </c>
      <c r="B972" s="11">
        <v>251204</v>
      </c>
      <c r="C972" s="11">
        <v>167</v>
      </c>
      <c r="D972" s="11">
        <v>33</v>
      </c>
      <c r="E972" s="11">
        <f t="shared" si="60"/>
        <v>200</v>
      </c>
      <c r="F972" s="11">
        <f t="shared" si="61"/>
        <v>99</v>
      </c>
      <c r="G972" s="11">
        <f t="shared" si="62"/>
        <v>299</v>
      </c>
    </row>
    <row r="973" spans="1:7" x14ac:dyDescent="0.25">
      <c r="A973" t="str">
        <f t="shared" si="59"/>
        <v>City of Yonkers Ward 12 ED 5</v>
      </c>
      <c r="B973" s="11">
        <v>251205</v>
      </c>
      <c r="C973" s="11">
        <v>86</v>
      </c>
      <c r="D973" s="11">
        <v>49</v>
      </c>
      <c r="E973" s="11">
        <f t="shared" si="60"/>
        <v>135</v>
      </c>
      <c r="F973" s="11">
        <f t="shared" si="61"/>
        <v>43</v>
      </c>
      <c r="G973" s="11">
        <f t="shared" si="62"/>
        <v>178</v>
      </c>
    </row>
    <row r="974" spans="1:7" x14ac:dyDescent="0.25">
      <c r="A974" t="str">
        <f t="shared" si="59"/>
        <v>City of Yonkers Ward 12 ED 6</v>
      </c>
      <c r="B974" s="11">
        <v>251206</v>
      </c>
      <c r="C974" s="11">
        <v>314</v>
      </c>
      <c r="D974" s="11">
        <v>103</v>
      </c>
      <c r="E974" s="11">
        <f t="shared" si="60"/>
        <v>417</v>
      </c>
      <c r="F974" s="11">
        <f t="shared" si="61"/>
        <v>117</v>
      </c>
      <c r="G974" s="11">
        <f t="shared" si="62"/>
        <v>534</v>
      </c>
    </row>
    <row r="975" spans="1:7" x14ac:dyDescent="0.25">
      <c r="A975" t="str">
        <f t="shared" si="59"/>
        <v>City of Yonkers Ward 12 ED 7</v>
      </c>
      <c r="B975" s="11">
        <v>251207</v>
      </c>
      <c r="C975" s="11">
        <v>224</v>
      </c>
      <c r="D975" s="11">
        <v>65</v>
      </c>
      <c r="E975" s="11">
        <f t="shared" si="60"/>
        <v>289</v>
      </c>
      <c r="F975" s="11">
        <f t="shared" si="61"/>
        <v>39</v>
      </c>
      <c r="G975" s="11">
        <f t="shared" si="62"/>
        <v>328</v>
      </c>
    </row>
    <row r="976" spans="1:7" x14ac:dyDescent="0.25">
      <c r="A976" t="str">
        <f t="shared" si="59"/>
        <v>City of Yonkers Ward 12 ED 8</v>
      </c>
      <c r="B976" s="11">
        <v>251208</v>
      </c>
      <c r="C976" s="11">
        <v>168</v>
      </c>
      <c r="D976" s="11">
        <v>106</v>
      </c>
      <c r="E976" s="11">
        <f t="shared" si="60"/>
        <v>274</v>
      </c>
      <c r="F976" s="11">
        <f t="shared" si="61"/>
        <v>123</v>
      </c>
      <c r="G976" s="11">
        <f t="shared" si="62"/>
        <v>397</v>
      </c>
    </row>
    <row r="977" spans="1:7" x14ac:dyDescent="0.25">
      <c r="A977" t="str">
        <f t="shared" si="59"/>
        <v>City of Yonkers Ward 12 ED 9</v>
      </c>
      <c r="B977" s="11">
        <v>251209</v>
      </c>
      <c r="C977" s="11">
        <v>149</v>
      </c>
      <c r="D977" s="11">
        <v>44</v>
      </c>
      <c r="E977" s="11">
        <f t="shared" si="60"/>
        <v>193</v>
      </c>
      <c r="F977" s="11">
        <f t="shared" si="61"/>
        <v>30</v>
      </c>
      <c r="G977" s="11">
        <f t="shared" si="62"/>
        <v>223</v>
      </c>
    </row>
    <row r="978" spans="1:7" x14ac:dyDescent="0.25">
      <c r="A978" t="str">
        <f t="shared" si="59"/>
        <v xml:space="preserve">City of Yonkers Ward 12 ED 10 </v>
      </c>
      <c r="B978" s="11">
        <v>251210</v>
      </c>
      <c r="C978" s="11">
        <v>133</v>
      </c>
      <c r="D978" s="11">
        <v>38</v>
      </c>
      <c r="E978" s="11">
        <f t="shared" si="60"/>
        <v>171</v>
      </c>
      <c r="F978" s="11">
        <f t="shared" si="61"/>
        <v>15</v>
      </c>
      <c r="G978" s="11">
        <f t="shared" si="62"/>
        <v>186</v>
      </c>
    </row>
    <row r="979" spans="1:7" x14ac:dyDescent="0.25">
      <c r="A979" t="str">
        <f t="shared" si="59"/>
        <v>City of Yonkers Ward 12 ED 11</v>
      </c>
      <c r="B979" s="11">
        <v>251211</v>
      </c>
      <c r="C979" s="11">
        <v>64</v>
      </c>
      <c r="D979" s="11">
        <v>38</v>
      </c>
      <c r="E979" s="11">
        <f t="shared" si="60"/>
        <v>102</v>
      </c>
      <c r="F979" s="11">
        <f t="shared" si="61"/>
        <v>49</v>
      </c>
      <c r="G979" s="11">
        <f t="shared" si="62"/>
        <v>151</v>
      </c>
    </row>
    <row r="980" spans="1:7" x14ac:dyDescent="0.25">
      <c r="A980" t="str">
        <f t="shared" si="59"/>
        <v>City of Yonkers Ward 12 ED 12</v>
      </c>
      <c r="B980" s="11">
        <v>251212</v>
      </c>
      <c r="C980" s="11">
        <v>62</v>
      </c>
      <c r="D980" s="11">
        <v>57</v>
      </c>
      <c r="E980" s="11">
        <f t="shared" si="60"/>
        <v>119</v>
      </c>
      <c r="F980" s="11">
        <f t="shared" si="61"/>
        <v>39</v>
      </c>
      <c r="G980" s="11">
        <f t="shared" si="62"/>
        <v>158</v>
      </c>
    </row>
    <row r="981" spans="1:7" x14ac:dyDescent="0.25">
      <c r="A981" t="str">
        <f t="shared" si="59"/>
        <v>City of Yonkers Ward 12 ED 13</v>
      </c>
      <c r="B981" s="11">
        <v>251213</v>
      </c>
      <c r="C981" s="11">
        <v>309</v>
      </c>
      <c r="D981" s="11">
        <v>90</v>
      </c>
      <c r="E981" s="11">
        <f t="shared" si="60"/>
        <v>399</v>
      </c>
      <c r="F981" s="11">
        <f t="shared" si="61"/>
        <v>88</v>
      </c>
      <c r="G981" s="11">
        <f t="shared" si="62"/>
        <v>487</v>
      </c>
    </row>
    <row r="982" spans="1:7" x14ac:dyDescent="0.25">
      <c r="A982" t="str">
        <f t="shared" si="59"/>
        <v>City of Yonkers Ward 12 ED 15</v>
      </c>
      <c r="B982" s="11">
        <v>251215</v>
      </c>
      <c r="C982" s="11">
        <v>25</v>
      </c>
      <c r="D982" s="11">
        <v>21</v>
      </c>
      <c r="E982" s="11">
        <f t="shared" si="60"/>
        <v>46</v>
      </c>
      <c r="F982" s="11">
        <f t="shared" si="61"/>
        <v>13</v>
      </c>
      <c r="G982" s="11">
        <f t="shared" si="62"/>
        <v>59</v>
      </c>
    </row>
    <row r="983" spans="1:7" x14ac:dyDescent="0.25">
      <c r="A983" t="str">
        <f t="shared" si="59"/>
        <v>City of Yonkers Ward 12 ED 16</v>
      </c>
      <c r="B983" s="11">
        <v>251216</v>
      </c>
      <c r="C983" s="11">
        <v>172</v>
      </c>
      <c r="D983" s="11">
        <v>90</v>
      </c>
      <c r="E983" s="11">
        <f t="shared" si="60"/>
        <v>262</v>
      </c>
      <c r="F983" s="11">
        <f t="shared" si="61"/>
        <v>48</v>
      </c>
      <c r="G983" s="11">
        <f t="shared" si="62"/>
        <v>310</v>
      </c>
    </row>
    <row r="984" spans="1:7" x14ac:dyDescent="0.25">
      <c r="A984" t="str">
        <f t="shared" si="59"/>
        <v>City of Yonkers Ward 12 ED 17</v>
      </c>
      <c r="B984" s="11">
        <v>251217</v>
      </c>
      <c r="C984" s="11">
        <v>32</v>
      </c>
      <c r="D984" s="11">
        <v>19</v>
      </c>
      <c r="E984" s="11">
        <f t="shared" si="60"/>
        <v>51</v>
      </c>
      <c r="F984" s="11">
        <f t="shared" si="61"/>
        <v>17</v>
      </c>
      <c r="G984" s="11">
        <f t="shared" si="62"/>
        <v>68</v>
      </c>
    </row>
    <row r="985" spans="1:7" x14ac:dyDescent="0.25">
      <c r="A985" t="str">
        <f t="shared" si="59"/>
        <v>City of Yonkers Ward 12 ED 18</v>
      </c>
      <c r="B985" s="11">
        <v>251218</v>
      </c>
      <c r="C985" s="11">
        <v>192</v>
      </c>
      <c r="D985" s="11">
        <v>36</v>
      </c>
      <c r="E985" s="11">
        <f t="shared" si="60"/>
        <v>228</v>
      </c>
      <c r="F985" s="11">
        <f t="shared" si="61"/>
        <v>76</v>
      </c>
      <c r="G985" s="11">
        <f t="shared" si="62"/>
        <v>304</v>
      </c>
    </row>
    <row r="986" spans="1:7" x14ac:dyDescent="0.25">
      <c r="A986" t="str">
        <f t="shared" si="59"/>
        <v>City of Yonkers Ward 12 ED 19</v>
      </c>
      <c r="B986" s="11">
        <v>251219</v>
      </c>
      <c r="C986" s="11">
        <v>58</v>
      </c>
      <c r="D986" s="11">
        <v>31</v>
      </c>
      <c r="E986" s="11">
        <f t="shared" si="60"/>
        <v>89</v>
      </c>
      <c r="F986" s="11">
        <f t="shared" si="61"/>
        <v>22</v>
      </c>
      <c r="G986" s="11">
        <f t="shared" si="62"/>
        <v>111</v>
      </c>
    </row>
    <row r="987" spans="1:7" ht="13.8" thickBot="1" x14ac:dyDescent="0.3">
      <c r="A987" s="18" t="str">
        <f t="shared" si="59"/>
        <v>City of Yonkers Ward 12 ED 20</v>
      </c>
      <c r="B987" s="19">
        <v>251220</v>
      </c>
      <c r="C987" s="19">
        <v>25</v>
      </c>
      <c r="D987" s="19">
        <v>1</v>
      </c>
      <c r="E987" s="19">
        <f t="shared" si="60"/>
        <v>26</v>
      </c>
      <c r="F987" s="19">
        <f t="shared" si="61"/>
        <v>6</v>
      </c>
      <c r="G987" s="19">
        <f t="shared" si="62"/>
        <v>32</v>
      </c>
    </row>
    <row r="988" spans="1:7" x14ac:dyDescent="0.25">
      <c r="B988" s="13" t="s">
        <v>977</v>
      </c>
      <c r="C988" s="11">
        <f>SUM(C969:C987)</f>
        <v>2501</v>
      </c>
      <c r="D988" s="11">
        <f>SUM(D969:D987)</f>
        <v>955</v>
      </c>
      <c r="E988" s="11">
        <f>SUM(E969:E987)</f>
        <v>3456</v>
      </c>
      <c r="F988" s="11">
        <f>SUM(F969:F987)</f>
        <v>938</v>
      </c>
      <c r="G988" s="11">
        <f>SUM(G969:G987)</f>
        <v>4394</v>
      </c>
    </row>
    <row r="990" spans="1:7" ht="13.8" x14ac:dyDescent="0.3">
      <c r="A990" s="15" t="s">
        <v>658</v>
      </c>
      <c r="B990" s="13"/>
    </row>
    <row r="991" spans="1:7" ht="13.8" x14ac:dyDescent="0.3">
      <c r="A991" s="15" t="s">
        <v>663</v>
      </c>
      <c r="B991" s="14" t="s">
        <v>659</v>
      </c>
      <c r="C991" s="11">
        <f>SUM(C748,C771,C797,C816,C840,C863,C889,C909,C926,C947,C968,C988)</f>
        <v>26952</v>
      </c>
      <c r="D991" s="11">
        <f>SUM(D748,D771,D797,D816,D840,D863,D889,D909,D926,D947,D968,D988)</f>
        <v>11456</v>
      </c>
      <c r="E991" s="11">
        <f>SUM(E748,E771,E797,E816,E840,E863,E889,E909,E926,E947,E968,E988)</f>
        <v>38408</v>
      </c>
      <c r="F991" s="11">
        <f>SUM(F748,F771,F797,F816,F840,F863,F889,F909,F926,F947,F968,F988)</f>
        <v>9344</v>
      </c>
      <c r="G991" s="11">
        <f>SUM(G748,G771,G797,G816,G840,G863,G889,G909,G926,G947,G968,G988)</f>
        <v>47752</v>
      </c>
    </row>
    <row r="992" spans="1:7" ht="13.8" x14ac:dyDescent="0.3">
      <c r="A992" s="15"/>
      <c r="B992" s="14"/>
    </row>
    <row r="993" spans="1:7" ht="13.8" x14ac:dyDescent="0.3">
      <c r="A993" s="15" t="s">
        <v>660</v>
      </c>
      <c r="B993" s="12"/>
    </row>
    <row r="994" spans="1:7" ht="13.8" x14ac:dyDescent="0.3">
      <c r="A994" s="15" t="s">
        <v>663</v>
      </c>
      <c r="B994" s="14" t="s">
        <v>659</v>
      </c>
      <c r="C994" s="11">
        <f>SUM(C20,C58,C98,C180,C201,C214,C243,C251,C294,C311,C323,C332,C363,C374,C379,C411,C431,C450,C494)</f>
        <v>133916</v>
      </c>
      <c r="D994" s="11">
        <f>SUM(D20,D58,D98,D180,D201,D214,D243,D251,D294,D311,D323,D332,D363,D374,D379,D411,D431,D450,D494)</f>
        <v>51925</v>
      </c>
      <c r="E994" s="11">
        <f>SUM(E20,E58,E98,E180,E201,E214,E243,E251,E294,E311,E323,E332,E363,E374,E379,E411,E431,E450,E494)</f>
        <v>185841</v>
      </c>
      <c r="F994" s="11">
        <f>SUM(F20,F58,F98,F180,F201,F214,F243,F251,F294,F311,F323,F332,F363,F374,F379,F411,F431,F450,F494)</f>
        <v>27147</v>
      </c>
      <c r="G994" s="11">
        <f>SUM(G20,G58,G98,G180,G201,G214,G243,G251,G294,G311,G323,G332,G363,G374,G379,G411,G431,G450,G494)</f>
        <v>212988</v>
      </c>
    </row>
    <row r="995" spans="1:7" x14ac:dyDescent="0.25">
      <c r="A995" s="16"/>
      <c r="B995" s="12"/>
      <c r="C995" s="11"/>
      <c r="D995" s="11"/>
      <c r="E995" s="11"/>
      <c r="F995" s="11"/>
      <c r="G995" s="11"/>
    </row>
    <row r="996" spans="1:7" ht="13.8" x14ac:dyDescent="0.3">
      <c r="A996" s="15" t="s">
        <v>661</v>
      </c>
      <c r="B996" s="12"/>
      <c r="C996" s="11"/>
      <c r="D996" s="11"/>
      <c r="E996" s="11"/>
      <c r="F996" s="11"/>
      <c r="G996" s="11"/>
    </row>
    <row r="997" spans="1:7" ht="13.8" x14ac:dyDescent="0.3">
      <c r="A997" s="15" t="s">
        <v>663</v>
      </c>
      <c r="B997" s="14" t="s">
        <v>659</v>
      </c>
      <c r="C997" s="11">
        <f>SUM(C569,C646,C669,C684,C732,C748,C771,C797,C816,C840,C863,C889,C909,C926,C947,C968,C988)</f>
        <v>74114</v>
      </c>
      <c r="D997" s="11">
        <f>SUM(D569,D646,D669,D684,D732,D748,D771,D797,D816,D840,D863,D889,D909,D926,D947,D968,D988)</f>
        <v>24097</v>
      </c>
      <c r="E997" s="11">
        <f>SUM(E569,E646,E669,E684,E732,E748,E771,E797,E816,E840,E863,E889,E909,E926,E947,E968,E988)</f>
        <v>98211</v>
      </c>
      <c r="F997" s="11">
        <f>SUM(F569,F646,F669,F684,F732,F748,F771,F797,F816,F840,F863,F889,F909,F926,F947,F968,F988)</f>
        <v>20387</v>
      </c>
      <c r="G997" s="11">
        <f>SUM(G569,G646,G669,G684,G732,G748,G771,G797,G816,G840,G863,G889,G909,G926,G947,G968,G988)</f>
        <v>118598</v>
      </c>
    </row>
    <row r="998" spans="1:7" ht="13.8" x14ac:dyDescent="0.3">
      <c r="A998" s="16"/>
      <c r="B998" s="14" t="s">
        <v>663</v>
      </c>
      <c r="C998" s="11"/>
      <c r="D998" s="11"/>
      <c r="E998" s="11"/>
      <c r="F998" s="11"/>
      <c r="G998" s="11"/>
    </row>
    <row r="999" spans="1:7" ht="13.8" x14ac:dyDescent="0.3">
      <c r="A999" s="15" t="s">
        <v>662</v>
      </c>
      <c r="B999" s="12"/>
      <c r="C999" s="11"/>
      <c r="D999" s="11"/>
      <c r="E999" s="11"/>
      <c r="F999" s="11"/>
      <c r="G999" s="11"/>
    </row>
    <row r="1000" spans="1:7" ht="13.8" x14ac:dyDescent="0.3">
      <c r="A1000" s="15" t="s">
        <v>663</v>
      </c>
      <c r="B1000" s="14" t="s">
        <v>659</v>
      </c>
      <c r="C1000" s="11">
        <f>SUM(C997,C994)</f>
        <v>208030</v>
      </c>
      <c r="D1000" s="11">
        <f>SUM(D997,D994)</f>
        <v>76022</v>
      </c>
      <c r="E1000" s="11">
        <f>SUM(E997,E994)</f>
        <v>284052</v>
      </c>
      <c r="F1000" s="11">
        <f>SUM(F997,F994)</f>
        <v>47534</v>
      </c>
      <c r="G1000" s="11">
        <f>SUM(G997,G994)</f>
        <v>331586</v>
      </c>
    </row>
  </sheetData>
  <pageMargins left="0" right="0" top="1.75" bottom="0.75" header="1" footer="0"/>
  <pageSetup orientation="landscape" horizontalDpi="300" verticalDpi="300" r:id="rId1"/>
  <headerFooter alignWithMargins="0">
    <oddHeader>&amp;L&amp;"Arial Black,Regular"2022 GENERAL&amp;C&amp;"Arial Black,Regular"&amp;16NYS PROPOSAL NUMBER ONE,
 A PROPOSITION &amp;R&amp;"Arial Black,Regular"&amp;P OF 630</oddHeader>
  </headerFooter>
  <rowBreaks count="42" manualBreakCount="42">
    <brk id="20" max="16383" man="1"/>
    <brk id="42" max="16383" man="1"/>
    <brk id="58" max="16383" man="1"/>
    <brk id="83" max="16383" man="1"/>
    <brk id="98" max="16383" man="1"/>
    <brk id="180" max="16383" man="1"/>
    <brk id="201" max="16383" man="1"/>
    <brk id="214" max="16383" man="1"/>
    <brk id="231" max="16383" man="1"/>
    <brk id="243" max="16383" man="1"/>
    <brk id="251" max="16383" man="1"/>
    <brk id="279" max="16383" man="1"/>
    <brk id="294" max="16383" man="1"/>
    <brk id="311" max="16383" man="1"/>
    <brk id="323" max="16383" man="1"/>
    <brk id="332" max="16383" man="1"/>
    <brk id="349" max="16383" man="1"/>
    <brk id="363" max="16383" man="1"/>
    <brk id="374" max="16383" man="1"/>
    <brk id="379" max="16383" man="1"/>
    <brk id="397" max="16383" man="1"/>
    <brk id="411" max="16383" man="1"/>
    <brk id="431" max="16383" man="1"/>
    <brk id="450" max="16383" man="1"/>
    <brk id="494" max="16383" man="1"/>
    <brk id="569" max="16383" man="1"/>
    <brk id="646" max="16383" man="1"/>
    <brk id="669" max="16383" man="1"/>
    <brk id="684" max="16383" man="1"/>
    <brk id="732" max="16383" man="1"/>
    <brk id="748" max="16383" man="1"/>
    <brk id="771" max="16383" man="1"/>
    <brk id="797" max="16383" man="1"/>
    <brk id="816" max="16383" man="1"/>
    <brk id="840" max="16383" man="1"/>
    <brk id="863" max="16383" man="1"/>
    <brk id="889" max="16383" man="1"/>
    <brk id="909" max="16383" man="1"/>
    <brk id="926" max="16383" man="1"/>
    <brk id="947" max="16383" man="1"/>
    <brk id="968" max="16383" man="1"/>
    <brk id="988"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K1001"/>
  <sheetViews>
    <sheetView topLeftCell="A887" zoomScaleNormal="100" workbookViewId="0">
      <selection activeCell="C6" sqref="C6"/>
    </sheetView>
  </sheetViews>
  <sheetFormatPr defaultRowHeight="13.2" x14ac:dyDescent="0.25"/>
  <cols>
    <col min="1" max="1" width="28.109375" bestFit="1" customWidth="1"/>
    <col min="2" max="2" width="8.5546875" style="21" bestFit="1" customWidth="1"/>
    <col min="3" max="4" width="7" style="21" bestFit="1" customWidth="1"/>
    <col min="5" max="6" width="6" style="21" bestFit="1" customWidth="1"/>
    <col min="7" max="8" width="6" style="21" customWidth="1"/>
    <col min="9" max="9" width="7" style="13" bestFit="1" customWidth="1"/>
    <col min="10" max="10" width="7.6640625" style="13" bestFit="1" customWidth="1"/>
    <col min="11" max="11" width="7" style="13" bestFit="1" customWidth="1"/>
  </cols>
  <sheetData>
    <row r="1" spans="1:11" ht="13.8" x14ac:dyDescent="0.3">
      <c r="A1" s="1" t="s">
        <v>663</v>
      </c>
      <c r="B1" s="2"/>
      <c r="C1" s="2" t="s">
        <v>684</v>
      </c>
      <c r="D1" s="2" t="s">
        <v>664</v>
      </c>
      <c r="E1" s="2" t="s">
        <v>685</v>
      </c>
      <c r="F1" s="2" t="s">
        <v>686</v>
      </c>
      <c r="G1" s="2" t="s">
        <v>982</v>
      </c>
      <c r="H1" s="2" t="s">
        <v>982</v>
      </c>
      <c r="I1" s="12"/>
      <c r="J1" s="12"/>
      <c r="K1" s="12"/>
    </row>
    <row r="2" spans="1:11" ht="101.4" customHeight="1" thickBot="1" x14ac:dyDescent="0.3">
      <c r="A2" s="4"/>
      <c r="B2" s="5" t="s">
        <v>665</v>
      </c>
      <c r="C2" s="5" t="s">
        <v>1034</v>
      </c>
      <c r="D2" s="5" t="s">
        <v>1035</v>
      </c>
      <c r="E2" s="5" t="s">
        <v>1035</v>
      </c>
      <c r="F2" s="5" t="s">
        <v>1034</v>
      </c>
      <c r="G2" s="5" t="s">
        <v>1127</v>
      </c>
      <c r="H2" s="5" t="s">
        <v>984</v>
      </c>
      <c r="I2" s="5" t="s">
        <v>666</v>
      </c>
      <c r="J2" s="5" t="s">
        <v>667</v>
      </c>
      <c r="K2" s="5" t="s">
        <v>668</v>
      </c>
    </row>
    <row r="3" spans="1:11" x14ac:dyDescent="0.25">
      <c r="A3" t="str">
        <f t="shared" ref="A3:A70" si="0">VLOOKUP(B3,KEY,3,FALSE)</f>
        <v>Town of Bedford - 1</v>
      </c>
      <c r="B3" s="11">
        <v>10001</v>
      </c>
      <c r="C3" s="11">
        <v>151</v>
      </c>
      <c r="D3" s="11">
        <v>99</v>
      </c>
      <c r="E3" s="11">
        <v>1</v>
      </c>
      <c r="F3" s="11">
        <v>9</v>
      </c>
      <c r="G3" s="11">
        <v>0</v>
      </c>
      <c r="H3" s="11">
        <v>1</v>
      </c>
      <c r="I3" s="13">
        <f t="shared" ref="I3:I68" si="1">SUM(C3:H3)</f>
        <v>261</v>
      </c>
      <c r="J3" s="13">
        <f>SUM(K3-I3)</f>
        <v>0</v>
      </c>
      <c r="K3" s="13">
        <f t="shared" ref="K3:K68" si="2">VLOOKUP(B3,KEY,2,FALSE)</f>
        <v>261</v>
      </c>
    </row>
    <row r="4" spans="1:11" x14ac:dyDescent="0.25">
      <c r="A4" t="str">
        <f t="shared" si="0"/>
        <v>Town of Bedford - 2</v>
      </c>
      <c r="B4" s="11">
        <v>10002</v>
      </c>
      <c r="C4" s="11">
        <v>213</v>
      </c>
      <c r="D4" s="11">
        <v>113</v>
      </c>
      <c r="E4" s="11">
        <v>11</v>
      </c>
      <c r="F4" s="11">
        <v>13</v>
      </c>
      <c r="G4" s="11">
        <v>0</v>
      </c>
      <c r="H4" s="11">
        <v>0</v>
      </c>
      <c r="I4" s="13">
        <f t="shared" si="1"/>
        <v>350</v>
      </c>
      <c r="J4" s="13">
        <f t="shared" ref="J4:J18" si="3">SUM(K4-I4)</f>
        <v>0</v>
      </c>
      <c r="K4" s="13">
        <f t="shared" si="2"/>
        <v>350</v>
      </c>
    </row>
    <row r="5" spans="1:11" x14ac:dyDescent="0.25">
      <c r="A5" s="22" t="str">
        <f t="shared" si="0"/>
        <v>Town of Bedford - 3</v>
      </c>
      <c r="B5" s="11">
        <v>10003</v>
      </c>
      <c r="C5" s="11">
        <v>317</v>
      </c>
      <c r="D5" s="11">
        <v>173</v>
      </c>
      <c r="E5" s="11">
        <v>11</v>
      </c>
      <c r="F5" s="11">
        <v>14</v>
      </c>
      <c r="G5" s="11">
        <v>0</v>
      </c>
      <c r="H5" s="11">
        <v>0</v>
      </c>
      <c r="I5" s="24">
        <f t="shared" si="1"/>
        <v>515</v>
      </c>
      <c r="J5" s="24">
        <f t="shared" si="3"/>
        <v>5</v>
      </c>
      <c r="K5" s="24">
        <f t="shared" si="2"/>
        <v>520</v>
      </c>
    </row>
    <row r="6" spans="1:11" x14ac:dyDescent="0.25">
      <c r="A6" s="22" t="str">
        <f t="shared" si="0"/>
        <v>Town of Bedford - 4</v>
      </c>
      <c r="B6" s="11">
        <v>10004</v>
      </c>
      <c r="C6" s="11">
        <v>240</v>
      </c>
      <c r="D6" s="11">
        <v>167</v>
      </c>
      <c r="E6" s="11">
        <v>23</v>
      </c>
      <c r="F6" s="11">
        <v>22</v>
      </c>
      <c r="G6" s="11">
        <v>0</v>
      </c>
      <c r="H6" s="11">
        <v>1</v>
      </c>
      <c r="I6" s="24">
        <f t="shared" si="1"/>
        <v>453</v>
      </c>
      <c r="J6" s="24">
        <f t="shared" si="3"/>
        <v>6</v>
      </c>
      <c r="K6" s="24">
        <f t="shared" si="2"/>
        <v>459</v>
      </c>
    </row>
    <row r="7" spans="1:11" x14ac:dyDescent="0.25">
      <c r="A7" s="22" t="str">
        <f t="shared" si="0"/>
        <v>Town of Bedford - 5</v>
      </c>
      <c r="B7" s="11">
        <v>10005</v>
      </c>
      <c r="C7" s="11">
        <v>217</v>
      </c>
      <c r="D7" s="11">
        <v>147</v>
      </c>
      <c r="E7" s="11">
        <v>16</v>
      </c>
      <c r="F7" s="11">
        <v>12</v>
      </c>
      <c r="G7" s="11">
        <v>0</v>
      </c>
      <c r="H7" s="11">
        <v>1</v>
      </c>
      <c r="I7" s="24">
        <f t="shared" si="1"/>
        <v>393</v>
      </c>
      <c r="J7" s="24">
        <f t="shared" si="3"/>
        <v>2</v>
      </c>
      <c r="K7" s="24">
        <f t="shared" si="2"/>
        <v>395</v>
      </c>
    </row>
    <row r="8" spans="1:11" x14ac:dyDescent="0.25">
      <c r="A8" s="22" t="str">
        <f t="shared" si="0"/>
        <v>Town of Bedford - 6</v>
      </c>
      <c r="B8" s="11">
        <v>10006</v>
      </c>
      <c r="C8" s="11">
        <v>253</v>
      </c>
      <c r="D8" s="11">
        <v>94</v>
      </c>
      <c r="E8" s="11">
        <v>9</v>
      </c>
      <c r="F8" s="11">
        <v>6</v>
      </c>
      <c r="G8" s="11">
        <v>0</v>
      </c>
      <c r="H8" s="11">
        <v>0</v>
      </c>
      <c r="I8" s="24">
        <f t="shared" si="1"/>
        <v>362</v>
      </c>
      <c r="J8" s="24">
        <f t="shared" si="3"/>
        <v>4</v>
      </c>
      <c r="K8" s="24">
        <f t="shared" si="2"/>
        <v>366</v>
      </c>
    </row>
    <row r="9" spans="1:11" x14ac:dyDescent="0.25">
      <c r="A9" s="22" t="str">
        <f t="shared" si="0"/>
        <v>Town of Bedford - 7</v>
      </c>
      <c r="B9" s="11">
        <v>10007</v>
      </c>
      <c r="C9" s="11">
        <v>49</v>
      </c>
      <c r="D9" s="11">
        <v>45</v>
      </c>
      <c r="E9" s="11">
        <v>1</v>
      </c>
      <c r="F9" s="11">
        <v>2</v>
      </c>
      <c r="G9" s="11">
        <v>0</v>
      </c>
      <c r="H9" s="11">
        <v>0</v>
      </c>
      <c r="I9" s="24">
        <f t="shared" si="1"/>
        <v>97</v>
      </c>
      <c r="J9" s="24">
        <f t="shared" si="3"/>
        <v>0</v>
      </c>
      <c r="K9" s="24">
        <f t="shared" si="2"/>
        <v>97</v>
      </c>
    </row>
    <row r="10" spans="1:11" x14ac:dyDescent="0.25">
      <c r="A10" s="22" t="str">
        <f t="shared" si="0"/>
        <v>Town of Bedford - 8</v>
      </c>
      <c r="B10" s="11">
        <v>10008</v>
      </c>
      <c r="C10" s="11">
        <v>430</v>
      </c>
      <c r="D10" s="11">
        <v>151</v>
      </c>
      <c r="E10" s="11">
        <v>14</v>
      </c>
      <c r="F10" s="11">
        <v>21</v>
      </c>
      <c r="G10" s="11">
        <v>0</v>
      </c>
      <c r="H10" s="11">
        <v>2</v>
      </c>
      <c r="I10" s="24">
        <f t="shared" si="1"/>
        <v>618</v>
      </c>
      <c r="J10" s="24">
        <f t="shared" si="3"/>
        <v>4</v>
      </c>
      <c r="K10" s="24">
        <f t="shared" si="2"/>
        <v>622</v>
      </c>
    </row>
    <row r="11" spans="1:11" x14ac:dyDescent="0.25">
      <c r="A11" s="22" t="str">
        <f t="shared" si="0"/>
        <v>Town of Bedford - 9</v>
      </c>
      <c r="B11" s="11">
        <v>10009</v>
      </c>
      <c r="C11" s="11">
        <v>289</v>
      </c>
      <c r="D11" s="11">
        <v>153</v>
      </c>
      <c r="E11" s="11">
        <v>12</v>
      </c>
      <c r="F11" s="11">
        <v>10</v>
      </c>
      <c r="G11" s="11">
        <v>0</v>
      </c>
      <c r="H11" s="11">
        <v>1</v>
      </c>
      <c r="I11" s="24">
        <f t="shared" si="1"/>
        <v>465</v>
      </c>
      <c r="J11" s="24">
        <f t="shared" si="3"/>
        <v>4</v>
      </c>
      <c r="K11" s="24">
        <f t="shared" si="2"/>
        <v>469</v>
      </c>
    </row>
    <row r="12" spans="1:11" x14ac:dyDescent="0.25">
      <c r="A12" s="22" t="str">
        <f t="shared" si="0"/>
        <v>Town of Bedford - 10</v>
      </c>
      <c r="B12" s="11">
        <v>10010</v>
      </c>
      <c r="C12" s="11">
        <v>329</v>
      </c>
      <c r="D12" s="11">
        <v>205</v>
      </c>
      <c r="E12" s="11">
        <v>12</v>
      </c>
      <c r="F12" s="11">
        <v>13</v>
      </c>
      <c r="G12" s="11">
        <v>0</v>
      </c>
      <c r="H12" s="11">
        <v>0</v>
      </c>
      <c r="I12" s="24">
        <f t="shared" si="1"/>
        <v>559</v>
      </c>
      <c r="J12" s="24">
        <f t="shared" si="3"/>
        <v>1</v>
      </c>
      <c r="K12" s="24">
        <f t="shared" si="2"/>
        <v>560</v>
      </c>
    </row>
    <row r="13" spans="1:11" x14ac:dyDescent="0.25">
      <c r="A13" s="22" t="str">
        <f t="shared" si="0"/>
        <v>Town of Bedford - 11</v>
      </c>
      <c r="B13" s="11">
        <v>10011</v>
      </c>
      <c r="C13" s="11">
        <v>247</v>
      </c>
      <c r="D13" s="11">
        <v>152</v>
      </c>
      <c r="E13" s="11">
        <v>9</v>
      </c>
      <c r="F13" s="11">
        <v>12</v>
      </c>
      <c r="G13" s="11">
        <v>0</v>
      </c>
      <c r="H13" s="11">
        <v>1</v>
      </c>
      <c r="I13" s="24">
        <f t="shared" si="1"/>
        <v>421</v>
      </c>
      <c r="J13" s="24">
        <f t="shared" si="3"/>
        <v>3</v>
      </c>
      <c r="K13" s="24">
        <f t="shared" si="2"/>
        <v>424</v>
      </c>
    </row>
    <row r="14" spans="1:11" x14ac:dyDescent="0.25">
      <c r="A14" s="22" t="str">
        <f t="shared" si="0"/>
        <v>Town of Bedford - 12</v>
      </c>
      <c r="B14" s="11">
        <v>10012</v>
      </c>
      <c r="C14" s="11">
        <v>260</v>
      </c>
      <c r="D14" s="11">
        <v>174</v>
      </c>
      <c r="E14" s="11">
        <v>6</v>
      </c>
      <c r="F14" s="11">
        <v>9</v>
      </c>
      <c r="G14" s="11">
        <v>0</v>
      </c>
      <c r="H14" s="11">
        <v>1</v>
      </c>
      <c r="I14" s="24">
        <f t="shared" si="1"/>
        <v>450</v>
      </c>
      <c r="J14" s="24">
        <f t="shared" si="3"/>
        <v>1</v>
      </c>
      <c r="K14" s="24">
        <f t="shared" si="2"/>
        <v>451</v>
      </c>
    </row>
    <row r="15" spans="1:11" x14ac:dyDescent="0.25">
      <c r="A15" s="22" t="str">
        <f t="shared" si="0"/>
        <v>Town of Bedford - 13</v>
      </c>
      <c r="B15" s="11">
        <v>10013</v>
      </c>
      <c r="C15" s="11">
        <v>239</v>
      </c>
      <c r="D15" s="11">
        <v>141</v>
      </c>
      <c r="E15" s="11">
        <v>9</v>
      </c>
      <c r="F15" s="11">
        <v>4</v>
      </c>
      <c r="G15" s="11">
        <v>0</v>
      </c>
      <c r="H15" s="11">
        <v>0</v>
      </c>
      <c r="I15" s="24">
        <f t="shared" si="1"/>
        <v>393</v>
      </c>
      <c r="J15" s="24">
        <f t="shared" si="3"/>
        <v>3</v>
      </c>
      <c r="K15" s="24">
        <f t="shared" si="2"/>
        <v>396</v>
      </c>
    </row>
    <row r="16" spans="1:11" x14ac:dyDescent="0.25">
      <c r="A16" s="22" t="str">
        <f t="shared" si="0"/>
        <v>Town of Bedford - 14</v>
      </c>
      <c r="B16" s="11">
        <v>10014</v>
      </c>
      <c r="C16" s="11">
        <v>329</v>
      </c>
      <c r="D16" s="11">
        <v>149</v>
      </c>
      <c r="E16" s="11">
        <v>15</v>
      </c>
      <c r="F16" s="11">
        <v>27</v>
      </c>
      <c r="G16" s="11">
        <v>0</v>
      </c>
      <c r="H16" s="11">
        <v>1</v>
      </c>
      <c r="I16" s="24">
        <f t="shared" si="1"/>
        <v>521</v>
      </c>
      <c r="J16" s="24">
        <f t="shared" si="3"/>
        <v>5</v>
      </c>
      <c r="K16" s="24">
        <f t="shared" si="2"/>
        <v>526</v>
      </c>
    </row>
    <row r="17" spans="1:11" x14ac:dyDescent="0.25">
      <c r="A17" s="22" t="str">
        <f t="shared" si="0"/>
        <v>Town of Bedford - 15</v>
      </c>
      <c r="B17" s="11">
        <v>10015</v>
      </c>
      <c r="C17" s="11">
        <v>268</v>
      </c>
      <c r="D17" s="11">
        <v>115</v>
      </c>
      <c r="E17" s="11">
        <v>10</v>
      </c>
      <c r="F17" s="11">
        <v>18</v>
      </c>
      <c r="G17" s="11">
        <v>0</v>
      </c>
      <c r="H17" s="11">
        <v>0</v>
      </c>
      <c r="I17" s="24">
        <f t="shared" si="1"/>
        <v>411</v>
      </c>
      <c r="J17" s="24">
        <f t="shared" si="3"/>
        <v>2</v>
      </c>
      <c r="K17" s="24">
        <f t="shared" si="2"/>
        <v>413</v>
      </c>
    </row>
    <row r="18" spans="1:11" x14ac:dyDescent="0.25">
      <c r="A18" s="22" t="str">
        <f t="shared" si="0"/>
        <v>Town of Bedford - 16</v>
      </c>
      <c r="B18" s="11">
        <v>10016</v>
      </c>
      <c r="C18" s="11">
        <v>327</v>
      </c>
      <c r="D18" s="11">
        <v>144</v>
      </c>
      <c r="E18" s="11">
        <v>20</v>
      </c>
      <c r="F18" s="11">
        <v>12</v>
      </c>
      <c r="G18" s="11">
        <v>0</v>
      </c>
      <c r="H18" s="11">
        <v>0</v>
      </c>
      <c r="I18" s="24">
        <f t="shared" si="1"/>
        <v>503</v>
      </c>
      <c r="J18" s="24">
        <f t="shared" si="3"/>
        <v>6</v>
      </c>
      <c r="K18" s="24">
        <f t="shared" si="2"/>
        <v>509</v>
      </c>
    </row>
    <row r="19" spans="1:11" x14ac:dyDescent="0.25">
      <c r="A19" s="22" t="str">
        <f t="shared" si="0"/>
        <v>Town of Bedford - 17</v>
      </c>
      <c r="B19" s="11">
        <v>10017</v>
      </c>
      <c r="C19" s="11">
        <v>155</v>
      </c>
      <c r="D19" s="11">
        <v>109</v>
      </c>
      <c r="E19" s="11">
        <v>9</v>
      </c>
      <c r="F19" s="11">
        <v>5</v>
      </c>
      <c r="G19" s="11">
        <v>0</v>
      </c>
      <c r="H19" s="11">
        <v>0</v>
      </c>
      <c r="I19" s="24">
        <f t="shared" si="1"/>
        <v>278</v>
      </c>
      <c r="J19" s="24">
        <f t="shared" ref="J19:J84" si="4">SUM(K19-I19)</f>
        <v>9</v>
      </c>
      <c r="K19" s="24">
        <f t="shared" si="2"/>
        <v>287</v>
      </c>
    </row>
    <row r="20" spans="1:11" ht="13.8" thickBot="1" x14ac:dyDescent="0.3">
      <c r="A20" s="18" t="str">
        <f t="shared" si="0"/>
        <v>Town of Bedford - 18</v>
      </c>
      <c r="B20" s="19">
        <v>10018</v>
      </c>
      <c r="C20" s="19">
        <v>110</v>
      </c>
      <c r="D20" s="19">
        <v>72</v>
      </c>
      <c r="E20" s="19">
        <v>14</v>
      </c>
      <c r="F20" s="19">
        <v>9</v>
      </c>
      <c r="G20" s="19">
        <v>0</v>
      </c>
      <c r="H20" s="19">
        <v>6</v>
      </c>
      <c r="I20" s="26">
        <f t="shared" si="1"/>
        <v>211</v>
      </c>
      <c r="J20" s="26">
        <f t="shared" si="4"/>
        <v>0</v>
      </c>
      <c r="K20" s="26">
        <f t="shared" si="2"/>
        <v>211</v>
      </c>
    </row>
    <row r="21" spans="1:11" x14ac:dyDescent="0.25">
      <c r="A21" s="22"/>
      <c r="B21" s="11" t="s">
        <v>977</v>
      </c>
      <c r="C21" s="11">
        <f>SUM(C3:C20)</f>
        <v>4423</v>
      </c>
      <c r="D21" s="11">
        <f t="shared" ref="D21:K21" si="5">SUM(D3:D20)</f>
        <v>2403</v>
      </c>
      <c r="E21" s="11">
        <f t="shared" si="5"/>
        <v>202</v>
      </c>
      <c r="F21" s="11">
        <f t="shared" si="5"/>
        <v>218</v>
      </c>
      <c r="G21" s="11">
        <f t="shared" si="5"/>
        <v>0</v>
      </c>
      <c r="H21" s="11">
        <f t="shared" si="5"/>
        <v>15</v>
      </c>
      <c r="I21" s="11">
        <f t="shared" si="5"/>
        <v>7261</v>
      </c>
      <c r="J21" s="11">
        <f t="shared" si="5"/>
        <v>55</v>
      </c>
      <c r="K21" s="11">
        <f t="shared" si="5"/>
        <v>7316</v>
      </c>
    </row>
    <row r="22" spans="1:11" x14ac:dyDescent="0.25">
      <c r="A22" s="22" t="str">
        <f t="shared" si="0"/>
        <v>Town of Cortlandt - 1</v>
      </c>
      <c r="B22" s="11">
        <v>20001</v>
      </c>
      <c r="C22" s="11">
        <v>190</v>
      </c>
      <c r="D22" s="11">
        <v>268</v>
      </c>
      <c r="E22" s="11">
        <v>29</v>
      </c>
      <c r="F22" s="11">
        <v>8</v>
      </c>
      <c r="G22" s="11">
        <v>0</v>
      </c>
      <c r="H22" s="11">
        <v>1</v>
      </c>
      <c r="I22" s="24">
        <f t="shared" si="1"/>
        <v>496</v>
      </c>
      <c r="J22" s="24">
        <f t="shared" si="4"/>
        <v>3</v>
      </c>
      <c r="K22" s="24">
        <f t="shared" si="2"/>
        <v>499</v>
      </c>
    </row>
    <row r="23" spans="1:11" x14ac:dyDescent="0.25">
      <c r="A23" s="22" t="str">
        <f t="shared" si="0"/>
        <v>Town of Cortlandt - 2</v>
      </c>
      <c r="B23" s="11">
        <v>20002</v>
      </c>
      <c r="C23" s="11">
        <v>127</v>
      </c>
      <c r="D23" s="11">
        <v>187</v>
      </c>
      <c r="E23" s="11">
        <v>19</v>
      </c>
      <c r="F23" s="11">
        <v>7</v>
      </c>
      <c r="G23" s="11">
        <v>0</v>
      </c>
      <c r="H23" s="11">
        <v>0</v>
      </c>
      <c r="I23" s="24">
        <f t="shared" si="1"/>
        <v>340</v>
      </c>
      <c r="J23" s="24">
        <f t="shared" si="4"/>
        <v>4</v>
      </c>
      <c r="K23" s="24">
        <f t="shared" si="2"/>
        <v>344</v>
      </c>
    </row>
    <row r="24" spans="1:11" x14ac:dyDescent="0.25">
      <c r="A24" s="22" t="str">
        <f t="shared" si="0"/>
        <v>Town of Cortlandt - 3</v>
      </c>
      <c r="B24" s="11">
        <v>20003</v>
      </c>
      <c r="C24" s="11">
        <v>82</v>
      </c>
      <c r="D24" s="11">
        <v>111</v>
      </c>
      <c r="E24" s="11">
        <v>11</v>
      </c>
      <c r="F24" s="11">
        <v>9</v>
      </c>
      <c r="G24" s="11">
        <v>0</v>
      </c>
      <c r="H24" s="11">
        <v>0</v>
      </c>
      <c r="I24" s="24">
        <f t="shared" si="1"/>
        <v>213</v>
      </c>
      <c r="J24" s="24">
        <f t="shared" si="4"/>
        <v>1</v>
      </c>
      <c r="K24" s="24">
        <f t="shared" si="2"/>
        <v>214</v>
      </c>
    </row>
    <row r="25" spans="1:11" x14ac:dyDescent="0.25">
      <c r="A25" s="22" t="str">
        <f t="shared" si="0"/>
        <v>Town of Cortlandt - 4</v>
      </c>
      <c r="B25" s="11">
        <v>20004</v>
      </c>
      <c r="C25" s="11">
        <v>207</v>
      </c>
      <c r="D25" s="11">
        <v>236</v>
      </c>
      <c r="E25" s="11">
        <v>17</v>
      </c>
      <c r="F25" s="11">
        <v>21</v>
      </c>
      <c r="G25" s="11">
        <v>0</v>
      </c>
      <c r="H25" s="11">
        <v>0</v>
      </c>
      <c r="I25" s="24">
        <f t="shared" si="1"/>
        <v>481</v>
      </c>
      <c r="J25" s="24">
        <f t="shared" si="4"/>
        <v>1</v>
      </c>
      <c r="K25" s="24">
        <f t="shared" si="2"/>
        <v>482</v>
      </c>
    </row>
    <row r="26" spans="1:11" x14ac:dyDescent="0.25">
      <c r="A26" s="22" t="str">
        <f t="shared" si="0"/>
        <v>Town of Cortlandt - 5</v>
      </c>
      <c r="B26" s="11">
        <v>20005</v>
      </c>
      <c r="C26" s="11">
        <v>279</v>
      </c>
      <c r="D26" s="11">
        <v>165</v>
      </c>
      <c r="E26" s="11">
        <v>23</v>
      </c>
      <c r="F26" s="11">
        <v>11</v>
      </c>
      <c r="G26" s="11">
        <v>0</v>
      </c>
      <c r="H26" s="11">
        <v>1</v>
      </c>
      <c r="I26" s="24">
        <f t="shared" si="1"/>
        <v>479</v>
      </c>
      <c r="J26" s="24">
        <f t="shared" si="4"/>
        <v>4</v>
      </c>
      <c r="K26" s="24">
        <f t="shared" si="2"/>
        <v>483</v>
      </c>
    </row>
    <row r="27" spans="1:11" x14ac:dyDescent="0.25">
      <c r="A27" s="22" t="str">
        <f t="shared" si="0"/>
        <v>Town of Cortlandt - 6</v>
      </c>
      <c r="B27" s="11">
        <v>20006</v>
      </c>
      <c r="C27" s="11">
        <v>393</v>
      </c>
      <c r="D27" s="11">
        <v>88</v>
      </c>
      <c r="E27" s="11">
        <v>10</v>
      </c>
      <c r="F27" s="11">
        <v>41</v>
      </c>
      <c r="G27" s="11">
        <v>0</v>
      </c>
      <c r="H27" s="11">
        <v>0</v>
      </c>
      <c r="I27" s="24">
        <f t="shared" si="1"/>
        <v>532</v>
      </c>
      <c r="J27" s="24">
        <f t="shared" si="4"/>
        <v>4</v>
      </c>
      <c r="K27" s="24">
        <f t="shared" si="2"/>
        <v>536</v>
      </c>
    </row>
    <row r="28" spans="1:11" x14ac:dyDescent="0.25">
      <c r="A28" s="22" t="str">
        <f t="shared" si="0"/>
        <v>Town of Cortlandt - 7</v>
      </c>
      <c r="B28" s="11">
        <v>20007</v>
      </c>
      <c r="C28" s="11">
        <v>255</v>
      </c>
      <c r="D28" s="11">
        <v>88</v>
      </c>
      <c r="E28" s="11">
        <v>7</v>
      </c>
      <c r="F28" s="11">
        <v>45</v>
      </c>
      <c r="G28" s="11">
        <v>0</v>
      </c>
      <c r="H28" s="11">
        <v>0</v>
      </c>
      <c r="I28" s="24">
        <f t="shared" si="1"/>
        <v>395</v>
      </c>
      <c r="J28" s="24">
        <f t="shared" si="4"/>
        <v>8</v>
      </c>
      <c r="K28" s="24">
        <f t="shared" si="2"/>
        <v>403</v>
      </c>
    </row>
    <row r="29" spans="1:11" x14ac:dyDescent="0.25">
      <c r="A29" s="22" t="str">
        <f t="shared" si="0"/>
        <v>Town of Cortlandt - 8</v>
      </c>
      <c r="B29" s="11">
        <v>20008</v>
      </c>
      <c r="C29" s="11">
        <v>278</v>
      </c>
      <c r="D29" s="11">
        <v>110</v>
      </c>
      <c r="E29" s="11">
        <v>11</v>
      </c>
      <c r="F29" s="11">
        <v>36</v>
      </c>
      <c r="G29" s="11">
        <v>0</v>
      </c>
      <c r="H29" s="11">
        <v>0</v>
      </c>
      <c r="I29" s="24">
        <f t="shared" si="1"/>
        <v>435</v>
      </c>
      <c r="J29" s="24">
        <f t="shared" si="4"/>
        <v>4</v>
      </c>
      <c r="K29" s="24">
        <f t="shared" si="2"/>
        <v>439</v>
      </c>
    </row>
    <row r="30" spans="1:11" x14ac:dyDescent="0.25">
      <c r="A30" s="22" t="str">
        <f t="shared" si="0"/>
        <v>Town of Cortlandt - 9</v>
      </c>
      <c r="B30" s="11">
        <v>20009</v>
      </c>
      <c r="C30" s="11">
        <v>202</v>
      </c>
      <c r="D30" s="11">
        <v>75</v>
      </c>
      <c r="E30" s="11">
        <v>7</v>
      </c>
      <c r="F30" s="11">
        <v>36</v>
      </c>
      <c r="G30" s="11">
        <v>0</v>
      </c>
      <c r="H30" s="11">
        <v>1</v>
      </c>
      <c r="I30" s="24">
        <f t="shared" si="1"/>
        <v>321</v>
      </c>
      <c r="J30" s="24">
        <f t="shared" si="4"/>
        <v>0</v>
      </c>
      <c r="K30" s="24">
        <f t="shared" si="2"/>
        <v>321</v>
      </c>
    </row>
    <row r="31" spans="1:11" x14ac:dyDescent="0.25">
      <c r="A31" s="22" t="str">
        <f t="shared" si="0"/>
        <v>Town of Cortlandt - 10</v>
      </c>
      <c r="B31" s="11">
        <v>20010</v>
      </c>
      <c r="C31" s="11">
        <v>369</v>
      </c>
      <c r="D31" s="11">
        <v>174</v>
      </c>
      <c r="E31" s="11">
        <v>13</v>
      </c>
      <c r="F31" s="11">
        <v>63</v>
      </c>
      <c r="G31" s="11">
        <v>0</v>
      </c>
      <c r="H31" s="11">
        <v>1</v>
      </c>
      <c r="I31" s="24">
        <f t="shared" si="1"/>
        <v>620</v>
      </c>
      <c r="J31" s="24">
        <f t="shared" si="4"/>
        <v>7</v>
      </c>
      <c r="K31" s="24">
        <f t="shared" si="2"/>
        <v>627</v>
      </c>
    </row>
    <row r="32" spans="1:11" x14ac:dyDescent="0.25">
      <c r="A32" s="22" t="str">
        <f t="shared" si="0"/>
        <v>Town of Cortlandt - 11</v>
      </c>
      <c r="B32" s="11">
        <v>20011</v>
      </c>
      <c r="C32" s="11">
        <v>255</v>
      </c>
      <c r="D32" s="11">
        <v>215</v>
      </c>
      <c r="E32" s="11">
        <v>27</v>
      </c>
      <c r="F32" s="11">
        <v>20</v>
      </c>
      <c r="G32" s="11">
        <v>0</v>
      </c>
      <c r="H32" s="11">
        <v>0</v>
      </c>
      <c r="I32" s="24">
        <f t="shared" si="1"/>
        <v>517</v>
      </c>
      <c r="J32" s="24">
        <f t="shared" si="4"/>
        <v>0</v>
      </c>
      <c r="K32" s="24">
        <f t="shared" si="2"/>
        <v>517</v>
      </c>
    </row>
    <row r="33" spans="1:11" x14ac:dyDescent="0.25">
      <c r="A33" s="22" t="str">
        <f t="shared" si="0"/>
        <v>Town of Cortlandt - 12</v>
      </c>
      <c r="B33" s="11">
        <v>20012</v>
      </c>
      <c r="C33" s="11">
        <v>211</v>
      </c>
      <c r="D33" s="11">
        <v>174</v>
      </c>
      <c r="E33" s="11">
        <v>28</v>
      </c>
      <c r="F33" s="11">
        <v>18</v>
      </c>
      <c r="G33" s="11">
        <v>0</v>
      </c>
      <c r="H33" s="11">
        <v>0</v>
      </c>
      <c r="I33" s="24">
        <f t="shared" si="1"/>
        <v>431</v>
      </c>
      <c r="J33" s="24">
        <f t="shared" si="4"/>
        <v>3</v>
      </c>
      <c r="K33" s="24">
        <f t="shared" si="2"/>
        <v>434</v>
      </c>
    </row>
    <row r="34" spans="1:11" x14ac:dyDescent="0.25">
      <c r="A34" s="22" t="str">
        <f t="shared" si="0"/>
        <v>Town of Cortlandt - 13</v>
      </c>
      <c r="B34" s="11">
        <v>20013</v>
      </c>
      <c r="C34" s="11">
        <v>385</v>
      </c>
      <c r="D34" s="11">
        <v>390</v>
      </c>
      <c r="E34" s="11">
        <v>22</v>
      </c>
      <c r="F34" s="11">
        <v>34</v>
      </c>
      <c r="G34" s="11">
        <v>0</v>
      </c>
      <c r="H34" s="11">
        <v>1</v>
      </c>
      <c r="I34" s="24">
        <f t="shared" si="1"/>
        <v>832</v>
      </c>
      <c r="J34" s="24">
        <f t="shared" si="4"/>
        <v>4</v>
      </c>
      <c r="K34" s="24">
        <f t="shared" si="2"/>
        <v>836</v>
      </c>
    </row>
    <row r="35" spans="1:11" x14ac:dyDescent="0.25">
      <c r="A35" s="22" t="str">
        <f t="shared" si="0"/>
        <v>Town of Cortlandt - 14</v>
      </c>
      <c r="B35" s="11">
        <v>20014</v>
      </c>
      <c r="C35" s="11">
        <v>236</v>
      </c>
      <c r="D35" s="11">
        <v>226</v>
      </c>
      <c r="E35" s="11">
        <v>17</v>
      </c>
      <c r="F35" s="11">
        <v>12</v>
      </c>
      <c r="G35" s="11">
        <v>0</v>
      </c>
      <c r="H35" s="11">
        <v>0</v>
      </c>
      <c r="I35" s="24">
        <f t="shared" si="1"/>
        <v>491</v>
      </c>
      <c r="J35" s="24">
        <f t="shared" si="4"/>
        <v>4</v>
      </c>
      <c r="K35" s="24">
        <f t="shared" si="2"/>
        <v>495</v>
      </c>
    </row>
    <row r="36" spans="1:11" x14ac:dyDescent="0.25">
      <c r="A36" s="22" t="str">
        <f t="shared" si="0"/>
        <v>Town of Cortlandt - 15</v>
      </c>
      <c r="B36" s="11">
        <v>20015</v>
      </c>
      <c r="C36" s="11">
        <v>348</v>
      </c>
      <c r="D36" s="11">
        <v>265</v>
      </c>
      <c r="E36" s="11">
        <v>30</v>
      </c>
      <c r="F36" s="11">
        <v>9</v>
      </c>
      <c r="G36" s="11">
        <v>0</v>
      </c>
      <c r="H36" s="11">
        <v>1</v>
      </c>
      <c r="I36" s="24">
        <f t="shared" si="1"/>
        <v>653</v>
      </c>
      <c r="J36" s="24">
        <f t="shared" si="4"/>
        <v>1</v>
      </c>
      <c r="K36" s="24">
        <f t="shared" si="2"/>
        <v>654</v>
      </c>
    </row>
    <row r="37" spans="1:11" x14ac:dyDescent="0.25">
      <c r="A37" s="22" t="str">
        <f t="shared" si="0"/>
        <v>Town of Cortlandt - 16</v>
      </c>
      <c r="B37" s="11">
        <v>20016</v>
      </c>
      <c r="C37" s="11">
        <v>107</v>
      </c>
      <c r="D37" s="11">
        <v>177</v>
      </c>
      <c r="E37" s="11">
        <v>25</v>
      </c>
      <c r="F37" s="11">
        <v>10</v>
      </c>
      <c r="G37" s="11">
        <v>0</v>
      </c>
      <c r="H37" s="11">
        <v>0</v>
      </c>
      <c r="I37" s="24">
        <f t="shared" si="1"/>
        <v>319</v>
      </c>
      <c r="J37" s="24">
        <f t="shared" si="4"/>
        <v>3</v>
      </c>
      <c r="K37" s="24">
        <f t="shared" si="2"/>
        <v>322</v>
      </c>
    </row>
    <row r="38" spans="1:11" x14ac:dyDescent="0.25">
      <c r="A38" s="22" t="str">
        <f t="shared" si="0"/>
        <v>Town of Cortlandt - 17</v>
      </c>
      <c r="B38" s="11">
        <v>20017</v>
      </c>
      <c r="C38" s="11">
        <v>148</v>
      </c>
      <c r="D38" s="11">
        <v>125</v>
      </c>
      <c r="E38" s="11">
        <v>15</v>
      </c>
      <c r="F38" s="11">
        <v>17</v>
      </c>
      <c r="G38" s="11">
        <v>0</v>
      </c>
      <c r="H38" s="11">
        <v>0</v>
      </c>
      <c r="I38" s="24">
        <f t="shared" si="1"/>
        <v>305</v>
      </c>
      <c r="J38" s="24">
        <f t="shared" si="4"/>
        <v>3</v>
      </c>
      <c r="K38" s="24">
        <f t="shared" si="2"/>
        <v>308</v>
      </c>
    </row>
    <row r="39" spans="1:11" x14ac:dyDescent="0.25">
      <c r="A39" s="22" t="str">
        <f t="shared" si="0"/>
        <v>Town of Cortlandt - 18</v>
      </c>
      <c r="B39" s="11">
        <v>20018</v>
      </c>
      <c r="C39" s="11">
        <v>180</v>
      </c>
      <c r="D39" s="11">
        <v>168</v>
      </c>
      <c r="E39" s="11">
        <v>11</v>
      </c>
      <c r="F39" s="11">
        <v>17</v>
      </c>
      <c r="G39" s="11">
        <v>0</v>
      </c>
      <c r="H39" s="11">
        <v>0</v>
      </c>
      <c r="I39" s="24">
        <f t="shared" si="1"/>
        <v>376</v>
      </c>
      <c r="J39" s="24">
        <f t="shared" si="4"/>
        <v>1</v>
      </c>
      <c r="K39" s="24">
        <f t="shared" si="2"/>
        <v>377</v>
      </c>
    </row>
    <row r="40" spans="1:11" x14ac:dyDescent="0.25">
      <c r="A40" s="22" t="str">
        <f t="shared" si="0"/>
        <v>Town of Cortlandt - 19</v>
      </c>
      <c r="B40" s="11">
        <v>20019</v>
      </c>
      <c r="C40" s="11">
        <v>142</v>
      </c>
      <c r="D40" s="11">
        <v>48</v>
      </c>
      <c r="E40" s="11">
        <v>4</v>
      </c>
      <c r="F40" s="11">
        <v>20</v>
      </c>
      <c r="G40" s="11">
        <v>0</v>
      </c>
      <c r="H40" s="11">
        <v>0</v>
      </c>
      <c r="I40" s="24">
        <f t="shared" si="1"/>
        <v>214</v>
      </c>
      <c r="J40" s="24">
        <f t="shared" si="4"/>
        <v>1</v>
      </c>
      <c r="K40" s="24">
        <f t="shared" si="2"/>
        <v>215</v>
      </c>
    </row>
    <row r="41" spans="1:11" x14ac:dyDescent="0.25">
      <c r="A41" s="22" t="str">
        <f t="shared" si="0"/>
        <v>Town of Cortlandt - 20</v>
      </c>
      <c r="B41" s="11">
        <v>20020</v>
      </c>
      <c r="C41" s="11">
        <v>207</v>
      </c>
      <c r="D41" s="11">
        <v>202</v>
      </c>
      <c r="E41" s="11">
        <v>17</v>
      </c>
      <c r="F41" s="11">
        <v>17</v>
      </c>
      <c r="G41" s="11">
        <v>0</v>
      </c>
      <c r="H41" s="11">
        <v>0</v>
      </c>
      <c r="I41" s="24">
        <f t="shared" si="1"/>
        <v>443</v>
      </c>
      <c r="J41" s="24">
        <f t="shared" si="4"/>
        <v>1</v>
      </c>
      <c r="K41" s="24">
        <f t="shared" si="2"/>
        <v>444</v>
      </c>
    </row>
    <row r="42" spans="1:11" x14ac:dyDescent="0.25">
      <c r="A42" s="22" t="str">
        <f t="shared" si="0"/>
        <v>Town of Cortlandt - 21</v>
      </c>
      <c r="B42" s="11">
        <v>20021</v>
      </c>
      <c r="C42" s="11">
        <v>252</v>
      </c>
      <c r="D42" s="11">
        <v>302</v>
      </c>
      <c r="E42" s="11">
        <v>34</v>
      </c>
      <c r="F42" s="11">
        <v>28</v>
      </c>
      <c r="G42" s="11">
        <v>0</v>
      </c>
      <c r="H42" s="11">
        <v>0</v>
      </c>
      <c r="I42" s="24">
        <f t="shared" si="1"/>
        <v>616</v>
      </c>
      <c r="J42" s="24">
        <f t="shared" si="4"/>
        <v>1</v>
      </c>
      <c r="K42" s="24">
        <f t="shared" si="2"/>
        <v>617</v>
      </c>
    </row>
    <row r="43" spans="1:11" x14ac:dyDescent="0.25">
      <c r="A43" s="22" t="str">
        <f t="shared" si="0"/>
        <v>Town of Cortlandt - 22</v>
      </c>
      <c r="B43" s="11">
        <v>20022</v>
      </c>
      <c r="C43" s="11">
        <v>526</v>
      </c>
      <c r="D43" s="11">
        <v>274</v>
      </c>
      <c r="E43" s="11">
        <v>26</v>
      </c>
      <c r="F43" s="11">
        <v>47</v>
      </c>
      <c r="G43" s="11">
        <v>0</v>
      </c>
      <c r="H43" s="11">
        <v>1</v>
      </c>
      <c r="I43" s="24">
        <f t="shared" si="1"/>
        <v>874</v>
      </c>
      <c r="J43" s="24">
        <f t="shared" si="4"/>
        <v>9</v>
      </c>
      <c r="K43" s="24">
        <f t="shared" si="2"/>
        <v>883</v>
      </c>
    </row>
    <row r="44" spans="1:11" x14ac:dyDescent="0.25">
      <c r="A44" s="22" t="str">
        <f t="shared" si="0"/>
        <v>Town of Cortlandt - 23</v>
      </c>
      <c r="B44" s="11">
        <v>20023</v>
      </c>
      <c r="C44" s="11">
        <v>297</v>
      </c>
      <c r="D44" s="11">
        <v>161</v>
      </c>
      <c r="E44" s="11">
        <v>20</v>
      </c>
      <c r="F44" s="11">
        <v>22</v>
      </c>
      <c r="G44" s="11">
        <v>0</v>
      </c>
      <c r="H44" s="11">
        <v>0</v>
      </c>
      <c r="I44" s="24">
        <f t="shared" si="1"/>
        <v>500</v>
      </c>
      <c r="J44" s="24">
        <f t="shared" si="4"/>
        <v>5</v>
      </c>
      <c r="K44" s="24">
        <f t="shared" si="2"/>
        <v>505</v>
      </c>
    </row>
    <row r="45" spans="1:11" x14ac:dyDescent="0.25">
      <c r="A45" s="22" t="str">
        <f t="shared" si="0"/>
        <v>Town of Cortlandt - 24</v>
      </c>
      <c r="B45" s="11">
        <v>20024</v>
      </c>
      <c r="C45" s="11">
        <v>279</v>
      </c>
      <c r="D45" s="11">
        <v>253</v>
      </c>
      <c r="E45" s="11">
        <v>25</v>
      </c>
      <c r="F45" s="11">
        <v>10</v>
      </c>
      <c r="G45" s="11">
        <v>1</v>
      </c>
      <c r="H45" s="11">
        <v>0</v>
      </c>
      <c r="I45" s="24">
        <f t="shared" si="1"/>
        <v>568</v>
      </c>
      <c r="J45" s="24">
        <f t="shared" si="4"/>
        <v>0</v>
      </c>
      <c r="K45" s="24">
        <f t="shared" si="2"/>
        <v>568</v>
      </c>
    </row>
    <row r="46" spans="1:11" x14ac:dyDescent="0.25">
      <c r="A46" s="22" t="str">
        <f t="shared" si="0"/>
        <v>Town of Cortlandt - 25</v>
      </c>
      <c r="B46" s="11">
        <v>20025</v>
      </c>
      <c r="C46" s="11">
        <v>483</v>
      </c>
      <c r="D46" s="11">
        <v>169</v>
      </c>
      <c r="E46" s="11">
        <v>20</v>
      </c>
      <c r="F46" s="11">
        <v>67</v>
      </c>
      <c r="G46" s="11">
        <v>0</v>
      </c>
      <c r="H46" s="11">
        <v>1</v>
      </c>
      <c r="I46" s="24">
        <f t="shared" si="1"/>
        <v>740</v>
      </c>
      <c r="J46" s="24">
        <f t="shared" si="4"/>
        <v>8</v>
      </c>
      <c r="K46" s="24">
        <f t="shared" si="2"/>
        <v>748</v>
      </c>
    </row>
    <row r="47" spans="1:11" x14ac:dyDescent="0.25">
      <c r="A47" s="22" t="str">
        <f t="shared" si="0"/>
        <v>Town of Cortlandt - 26</v>
      </c>
      <c r="B47" s="11">
        <v>20026</v>
      </c>
      <c r="C47" s="11">
        <v>182</v>
      </c>
      <c r="D47" s="11">
        <v>213</v>
      </c>
      <c r="E47" s="11">
        <v>28</v>
      </c>
      <c r="F47" s="11">
        <v>16</v>
      </c>
      <c r="G47" s="11">
        <v>0</v>
      </c>
      <c r="H47" s="11">
        <v>0</v>
      </c>
      <c r="I47" s="24">
        <f t="shared" si="1"/>
        <v>439</v>
      </c>
      <c r="J47" s="24">
        <f t="shared" si="4"/>
        <v>3</v>
      </c>
      <c r="K47" s="24">
        <f t="shared" si="2"/>
        <v>442</v>
      </c>
    </row>
    <row r="48" spans="1:11" x14ac:dyDescent="0.25">
      <c r="A48" s="22" t="str">
        <f t="shared" si="0"/>
        <v>Town of Cortlandt - 27</v>
      </c>
      <c r="B48" s="11">
        <v>20027</v>
      </c>
      <c r="C48" s="11">
        <v>218</v>
      </c>
      <c r="D48" s="11">
        <v>306</v>
      </c>
      <c r="E48" s="11">
        <v>37</v>
      </c>
      <c r="F48" s="11">
        <v>13</v>
      </c>
      <c r="G48" s="11">
        <v>3</v>
      </c>
      <c r="H48" s="11">
        <v>0</v>
      </c>
      <c r="I48" s="24">
        <f t="shared" si="1"/>
        <v>577</v>
      </c>
      <c r="J48" s="24">
        <f t="shared" si="4"/>
        <v>0</v>
      </c>
      <c r="K48" s="24">
        <f t="shared" si="2"/>
        <v>577</v>
      </c>
    </row>
    <row r="49" spans="1:11" x14ac:dyDescent="0.25">
      <c r="A49" s="22" t="str">
        <f t="shared" si="0"/>
        <v>Town of Cortlandt - 28</v>
      </c>
      <c r="B49" s="11">
        <v>20028</v>
      </c>
      <c r="C49" s="11">
        <v>351</v>
      </c>
      <c r="D49" s="11">
        <v>306</v>
      </c>
      <c r="E49" s="11">
        <v>30</v>
      </c>
      <c r="F49" s="11">
        <v>28</v>
      </c>
      <c r="G49" s="11">
        <v>0</v>
      </c>
      <c r="H49" s="11">
        <v>0</v>
      </c>
      <c r="I49" s="24">
        <f t="shared" si="1"/>
        <v>715</v>
      </c>
      <c r="J49" s="24">
        <f t="shared" si="4"/>
        <v>0</v>
      </c>
      <c r="K49" s="24">
        <f t="shared" si="2"/>
        <v>715</v>
      </c>
    </row>
    <row r="50" spans="1:11" x14ac:dyDescent="0.25">
      <c r="A50" s="22" t="str">
        <f t="shared" si="0"/>
        <v>Town of Cortlandt - 29</v>
      </c>
      <c r="B50" s="11">
        <v>20029</v>
      </c>
      <c r="C50" s="11">
        <v>147</v>
      </c>
      <c r="D50" s="11">
        <v>40</v>
      </c>
      <c r="E50" s="11">
        <v>5</v>
      </c>
      <c r="F50" s="11">
        <v>7</v>
      </c>
      <c r="G50" s="11">
        <v>0</v>
      </c>
      <c r="H50" s="11">
        <v>0</v>
      </c>
      <c r="I50" s="24">
        <f t="shared" si="1"/>
        <v>199</v>
      </c>
      <c r="J50" s="24">
        <f t="shared" si="4"/>
        <v>1</v>
      </c>
      <c r="K50" s="24">
        <f t="shared" si="2"/>
        <v>200</v>
      </c>
    </row>
    <row r="51" spans="1:11" x14ac:dyDescent="0.25">
      <c r="A51" s="22" t="str">
        <f t="shared" si="0"/>
        <v>Town of Cortlandt - 30</v>
      </c>
      <c r="B51" s="11">
        <v>20030</v>
      </c>
      <c r="C51" s="11">
        <v>238</v>
      </c>
      <c r="D51" s="11">
        <v>153</v>
      </c>
      <c r="E51" s="11">
        <v>13</v>
      </c>
      <c r="F51" s="11">
        <v>12</v>
      </c>
      <c r="G51" s="11">
        <v>0</v>
      </c>
      <c r="H51" s="11">
        <v>0</v>
      </c>
      <c r="I51" s="24">
        <f t="shared" si="1"/>
        <v>416</v>
      </c>
      <c r="J51" s="24">
        <f t="shared" si="4"/>
        <v>0</v>
      </c>
      <c r="K51" s="24">
        <f t="shared" si="2"/>
        <v>416</v>
      </c>
    </row>
    <row r="52" spans="1:11" x14ac:dyDescent="0.25">
      <c r="A52" s="22" t="str">
        <f t="shared" si="0"/>
        <v>Town of Cortlandt - 31</v>
      </c>
      <c r="B52" s="11">
        <v>20031</v>
      </c>
      <c r="C52" s="11">
        <v>214</v>
      </c>
      <c r="D52" s="11">
        <v>118</v>
      </c>
      <c r="E52" s="11">
        <v>11</v>
      </c>
      <c r="F52" s="11">
        <v>24</v>
      </c>
      <c r="G52" s="11">
        <v>0</v>
      </c>
      <c r="H52" s="11">
        <v>0</v>
      </c>
      <c r="I52" s="24">
        <f t="shared" si="1"/>
        <v>367</v>
      </c>
      <c r="J52" s="24">
        <f t="shared" si="4"/>
        <v>2</v>
      </c>
      <c r="K52" s="24">
        <f t="shared" si="2"/>
        <v>369</v>
      </c>
    </row>
    <row r="53" spans="1:11" x14ac:dyDescent="0.25">
      <c r="A53" s="22" t="str">
        <f t="shared" si="0"/>
        <v>Town of Cortlandt - 32</v>
      </c>
      <c r="B53" s="11">
        <v>20032</v>
      </c>
      <c r="C53" s="11">
        <v>217</v>
      </c>
      <c r="D53" s="11">
        <v>62</v>
      </c>
      <c r="E53" s="11">
        <v>12</v>
      </c>
      <c r="F53" s="11">
        <v>23</v>
      </c>
      <c r="G53" s="11">
        <v>0</v>
      </c>
      <c r="H53" s="11">
        <v>0</v>
      </c>
      <c r="I53" s="24">
        <f t="shared" si="1"/>
        <v>314</v>
      </c>
      <c r="J53" s="24">
        <f t="shared" si="4"/>
        <v>3</v>
      </c>
      <c r="K53" s="24">
        <f t="shared" si="2"/>
        <v>317</v>
      </c>
    </row>
    <row r="54" spans="1:11" x14ac:dyDescent="0.25">
      <c r="A54" s="22" t="str">
        <f t="shared" si="0"/>
        <v>Town of Cortlandt - 33</v>
      </c>
      <c r="B54" s="11">
        <v>20033</v>
      </c>
      <c r="C54" s="11">
        <v>244</v>
      </c>
      <c r="D54" s="11">
        <v>111</v>
      </c>
      <c r="E54" s="11">
        <v>12</v>
      </c>
      <c r="F54" s="11">
        <v>19</v>
      </c>
      <c r="G54" s="11">
        <v>0</v>
      </c>
      <c r="H54" s="11">
        <v>1</v>
      </c>
      <c r="I54" s="24">
        <f t="shared" si="1"/>
        <v>387</v>
      </c>
      <c r="J54" s="24">
        <f t="shared" si="4"/>
        <v>6</v>
      </c>
      <c r="K54" s="24">
        <f t="shared" si="2"/>
        <v>393</v>
      </c>
    </row>
    <row r="55" spans="1:11" x14ac:dyDescent="0.25">
      <c r="A55" s="22" t="str">
        <f t="shared" si="0"/>
        <v>Town of Cortlandt - 34</v>
      </c>
      <c r="B55" s="11">
        <v>20034</v>
      </c>
      <c r="C55" s="11">
        <v>311</v>
      </c>
      <c r="D55" s="11">
        <v>250</v>
      </c>
      <c r="E55" s="11">
        <v>27</v>
      </c>
      <c r="F55" s="11">
        <v>22</v>
      </c>
      <c r="G55" s="11">
        <v>0</v>
      </c>
      <c r="H55" s="11">
        <v>0</v>
      </c>
      <c r="I55" s="24">
        <f t="shared" si="1"/>
        <v>610</v>
      </c>
      <c r="J55" s="24">
        <f t="shared" si="4"/>
        <v>6</v>
      </c>
      <c r="K55" s="24">
        <f t="shared" si="2"/>
        <v>616</v>
      </c>
    </row>
    <row r="56" spans="1:11" x14ac:dyDescent="0.25">
      <c r="A56" s="22" t="str">
        <f t="shared" si="0"/>
        <v>Town of Cortlandt - 35</v>
      </c>
      <c r="B56" s="11">
        <v>20035</v>
      </c>
      <c r="C56" s="11">
        <v>145</v>
      </c>
      <c r="D56" s="11">
        <v>154</v>
      </c>
      <c r="E56" s="11">
        <v>14</v>
      </c>
      <c r="F56" s="11">
        <v>12</v>
      </c>
      <c r="G56" s="11">
        <v>0</v>
      </c>
      <c r="H56" s="11">
        <v>0</v>
      </c>
      <c r="I56" s="24">
        <f t="shared" si="1"/>
        <v>325</v>
      </c>
      <c r="J56" s="24">
        <f t="shared" si="4"/>
        <v>1</v>
      </c>
      <c r="K56" s="24">
        <f t="shared" si="2"/>
        <v>326</v>
      </c>
    </row>
    <row r="57" spans="1:11" x14ac:dyDescent="0.25">
      <c r="A57" s="22" t="str">
        <f t="shared" si="0"/>
        <v>Town of Cortlandt - 38</v>
      </c>
      <c r="B57" s="11">
        <v>20038</v>
      </c>
      <c r="C57" s="11">
        <v>329</v>
      </c>
      <c r="D57" s="11">
        <v>203</v>
      </c>
      <c r="E57" s="11">
        <v>33</v>
      </c>
      <c r="F57" s="11">
        <v>22</v>
      </c>
      <c r="G57" s="11">
        <v>0</v>
      </c>
      <c r="H57" s="11">
        <v>0</v>
      </c>
      <c r="I57" s="24">
        <f t="shared" si="1"/>
        <v>587</v>
      </c>
      <c r="J57" s="24">
        <f t="shared" si="4"/>
        <v>2</v>
      </c>
      <c r="K57" s="24">
        <f t="shared" si="2"/>
        <v>589</v>
      </c>
    </row>
    <row r="58" spans="1:11" ht="13.8" thickBot="1" x14ac:dyDescent="0.3">
      <c r="A58" s="18" t="str">
        <f t="shared" si="0"/>
        <v>Town of Cortlandt - 39</v>
      </c>
      <c r="B58" s="19">
        <v>20039</v>
      </c>
      <c r="C58" s="19">
        <v>382</v>
      </c>
      <c r="D58" s="19">
        <v>188</v>
      </c>
      <c r="E58" s="19">
        <v>15</v>
      </c>
      <c r="F58" s="19">
        <v>26</v>
      </c>
      <c r="G58" s="19">
        <v>1</v>
      </c>
      <c r="H58" s="19">
        <v>0</v>
      </c>
      <c r="I58" s="26">
        <f t="shared" si="1"/>
        <v>612</v>
      </c>
      <c r="J58" s="26">
        <f t="shared" si="4"/>
        <v>5</v>
      </c>
      <c r="K58" s="26">
        <f t="shared" si="2"/>
        <v>617</v>
      </c>
    </row>
    <row r="59" spans="1:11" x14ac:dyDescent="0.25">
      <c r="A59" s="22"/>
      <c r="B59" s="11" t="s">
        <v>977</v>
      </c>
      <c r="C59" s="11">
        <f>SUM(C22:C58)</f>
        <v>9416</v>
      </c>
      <c r="D59" s="11">
        <f t="shared" ref="D59:K59" si="6">SUM(D22:D58)</f>
        <v>6755</v>
      </c>
      <c r="E59" s="11">
        <f t="shared" si="6"/>
        <v>705</v>
      </c>
      <c r="F59" s="11">
        <f t="shared" si="6"/>
        <v>849</v>
      </c>
      <c r="G59" s="11">
        <f t="shared" si="6"/>
        <v>5</v>
      </c>
      <c r="H59" s="11">
        <f t="shared" si="6"/>
        <v>9</v>
      </c>
      <c r="I59" s="11">
        <f t="shared" si="6"/>
        <v>17739</v>
      </c>
      <c r="J59" s="11">
        <f t="shared" si="6"/>
        <v>109</v>
      </c>
      <c r="K59" s="11">
        <f t="shared" si="6"/>
        <v>17848</v>
      </c>
    </row>
    <row r="60" spans="1:11" x14ac:dyDescent="0.25">
      <c r="A60" s="22" t="str">
        <f t="shared" si="0"/>
        <v>Town of Eastchester - 1</v>
      </c>
      <c r="B60" s="11">
        <v>30001</v>
      </c>
      <c r="C60" s="11">
        <v>369</v>
      </c>
      <c r="D60" s="11">
        <v>171</v>
      </c>
      <c r="E60" s="11">
        <v>16</v>
      </c>
      <c r="F60" s="11">
        <v>26</v>
      </c>
      <c r="G60" s="11">
        <v>0</v>
      </c>
      <c r="H60" s="11">
        <v>0</v>
      </c>
      <c r="I60" s="24">
        <f t="shared" si="1"/>
        <v>582</v>
      </c>
      <c r="J60" s="24">
        <f t="shared" si="4"/>
        <v>3</v>
      </c>
      <c r="K60" s="24">
        <f t="shared" si="2"/>
        <v>585</v>
      </c>
    </row>
    <row r="61" spans="1:11" x14ac:dyDescent="0.25">
      <c r="A61" s="22" t="str">
        <f t="shared" si="0"/>
        <v>Town of Eastchester - 2</v>
      </c>
      <c r="B61" s="11">
        <v>30002</v>
      </c>
      <c r="C61" s="11">
        <v>140</v>
      </c>
      <c r="D61" s="11">
        <v>90</v>
      </c>
      <c r="E61" s="11">
        <v>4</v>
      </c>
      <c r="F61" s="11">
        <v>7</v>
      </c>
      <c r="G61" s="11">
        <v>0</v>
      </c>
      <c r="H61" s="11">
        <v>0</v>
      </c>
      <c r="I61" s="24">
        <f t="shared" si="1"/>
        <v>241</v>
      </c>
      <c r="J61" s="24">
        <f t="shared" si="4"/>
        <v>2</v>
      </c>
      <c r="K61" s="24">
        <f t="shared" si="2"/>
        <v>243</v>
      </c>
    </row>
    <row r="62" spans="1:11" x14ac:dyDescent="0.25">
      <c r="A62" s="22" t="str">
        <f t="shared" si="0"/>
        <v>Town of Eastchester - 3</v>
      </c>
      <c r="B62" s="11">
        <v>30003</v>
      </c>
      <c r="C62" s="11">
        <v>162</v>
      </c>
      <c r="D62" s="11">
        <v>245</v>
      </c>
      <c r="E62" s="11">
        <v>10</v>
      </c>
      <c r="F62" s="11">
        <v>18</v>
      </c>
      <c r="G62" s="11">
        <v>0</v>
      </c>
      <c r="H62" s="11">
        <v>0</v>
      </c>
      <c r="I62" s="24">
        <f t="shared" si="1"/>
        <v>435</v>
      </c>
      <c r="J62" s="24">
        <f t="shared" si="4"/>
        <v>1</v>
      </c>
      <c r="K62" s="24">
        <f t="shared" si="2"/>
        <v>436</v>
      </c>
    </row>
    <row r="63" spans="1:11" x14ac:dyDescent="0.25">
      <c r="A63" s="22" t="str">
        <f t="shared" si="0"/>
        <v>Town of Eastchester - 4</v>
      </c>
      <c r="B63" s="11">
        <v>30004</v>
      </c>
      <c r="C63" s="11">
        <v>192</v>
      </c>
      <c r="D63" s="11">
        <v>298</v>
      </c>
      <c r="E63" s="11">
        <v>26</v>
      </c>
      <c r="F63" s="11">
        <v>15</v>
      </c>
      <c r="G63" s="11">
        <v>0</v>
      </c>
      <c r="H63" s="11">
        <v>0</v>
      </c>
      <c r="I63" s="24">
        <f t="shared" si="1"/>
        <v>531</v>
      </c>
      <c r="J63" s="24">
        <f t="shared" si="4"/>
        <v>0</v>
      </c>
      <c r="K63" s="24">
        <f t="shared" si="2"/>
        <v>531</v>
      </c>
    </row>
    <row r="64" spans="1:11" x14ac:dyDescent="0.25">
      <c r="A64" s="22" t="str">
        <f t="shared" si="0"/>
        <v>Town of Eastchester - 5</v>
      </c>
      <c r="B64" s="11">
        <v>30005</v>
      </c>
      <c r="C64" s="11">
        <v>151</v>
      </c>
      <c r="D64" s="11">
        <v>268</v>
      </c>
      <c r="E64" s="11">
        <v>13</v>
      </c>
      <c r="F64" s="11">
        <v>7</v>
      </c>
      <c r="G64" s="11">
        <v>0</v>
      </c>
      <c r="H64" s="11">
        <v>0</v>
      </c>
      <c r="I64" s="24">
        <f t="shared" si="1"/>
        <v>439</v>
      </c>
      <c r="J64" s="24">
        <f t="shared" si="4"/>
        <v>1</v>
      </c>
      <c r="K64" s="24">
        <f t="shared" si="2"/>
        <v>440</v>
      </c>
    </row>
    <row r="65" spans="1:11" x14ac:dyDescent="0.25">
      <c r="A65" s="22" t="str">
        <f t="shared" si="0"/>
        <v>Town of Eastchester - 6</v>
      </c>
      <c r="B65" s="11">
        <v>30006</v>
      </c>
      <c r="C65" s="11">
        <v>82</v>
      </c>
      <c r="D65" s="11">
        <v>140</v>
      </c>
      <c r="E65" s="11">
        <v>9</v>
      </c>
      <c r="F65" s="11">
        <v>6</v>
      </c>
      <c r="G65" s="11">
        <v>0</v>
      </c>
      <c r="H65" s="11">
        <v>1</v>
      </c>
      <c r="I65" s="24">
        <f t="shared" si="1"/>
        <v>238</v>
      </c>
      <c r="J65" s="24">
        <f t="shared" si="4"/>
        <v>1</v>
      </c>
      <c r="K65" s="24">
        <f t="shared" si="2"/>
        <v>239</v>
      </c>
    </row>
    <row r="66" spans="1:11" x14ac:dyDescent="0.25">
      <c r="A66" s="22" t="str">
        <f t="shared" si="0"/>
        <v>Town of Eastchester - 7</v>
      </c>
      <c r="B66" s="11">
        <v>30007</v>
      </c>
      <c r="C66" s="11">
        <v>98</v>
      </c>
      <c r="D66" s="11">
        <v>169</v>
      </c>
      <c r="E66" s="11">
        <v>6</v>
      </c>
      <c r="F66" s="11">
        <v>2</v>
      </c>
      <c r="G66" s="11">
        <v>0</v>
      </c>
      <c r="H66" s="11">
        <v>1</v>
      </c>
      <c r="I66" s="24">
        <f t="shared" si="1"/>
        <v>276</v>
      </c>
      <c r="J66" s="24">
        <f t="shared" si="4"/>
        <v>2</v>
      </c>
      <c r="K66" s="24">
        <f t="shared" si="2"/>
        <v>278</v>
      </c>
    </row>
    <row r="67" spans="1:11" x14ac:dyDescent="0.25">
      <c r="A67" s="22" t="str">
        <f t="shared" si="0"/>
        <v>Town of Eastchester - 8</v>
      </c>
      <c r="B67" s="11">
        <v>30008</v>
      </c>
      <c r="C67" s="11">
        <v>115</v>
      </c>
      <c r="D67" s="11">
        <v>209</v>
      </c>
      <c r="E67" s="11">
        <v>14</v>
      </c>
      <c r="F67" s="11">
        <v>8</v>
      </c>
      <c r="G67" s="11">
        <v>0</v>
      </c>
      <c r="H67" s="11">
        <v>1</v>
      </c>
      <c r="I67" s="24">
        <f t="shared" si="1"/>
        <v>347</v>
      </c>
      <c r="J67" s="24">
        <f t="shared" si="4"/>
        <v>3</v>
      </c>
      <c r="K67" s="24">
        <f t="shared" si="2"/>
        <v>350</v>
      </c>
    </row>
    <row r="68" spans="1:11" x14ac:dyDescent="0.25">
      <c r="A68" s="22" t="str">
        <f t="shared" si="0"/>
        <v>Town of Eastchester - 9</v>
      </c>
      <c r="B68" s="11">
        <v>30009</v>
      </c>
      <c r="C68" s="11">
        <v>86</v>
      </c>
      <c r="D68" s="11">
        <v>171</v>
      </c>
      <c r="E68" s="11">
        <v>15</v>
      </c>
      <c r="F68" s="11">
        <v>9</v>
      </c>
      <c r="G68" s="11">
        <v>0</v>
      </c>
      <c r="H68" s="11">
        <v>0</v>
      </c>
      <c r="I68" s="24">
        <f t="shared" si="1"/>
        <v>281</v>
      </c>
      <c r="J68" s="24">
        <f t="shared" si="4"/>
        <v>1</v>
      </c>
      <c r="K68" s="24">
        <f t="shared" si="2"/>
        <v>282</v>
      </c>
    </row>
    <row r="69" spans="1:11" x14ac:dyDescent="0.25">
      <c r="A69" s="22" t="str">
        <f t="shared" si="0"/>
        <v>Town of Eastchester - 10</v>
      </c>
      <c r="B69" s="11">
        <v>30010</v>
      </c>
      <c r="C69" s="11">
        <v>221</v>
      </c>
      <c r="D69" s="11">
        <v>209</v>
      </c>
      <c r="E69" s="11">
        <v>16</v>
      </c>
      <c r="F69" s="11">
        <v>13</v>
      </c>
      <c r="G69" s="11">
        <v>0</v>
      </c>
      <c r="H69" s="11">
        <v>1</v>
      </c>
      <c r="I69" s="24">
        <f t="shared" ref="I69:I133" si="7">SUM(C69:H69)</f>
        <v>460</v>
      </c>
      <c r="J69" s="24">
        <f t="shared" si="4"/>
        <v>5</v>
      </c>
      <c r="K69" s="24">
        <f t="shared" ref="K69:K133" si="8">VLOOKUP(B69,KEY,2,FALSE)</f>
        <v>465</v>
      </c>
    </row>
    <row r="70" spans="1:11" x14ac:dyDescent="0.25">
      <c r="A70" s="22" t="str">
        <f t="shared" si="0"/>
        <v>Town of Eastchester - 11</v>
      </c>
      <c r="B70" s="11">
        <v>30011</v>
      </c>
      <c r="C70" s="11">
        <v>116</v>
      </c>
      <c r="D70" s="11">
        <v>68</v>
      </c>
      <c r="E70" s="11">
        <v>6</v>
      </c>
      <c r="F70" s="11">
        <v>6</v>
      </c>
      <c r="G70" s="11">
        <v>0</v>
      </c>
      <c r="H70" s="11">
        <v>0</v>
      </c>
      <c r="I70" s="24">
        <f t="shared" si="7"/>
        <v>196</v>
      </c>
      <c r="J70" s="24">
        <f t="shared" si="4"/>
        <v>2</v>
      </c>
      <c r="K70" s="24">
        <f t="shared" si="8"/>
        <v>198</v>
      </c>
    </row>
    <row r="71" spans="1:11" x14ac:dyDescent="0.25">
      <c r="A71" s="22" t="str">
        <f t="shared" ref="A71:A135" si="9">VLOOKUP(B71,KEY,3,FALSE)</f>
        <v>Town of Eastchester - 12</v>
      </c>
      <c r="B71" s="11">
        <v>30012</v>
      </c>
      <c r="C71" s="11">
        <v>184</v>
      </c>
      <c r="D71" s="11">
        <v>108</v>
      </c>
      <c r="E71" s="11">
        <v>10</v>
      </c>
      <c r="F71" s="11">
        <v>6</v>
      </c>
      <c r="G71" s="11">
        <v>1</v>
      </c>
      <c r="H71" s="11">
        <v>0</v>
      </c>
      <c r="I71" s="24">
        <f t="shared" si="7"/>
        <v>309</v>
      </c>
      <c r="J71" s="24">
        <f t="shared" si="4"/>
        <v>4</v>
      </c>
      <c r="K71" s="24">
        <f t="shared" si="8"/>
        <v>313</v>
      </c>
    </row>
    <row r="72" spans="1:11" x14ac:dyDescent="0.25">
      <c r="A72" s="22" t="str">
        <f t="shared" si="9"/>
        <v>Town of Eastchester - 13</v>
      </c>
      <c r="B72" s="11">
        <v>30013</v>
      </c>
      <c r="C72" s="11">
        <v>276</v>
      </c>
      <c r="D72" s="11">
        <v>307</v>
      </c>
      <c r="E72" s="11">
        <v>27</v>
      </c>
      <c r="F72" s="11">
        <v>15</v>
      </c>
      <c r="G72" s="11">
        <v>0</v>
      </c>
      <c r="H72" s="11">
        <v>0</v>
      </c>
      <c r="I72" s="24">
        <f t="shared" si="7"/>
        <v>625</v>
      </c>
      <c r="J72" s="24">
        <f t="shared" si="4"/>
        <v>4</v>
      </c>
      <c r="K72" s="24">
        <f t="shared" si="8"/>
        <v>629</v>
      </c>
    </row>
    <row r="73" spans="1:11" x14ac:dyDescent="0.25">
      <c r="A73" s="22" t="str">
        <f t="shared" si="9"/>
        <v>Town of Eastchester - 14</v>
      </c>
      <c r="B73" s="11">
        <v>30014</v>
      </c>
      <c r="C73" s="11">
        <v>241</v>
      </c>
      <c r="D73" s="11">
        <v>132</v>
      </c>
      <c r="E73" s="11">
        <v>14</v>
      </c>
      <c r="F73" s="11">
        <v>12</v>
      </c>
      <c r="G73" s="11">
        <v>0</v>
      </c>
      <c r="H73" s="11">
        <v>1</v>
      </c>
      <c r="I73" s="24">
        <f t="shared" si="7"/>
        <v>400</v>
      </c>
      <c r="J73" s="24">
        <f t="shared" si="4"/>
        <v>0</v>
      </c>
      <c r="K73" s="24">
        <f t="shared" si="8"/>
        <v>400</v>
      </c>
    </row>
    <row r="74" spans="1:11" x14ac:dyDescent="0.25">
      <c r="A74" s="22" t="str">
        <f t="shared" si="9"/>
        <v>Town of Eastchester - 15</v>
      </c>
      <c r="B74" s="11">
        <v>30015</v>
      </c>
      <c r="C74" s="11">
        <v>190</v>
      </c>
      <c r="D74" s="11">
        <v>325</v>
      </c>
      <c r="E74" s="11">
        <v>25</v>
      </c>
      <c r="F74" s="11">
        <v>3</v>
      </c>
      <c r="G74" s="11">
        <v>0</v>
      </c>
      <c r="H74" s="11">
        <v>0</v>
      </c>
      <c r="I74" s="24">
        <f t="shared" si="7"/>
        <v>543</v>
      </c>
      <c r="J74" s="24">
        <f t="shared" si="4"/>
        <v>2</v>
      </c>
      <c r="K74" s="24">
        <f t="shared" si="8"/>
        <v>545</v>
      </c>
    </row>
    <row r="75" spans="1:11" x14ac:dyDescent="0.25">
      <c r="A75" s="22" t="str">
        <f t="shared" si="9"/>
        <v>Town of Eastchester - 16</v>
      </c>
      <c r="B75" s="11">
        <v>30016</v>
      </c>
      <c r="C75" s="11">
        <v>265</v>
      </c>
      <c r="D75" s="11">
        <v>214</v>
      </c>
      <c r="E75" s="11">
        <v>14</v>
      </c>
      <c r="F75" s="11">
        <v>3</v>
      </c>
      <c r="G75" s="11">
        <v>0</v>
      </c>
      <c r="H75" s="11">
        <v>0</v>
      </c>
      <c r="I75" s="24">
        <f t="shared" si="7"/>
        <v>496</v>
      </c>
      <c r="J75" s="24">
        <f t="shared" si="4"/>
        <v>8</v>
      </c>
      <c r="K75" s="24">
        <f t="shared" si="8"/>
        <v>504</v>
      </c>
    </row>
    <row r="76" spans="1:11" x14ac:dyDescent="0.25">
      <c r="A76" s="22" t="str">
        <f t="shared" si="9"/>
        <v>Town of Eastchester - 17</v>
      </c>
      <c r="B76" s="11">
        <v>30017</v>
      </c>
      <c r="C76" s="11">
        <v>202</v>
      </c>
      <c r="D76" s="11">
        <v>209</v>
      </c>
      <c r="E76" s="11">
        <v>16</v>
      </c>
      <c r="F76" s="11">
        <v>7</v>
      </c>
      <c r="G76" s="11">
        <v>0</v>
      </c>
      <c r="H76" s="11">
        <v>0</v>
      </c>
      <c r="I76" s="24">
        <f t="shared" si="7"/>
        <v>434</v>
      </c>
      <c r="J76" s="24">
        <f t="shared" si="4"/>
        <v>5</v>
      </c>
      <c r="K76" s="24">
        <f t="shared" si="8"/>
        <v>439</v>
      </c>
    </row>
    <row r="77" spans="1:11" x14ac:dyDescent="0.25">
      <c r="A77" s="22" t="str">
        <f t="shared" si="9"/>
        <v>Town of Eastchester - 18</v>
      </c>
      <c r="B77" s="11">
        <v>30018</v>
      </c>
      <c r="C77" s="11">
        <v>161</v>
      </c>
      <c r="D77" s="11">
        <v>108</v>
      </c>
      <c r="E77" s="11">
        <v>12</v>
      </c>
      <c r="F77" s="11">
        <v>6</v>
      </c>
      <c r="G77" s="11">
        <v>0</v>
      </c>
      <c r="H77" s="11">
        <v>1</v>
      </c>
      <c r="I77" s="24">
        <f t="shared" si="7"/>
        <v>288</v>
      </c>
      <c r="J77" s="24">
        <f t="shared" si="4"/>
        <v>3</v>
      </c>
      <c r="K77" s="24">
        <f t="shared" si="8"/>
        <v>291</v>
      </c>
    </row>
    <row r="78" spans="1:11" x14ac:dyDescent="0.25">
      <c r="A78" s="22" t="str">
        <f t="shared" si="9"/>
        <v>Town of Eastchester - 19</v>
      </c>
      <c r="B78" s="11">
        <v>30019</v>
      </c>
      <c r="C78" s="11">
        <v>191</v>
      </c>
      <c r="D78" s="11">
        <v>131</v>
      </c>
      <c r="E78" s="11">
        <v>18</v>
      </c>
      <c r="F78" s="11">
        <v>7</v>
      </c>
      <c r="G78" s="11">
        <v>0</v>
      </c>
      <c r="H78" s="11">
        <v>0</v>
      </c>
      <c r="I78" s="24">
        <f t="shared" si="7"/>
        <v>347</v>
      </c>
      <c r="J78" s="24">
        <f t="shared" si="4"/>
        <v>2</v>
      </c>
      <c r="K78" s="24">
        <f t="shared" si="8"/>
        <v>349</v>
      </c>
    </row>
    <row r="79" spans="1:11" x14ac:dyDescent="0.25">
      <c r="A79" s="22" t="str">
        <f t="shared" si="9"/>
        <v>Town of Eastchester - 20</v>
      </c>
      <c r="B79" s="11">
        <v>30020</v>
      </c>
      <c r="C79" s="11">
        <v>305</v>
      </c>
      <c r="D79" s="11">
        <v>212</v>
      </c>
      <c r="E79" s="11">
        <v>12</v>
      </c>
      <c r="F79" s="11">
        <v>18</v>
      </c>
      <c r="G79" s="11">
        <v>0</v>
      </c>
      <c r="H79" s="11">
        <v>0</v>
      </c>
      <c r="I79" s="24">
        <f t="shared" si="7"/>
        <v>547</v>
      </c>
      <c r="J79" s="24">
        <f t="shared" si="4"/>
        <v>4</v>
      </c>
      <c r="K79" s="24">
        <f t="shared" si="8"/>
        <v>551</v>
      </c>
    </row>
    <row r="80" spans="1:11" x14ac:dyDescent="0.25">
      <c r="A80" s="22" t="str">
        <f t="shared" si="9"/>
        <v>Town of Eastchester - 21</v>
      </c>
      <c r="B80" s="11">
        <v>30021</v>
      </c>
      <c r="C80" s="11">
        <v>172</v>
      </c>
      <c r="D80" s="11">
        <v>116</v>
      </c>
      <c r="E80" s="11">
        <v>10</v>
      </c>
      <c r="F80" s="11">
        <v>5</v>
      </c>
      <c r="G80" s="11">
        <v>0</v>
      </c>
      <c r="H80" s="11">
        <v>0</v>
      </c>
      <c r="I80" s="24">
        <f t="shared" si="7"/>
        <v>303</v>
      </c>
      <c r="J80" s="24">
        <f t="shared" si="4"/>
        <v>8</v>
      </c>
      <c r="K80" s="24">
        <f t="shared" si="8"/>
        <v>311</v>
      </c>
    </row>
    <row r="81" spans="1:11" x14ac:dyDescent="0.25">
      <c r="A81" s="22" t="str">
        <f t="shared" si="9"/>
        <v>Town of Eastchester - 22</v>
      </c>
      <c r="B81" s="11">
        <v>30022</v>
      </c>
      <c r="C81" s="11">
        <v>257</v>
      </c>
      <c r="D81" s="11">
        <v>194</v>
      </c>
      <c r="E81" s="11">
        <v>16</v>
      </c>
      <c r="F81" s="11">
        <v>16</v>
      </c>
      <c r="G81" s="11">
        <v>0</v>
      </c>
      <c r="H81" s="11">
        <v>1</v>
      </c>
      <c r="I81" s="24">
        <f t="shared" si="7"/>
        <v>484</v>
      </c>
      <c r="J81" s="24">
        <f t="shared" si="4"/>
        <v>8</v>
      </c>
      <c r="K81" s="24">
        <f t="shared" si="8"/>
        <v>492</v>
      </c>
    </row>
    <row r="82" spans="1:11" x14ac:dyDescent="0.25">
      <c r="A82" s="22" t="str">
        <f t="shared" si="9"/>
        <v>Town of Eastchester - 23</v>
      </c>
      <c r="B82" s="11">
        <v>30023</v>
      </c>
      <c r="C82" s="11">
        <v>213</v>
      </c>
      <c r="D82" s="11">
        <v>278</v>
      </c>
      <c r="E82" s="11">
        <v>37</v>
      </c>
      <c r="F82" s="11">
        <v>17</v>
      </c>
      <c r="G82" s="11">
        <v>0</v>
      </c>
      <c r="H82" s="11">
        <v>0</v>
      </c>
      <c r="I82" s="24">
        <f t="shared" si="7"/>
        <v>545</v>
      </c>
      <c r="J82" s="24">
        <f t="shared" si="4"/>
        <v>5</v>
      </c>
      <c r="K82" s="24">
        <f t="shared" si="8"/>
        <v>550</v>
      </c>
    </row>
    <row r="83" spans="1:11" x14ac:dyDescent="0.25">
      <c r="A83" s="22" t="str">
        <f t="shared" si="9"/>
        <v>Town of Eastchester - 24</v>
      </c>
      <c r="B83" s="11">
        <v>30024</v>
      </c>
      <c r="C83" s="11">
        <v>88</v>
      </c>
      <c r="D83" s="11">
        <v>131</v>
      </c>
      <c r="E83" s="11">
        <v>11</v>
      </c>
      <c r="F83" s="11">
        <v>4</v>
      </c>
      <c r="G83" s="11">
        <v>0</v>
      </c>
      <c r="H83" s="11">
        <v>0</v>
      </c>
      <c r="I83" s="24">
        <f t="shared" si="7"/>
        <v>234</v>
      </c>
      <c r="J83" s="24">
        <f t="shared" si="4"/>
        <v>3</v>
      </c>
      <c r="K83" s="24">
        <f t="shared" si="8"/>
        <v>237</v>
      </c>
    </row>
    <row r="84" spans="1:11" x14ac:dyDescent="0.25">
      <c r="A84" s="22" t="str">
        <f t="shared" si="9"/>
        <v>Town of Eastchester - 25</v>
      </c>
      <c r="B84" s="11">
        <v>30025</v>
      </c>
      <c r="C84" s="11">
        <v>122</v>
      </c>
      <c r="D84" s="11">
        <v>290</v>
      </c>
      <c r="E84" s="11">
        <v>30</v>
      </c>
      <c r="F84" s="11">
        <v>13</v>
      </c>
      <c r="G84" s="11">
        <v>0</v>
      </c>
      <c r="H84" s="11">
        <v>0</v>
      </c>
      <c r="I84" s="24">
        <f t="shared" si="7"/>
        <v>455</v>
      </c>
      <c r="J84" s="24">
        <f t="shared" si="4"/>
        <v>6</v>
      </c>
      <c r="K84" s="24">
        <f t="shared" si="8"/>
        <v>461</v>
      </c>
    </row>
    <row r="85" spans="1:11" x14ac:dyDescent="0.25">
      <c r="A85" s="22" t="str">
        <f t="shared" si="9"/>
        <v>Town of Eastchester - 26</v>
      </c>
      <c r="B85" s="11">
        <v>30026</v>
      </c>
      <c r="C85" s="11">
        <v>112</v>
      </c>
      <c r="D85" s="11">
        <v>274</v>
      </c>
      <c r="E85" s="11">
        <v>22</v>
      </c>
      <c r="F85" s="11">
        <v>6</v>
      </c>
      <c r="G85" s="11">
        <v>0</v>
      </c>
      <c r="H85" s="11">
        <v>0</v>
      </c>
      <c r="I85" s="24">
        <f t="shared" si="7"/>
        <v>414</v>
      </c>
      <c r="J85" s="24">
        <f t="shared" ref="J85:J149" si="10">SUM(K85-I85)</f>
        <v>0</v>
      </c>
      <c r="K85" s="24">
        <f t="shared" si="8"/>
        <v>414</v>
      </c>
    </row>
    <row r="86" spans="1:11" x14ac:dyDescent="0.25">
      <c r="A86" s="22" t="str">
        <f t="shared" si="9"/>
        <v>Town of Eastchester - 27</v>
      </c>
      <c r="B86" s="11">
        <v>30027</v>
      </c>
      <c r="C86" s="11">
        <v>212</v>
      </c>
      <c r="D86" s="11">
        <v>136</v>
      </c>
      <c r="E86" s="11">
        <v>10</v>
      </c>
      <c r="F86" s="11">
        <v>14</v>
      </c>
      <c r="G86" s="11">
        <v>0</v>
      </c>
      <c r="H86" s="11">
        <v>1</v>
      </c>
      <c r="I86" s="24">
        <f t="shared" si="7"/>
        <v>373</v>
      </c>
      <c r="J86" s="24">
        <f t="shared" si="10"/>
        <v>3</v>
      </c>
      <c r="K86" s="24">
        <f t="shared" si="8"/>
        <v>376</v>
      </c>
    </row>
    <row r="87" spans="1:11" x14ac:dyDescent="0.25">
      <c r="A87" s="22" t="str">
        <f t="shared" si="9"/>
        <v>Town of Eastchester - 28</v>
      </c>
      <c r="B87" s="11">
        <v>30028</v>
      </c>
      <c r="C87" s="11">
        <v>124</v>
      </c>
      <c r="D87" s="11">
        <v>192</v>
      </c>
      <c r="E87" s="11">
        <v>15</v>
      </c>
      <c r="F87" s="11">
        <v>11</v>
      </c>
      <c r="G87" s="11">
        <v>0</v>
      </c>
      <c r="H87" s="11">
        <v>0</v>
      </c>
      <c r="I87" s="24">
        <f t="shared" si="7"/>
        <v>342</v>
      </c>
      <c r="J87" s="24">
        <f t="shared" si="10"/>
        <v>0</v>
      </c>
      <c r="K87" s="24">
        <f t="shared" si="8"/>
        <v>342</v>
      </c>
    </row>
    <row r="88" spans="1:11" x14ac:dyDescent="0.25">
      <c r="A88" s="22" t="str">
        <f t="shared" si="9"/>
        <v>Town of Eastchester - 29</v>
      </c>
      <c r="B88" s="11">
        <v>30029</v>
      </c>
      <c r="C88" s="11">
        <v>150</v>
      </c>
      <c r="D88" s="11">
        <v>348</v>
      </c>
      <c r="E88" s="11">
        <v>24</v>
      </c>
      <c r="F88" s="11">
        <v>9</v>
      </c>
      <c r="G88" s="11">
        <v>0</v>
      </c>
      <c r="H88" s="11">
        <v>0</v>
      </c>
      <c r="I88" s="24">
        <f t="shared" si="7"/>
        <v>531</v>
      </c>
      <c r="J88" s="24">
        <f t="shared" si="10"/>
        <v>2</v>
      </c>
      <c r="K88" s="24">
        <f t="shared" si="8"/>
        <v>533</v>
      </c>
    </row>
    <row r="89" spans="1:11" x14ac:dyDescent="0.25">
      <c r="A89" s="22" t="str">
        <f t="shared" si="9"/>
        <v>Town of Eastchester - 30</v>
      </c>
      <c r="B89" s="11">
        <v>30030</v>
      </c>
      <c r="C89" s="11">
        <v>155</v>
      </c>
      <c r="D89" s="11">
        <v>253</v>
      </c>
      <c r="E89" s="11">
        <v>24</v>
      </c>
      <c r="F89" s="11">
        <v>8</v>
      </c>
      <c r="G89" s="11">
        <v>0</v>
      </c>
      <c r="H89" s="11">
        <v>0</v>
      </c>
      <c r="I89" s="24">
        <f t="shared" si="7"/>
        <v>440</v>
      </c>
      <c r="J89" s="24">
        <f t="shared" si="10"/>
        <v>2</v>
      </c>
      <c r="K89" s="24">
        <f t="shared" si="8"/>
        <v>442</v>
      </c>
    </row>
    <row r="90" spans="1:11" x14ac:dyDescent="0.25">
      <c r="A90" s="22" t="str">
        <f t="shared" si="9"/>
        <v>Town of Eastchester - 31</v>
      </c>
      <c r="B90" s="11">
        <v>30031</v>
      </c>
      <c r="C90" s="11">
        <v>140</v>
      </c>
      <c r="D90" s="11">
        <v>138</v>
      </c>
      <c r="E90" s="11">
        <v>10</v>
      </c>
      <c r="F90" s="11">
        <v>8</v>
      </c>
      <c r="G90" s="11">
        <v>1</v>
      </c>
      <c r="H90" s="11">
        <v>0</v>
      </c>
      <c r="I90" s="24">
        <f t="shared" si="7"/>
        <v>297</v>
      </c>
      <c r="J90" s="24">
        <f t="shared" si="10"/>
        <v>0</v>
      </c>
      <c r="K90" s="24">
        <f t="shared" si="8"/>
        <v>297</v>
      </c>
    </row>
    <row r="91" spans="1:11" x14ac:dyDescent="0.25">
      <c r="A91" s="22" t="str">
        <f t="shared" si="9"/>
        <v>Town of Eastchester - 32</v>
      </c>
      <c r="B91" s="11">
        <v>30032</v>
      </c>
      <c r="C91" s="11">
        <v>175</v>
      </c>
      <c r="D91" s="11">
        <v>155</v>
      </c>
      <c r="E91" s="11">
        <v>23</v>
      </c>
      <c r="F91" s="11">
        <v>13</v>
      </c>
      <c r="G91" s="11">
        <v>0</v>
      </c>
      <c r="H91" s="11">
        <v>0</v>
      </c>
      <c r="I91" s="24">
        <f t="shared" si="7"/>
        <v>366</v>
      </c>
      <c r="J91" s="24">
        <f t="shared" si="10"/>
        <v>4</v>
      </c>
      <c r="K91" s="24">
        <f t="shared" si="8"/>
        <v>370</v>
      </c>
    </row>
    <row r="92" spans="1:11" x14ac:dyDescent="0.25">
      <c r="A92" s="22" t="str">
        <f t="shared" si="9"/>
        <v>Town of Eastchester - 33</v>
      </c>
      <c r="B92" s="11">
        <v>30033</v>
      </c>
      <c r="C92" s="11">
        <v>188</v>
      </c>
      <c r="D92" s="11">
        <v>113</v>
      </c>
      <c r="E92" s="11">
        <v>15</v>
      </c>
      <c r="F92" s="11">
        <v>12</v>
      </c>
      <c r="G92" s="11">
        <v>0</v>
      </c>
      <c r="H92" s="11">
        <v>0</v>
      </c>
      <c r="I92" s="24">
        <f t="shared" si="7"/>
        <v>328</v>
      </c>
      <c r="J92" s="24">
        <f t="shared" si="10"/>
        <v>5</v>
      </c>
      <c r="K92" s="24">
        <f t="shared" si="8"/>
        <v>333</v>
      </c>
    </row>
    <row r="93" spans="1:11" x14ac:dyDescent="0.25">
      <c r="A93" s="22" t="str">
        <f t="shared" si="9"/>
        <v>Town of Eastchester - 34</v>
      </c>
      <c r="B93" s="11">
        <v>30034</v>
      </c>
      <c r="C93" s="11">
        <v>162</v>
      </c>
      <c r="D93" s="11">
        <v>92</v>
      </c>
      <c r="E93" s="11">
        <v>8</v>
      </c>
      <c r="F93" s="11">
        <v>9</v>
      </c>
      <c r="G93" s="11">
        <v>0</v>
      </c>
      <c r="H93" s="11">
        <v>0</v>
      </c>
      <c r="I93" s="24">
        <f t="shared" si="7"/>
        <v>271</v>
      </c>
      <c r="J93" s="24">
        <f t="shared" si="10"/>
        <v>2</v>
      </c>
      <c r="K93" s="24">
        <f t="shared" si="8"/>
        <v>273</v>
      </c>
    </row>
    <row r="94" spans="1:11" x14ac:dyDescent="0.25">
      <c r="A94" s="22" t="str">
        <f t="shared" si="9"/>
        <v>Town of Eastchester - 35</v>
      </c>
      <c r="B94" s="11">
        <v>30035</v>
      </c>
      <c r="C94" s="11">
        <v>87</v>
      </c>
      <c r="D94" s="11">
        <v>150</v>
      </c>
      <c r="E94" s="11">
        <v>15</v>
      </c>
      <c r="F94" s="11">
        <v>5</v>
      </c>
      <c r="G94" s="11">
        <v>0</v>
      </c>
      <c r="H94" s="11">
        <v>0</v>
      </c>
      <c r="I94" s="24">
        <f t="shared" si="7"/>
        <v>257</v>
      </c>
      <c r="J94" s="24">
        <f t="shared" si="10"/>
        <v>2</v>
      </c>
      <c r="K94" s="24">
        <f t="shared" si="8"/>
        <v>259</v>
      </c>
    </row>
    <row r="95" spans="1:11" x14ac:dyDescent="0.25">
      <c r="A95" s="22" t="str">
        <f t="shared" si="9"/>
        <v>Town of Eastchester - 36</v>
      </c>
      <c r="B95" s="11">
        <v>30036</v>
      </c>
      <c r="C95" s="11">
        <v>92</v>
      </c>
      <c r="D95" s="11">
        <v>242</v>
      </c>
      <c r="E95" s="11">
        <v>20</v>
      </c>
      <c r="F95" s="11">
        <v>3</v>
      </c>
      <c r="G95" s="11">
        <v>0</v>
      </c>
      <c r="H95" s="11">
        <v>0</v>
      </c>
      <c r="I95" s="24">
        <f t="shared" si="7"/>
        <v>357</v>
      </c>
      <c r="J95" s="24">
        <f t="shared" si="10"/>
        <v>0</v>
      </c>
      <c r="K95" s="24">
        <f t="shared" si="8"/>
        <v>357</v>
      </c>
    </row>
    <row r="96" spans="1:11" x14ac:dyDescent="0.25">
      <c r="A96" s="22" t="str">
        <f t="shared" si="9"/>
        <v>Town of Eastchester - 37</v>
      </c>
      <c r="B96" s="11">
        <v>30037</v>
      </c>
      <c r="C96" s="11">
        <v>108</v>
      </c>
      <c r="D96" s="11">
        <v>173</v>
      </c>
      <c r="E96" s="11">
        <v>17</v>
      </c>
      <c r="F96" s="11">
        <v>8</v>
      </c>
      <c r="G96" s="11">
        <v>1</v>
      </c>
      <c r="H96" s="11">
        <v>0</v>
      </c>
      <c r="I96" s="24">
        <f t="shared" si="7"/>
        <v>307</v>
      </c>
      <c r="J96" s="24">
        <f t="shared" si="10"/>
        <v>2</v>
      </c>
      <c r="K96" s="24">
        <f t="shared" si="8"/>
        <v>309</v>
      </c>
    </row>
    <row r="97" spans="1:11" x14ac:dyDescent="0.25">
      <c r="A97" s="22" t="str">
        <f t="shared" si="9"/>
        <v>Town of Eastchester - 38</v>
      </c>
      <c r="B97" s="11">
        <v>30038</v>
      </c>
      <c r="C97" s="11">
        <v>75</v>
      </c>
      <c r="D97" s="11">
        <v>259</v>
      </c>
      <c r="E97" s="11">
        <v>16</v>
      </c>
      <c r="F97" s="11">
        <v>5</v>
      </c>
      <c r="G97" s="11">
        <v>0</v>
      </c>
      <c r="H97" s="11">
        <v>0</v>
      </c>
      <c r="I97" s="24">
        <f t="shared" si="7"/>
        <v>355</v>
      </c>
      <c r="J97" s="24">
        <f t="shared" si="10"/>
        <v>4</v>
      </c>
      <c r="K97" s="24">
        <f t="shared" si="8"/>
        <v>359</v>
      </c>
    </row>
    <row r="98" spans="1:11" ht="13.8" thickBot="1" x14ac:dyDescent="0.3">
      <c r="A98" s="18" t="str">
        <f t="shared" si="9"/>
        <v>Town of Eastchester - 39</v>
      </c>
      <c r="B98" s="19">
        <v>30039</v>
      </c>
      <c r="C98" s="19">
        <v>90</v>
      </c>
      <c r="D98" s="19">
        <v>234</v>
      </c>
      <c r="E98" s="19">
        <v>18</v>
      </c>
      <c r="F98" s="19">
        <v>4</v>
      </c>
      <c r="G98" s="19">
        <v>0</v>
      </c>
      <c r="H98" s="19">
        <v>2</v>
      </c>
      <c r="I98" s="26">
        <f t="shared" si="7"/>
        <v>348</v>
      </c>
      <c r="J98" s="26">
        <f t="shared" si="10"/>
        <v>0</v>
      </c>
      <c r="K98" s="26">
        <f t="shared" si="8"/>
        <v>348</v>
      </c>
    </row>
    <row r="99" spans="1:11" x14ac:dyDescent="0.25">
      <c r="A99" s="22"/>
      <c r="B99" s="11" t="s">
        <v>977</v>
      </c>
      <c r="C99" s="11">
        <f>SUM(C60:C98)</f>
        <v>6469</v>
      </c>
      <c r="D99" s="11">
        <f t="shared" ref="D99:K99" si="11">SUM(D60:D98)</f>
        <v>7552</v>
      </c>
      <c r="E99" s="11">
        <f t="shared" si="11"/>
        <v>624</v>
      </c>
      <c r="F99" s="11">
        <f t="shared" si="11"/>
        <v>364</v>
      </c>
      <c r="G99" s="11">
        <f t="shared" si="11"/>
        <v>3</v>
      </c>
      <c r="H99" s="11">
        <f t="shared" si="11"/>
        <v>10</v>
      </c>
      <c r="I99" s="11">
        <f t="shared" si="11"/>
        <v>15022</v>
      </c>
      <c r="J99" s="11">
        <f t="shared" si="11"/>
        <v>109</v>
      </c>
      <c r="K99" s="11">
        <f t="shared" si="11"/>
        <v>15131</v>
      </c>
    </row>
    <row r="100" spans="1:11" x14ac:dyDescent="0.25">
      <c r="A100" s="22" t="str">
        <f t="shared" si="9"/>
        <v>Town of Greenburgh - 1</v>
      </c>
      <c r="B100" s="11">
        <v>40001</v>
      </c>
      <c r="C100" s="11">
        <v>579</v>
      </c>
      <c r="D100" s="11">
        <v>191</v>
      </c>
      <c r="E100" s="11">
        <v>19</v>
      </c>
      <c r="F100" s="11">
        <v>40</v>
      </c>
      <c r="G100" s="11">
        <v>0</v>
      </c>
      <c r="H100" s="11">
        <v>2</v>
      </c>
      <c r="I100" s="24">
        <f t="shared" si="7"/>
        <v>831</v>
      </c>
      <c r="J100" s="24">
        <f t="shared" si="10"/>
        <v>11</v>
      </c>
      <c r="K100" s="24">
        <f t="shared" si="8"/>
        <v>842</v>
      </c>
    </row>
    <row r="101" spans="1:11" x14ac:dyDescent="0.25">
      <c r="A101" s="22" t="str">
        <f t="shared" si="9"/>
        <v>Town of Greenburgh - 2</v>
      </c>
      <c r="B101" s="11">
        <v>40002</v>
      </c>
      <c r="C101" s="11">
        <v>193</v>
      </c>
      <c r="D101" s="11">
        <v>56</v>
      </c>
      <c r="E101" s="11">
        <v>5</v>
      </c>
      <c r="F101" s="11">
        <v>26</v>
      </c>
      <c r="G101" s="11">
        <v>0</v>
      </c>
      <c r="H101" s="11">
        <v>0</v>
      </c>
      <c r="I101" s="24">
        <f t="shared" si="7"/>
        <v>280</v>
      </c>
      <c r="J101" s="24">
        <f t="shared" si="10"/>
        <v>3</v>
      </c>
      <c r="K101" s="24">
        <f t="shared" si="8"/>
        <v>283</v>
      </c>
    </row>
    <row r="102" spans="1:11" x14ac:dyDescent="0.25">
      <c r="A102" s="22" t="str">
        <f t="shared" si="9"/>
        <v>Town of Greenburgh - 3</v>
      </c>
      <c r="B102" s="11">
        <v>40003</v>
      </c>
      <c r="C102" s="11">
        <v>470</v>
      </c>
      <c r="D102" s="11">
        <v>143</v>
      </c>
      <c r="E102" s="11">
        <v>8</v>
      </c>
      <c r="F102" s="11">
        <v>52</v>
      </c>
      <c r="G102" s="11">
        <v>0</v>
      </c>
      <c r="H102" s="11">
        <v>0</v>
      </c>
      <c r="I102" s="24">
        <f t="shared" si="7"/>
        <v>673</v>
      </c>
      <c r="J102" s="24">
        <f t="shared" si="10"/>
        <v>6</v>
      </c>
      <c r="K102" s="24">
        <f t="shared" si="8"/>
        <v>679</v>
      </c>
    </row>
    <row r="103" spans="1:11" x14ac:dyDescent="0.25">
      <c r="A103" s="22" t="str">
        <f t="shared" si="9"/>
        <v>Town of Greenburgh - 4</v>
      </c>
      <c r="B103" s="11">
        <v>40004</v>
      </c>
      <c r="C103" s="11">
        <v>69</v>
      </c>
      <c r="D103" s="11">
        <v>25</v>
      </c>
      <c r="E103" s="11">
        <v>6</v>
      </c>
      <c r="F103" s="11">
        <v>10</v>
      </c>
      <c r="G103" s="11">
        <v>0</v>
      </c>
      <c r="H103" s="11">
        <v>0</v>
      </c>
      <c r="I103" s="24">
        <f t="shared" si="7"/>
        <v>110</v>
      </c>
      <c r="J103" s="24">
        <f t="shared" si="10"/>
        <v>1</v>
      </c>
      <c r="K103" s="24">
        <f t="shared" si="8"/>
        <v>111</v>
      </c>
    </row>
    <row r="104" spans="1:11" x14ac:dyDescent="0.25">
      <c r="A104" s="22" t="str">
        <f t="shared" si="9"/>
        <v>Town of Greenburgh - 5</v>
      </c>
      <c r="B104" s="11">
        <v>40005</v>
      </c>
      <c r="C104" s="11">
        <v>387</v>
      </c>
      <c r="D104" s="11">
        <v>227</v>
      </c>
      <c r="E104" s="11">
        <v>13</v>
      </c>
      <c r="F104" s="11">
        <v>35</v>
      </c>
      <c r="G104" s="11">
        <v>0</v>
      </c>
      <c r="H104" s="11">
        <v>1</v>
      </c>
      <c r="I104" s="24">
        <f t="shared" si="7"/>
        <v>663</v>
      </c>
      <c r="J104" s="24">
        <f t="shared" si="10"/>
        <v>7</v>
      </c>
      <c r="K104" s="24">
        <f t="shared" si="8"/>
        <v>670</v>
      </c>
    </row>
    <row r="105" spans="1:11" x14ac:dyDescent="0.25">
      <c r="A105" s="22" t="str">
        <f t="shared" si="9"/>
        <v>Town of Greenburgh - 6</v>
      </c>
      <c r="B105" s="11">
        <v>40006</v>
      </c>
      <c r="C105" s="11">
        <v>153</v>
      </c>
      <c r="D105" s="11">
        <v>84</v>
      </c>
      <c r="E105" s="11">
        <v>9</v>
      </c>
      <c r="F105" s="11">
        <v>12</v>
      </c>
      <c r="G105" s="11">
        <v>0</v>
      </c>
      <c r="H105" s="11">
        <v>0</v>
      </c>
      <c r="I105" s="24">
        <f t="shared" si="7"/>
        <v>258</v>
      </c>
      <c r="J105" s="24">
        <f t="shared" si="10"/>
        <v>1</v>
      </c>
      <c r="K105" s="24">
        <f t="shared" si="8"/>
        <v>259</v>
      </c>
    </row>
    <row r="106" spans="1:11" x14ac:dyDescent="0.25">
      <c r="A106" s="22" t="str">
        <f t="shared" si="9"/>
        <v>Town of Greenburgh - 7</v>
      </c>
      <c r="B106" s="11">
        <v>40007</v>
      </c>
      <c r="C106" s="11">
        <v>233</v>
      </c>
      <c r="D106" s="11">
        <v>150</v>
      </c>
      <c r="E106" s="11">
        <v>8</v>
      </c>
      <c r="F106" s="11">
        <v>20</v>
      </c>
      <c r="G106" s="11">
        <v>0</v>
      </c>
      <c r="H106" s="11">
        <v>0</v>
      </c>
      <c r="I106" s="24">
        <f t="shared" si="7"/>
        <v>411</v>
      </c>
      <c r="J106" s="24">
        <f t="shared" si="10"/>
        <v>1</v>
      </c>
      <c r="K106" s="24">
        <f t="shared" si="8"/>
        <v>412</v>
      </c>
    </row>
    <row r="107" spans="1:11" x14ac:dyDescent="0.25">
      <c r="A107" s="22" t="str">
        <f t="shared" si="9"/>
        <v>Town of Greenburgh - 8</v>
      </c>
      <c r="B107" s="11">
        <v>40008</v>
      </c>
      <c r="C107" s="11">
        <v>360</v>
      </c>
      <c r="D107" s="11">
        <v>127</v>
      </c>
      <c r="E107" s="11">
        <v>12</v>
      </c>
      <c r="F107" s="11">
        <v>45</v>
      </c>
      <c r="G107" s="11">
        <v>0</v>
      </c>
      <c r="H107" s="11">
        <v>0</v>
      </c>
      <c r="I107" s="24">
        <f t="shared" si="7"/>
        <v>544</v>
      </c>
      <c r="J107" s="24">
        <f t="shared" si="10"/>
        <v>7</v>
      </c>
      <c r="K107" s="24">
        <f t="shared" si="8"/>
        <v>551</v>
      </c>
    </row>
    <row r="108" spans="1:11" x14ac:dyDescent="0.25">
      <c r="A108" s="22" t="str">
        <f t="shared" si="9"/>
        <v>Town of Greenburgh - 9</v>
      </c>
      <c r="B108" s="11">
        <v>40009</v>
      </c>
      <c r="C108" s="11">
        <v>331</v>
      </c>
      <c r="D108" s="11">
        <v>135</v>
      </c>
      <c r="E108" s="11">
        <v>10</v>
      </c>
      <c r="F108" s="11">
        <v>45</v>
      </c>
      <c r="G108" s="11">
        <v>0</v>
      </c>
      <c r="H108" s="11">
        <v>1</v>
      </c>
      <c r="I108" s="24">
        <f t="shared" si="7"/>
        <v>522</v>
      </c>
      <c r="J108" s="24">
        <f t="shared" si="10"/>
        <v>4</v>
      </c>
      <c r="K108" s="24">
        <f t="shared" si="8"/>
        <v>526</v>
      </c>
    </row>
    <row r="109" spans="1:11" x14ac:dyDescent="0.25">
      <c r="A109" s="22" t="str">
        <f t="shared" si="9"/>
        <v>Town of Greenburgh - 10</v>
      </c>
      <c r="B109" s="11">
        <v>40010</v>
      </c>
      <c r="C109" s="11">
        <v>381</v>
      </c>
      <c r="D109" s="11">
        <v>214</v>
      </c>
      <c r="E109" s="11">
        <v>18</v>
      </c>
      <c r="F109" s="11">
        <v>38</v>
      </c>
      <c r="G109" s="11">
        <v>0</v>
      </c>
      <c r="H109" s="11">
        <v>1</v>
      </c>
      <c r="I109" s="24">
        <f t="shared" si="7"/>
        <v>652</v>
      </c>
      <c r="J109" s="24">
        <f t="shared" si="10"/>
        <v>4</v>
      </c>
      <c r="K109" s="24">
        <f t="shared" si="8"/>
        <v>656</v>
      </c>
    </row>
    <row r="110" spans="1:11" x14ac:dyDescent="0.25">
      <c r="A110" s="22" t="str">
        <f t="shared" si="9"/>
        <v>Town of Greenburgh - 11</v>
      </c>
      <c r="B110" s="11">
        <v>40011</v>
      </c>
      <c r="C110" s="11">
        <v>197</v>
      </c>
      <c r="D110" s="11">
        <v>61</v>
      </c>
      <c r="E110" s="11">
        <v>1</v>
      </c>
      <c r="F110" s="11">
        <v>14</v>
      </c>
      <c r="G110" s="11">
        <v>0</v>
      </c>
      <c r="H110" s="11">
        <v>0</v>
      </c>
      <c r="I110" s="24">
        <f t="shared" si="7"/>
        <v>273</v>
      </c>
      <c r="J110" s="24">
        <f t="shared" si="10"/>
        <v>8</v>
      </c>
      <c r="K110" s="24">
        <f t="shared" si="8"/>
        <v>281</v>
      </c>
    </row>
    <row r="111" spans="1:11" x14ac:dyDescent="0.25">
      <c r="A111" s="22" t="str">
        <f t="shared" si="9"/>
        <v>Town of Greenburgh - 12</v>
      </c>
      <c r="B111" s="11">
        <v>40012</v>
      </c>
      <c r="C111" s="11">
        <v>227</v>
      </c>
      <c r="D111" s="11">
        <v>173</v>
      </c>
      <c r="E111" s="11">
        <v>13</v>
      </c>
      <c r="F111" s="11">
        <v>28</v>
      </c>
      <c r="G111" s="11">
        <v>0</v>
      </c>
      <c r="H111" s="11">
        <v>0</v>
      </c>
      <c r="I111" s="24">
        <f t="shared" si="7"/>
        <v>441</v>
      </c>
      <c r="J111" s="24">
        <f t="shared" si="10"/>
        <v>4</v>
      </c>
      <c r="K111" s="24">
        <f t="shared" si="8"/>
        <v>445</v>
      </c>
    </row>
    <row r="112" spans="1:11" x14ac:dyDescent="0.25">
      <c r="A112" s="22" t="str">
        <f t="shared" si="9"/>
        <v>Town of Greenburgh - 13</v>
      </c>
      <c r="B112" s="11">
        <v>40013</v>
      </c>
      <c r="C112" s="11">
        <v>468</v>
      </c>
      <c r="D112" s="11">
        <v>238</v>
      </c>
      <c r="E112" s="11">
        <v>23</v>
      </c>
      <c r="F112" s="11">
        <v>63</v>
      </c>
      <c r="G112" s="11">
        <v>0</v>
      </c>
      <c r="H112" s="11">
        <v>1</v>
      </c>
      <c r="I112" s="24">
        <f t="shared" si="7"/>
        <v>793</v>
      </c>
      <c r="J112" s="24">
        <f t="shared" si="10"/>
        <v>12</v>
      </c>
      <c r="K112" s="24">
        <f t="shared" si="8"/>
        <v>805</v>
      </c>
    </row>
    <row r="113" spans="1:11" x14ac:dyDescent="0.25">
      <c r="A113" s="22" t="str">
        <f t="shared" si="9"/>
        <v>Town of Greenburgh - 14</v>
      </c>
      <c r="B113" s="11">
        <v>40014</v>
      </c>
      <c r="C113" s="11">
        <v>320</v>
      </c>
      <c r="D113" s="11">
        <v>76</v>
      </c>
      <c r="E113" s="11">
        <v>4</v>
      </c>
      <c r="F113" s="11">
        <v>29</v>
      </c>
      <c r="G113" s="11">
        <v>0</v>
      </c>
      <c r="H113" s="11">
        <v>0</v>
      </c>
      <c r="I113" s="24">
        <f t="shared" si="7"/>
        <v>429</v>
      </c>
      <c r="J113" s="24">
        <f t="shared" si="10"/>
        <v>4</v>
      </c>
      <c r="K113" s="24">
        <f t="shared" si="8"/>
        <v>433</v>
      </c>
    </row>
    <row r="114" spans="1:11" x14ac:dyDescent="0.25">
      <c r="A114" s="22" t="str">
        <f t="shared" si="9"/>
        <v>Town of Greenburgh - 15</v>
      </c>
      <c r="B114" s="11">
        <v>40015</v>
      </c>
      <c r="C114" s="11">
        <v>376</v>
      </c>
      <c r="D114" s="11">
        <v>72</v>
      </c>
      <c r="E114" s="11">
        <v>5</v>
      </c>
      <c r="F114" s="11">
        <v>15</v>
      </c>
      <c r="G114" s="11">
        <v>0</v>
      </c>
      <c r="H114" s="11">
        <v>0</v>
      </c>
      <c r="I114" s="24">
        <f t="shared" si="7"/>
        <v>468</v>
      </c>
      <c r="J114" s="24">
        <f t="shared" si="10"/>
        <v>6</v>
      </c>
      <c r="K114" s="24">
        <f t="shared" si="8"/>
        <v>474</v>
      </c>
    </row>
    <row r="115" spans="1:11" x14ac:dyDescent="0.25">
      <c r="A115" s="22" t="str">
        <f t="shared" si="9"/>
        <v>Town of Greenburgh - 16</v>
      </c>
      <c r="B115" s="11">
        <v>40016</v>
      </c>
      <c r="C115" s="11">
        <v>328</v>
      </c>
      <c r="D115" s="11">
        <v>151</v>
      </c>
      <c r="E115" s="11">
        <v>12</v>
      </c>
      <c r="F115" s="11">
        <v>44</v>
      </c>
      <c r="G115" s="11">
        <v>0</v>
      </c>
      <c r="H115" s="11">
        <v>0</v>
      </c>
      <c r="I115" s="24">
        <f t="shared" si="7"/>
        <v>535</v>
      </c>
      <c r="J115" s="24">
        <f t="shared" si="10"/>
        <v>4</v>
      </c>
      <c r="K115" s="24">
        <f t="shared" si="8"/>
        <v>539</v>
      </c>
    </row>
    <row r="116" spans="1:11" x14ac:dyDescent="0.25">
      <c r="A116" s="22" t="str">
        <f t="shared" si="9"/>
        <v>Town of Greenburgh - 17</v>
      </c>
      <c r="B116" s="11">
        <v>40017</v>
      </c>
      <c r="C116" s="11">
        <v>265</v>
      </c>
      <c r="D116" s="11">
        <v>153</v>
      </c>
      <c r="E116" s="11">
        <v>11</v>
      </c>
      <c r="F116" s="11">
        <v>14</v>
      </c>
      <c r="G116" s="11">
        <v>0</v>
      </c>
      <c r="H116" s="11">
        <v>0</v>
      </c>
      <c r="I116" s="24">
        <f t="shared" si="7"/>
        <v>443</v>
      </c>
      <c r="J116" s="24">
        <f t="shared" si="10"/>
        <v>0</v>
      </c>
      <c r="K116" s="24">
        <f t="shared" si="8"/>
        <v>443</v>
      </c>
    </row>
    <row r="117" spans="1:11" x14ac:dyDescent="0.25">
      <c r="A117" s="22" t="str">
        <f t="shared" si="9"/>
        <v>Town of Greenburgh - 18</v>
      </c>
      <c r="B117" s="11">
        <v>40018</v>
      </c>
      <c r="C117" s="11">
        <v>413</v>
      </c>
      <c r="D117" s="11">
        <v>96</v>
      </c>
      <c r="E117" s="11">
        <v>10</v>
      </c>
      <c r="F117" s="11">
        <v>56</v>
      </c>
      <c r="G117" s="11">
        <v>0</v>
      </c>
      <c r="H117" s="11">
        <v>0</v>
      </c>
      <c r="I117" s="24">
        <f t="shared" si="7"/>
        <v>575</v>
      </c>
      <c r="J117" s="24">
        <f t="shared" si="10"/>
        <v>6</v>
      </c>
      <c r="K117" s="24">
        <f t="shared" si="8"/>
        <v>581</v>
      </c>
    </row>
    <row r="118" spans="1:11" x14ac:dyDescent="0.25">
      <c r="A118" s="22" t="str">
        <f t="shared" si="9"/>
        <v>Town of Greenburgh - 19</v>
      </c>
      <c r="B118" s="11">
        <v>40019</v>
      </c>
      <c r="C118" s="11">
        <v>427</v>
      </c>
      <c r="D118" s="11">
        <v>70</v>
      </c>
      <c r="E118" s="11">
        <v>8</v>
      </c>
      <c r="F118" s="11">
        <v>77</v>
      </c>
      <c r="G118" s="11">
        <v>0</v>
      </c>
      <c r="H118" s="11">
        <v>0</v>
      </c>
      <c r="I118" s="24">
        <f t="shared" si="7"/>
        <v>582</v>
      </c>
      <c r="J118" s="24">
        <f t="shared" si="10"/>
        <v>9</v>
      </c>
      <c r="K118" s="24">
        <f t="shared" si="8"/>
        <v>591</v>
      </c>
    </row>
    <row r="119" spans="1:11" x14ac:dyDescent="0.25">
      <c r="A119" s="22" t="str">
        <f t="shared" si="9"/>
        <v>Town of Greenburgh - 20</v>
      </c>
      <c r="B119" s="11">
        <v>40020</v>
      </c>
      <c r="C119" s="11">
        <v>293</v>
      </c>
      <c r="D119" s="11">
        <v>104</v>
      </c>
      <c r="E119" s="11">
        <v>12</v>
      </c>
      <c r="F119" s="11">
        <v>48</v>
      </c>
      <c r="G119" s="11">
        <v>0</v>
      </c>
      <c r="H119" s="11">
        <v>1</v>
      </c>
      <c r="I119" s="24">
        <f t="shared" si="7"/>
        <v>458</v>
      </c>
      <c r="J119" s="24">
        <f t="shared" si="10"/>
        <v>4</v>
      </c>
      <c r="K119" s="24">
        <f t="shared" si="8"/>
        <v>462</v>
      </c>
    </row>
    <row r="120" spans="1:11" x14ac:dyDescent="0.25">
      <c r="A120" s="22" t="str">
        <f t="shared" si="9"/>
        <v>Town of Greenburgh - 21</v>
      </c>
      <c r="B120" s="11">
        <v>40021</v>
      </c>
      <c r="C120" s="11">
        <v>269</v>
      </c>
      <c r="D120" s="11">
        <v>59</v>
      </c>
      <c r="E120" s="11">
        <v>9</v>
      </c>
      <c r="F120" s="11">
        <v>26</v>
      </c>
      <c r="G120" s="11">
        <v>0</v>
      </c>
      <c r="H120" s="11">
        <v>0</v>
      </c>
      <c r="I120" s="24">
        <f t="shared" si="7"/>
        <v>363</v>
      </c>
      <c r="J120" s="24">
        <f t="shared" si="10"/>
        <v>8</v>
      </c>
      <c r="K120" s="24">
        <f t="shared" si="8"/>
        <v>371</v>
      </c>
    </row>
    <row r="121" spans="1:11" x14ac:dyDescent="0.25">
      <c r="A121" s="22" t="str">
        <f t="shared" si="9"/>
        <v>Town of Greenburgh - 22</v>
      </c>
      <c r="B121" s="11">
        <v>40022</v>
      </c>
      <c r="C121" s="11">
        <v>230</v>
      </c>
      <c r="D121" s="11">
        <v>59</v>
      </c>
      <c r="E121" s="11">
        <v>15</v>
      </c>
      <c r="F121" s="11">
        <v>23</v>
      </c>
      <c r="G121" s="11">
        <v>0</v>
      </c>
      <c r="H121" s="11">
        <v>1</v>
      </c>
      <c r="I121" s="24">
        <f t="shared" si="7"/>
        <v>328</v>
      </c>
      <c r="J121" s="24">
        <f t="shared" si="10"/>
        <v>6</v>
      </c>
      <c r="K121" s="24">
        <f t="shared" si="8"/>
        <v>334</v>
      </c>
    </row>
    <row r="122" spans="1:11" x14ac:dyDescent="0.25">
      <c r="A122" s="22" t="str">
        <f t="shared" si="9"/>
        <v>Town of Greenburgh - 23</v>
      </c>
      <c r="B122" s="11">
        <v>40023</v>
      </c>
      <c r="C122" s="11">
        <v>613</v>
      </c>
      <c r="D122" s="11">
        <v>80</v>
      </c>
      <c r="E122" s="11">
        <v>8</v>
      </c>
      <c r="F122" s="11">
        <v>77</v>
      </c>
      <c r="G122" s="11">
        <v>0</v>
      </c>
      <c r="H122" s="11">
        <v>0</v>
      </c>
      <c r="I122" s="24">
        <f t="shared" si="7"/>
        <v>778</v>
      </c>
      <c r="J122" s="24">
        <f t="shared" si="10"/>
        <v>12</v>
      </c>
      <c r="K122" s="24">
        <f t="shared" si="8"/>
        <v>790</v>
      </c>
    </row>
    <row r="123" spans="1:11" x14ac:dyDescent="0.25">
      <c r="A123" s="22" t="str">
        <f t="shared" si="9"/>
        <v>Town of Greenburgh - 24</v>
      </c>
      <c r="B123" s="11">
        <v>40024</v>
      </c>
      <c r="C123" s="11">
        <v>406</v>
      </c>
      <c r="D123" s="11">
        <v>197</v>
      </c>
      <c r="E123" s="11">
        <v>13</v>
      </c>
      <c r="F123" s="11">
        <v>25</v>
      </c>
      <c r="G123" s="11">
        <v>0</v>
      </c>
      <c r="H123" s="11">
        <v>0</v>
      </c>
      <c r="I123" s="24">
        <f t="shared" si="7"/>
        <v>641</v>
      </c>
      <c r="J123" s="24">
        <f t="shared" si="10"/>
        <v>6</v>
      </c>
      <c r="K123" s="24">
        <f t="shared" si="8"/>
        <v>647</v>
      </c>
    </row>
    <row r="124" spans="1:11" x14ac:dyDescent="0.25">
      <c r="A124" s="22" t="str">
        <f t="shared" si="9"/>
        <v>Town of Greenburgh - 25</v>
      </c>
      <c r="B124" s="11">
        <v>40025</v>
      </c>
      <c r="C124" s="11">
        <v>351</v>
      </c>
      <c r="D124" s="11">
        <v>156</v>
      </c>
      <c r="E124" s="11">
        <v>17</v>
      </c>
      <c r="F124" s="11">
        <v>25</v>
      </c>
      <c r="G124" s="11">
        <v>0</v>
      </c>
      <c r="H124" s="11">
        <v>1</v>
      </c>
      <c r="I124" s="24">
        <f t="shared" si="7"/>
        <v>550</v>
      </c>
      <c r="J124" s="24">
        <f t="shared" si="10"/>
        <v>6</v>
      </c>
      <c r="K124" s="24">
        <f t="shared" si="8"/>
        <v>556</v>
      </c>
    </row>
    <row r="125" spans="1:11" x14ac:dyDescent="0.25">
      <c r="A125" s="22" t="str">
        <f t="shared" si="9"/>
        <v>Town of Greenburgh - 26</v>
      </c>
      <c r="B125" s="11">
        <v>40026</v>
      </c>
      <c r="C125" s="11">
        <v>355</v>
      </c>
      <c r="D125" s="11">
        <v>194</v>
      </c>
      <c r="E125" s="11">
        <v>9</v>
      </c>
      <c r="F125" s="11">
        <v>20</v>
      </c>
      <c r="G125" s="11">
        <v>0</v>
      </c>
      <c r="H125" s="11">
        <v>0</v>
      </c>
      <c r="I125" s="24">
        <f t="shared" si="7"/>
        <v>578</v>
      </c>
      <c r="J125" s="24">
        <f t="shared" si="10"/>
        <v>6</v>
      </c>
      <c r="K125" s="24">
        <f t="shared" si="8"/>
        <v>584</v>
      </c>
    </row>
    <row r="126" spans="1:11" x14ac:dyDescent="0.25">
      <c r="A126" s="22" t="str">
        <f t="shared" si="9"/>
        <v>Town of Greenburgh - 27</v>
      </c>
      <c r="B126" s="11">
        <v>40027</v>
      </c>
      <c r="C126" s="11">
        <v>216</v>
      </c>
      <c r="D126" s="11">
        <v>142</v>
      </c>
      <c r="E126" s="11">
        <v>15</v>
      </c>
      <c r="F126" s="11">
        <v>16</v>
      </c>
      <c r="G126" s="11">
        <v>0</v>
      </c>
      <c r="H126" s="11">
        <v>0</v>
      </c>
      <c r="I126" s="24">
        <f t="shared" si="7"/>
        <v>389</v>
      </c>
      <c r="J126" s="24">
        <f t="shared" si="10"/>
        <v>4</v>
      </c>
      <c r="K126" s="24">
        <f t="shared" si="8"/>
        <v>393</v>
      </c>
    </row>
    <row r="127" spans="1:11" x14ac:dyDescent="0.25">
      <c r="A127" s="22" t="str">
        <f t="shared" si="9"/>
        <v>Town of Greenburgh - 28</v>
      </c>
      <c r="B127" s="11">
        <v>40028</v>
      </c>
      <c r="C127" s="11">
        <v>129</v>
      </c>
      <c r="D127" s="11">
        <v>73</v>
      </c>
      <c r="E127" s="11">
        <v>2</v>
      </c>
      <c r="F127" s="11">
        <v>7</v>
      </c>
      <c r="G127" s="11">
        <v>0</v>
      </c>
      <c r="H127" s="11">
        <v>0</v>
      </c>
      <c r="I127" s="24">
        <f t="shared" si="7"/>
        <v>211</v>
      </c>
      <c r="J127" s="24">
        <f t="shared" si="10"/>
        <v>2</v>
      </c>
      <c r="K127" s="24">
        <f t="shared" si="8"/>
        <v>213</v>
      </c>
    </row>
    <row r="128" spans="1:11" x14ac:dyDescent="0.25">
      <c r="A128" s="22" t="str">
        <f t="shared" si="9"/>
        <v>Town of Greenburgh - 29</v>
      </c>
      <c r="B128" s="11">
        <v>40029</v>
      </c>
      <c r="C128" s="11">
        <v>52</v>
      </c>
      <c r="D128" s="11">
        <v>62</v>
      </c>
      <c r="E128" s="11">
        <v>7</v>
      </c>
      <c r="F128" s="11">
        <v>12</v>
      </c>
      <c r="G128" s="11">
        <v>0</v>
      </c>
      <c r="H128" s="11">
        <v>0</v>
      </c>
      <c r="I128" s="24">
        <f t="shared" si="7"/>
        <v>133</v>
      </c>
      <c r="J128" s="24">
        <f t="shared" si="10"/>
        <v>2</v>
      </c>
      <c r="K128" s="24">
        <f t="shared" si="8"/>
        <v>135</v>
      </c>
    </row>
    <row r="129" spans="1:11" x14ac:dyDescent="0.25">
      <c r="A129" s="22" t="str">
        <f t="shared" si="9"/>
        <v>Town of Greenburgh - 30</v>
      </c>
      <c r="B129" s="11">
        <v>40030</v>
      </c>
      <c r="C129" s="11">
        <v>407</v>
      </c>
      <c r="D129" s="11">
        <v>197</v>
      </c>
      <c r="E129" s="11">
        <v>19</v>
      </c>
      <c r="F129" s="11">
        <v>21</v>
      </c>
      <c r="G129" s="11">
        <v>0</v>
      </c>
      <c r="H129" s="11">
        <v>0</v>
      </c>
      <c r="I129" s="24">
        <f t="shared" si="7"/>
        <v>644</v>
      </c>
      <c r="J129" s="24">
        <f t="shared" si="10"/>
        <v>10</v>
      </c>
      <c r="K129" s="24">
        <f t="shared" si="8"/>
        <v>654</v>
      </c>
    </row>
    <row r="130" spans="1:11" x14ac:dyDescent="0.25">
      <c r="A130" s="22" t="str">
        <f t="shared" si="9"/>
        <v>Town of Greenburgh - 31</v>
      </c>
      <c r="B130" s="11">
        <v>40031</v>
      </c>
      <c r="C130" s="11">
        <v>448</v>
      </c>
      <c r="D130" s="11">
        <v>180</v>
      </c>
      <c r="E130" s="11">
        <v>20</v>
      </c>
      <c r="F130" s="11">
        <v>25</v>
      </c>
      <c r="G130" s="11">
        <v>0</v>
      </c>
      <c r="H130" s="11">
        <v>0</v>
      </c>
      <c r="I130" s="24">
        <f t="shared" si="7"/>
        <v>673</v>
      </c>
      <c r="J130" s="24">
        <f t="shared" si="10"/>
        <v>11</v>
      </c>
      <c r="K130" s="24">
        <f t="shared" si="8"/>
        <v>684</v>
      </c>
    </row>
    <row r="131" spans="1:11" x14ac:dyDescent="0.25">
      <c r="A131" s="22" t="str">
        <f t="shared" si="9"/>
        <v>Town of Greenburgh - 32</v>
      </c>
      <c r="B131" s="11">
        <v>40032</v>
      </c>
      <c r="C131" s="11">
        <v>240</v>
      </c>
      <c r="D131" s="11">
        <v>99</v>
      </c>
      <c r="E131" s="11">
        <v>8</v>
      </c>
      <c r="F131" s="11">
        <v>7</v>
      </c>
      <c r="G131" s="11">
        <v>0</v>
      </c>
      <c r="H131" s="11">
        <v>0</v>
      </c>
      <c r="I131" s="24">
        <f t="shared" si="7"/>
        <v>354</v>
      </c>
      <c r="J131" s="24">
        <f t="shared" si="10"/>
        <v>5</v>
      </c>
      <c r="K131" s="24">
        <f t="shared" si="8"/>
        <v>359</v>
      </c>
    </row>
    <row r="132" spans="1:11" x14ac:dyDescent="0.25">
      <c r="A132" s="22" t="str">
        <f t="shared" si="9"/>
        <v>Town of Greenburgh - 33</v>
      </c>
      <c r="B132" s="11">
        <v>40033</v>
      </c>
      <c r="C132" s="11">
        <v>374</v>
      </c>
      <c r="D132" s="11">
        <v>187</v>
      </c>
      <c r="E132" s="11">
        <v>10</v>
      </c>
      <c r="F132" s="11">
        <v>16</v>
      </c>
      <c r="G132" s="11">
        <v>0</v>
      </c>
      <c r="H132" s="11">
        <v>0</v>
      </c>
      <c r="I132" s="24">
        <f t="shared" si="7"/>
        <v>587</v>
      </c>
      <c r="J132" s="24">
        <f t="shared" si="10"/>
        <v>12</v>
      </c>
      <c r="K132" s="24">
        <f t="shared" si="8"/>
        <v>599</v>
      </c>
    </row>
    <row r="133" spans="1:11" x14ac:dyDescent="0.25">
      <c r="A133" s="22" t="str">
        <f t="shared" si="9"/>
        <v>Town of Greenburgh - 34</v>
      </c>
      <c r="B133" s="11">
        <v>40034</v>
      </c>
      <c r="C133" s="11">
        <v>441</v>
      </c>
      <c r="D133" s="11">
        <v>155</v>
      </c>
      <c r="E133" s="11">
        <v>7</v>
      </c>
      <c r="F133" s="11">
        <v>21</v>
      </c>
      <c r="G133" s="11">
        <v>0</v>
      </c>
      <c r="H133" s="11">
        <v>1</v>
      </c>
      <c r="I133" s="24">
        <f t="shared" si="7"/>
        <v>625</v>
      </c>
      <c r="J133" s="24">
        <f t="shared" si="10"/>
        <v>6</v>
      </c>
      <c r="K133" s="24">
        <f t="shared" si="8"/>
        <v>631</v>
      </c>
    </row>
    <row r="134" spans="1:11" x14ac:dyDescent="0.25">
      <c r="A134" s="22" t="str">
        <f t="shared" si="9"/>
        <v>Town of Greenburgh - 35</v>
      </c>
      <c r="B134" s="11">
        <v>40035</v>
      </c>
      <c r="C134" s="11">
        <v>361</v>
      </c>
      <c r="D134" s="11">
        <v>134</v>
      </c>
      <c r="E134" s="11">
        <v>7</v>
      </c>
      <c r="F134" s="11">
        <v>12</v>
      </c>
      <c r="G134" s="11">
        <v>0</v>
      </c>
      <c r="H134" s="11">
        <v>0</v>
      </c>
      <c r="I134" s="24">
        <f t="shared" ref="I134:I198" si="12">SUM(C134:H134)</f>
        <v>514</v>
      </c>
      <c r="J134" s="24">
        <f t="shared" si="10"/>
        <v>0</v>
      </c>
      <c r="K134" s="24">
        <f t="shared" ref="K134:K198" si="13">VLOOKUP(B134,KEY,2,FALSE)</f>
        <v>514</v>
      </c>
    </row>
    <row r="135" spans="1:11" x14ac:dyDescent="0.25">
      <c r="A135" s="22" t="str">
        <f t="shared" si="9"/>
        <v>Town of Greenburgh - 36</v>
      </c>
      <c r="B135" s="11">
        <v>40036</v>
      </c>
      <c r="C135" s="11">
        <v>233</v>
      </c>
      <c r="D135" s="11">
        <v>103</v>
      </c>
      <c r="E135" s="11">
        <v>8</v>
      </c>
      <c r="F135" s="11">
        <v>13</v>
      </c>
      <c r="G135" s="11">
        <v>0</v>
      </c>
      <c r="H135" s="11">
        <v>1</v>
      </c>
      <c r="I135" s="24">
        <f t="shared" si="12"/>
        <v>358</v>
      </c>
      <c r="J135" s="24">
        <f t="shared" si="10"/>
        <v>7</v>
      </c>
      <c r="K135" s="24">
        <f t="shared" si="13"/>
        <v>365</v>
      </c>
    </row>
    <row r="136" spans="1:11" x14ac:dyDescent="0.25">
      <c r="A136" s="22" t="str">
        <f t="shared" ref="A136:A200" si="14">VLOOKUP(B136,KEY,3,FALSE)</f>
        <v>Town of Greenburgh - 37</v>
      </c>
      <c r="B136" s="11">
        <v>40037</v>
      </c>
      <c r="C136" s="11">
        <v>292</v>
      </c>
      <c r="D136" s="11">
        <v>163</v>
      </c>
      <c r="E136" s="11">
        <v>14</v>
      </c>
      <c r="F136" s="11">
        <v>26</v>
      </c>
      <c r="G136" s="11">
        <v>0</v>
      </c>
      <c r="H136" s="11">
        <v>0</v>
      </c>
      <c r="I136" s="24">
        <f t="shared" si="12"/>
        <v>495</v>
      </c>
      <c r="J136" s="24">
        <f t="shared" si="10"/>
        <v>2</v>
      </c>
      <c r="K136" s="24">
        <f t="shared" si="13"/>
        <v>497</v>
      </c>
    </row>
    <row r="137" spans="1:11" x14ac:dyDescent="0.25">
      <c r="A137" s="22" t="str">
        <f t="shared" si="14"/>
        <v>Town of Greenburgh - 38</v>
      </c>
      <c r="B137" s="11">
        <v>40038</v>
      </c>
      <c r="C137" s="11">
        <v>131</v>
      </c>
      <c r="D137" s="11">
        <v>82</v>
      </c>
      <c r="E137" s="11">
        <v>5</v>
      </c>
      <c r="F137" s="11">
        <v>4</v>
      </c>
      <c r="G137" s="11">
        <v>0</v>
      </c>
      <c r="H137" s="11">
        <v>0</v>
      </c>
      <c r="I137" s="24">
        <f t="shared" si="12"/>
        <v>222</v>
      </c>
      <c r="J137" s="24">
        <f t="shared" si="10"/>
        <v>0</v>
      </c>
      <c r="K137" s="24">
        <f t="shared" si="13"/>
        <v>222</v>
      </c>
    </row>
    <row r="138" spans="1:11" x14ac:dyDescent="0.25">
      <c r="A138" s="22" t="str">
        <f t="shared" si="14"/>
        <v>Town of Greenburgh - 39</v>
      </c>
      <c r="B138" s="11">
        <v>40039</v>
      </c>
      <c r="C138" s="11">
        <v>272</v>
      </c>
      <c r="D138" s="11">
        <v>125</v>
      </c>
      <c r="E138" s="11">
        <v>7</v>
      </c>
      <c r="F138" s="11">
        <v>7</v>
      </c>
      <c r="G138" s="11">
        <v>0</v>
      </c>
      <c r="H138" s="11">
        <v>0</v>
      </c>
      <c r="I138" s="24">
        <f t="shared" si="12"/>
        <v>411</v>
      </c>
      <c r="J138" s="24">
        <f t="shared" si="10"/>
        <v>7</v>
      </c>
      <c r="K138" s="24">
        <f t="shared" si="13"/>
        <v>418</v>
      </c>
    </row>
    <row r="139" spans="1:11" x14ac:dyDescent="0.25">
      <c r="A139" s="22" t="str">
        <f t="shared" si="14"/>
        <v>Town of Greenburgh - 40</v>
      </c>
      <c r="B139" s="11">
        <v>40040</v>
      </c>
      <c r="C139" s="11">
        <v>234</v>
      </c>
      <c r="D139" s="11">
        <v>169</v>
      </c>
      <c r="E139" s="11">
        <v>19</v>
      </c>
      <c r="F139" s="11">
        <v>15</v>
      </c>
      <c r="G139" s="11">
        <v>1</v>
      </c>
      <c r="H139" s="11">
        <v>0</v>
      </c>
      <c r="I139" s="24">
        <f t="shared" si="12"/>
        <v>438</v>
      </c>
      <c r="J139" s="24">
        <f t="shared" si="10"/>
        <v>2</v>
      </c>
      <c r="K139" s="24">
        <f t="shared" si="13"/>
        <v>440</v>
      </c>
    </row>
    <row r="140" spans="1:11" x14ac:dyDescent="0.25">
      <c r="A140" s="22" t="str">
        <f t="shared" si="14"/>
        <v>Town of Greenburgh - 41</v>
      </c>
      <c r="B140" s="11">
        <v>40041</v>
      </c>
      <c r="C140" s="11">
        <v>293</v>
      </c>
      <c r="D140" s="11">
        <v>118</v>
      </c>
      <c r="E140" s="11">
        <v>9</v>
      </c>
      <c r="F140" s="11">
        <v>5</v>
      </c>
      <c r="G140" s="11">
        <v>0</v>
      </c>
      <c r="H140" s="11">
        <v>0</v>
      </c>
      <c r="I140" s="24">
        <f t="shared" si="12"/>
        <v>425</v>
      </c>
      <c r="J140" s="24">
        <f t="shared" si="10"/>
        <v>3</v>
      </c>
      <c r="K140" s="24">
        <f t="shared" si="13"/>
        <v>428</v>
      </c>
    </row>
    <row r="141" spans="1:11" x14ac:dyDescent="0.25">
      <c r="A141" s="22" t="str">
        <f t="shared" si="14"/>
        <v>Town of Greenburgh - 42</v>
      </c>
      <c r="B141" s="11">
        <v>40042</v>
      </c>
      <c r="C141" s="11">
        <v>295</v>
      </c>
      <c r="D141" s="11">
        <v>102</v>
      </c>
      <c r="E141" s="11">
        <v>12</v>
      </c>
      <c r="F141" s="11">
        <v>19</v>
      </c>
      <c r="G141" s="11">
        <v>0</v>
      </c>
      <c r="H141" s="11">
        <v>1</v>
      </c>
      <c r="I141" s="24">
        <f t="shared" si="12"/>
        <v>429</v>
      </c>
      <c r="J141" s="24">
        <f t="shared" si="10"/>
        <v>0</v>
      </c>
      <c r="K141" s="24">
        <f t="shared" si="13"/>
        <v>429</v>
      </c>
    </row>
    <row r="142" spans="1:11" x14ac:dyDescent="0.25">
      <c r="A142" s="22" t="str">
        <f t="shared" si="14"/>
        <v>Town of Greenburgh - 43</v>
      </c>
      <c r="B142" s="11">
        <v>40043</v>
      </c>
      <c r="C142" s="11">
        <v>192</v>
      </c>
      <c r="D142" s="11">
        <v>90</v>
      </c>
      <c r="E142" s="11">
        <v>9</v>
      </c>
      <c r="F142" s="11">
        <v>10</v>
      </c>
      <c r="G142" s="11">
        <v>0</v>
      </c>
      <c r="H142" s="11">
        <v>1</v>
      </c>
      <c r="I142" s="24">
        <f t="shared" si="12"/>
        <v>302</v>
      </c>
      <c r="J142" s="24">
        <f t="shared" si="10"/>
        <v>2</v>
      </c>
      <c r="K142" s="24">
        <f t="shared" si="13"/>
        <v>304</v>
      </c>
    </row>
    <row r="143" spans="1:11" x14ac:dyDescent="0.25">
      <c r="A143" s="22" t="str">
        <f t="shared" si="14"/>
        <v>Town of Greenburgh - 44</v>
      </c>
      <c r="B143" s="11">
        <v>40044</v>
      </c>
      <c r="C143" s="11">
        <v>316</v>
      </c>
      <c r="D143" s="11">
        <v>103</v>
      </c>
      <c r="E143" s="11">
        <v>8</v>
      </c>
      <c r="F143" s="11">
        <v>18</v>
      </c>
      <c r="G143" s="11">
        <v>0</v>
      </c>
      <c r="H143" s="11">
        <v>1</v>
      </c>
      <c r="I143" s="24">
        <f t="shared" si="12"/>
        <v>446</v>
      </c>
      <c r="J143" s="24">
        <f t="shared" si="10"/>
        <v>6</v>
      </c>
      <c r="K143" s="24">
        <f t="shared" si="13"/>
        <v>452</v>
      </c>
    </row>
    <row r="144" spans="1:11" x14ac:dyDescent="0.25">
      <c r="A144" s="22" t="str">
        <f t="shared" si="14"/>
        <v>Town of Greenburgh - 45</v>
      </c>
      <c r="B144" s="11">
        <v>40045</v>
      </c>
      <c r="C144" s="11">
        <v>153</v>
      </c>
      <c r="D144" s="11">
        <v>27</v>
      </c>
      <c r="E144" s="11">
        <v>2</v>
      </c>
      <c r="F144" s="11">
        <v>7</v>
      </c>
      <c r="G144" s="11">
        <v>0</v>
      </c>
      <c r="H144" s="11">
        <v>0</v>
      </c>
      <c r="I144" s="24">
        <f t="shared" si="12"/>
        <v>189</v>
      </c>
      <c r="J144" s="24">
        <f t="shared" si="10"/>
        <v>3</v>
      </c>
      <c r="K144" s="24">
        <f t="shared" si="13"/>
        <v>192</v>
      </c>
    </row>
    <row r="145" spans="1:11" x14ac:dyDescent="0.25">
      <c r="A145" s="22" t="str">
        <f t="shared" si="14"/>
        <v>Town of Greenburgh - 46</v>
      </c>
      <c r="B145" s="11">
        <v>40046</v>
      </c>
      <c r="C145" s="11">
        <v>348</v>
      </c>
      <c r="D145" s="11">
        <v>42</v>
      </c>
      <c r="E145" s="11">
        <v>2</v>
      </c>
      <c r="F145" s="11">
        <v>9</v>
      </c>
      <c r="G145" s="11">
        <v>0</v>
      </c>
      <c r="H145" s="11">
        <v>0</v>
      </c>
      <c r="I145" s="24">
        <f t="shared" si="12"/>
        <v>401</v>
      </c>
      <c r="J145" s="24">
        <f t="shared" si="10"/>
        <v>7</v>
      </c>
      <c r="K145" s="24">
        <f t="shared" si="13"/>
        <v>408</v>
      </c>
    </row>
    <row r="146" spans="1:11" x14ac:dyDescent="0.25">
      <c r="A146" s="22" t="str">
        <f t="shared" si="14"/>
        <v>Town of Greenburgh - 47</v>
      </c>
      <c r="B146" s="11">
        <v>40047</v>
      </c>
      <c r="C146" s="11">
        <v>219</v>
      </c>
      <c r="D146" s="11">
        <v>36</v>
      </c>
      <c r="E146" s="11">
        <v>1</v>
      </c>
      <c r="F146" s="11">
        <v>11</v>
      </c>
      <c r="G146" s="11">
        <v>0</v>
      </c>
      <c r="H146" s="11">
        <v>0</v>
      </c>
      <c r="I146" s="24">
        <f t="shared" si="12"/>
        <v>267</v>
      </c>
      <c r="J146" s="24">
        <f t="shared" si="10"/>
        <v>1</v>
      </c>
      <c r="K146" s="24">
        <f t="shared" si="13"/>
        <v>268</v>
      </c>
    </row>
    <row r="147" spans="1:11" x14ac:dyDescent="0.25">
      <c r="A147" s="22" t="str">
        <f t="shared" si="14"/>
        <v>Town of Greenburgh - 48</v>
      </c>
      <c r="B147" s="11">
        <v>40048</v>
      </c>
      <c r="C147" s="11">
        <v>311</v>
      </c>
      <c r="D147" s="11">
        <v>226</v>
      </c>
      <c r="E147" s="11">
        <v>21</v>
      </c>
      <c r="F147" s="11">
        <v>22</v>
      </c>
      <c r="G147" s="11">
        <v>0</v>
      </c>
      <c r="H147" s="11">
        <v>0</v>
      </c>
      <c r="I147" s="24">
        <f t="shared" si="12"/>
        <v>580</v>
      </c>
      <c r="J147" s="24">
        <f t="shared" si="10"/>
        <v>7</v>
      </c>
      <c r="K147" s="24">
        <f t="shared" si="13"/>
        <v>587</v>
      </c>
    </row>
    <row r="148" spans="1:11" x14ac:dyDescent="0.25">
      <c r="A148" s="22" t="str">
        <f t="shared" si="14"/>
        <v>Town of Greenburgh - 49</v>
      </c>
      <c r="B148" s="11">
        <v>40049</v>
      </c>
      <c r="C148" s="11">
        <v>324</v>
      </c>
      <c r="D148" s="11">
        <v>201</v>
      </c>
      <c r="E148" s="11">
        <v>11</v>
      </c>
      <c r="F148" s="11">
        <v>12</v>
      </c>
      <c r="G148" s="11">
        <v>0</v>
      </c>
      <c r="H148" s="11">
        <v>0</v>
      </c>
      <c r="I148" s="24">
        <f t="shared" si="12"/>
        <v>548</v>
      </c>
      <c r="J148" s="24">
        <f t="shared" si="10"/>
        <v>6</v>
      </c>
      <c r="K148" s="24">
        <f t="shared" si="13"/>
        <v>554</v>
      </c>
    </row>
    <row r="149" spans="1:11" x14ac:dyDescent="0.25">
      <c r="A149" s="22" t="str">
        <f t="shared" si="14"/>
        <v>Town of Greenburgh - 50</v>
      </c>
      <c r="B149" s="11">
        <v>40050</v>
      </c>
      <c r="C149" s="11">
        <v>383</v>
      </c>
      <c r="D149" s="11">
        <v>253</v>
      </c>
      <c r="E149" s="11">
        <v>13</v>
      </c>
      <c r="F149" s="11">
        <v>15</v>
      </c>
      <c r="G149" s="11">
        <v>0</v>
      </c>
      <c r="H149" s="11">
        <v>0</v>
      </c>
      <c r="I149" s="24">
        <f t="shared" si="12"/>
        <v>664</v>
      </c>
      <c r="J149" s="24">
        <f t="shared" si="10"/>
        <v>9</v>
      </c>
      <c r="K149" s="24">
        <f t="shared" si="13"/>
        <v>673</v>
      </c>
    </row>
    <row r="150" spans="1:11" x14ac:dyDescent="0.25">
      <c r="A150" s="22" t="str">
        <f t="shared" si="14"/>
        <v>Town of Greenburgh - 51</v>
      </c>
      <c r="B150" s="11">
        <v>40051</v>
      </c>
      <c r="C150" s="11">
        <v>140</v>
      </c>
      <c r="D150" s="11">
        <v>103</v>
      </c>
      <c r="E150" s="11">
        <v>14</v>
      </c>
      <c r="F150" s="11">
        <v>7</v>
      </c>
      <c r="G150" s="11">
        <v>0</v>
      </c>
      <c r="H150" s="11">
        <v>0</v>
      </c>
      <c r="I150" s="24">
        <f t="shared" si="12"/>
        <v>264</v>
      </c>
      <c r="J150" s="24">
        <f t="shared" ref="J150:J216" si="15">SUM(K150-I150)</f>
        <v>0</v>
      </c>
      <c r="K150" s="24">
        <f t="shared" si="13"/>
        <v>264</v>
      </c>
    </row>
    <row r="151" spans="1:11" x14ac:dyDescent="0.25">
      <c r="A151" s="22" t="str">
        <f t="shared" si="14"/>
        <v>Town of Greenburgh - 52</v>
      </c>
      <c r="B151" s="11">
        <v>40052</v>
      </c>
      <c r="C151" s="11">
        <v>343</v>
      </c>
      <c r="D151" s="11">
        <v>170</v>
      </c>
      <c r="E151" s="11">
        <v>10</v>
      </c>
      <c r="F151" s="11">
        <v>46</v>
      </c>
      <c r="G151" s="11">
        <v>1</v>
      </c>
      <c r="H151" s="11">
        <v>0</v>
      </c>
      <c r="I151" s="24">
        <f t="shared" si="12"/>
        <v>570</v>
      </c>
      <c r="J151" s="24">
        <f t="shared" si="15"/>
        <v>2</v>
      </c>
      <c r="K151" s="24">
        <f t="shared" si="13"/>
        <v>572</v>
      </c>
    </row>
    <row r="152" spans="1:11" x14ac:dyDescent="0.25">
      <c r="A152" s="22" t="str">
        <f t="shared" si="14"/>
        <v>Town of Greenburgh - 53</v>
      </c>
      <c r="B152" s="11">
        <v>40053</v>
      </c>
      <c r="C152" s="11">
        <v>332</v>
      </c>
      <c r="D152" s="11">
        <v>115</v>
      </c>
      <c r="E152" s="11">
        <v>4</v>
      </c>
      <c r="F152" s="11">
        <v>24</v>
      </c>
      <c r="G152" s="11">
        <v>0</v>
      </c>
      <c r="H152" s="11">
        <v>0</v>
      </c>
      <c r="I152" s="24">
        <f t="shared" si="12"/>
        <v>475</v>
      </c>
      <c r="J152" s="24">
        <f t="shared" si="15"/>
        <v>4</v>
      </c>
      <c r="K152" s="24">
        <f t="shared" si="13"/>
        <v>479</v>
      </c>
    </row>
    <row r="153" spans="1:11" x14ac:dyDescent="0.25">
      <c r="A153" s="22" t="str">
        <f t="shared" si="14"/>
        <v>Town of Greenburgh - 54</v>
      </c>
      <c r="B153" s="11">
        <v>40054</v>
      </c>
      <c r="C153" s="11">
        <v>176</v>
      </c>
      <c r="D153" s="11">
        <v>115</v>
      </c>
      <c r="E153" s="11">
        <v>8</v>
      </c>
      <c r="F153" s="11">
        <v>8</v>
      </c>
      <c r="G153" s="11">
        <v>0</v>
      </c>
      <c r="H153" s="11">
        <v>0</v>
      </c>
      <c r="I153" s="24">
        <f t="shared" si="12"/>
        <v>307</v>
      </c>
      <c r="J153" s="24">
        <f t="shared" si="15"/>
        <v>3</v>
      </c>
      <c r="K153" s="24">
        <f t="shared" si="13"/>
        <v>310</v>
      </c>
    </row>
    <row r="154" spans="1:11" x14ac:dyDescent="0.25">
      <c r="A154" s="22" t="str">
        <f t="shared" si="14"/>
        <v>Town of Greenburgh - 55</v>
      </c>
      <c r="B154" s="11">
        <v>40055</v>
      </c>
      <c r="C154" s="11">
        <v>275</v>
      </c>
      <c r="D154" s="11">
        <v>125</v>
      </c>
      <c r="E154" s="11">
        <v>12</v>
      </c>
      <c r="F154" s="11">
        <v>12</v>
      </c>
      <c r="G154" s="11">
        <v>0</v>
      </c>
      <c r="H154" s="11">
        <v>0</v>
      </c>
      <c r="I154" s="24">
        <f t="shared" si="12"/>
        <v>424</v>
      </c>
      <c r="J154" s="24">
        <f t="shared" si="15"/>
        <v>6</v>
      </c>
      <c r="K154" s="24">
        <f t="shared" si="13"/>
        <v>430</v>
      </c>
    </row>
    <row r="155" spans="1:11" x14ac:dyDescent="0.25">
      <c r="A155" s="22" t="str">
        <f t="shared" si="14"/>
        <v>Town of Greenburgh - 56</v>
      </c>
      <c r="B155" s="11">
        <v>40056</v>
      </c>
      <c r="C155" s="11">
        <v>308</v>
      </c>
      <c r="D155" s="11">
        <v>91</v>
      </c>
      <c r="E155" s="11">
        <v>12</v>
      </c>
      <c r="F155" s="11">
        <v>13</v>
      </c>
      <c r="G155" s="11">
        <v>0</v>
      </c>
      <c r="H155" s="11">
        <v>0</v>
      </c>
      <c r="I155" s="24">
        <f t="shared" si="12"/>
        <v>424</v>
      </c>
      <c r="J155" s="24">
        <f t="shared" si="15"/>
        <v>6</v>
      </c>
      <c r="K155" s="24">
        <f t="shared" si="13"/>
        <v>430</v>
      </c>
    </row>
    <row r="156" spans="1:11" x14ac:dyDescent="0.25">
      <c r="A156" s="22" t="str">
        <f t="shared" si="14"/>
        <v>Town of Greenburgh - 57</v>
      </c>
      <c r="B156" s="11">
        <v>40057</v>
      </c>
      <c r="C156" s="11">
        <v>332</v>
      </c>
      <c r="D156" s="11">
        <v>137</v>
      </c>
      <c r="E156" s="11">
        <v>7</v>
      </c>
      <c r="F156" s="11">
        <v>11</v>
      </c>
      <c r="G156" s="11">
        <v>0</v>
      </c>
      <c r="H156" s="11">
        <v>0</v>
      </c>
      <c r="I156" s="24">
        <f t="shared" si="12"/>
        <v>487</v>
      </c>
      <c r="J156" s="24">
        <f t="shared" si="15"/>
        <v>6</v>
      </c>
      <c r="K156" s="24">
        <f t="shared" si="13"/>
        <v>493</v>
      </c>
    </row>
    <row r="157" spans="1:11" x14ac:dyDescent="0.25">
      <c r="A157" s="22" t="str">
        <f t="shared" si="14"/>
        <v>Town of Greenburgh - 58</v>
      </c>
      <c r="B157" s="11">
        <v>40058</v>
      </c>
      <c r="C157" s="11">
        <v>351</v>
      </c>
      <c r="D157" s="11">
        <v>196</v>
      </c>
      <c r="E157" s="11">
        <v>10</v>
      </c>
      <c r="F157" s="11">
        <v>27</v>
      </c>
      <c r="G157" s="11">
        <v>0</v>
      </c>
      <c r="H157" s="11">
        <v>0</v>
      </c>
      <c r="I157" s="24">
        <f t="shared" si="12"/>
        <v>584</v>
      </c>
      <c r="J157" s="24">
        <f t="shared" si="15"/>
        <v>2</v>
      </c>
      <c r="K157" s="24">
        <f t="shared" si="13"/>
        <v>586</v>
      </c>
    </row>
    <row r="158" spans="1:11" x14ac:dyDescent="0.25">
      <c r="A158" s="22" t="str">
        <f t="shared" si="14"/>
        <v>Town of Greenburgh - 59</v>
      </c>
      <c r="B158" s="11">
        <v>40059</v>
      </c>
      <c r="C158" s="11">
        <v>366</v>
      </c>
      <c r="D158" s="11">
        <v>77</v>
      </c>
      <c r="E158" s="11">
        <v>13</v>
      </c>
      <c r="F158" s="11">
        <v>58</v>
      </c>
      <c r="G158" s="11">
        <v>0</v>
      </c>
      <c r="H158" s="11">
        <v>0</v>
      </c>
      <c r="I158" s="24">
        <f t="shared" si="12"/>
        <v>514</v>
      </c>
      <c r="J158" s="24">
        <f t="shared" si="15"/>
        <v>1</v>
      </c>
      <c r="K158" s="24">
        <f t="shared" si="13"/>
        <v>515</v>
      </c>
    </row>
    <row r="159" spans="1:11" x14ac:dyDescent="0.25">
      <c r="A159" s="22" t="str">
        <f t="shared" si="14"/>
        <v>Town of Greenburgh - 60</v>
      </c>
      <c r="B159" s="11">
        <v>40060</v>
      </c>
      <c r="C159" s="11">
        <v>348</v>
      </c>
      <c r="D159" s="11">
        <v>93</v>
      </c>
      <c r="E159" s="11">
        <v>8</v>
      </c>
      <c r="F159" s="11">
        <v>23</v>
      </c>
      <c r="G159" s="11">
        <v>0</v>
      </c>
      <c r="H159" s="11">
        <v>0</v>
      </c>
      <c r="I159" s="24">
        <f t="shared" si="12"/>
        <v>472</v>
      </c>
      <c r="J159" s="24">
        <f t="shared" si="15"/>
        <v>7</v>
      </c>
      <c r="K159" s="24">
        <f t="shared" si="13"/>
        <v>479</v>
      </c>
    </row>
    <row r="160" spans="1:11" x14ac:dyDescent="0.25">
      <c r="A160" s="22" t="str">
        <f t="shared" si="14"/>
        <v>Town of Greenburgh - 61</v>
      </c>
      <c r="B160" s="11">
        <v>40061</v>
      </c>
      <c r="C160" s="11">
        <v>282</v>
      </c>
      <c r="D160" s="11">
        <v>105</v>
      </c>
      <c r="E160" s="11">
        <v>20</v>
      </c>
      <c r="F160" s="11">
        <v>9</v>
      </c>
      <c r="G160" s="11">
        <v>0</v>
      </c>
      <c r="H160" s="11">
        <v>1</v>
      </c>
      <c r="I160" s="24">
        <f t="shared" si="12"/>
        <v>417</v>
      </c>
      <c r="J160" s="24">
        <f t="shared" si="15"/>
        <v>6</v>
      </c>
      <c r="K160" s="24">
        <f t="shared" si="13"/>
        <v>423</v>
      </c>
    </row>
    <row r="161" spans="1:11" x14ac:dyDescent="0.25">
      <c r="A161" s="22" t="str">
        <f t="shared" si="14"/>
        <v>Town of Greenburgh - 62</v>
      </c>
      <c r="B161" s="11">
        <v>40062</v>
      </c>
      <c r="C161" s="11">
        <v>345</v>
      </c>
      <c r="D161" s="11">
        <v>103</v>
      </c>
      <c r="E161" s="11">
        <v>6</v>
      </c>
      <c r="F161" s="11">
        <v>19</v>
      </c>
      <c r="G161" s="11">
        <v>0</v>
      </c>
      <c r="H161" s="11">
        <v>0</v>
      </c>
      <c r="I161" s="24">
        <f t="shared" si="12"/>
        <v>473</v>
      </c>
      <c r="J161" s="24">
        <f t="shared" si="15"/>
        <v>3</v>
      </c>
      <c r="K161" s="24">
        <f t="shared" si="13"/>
        <v>476</v>
      </c>
    </row>
    <row r="162" spans="1:11" x14ac:dyDescent="0.25">
      <c r="A162" s="22" t="str">
        <f t="shared" si="14"/>
        <v>Town of Greenburgh - 63</v>
      </c>
      <c r="B162" s="11">
        <v>40063</v>
      </c>
      <c r="C162" s="11">
        <v>430</v>
      </c>
      <c r="D162" s="11">
        <v>91</v>
      </c>
      <c r="E162" s="11">
        <v>6</v>
      </c>
      <c r="F162" s="11">
        <v>13</v>
      </c>
      <c r="G162" s="11">
        <v>0</v>
      </c>
      <c r="H162" s="11">
        <v>0</v>
      </c>
      <c r="I162" s="24">
        <f t="shared" si="12"/>
        <v>540</v>
      </c>
      <c r="J162" s="24">
        <f t="shared" si="15"/>
        <v>6</v>
      </c>
      <c r="K162" s="24">
        <f t="shared" si="13"/>
        <v>546</v>
      </c>
    </row>
    <row r="163" spans="1:11" x14ac:dyDescent="0.25">
      <c r="A163" s="22" t="str">
        <f t="shared" si="14"/>
        <v>Town of Greenburgh - 64</v>
      </c>
      <c r="B163" s="11">
        <v>40064</v>
      </c>
      <c r="C163" s="11">
        <v>373</v>
      </c>
      <c r="D163" s="11">
        <v>73</v>
      </c>
      <c r="E163" s="11">
        <v>10</v>
      </c>
      <c r="F163" s="11">
        <v>7</v>
      </c>
      <c r="G163" s="11">
        <v>0</v>
      </c>
      <c r="H163" s="11">
        <v>0</v>
      </c>
      <c r="I163" s="24">
        <f t="shared" si="12"/>
        <v>463</v>
      </c>
      <c r="J163" s="24">
        <f t="shared" si="15"/>
        <v>7</v>
      </c>
      <c r="K163" s="24">
        <f t="shared" si="13"/>
        <v>470</v>
      </c>
    </row>
    <row r="164" spans="1:11" x14ac:dyDescent="0.25">
      <c r="A164" s="22" t="str">
        <f t="shared" si="14"/>
        <v>Town of Greenburgh - 65</v>
      </c>
      <c r="B164" s="11">
        <v>40065</v>
      </c>
      <c r="C164" s="11">
        <v>280</v>
      </c>
      <c r="D164" s="11">
        <v>187</v>
      </c>
      <c r="E164" s="11">
        <v>16</v>
      </c>
      <c r="F164" s="11">
        <v>36</v>
      </c>
      <c r="G164" s="11">
        <v>0</v>
      </c>
      <c r="H164" s="11">
        <v>0</v>
      </c>
      <c r="I164" s="24">
        <f t="shared" si="12"/>
        <v>519</v>
      </c>
      <c r="J164" s="24">
        <f t="shared" si="15"/>
        <v>1</v>
      </c>
      <c r="K164" s="24">
        <f t="shared" si="13"/>
        <v>520</v>
      </c>
    </row>
    <row r="165" spans="1:11" x14ac:dyDescent="0.25">
      <c r="A165" s="22" t="str">
        <f t="shared" si="14"/>
        <v>Town of Greenburgh - 66</v>
      </c>
      <c r="B165" s="11">
        <v>40066</v>
      </c>
      <c r="C165" s="11">
        <v>167</v>
      </c>
      <c r="D165" s="11">
        <v>116</v>
      </c>
      <c r="E165" s="11">
        <v>15</v>
      </c>
      <c r="F165" s="11">
        <v>13</v>
      </c>
      <c r="G165" s="11">
        <v>0</v>
      </c>
      <c r="H165" s="11">
        <v>0</v>
      </c>
      <c r="I165" s="24">
        <f t="shared" si="12"/>
        <v>311</v>
      </c>
      <c r="J165" s="24">
        <f t="shared" si="15"/>
        <v>1</v>
      </c>
      <c r="K165" s="24">
        <f t="shared" si="13"/>
        <v>312</v>
      </c>
    </row>
    <row r="166" spans="1:11" x14ac:dyDescent="0.25">
      <c r="A166" s="22" t="str">
        <f t="shared" si="14"/>
        <v>Town of Greenburgh - 67</v>
      </c>
      <c r="B166" s="11">
        <v>40067</v>
      </c>
      <c r="C166" s="11">
        <v>362</v>
      </c>
      <c r="D166" s="11">
        <v>182</v>
      </c>
      <c r="E166" s="11">
        <v>19</v>
      </c>
      <c r="F166" s="11">
        <v>17</v>
      </c>
      <c r="G166" s="11">
        <v>0</v>
      </c>
      <c r="H166" s="11">
        <v>0</v>
      </c>
      <c r="I166" s="24">
        <f t="shared" si="12"/>
        <v>580</v>
      </c>
      <c r="J166" s="24">
        <f t="shared" si="15"/>
        <v>2</v>
      </c>
      <c r="K166" s="24">
        <f t="shared" si="13"/>
        <v>582</v>
      </c>
    </row>
    <row r="167" spans="1:11" x14ac:dyDescent="0.25">
      <c r="A167" s="22" t="str">
        <f t="shared" si="14"/>
        <v>Town of Greenburgh - 68</v>
      </c>
      <c r="B167" s="11">
        <v>40068</v>
      </c>
      <c r="C167" s="11">
        <v>212</v>
      </c>
      <c r="D167" s="11">
        <v>128</v>
      </c>
      <c r="E167" s="11">
        <v>8</v>
      </c>
      <c r="F167" s="11">
        <v>11</v>
      </c>
      <c r="G167" s="11">
        <v>2</v>
      </c>
      <c r="H167" s="11">
        <v>0</v>
      </c>
      <c r="I167" s="24">
        <f t="shared" si="12"/>
        <v>361</v>
      </c>
      <c r="J167" s="24">
        <f t="shared" si="15"/>
        <v>5</v>
      </c>
      <c r="K167" s="24">
        <f t="shared" si="13"/>
        <v>366</v>
      </c>
    </row>
    <row r="168" spans="1:11" x14ac:dyDescent="0.25">
      <c r="A168" s="22" t="str">
        <f t="shared" si="14"/>
        <v>Town of Greenburgh - 69</v>
      </c>
      <c r="B168" s="11">
        <v>40069</v>
      </c>
      <c r="C168" s="11">
        <v>353</v>
      </c>
      <c r="D168" s="11">
        <v>124</v>
      </c>
      <c r="E168" s="11">
        <v>14</v>
      </c>
      <c r="F168" s="11">
        <v>10</v>
      </c>
      <c r="G168" s="11">
        <v>0</v>
      </c>
      <c r="H168" s="11">
        <v>0</v>
      </c>
      <c r="I168" s="24">
        <f t="shared" si="12"/>
        <v>501</v>
      </c>
      <c r="J168" s="24">
        <f t="shared" si="15"/>
        <v>9</v>
      </c>
      <c r="K168" s="24">
        <f t="shared" si="13"/>
        <v>510</v>
      </c>
    </row>
    <row r="169" spans="1:11" x14ac:dyDescent="0.25">
      <c r="A169" s="22" t="str">
        <f t="shared" si="14"/>
        <v>Town of Greenburgh - 70</v>
      </c>
      <c r="B169" s="11">
        <v>40070</v>
      </c>
      <c r="C169" s="11">
        <v>275</v>
      </c>
      <c r="D169" s="11">
        <v>127</v>
      </c>
      <c r="E169" s="11">
        <v>14</v>
      </c>
      <c r="F169" s="11">
        <v>15</v>
      </c>
      <c r="G169" s="11">
        <v>0</v>
      </c>
      <c r="H169" s="11">
        <v>0</v>
      </c>
      <c r="I169" s="24">
        <f t="shared" si="12"/>
        <v>431</v>
      </c>
      <c r="J169" s="24">
        <f t="shared" si="15"/>
        <v>11</v>
      </c>
      <c r="K169" s="24">
        <f t="shared" si="13"/>
        <v>442</v>
      </c>
    </row>
    <row r="170" spans="1:11" x14ac:dyDescent="0.25">
      <c r="A170" s="22" t="str">
        <f t="shared" si="14"/>
        <v>Town of Greenburgh - 71</v>
      </c>
      <c r="B170" s="11">
        <v>40071</v>
      </c>
      <c r="C170" s="11">
        <v>226</v>
      </c>
      <c r="D170" s="11">
        <v>100</v>
      </c>
      <c r="E170" s="11">
        <v>10</v>
      </c>
      <c r="F170" s="11">
        <v>10</v>
      </c>
      <c r="G170" s="11">
        <v>0</v>
      </c>
      <c r="H170" s="11">
        <v>1</v>
      </c>
      <c r="I170" s="24">
        <f t="shared" si="12"/>
        <v>347</v>
      </c>
      <c r="J170" s="24">
        <f t="shared" si="15"/>
        <v>4</v>
      </c>
      <c r="K170" s="24">
        <f t="shared" si="13"/>
        <v>351</v>
      </c>
    </row>
    <row r="171" spans="1:11" x14ac:dyDescent="0.25">
      <c r="A171" s="22" t="str">
        <f t="shared" si="14"/>
        <v>Town of Greenburgh - 72</v>
      </c>
      <c r="B171" s="11">
        <v>40072</v>
      </c>
      <c r="C171" s="11">
        <v>245</v>
      </c>
      <c r="D171" s="11">
        <v>119</v>
      </c>
      <c r="E171" s="11">
        <v>4</v>
      </c>
      <c r="F171" s="11">
        <v>13</v>
      </c>
      <c r="G171" s="11">
        <v>0</v>
      </c>
      <c r="H171" s="11">
        <v>0</v>
      </c>
      <c r="I171" s="24">
        <f t="shared" si="12"/>
        <v>381</v>
      </c>
      <c r="J171" s="24">
        <f t="shared" si="15"/>
        <v>5</v>
      </c>
      <c r="K171" s="24">
        <f t="shared" si="13"/>
        <v>386</v>
      </c>
    </row>
    <row r="172" spans="1:11" x14ac:dyDescent="0.25">
      <c r="A172" s="22" t="str">
        <f t="shared" si="14"/>
        <v>Town of Greenburgh - 73</v>
      </c>
      <c r="B172" s="11">
        <v>40073</v>
      </c>
      <c r="C172" s="11">
        <v>443</v>
      </c>
      <c r="D172" s="11">
        <v>174</v>
      </c>
      <c r="E172" s="11">
        <v>11</v>
      </c>
      <c r="F172" s="11">
        <v>25</v>
      </c>
      <c r="G172" s="11">
        <v>0</v>
      </c>
      <c r="H172" s="11">
        <v>2</v>
      </c>
      <c r="I172" s="24">
        <f t="shared" si="12"/>
        <v>655</v>
      </c>
      <c r="J172" s="24">
        <f t="shared" si="15"/>
        <v>10</v>
      </c>
      <c r="K172" s="24">
        <f t="shared" si="13"/>
        <v>665</v>
      </c>
    </row>
    <row r="173" spans="1:11" x14ac:dyDescent="0.25">
      <c r="A173" s="22" t="str">
        <f t="shared" si="14"/>
        <v>Town of Greenburgh - 74</v>
      </c>
      <c r="B173" s="11">
        <v>40074</v>
      </c>
      <c r="C173" s="11">
        <v>349</v>
      </c>
      <c r="D173" s="11">
        <v>127</v>
      </c>
      <c r="E173" s="11">
        <v>23</v>
      </c>
      <c r="F173" s="11">
        <v>43</v>
      </c>
      <c r="G173" s="11">
        <v>0</v>
      </c>
      <c r="H173" s="11">
        <v>0</v>
      </c>
      <c r="I173" s="24">
        <f t="shared" si="12"/>
        <v>542</v>
      </c>
      <c r="J173" s="24">
        <f t="shared" si="15"/>
        <v>8</v>
      </c>
      <c r="K173" s="24">
        <f t="shared" si="13"/>
        <v>550</v>
      </c>
    </row>
    <row r="174" spans="1:11" x14ac:dyDescent="0.25">
      <c r="A174" s="22" t="str">
        <f t="shared" si="14"/>
        <v>Town of Greenburgh - 75</v>
      </c>
      <c r="B174" s="11">
        <v>40075</v>
      </c>
      <c r="C174" s="11">
        <v>112</v>
      </c>
      <c r="D174" s="11">
        <v>112</v>
      </c>
      <c r="E174" s="11">
        <v>8</v>
      </c>
      <c r="F174" s="11">
        <v>6</v>
      </c>
      <c r="G174" s="11">
        <v>0</v>
      </c>
      <c r="H174" s="11">
        <v>0</v>
      </c>
      <c r="I174" s="24">
        <f t="shared" si="12"/>
        <v>238</v>
      </c>
      <c r="J174" s="24">
        <f t="shared" si="15"/>
        <v>0</v>
      </c>
      <c r="K174" s="24">
        <f t="shared" si="13"/>
        <v>238</v>
      </c>
    </row>
    <row r="175" spans="1:11" x14ac:dyDescent="0.25">
      <c r="A175" s="22" t="str">
        <f t="shared" si="14"/>
        <v>Town of Greenburgh - 76</v>
      </c>
      <c r="B175" s="11">
        <v>40076</v>
      </c>
      <c r="C175" s="11">
        <v>232</v>
      </c>
      <c r="D175" s="11">
        <v>100</v>
      </c>
      <c r="E175" s="11">
        <v>9</v>
      </c>
      <c r="F175" s="11">
        <v>21</v>
      </c>
      <c r="G175" s="11">
        <v>1</v>
      </c>
      <c r="H175" s="11">
        <v>1</v>
      </c>
      <c r="I175" s="24">
        <f t="shared" si="12"/>
        <v>364</v>
      </c>
      <c r="J175" s="24">
        <f t="shared" si="15"/>
        <v>4</v>
      </c>
      <c r="K175" s="24">
        <f t="shared" si="13"/>
        <v>368</v>
      </c>
    </row>
    <row r="176" spans="1:11" x14ac:dyDescent="0.25">
      <c r="A176" s="22" t="str">
        <f t="shared" si="14"/>
        <v>Town of Greenburgh - 77</v>
      </c>
      <c r="B176" s="11">
        <v>40077</v>
      </c>
      <c r="C176" s="11">
        <v>285</v>
      </c>
      <c r="D176" s="11">
        <v>166</v>
      </c>
      <c r="E176" s="11">
        <v>22</v>
      </c>
      <c r="F176" s="11">
        <v>13</v>
      </c>
      <c r="G176" s="11">
        <v>0</v>
      </c>
      <c r="H176" s="11">
        <v>0</v>
      </c>
      <c r="I176" s="24">
        <f t="shared" si="12"/>
        <v>486</v>
      </c>
      <c r="J176" s="24">
        <f t="shared" si="15"/>
        <v>3</v>
      </c>
      <c r="K176" s="24">
        <f t="shared" si="13"/>
        <v>489</v>
      </c>
    </row>
    <row r="177" spans="1:11" x14ac:dyDescent="0.25">
      <c r="A177" s="22" t="str">
        <f t="shared" si="14"/>
        <v>Town of Greenburgh - 78</v>
      </c>
      <c r="B177" s="11">
        <v>40078</v>
      </c>
      <c r="C177" s="11">
        <v>377</v>
      </c>
      <c r="D177" s="11">
        <v>60</v>
      </c>
      <c r="E177" s="11">
        <v>3</v>
      </c>
      <c r="F177" s="11">
        <v>12</v>
      </c>
      <c r="G177" s="11">
        <v>0</v>
      </c>
      <c r="H177" s="11">
        <v>0</v>
      </c>
      <c r="I177" s="24">
        <f t="shared" si="12"/>
        <v>452</v>
      </c>
      <c r="J177" s="24">
        <f t="shared" si="15"/>
        <v>2</v>
      </c>
      <c r="K177" s="24">
        <f t="shared" si="13"/>
        <v>454</v>
      </c>
    </row>
    <row r="178" spans="1:11" x14ac:dyDescent="0.25">
      <c r="A178" s="22" t="str">
        <f t="shared" si="14"/>
        <v>Town of Greenburgh - 79</v>
      </c>
      <c r="B178" s="11">
        <v>40079</v>
      </c>
      <c r="C178" s="11">
        <v>492</v>
      </c>
      <c r="D178" s="11">
        <v>158</v>
      </c>
      <c r="E178" s="11">
        <v>12</v>
      </c>
      <c r="F178" s="11">
        <v>29</v>
      </c>
      <c r="G178" s="11">
        <v>0</v>
      </c>
      <c r="H178" s="11">
        <v>0</v>
      </c>
      <c r="I178" s="24">
        <f t="shared" si="12"/>
        <v>691</v>
      </c>
      <c r="J178" s="24">
        <f t="shared" si="15"/>
        <v>12</v>
      </c>
      <c r="K178" s="24">
        <f t="shared" si="13"/>
        <v>703</v>
      </c>
    </row>
    <row r="179" spans="1:11" x14ac:dyDescent="0.25">
      <c r="A179" s="22" t="str">
        <f t="shared" si="14"/>
        <v>Town of Greenburgh - 80</v>
      </c>
      <c r="B179" s="11">
        <v>40080</v>
      </c>
      <c r="C179" s="11">
        <v>152</v>
      </c>
      <c r="D179" s="11">
        <v>55</v>
      </c>
      <c r="E179" s="11">
        <v>6</v>
      </c>
      <c r="F179" s="11">
        <v>12</v>
      </c>
      <c r="G179" s="11">
        <v>0</v>
      </c>
      <c r="H179" s="11">
        <v>0</v>
      </c>
      <c r="I179" s="24">
        <f t="shared" si="12"/>
        <v>225</v>
      </c>
      <c r="J179" s="24">
        <f t="shared" si="15"/>
        <v>1</v>
      </c>
      <c r="K179" s="24">
        <f t="shared" si="13"/>
        <v>226</v>
      </c>
    </row>
    <row r="180" spans="1:11" ht="13.8" thickBot="1" x14ac:dyDescent="0.3">
      <c r="A180" s="18" t="str">
        <f t="shared" si="14"/>
        <v>Town of Greenburgh - 81</v>
      </c>
      <c r="B180" s="19">
        <v>40081</v>
      </c>
      <c r="C180" s="19">
        <v>231</v>
      </c>
      <c r="D180" s="19">
        <v>28</v>
      </c>
      <c r="E180" s="19">
        <v>2</v>
      </c>
      <c r="F180" s="19">
        <v>5</v>
      </c>
      <c r="G180" s="19">
        <v>0</v>
      </c>
      <c r="H180" s="19">
        <v>0</v>
      </c>
      <c r="I180" s="26">
        <f t="shared" si="12"/>
        <v>266</v>
      </c>
      <c r="J180" s="26">
        <f t="shared" si="15"/>
        <v>3</v>
      </c>
      <c r="K180" s="26">
        <f t="shared" si="13"/>
        <v>269</v>
      </c>
    </row>
    <row r="181" spans="1:11" x14ac:dyDescent="0.25">
      <c r="A181" s="22"/>
      <c r="B181" s="11" t="s">
        <v>977</v>
      </c>
      <c r="C181" s="11">
        <f>SUM(C100:C180)</f>
        <v>24552</v>
      </c>
      <c r="D181" s="11">
        <f t="shared" ref="D181:K181" si="16">SUM(D100:D180)</f>
        <v>10017</v>
      </c>
      <c r="E181" s="11">
        <f t="shared" si="16"/>
        <v>850</v>
      </c>
      <c r="F181" s="11">
        <f t="shared" si="16"/>
        <v>1805</v>
      </c>
      <c r="G181" s="11">
        <f t="shared" si="16"/>
        <v>5</v>
      </c>
      <c r="H181" s="11">
        <f t="shared" si="16"/>
        <v>19</v>
      </c>
      <c r="I181" s="11">
        <f t="shared" si="16"/>
        <v>37248</v>
      </c>
      <c r="J181" s="11">
        <f t="shared" si="16"/>
        <v>400</v>
      </c>
      <c r="K181" s="11">
        <f t="shared" si="16"/>
        <v>37648</v>
      </c>
    </row>
    <row r="182" spans="1:11" x14ac:dyDescent="0.25">
      <c r="A182" s="22" t="str">
        <f t="shared" si="14"/>
        <v>Town of Harrison - 1</v>
      </c>
      <c r="B182" s="11">
        <v>50001</v>
      </c>
      <c r="C182" s="11">
        <v>150</v>
      </c>
      <c r="D182" s="11">
        <v>321</v>
      </c>
      <c r="E182" s="11">
        <v>18</v>
      </c>
      <c r="F182" s="11">
        <v>8</v>
      </c>
      <c r="G182" s="11">
        <v>0</v>
      </c>
      <c r="H182" s="11">
        <v>0</v>
      </c>
      <c r="I182" s="24">
        <f t="shared" si="12"/>
        <v>497</v>
      </c>
      <c r="J182" s="24">
        <f t="shared" si="15"/>
        <v>2</v>
      </c>
      <c r="K182" s="24">
        <f t="shared" si="13"/>
        <v>499</v>
      </c>
    </row>
    <row r="183" spans="1:11" x14ac:dyDescent="0.25">
      <c r="A183" s="22" t="str">
        <f t="shared" si="14"/>
        <v>Town of Harrison - 2</v>
      </c>
      <c r="B183" s="11">
        <v>50002</v>
      </c>
      <c r="C183" s="11">
        <v>150</v>
      </c>
      <c r="D183" s="11">
        <v>370</v>
      </c>
      <c r="E183" s="11">
        <v>26</v>
      </c>
      <c r="F183" s="11">
        <v>11</v>
      </c>
      <c r="G183" s="11">
        <v>0</v>
      </c>
      <c r="H183" s="11">
        <v>0</v>
      </c>
      <c r="I183" s="24">
        <f t="shared" si="12"/>
        <v>557</v>
      </c>
      <c r="J183" s="24">
        <f t="shared" si="15"/>
        <v>3</v>
      </c>
      <c r="K183" s="24">
        <f t="shared" si="13"/>
        <v>560</v>
      </c>
    </row>
    <row r="184" spans="1:11" x14ac:dyDescent="0.25">
      <c r="A184" s="22" t="str">
        <f t="shared" si="14"/>
        <v>Town of Harrison - 3</v>
      </c>
      <c r="B184" s="11">
        <v>50003</v>
      </c>
      <c r="C184" s="11">
        <v>351</v>
      </c>
      <c r="D184" s="11">
        <v>253</v>
      </c>
      <c r="E184" s="11">
        <v>6</v>
      </c>
      <c r="F184" s="11">
        <v>10</v>
      </c>
      <c r="G184" s="11">
        <v>1</v>
      </c>
      <c r="H184" s="11">
        <v>0</v>
      </c>
      <c r="I184" s="24">
        <f t="shared" si="12"/>
        <v>621</v>
      </c>
      <c r="J184" s="24">
        <f t="shared" si="15"/>
        <v>12</v>
      </c>
      <c r="K184" s="24">
        <f t="shared" si="13"/>
        <v>633</v>
      </c>
    </row>
    <row r="185" spans="1:11" x14ac:dyDescent="0.25">
      <c r="A185" s="22" t="str">
        <f t="shared" si="14"/>
        <v>Town of Harrison - 4</v>
      </c>
      <c r="B185" s="11">
        <v>50004</v>
      </c>
      <c r="C185" s="11">
        <v>429</v>
      </c>
      <c r="D185" s="11">
        <v>357</v>
      </c>
      <c r="E185" s="11">
        <v>14</v>
      </c>
      <c r="F185" s="11">
        <v>7</v>
      </c>
      <c r="G185" s="11">
        <v>0</v>
      </c>
      <c r="H185" s="11">
        <v>1</v>
      </c>
      <c r="I185" s="24">
        <f t="shared" si="12"/>
        <v>808</v>
      </c>
      <c r="J185" s="24">
        <f t="shared" si="15"/>
        <v>7</v>
      </c>
      <c r="K185" s="24">
        <f t="shared" si="13"/>
        <v>815</v>
      </c>
    </row>
    <row r="186" spans="1:11" x14ac:dyDescent="0.25">
      <c r="A186" s="22" t="str">
        <f t="shared" si="14"/>
        <v>Town of Harrison - 5</v>
      </c>
      <c r="B186" s="11">
        <v>50005</v>
      </c>
      <c r="C186" s="11">
        <v>107</v>
      </c>
      <c r="D186" s="11">
        <v>139</v>
      </c>
      <c r="E186" s="11">
        <v>14</v>
      </c>
      <c r="F186" s="11">
        <v>5</v>
      </c>
      <c r="G186" s="11">
        <v>0</v>
      </c>
      <c r="H186" s="11">
        <v>0</v>
      </c>
      <c r="I186" s="24">
        <f t="shared" si="12"/>
        <v>265</v>
      </c>
      <c r="J186" s="24">
        <f t="shared" si="15"/>
        <v>1</v>
      </c>
      <c r="K186" s="24">
        <f t="shared" si="13"/>
        <v>266</v>
      </c>
    </row>
    <row r="187" spans="1:11" x14ac:dyDescent="0.25">
      <c r="A187" s="22" t="str">
        <f t="shared" si="14"/>
        <v>Town of Harrison - 6</v>
      </c>
      <c r="B187" s="11">
        <v>50006</v>
      </c>
      <c r="C187" s="11">
        <v>153</v>
      </c>
      <c r="D187" s="11">
        <v>384</v>
      </c>
      <c r="E187" s="11">
        <v>28</v>
      </c>
      <c r="F187" s="11">
        <v>16</v>
      </c>
      <c r="G187" s="11">
        <v>0</v>
      </c>
      <c r="H187" s="11">
        <v>1</v>
      </c>
      <c r="I187" s="24">
        <f t="shared" si="12"/>
        <v>582</v>
      </c>
      <c r="J187" s="24">
        <f t="shared" si="15"/>
        <v>5</v>
      </c>
      <c r="K187" s="24">
        <f t="shared" si="13"/>
        <v>587</v>
      </c>
    </row>
    <row r="188" spans="1:11" x14ac:dyDescent="0.25">
      <c r="A188" s="22" t="str">
        <f t="shared" si="14"/>
        <v>Town of Harrison - 7</v>
      </c>
      <c r="B188" s="11">
        <v>50007</v>
      </c>
      <c r="C188" s="11">
        <v>166</v>
      </c>
      <c r="D188" s="11">
        <v>202</v>
      </c>
      <c r="E188" s="11">
        <v>14</v>
      </c>
      <c r="F188" s="11">
        <v>16</v>
      </c>
      <c r="G188" s="11">
        <v>1</v>
      </c>
      <c r="H188" s="11">
        <v>0</v>
      </c>
      <c r="I188" s="24">
        <f t="shared" si="12"/>
        <v>399</v>
      </c>
      <c r="J188" s="24">
        <f t="shared" si="15"/>
        <v>1</v>
      </c>
      <c r="K188" s="24">
        <f t="shared" si="13"/>
        <v>400</v>
      </c>
    </row>
    <row r="189" spans="1:11" x14ac:dyDescent="0.25">
      <c r="A189" s="22" t="str">
        <f t="shared" si="14"/>
        <v>Town of Harrison - 8</v>
      </c>
      <c r="B189" s="11">
        <v>50008</v>
      </c>
      <c r="C189" s="11">
        <v>164</v>
      </c>
      <c r="D189" s="11">
        <v>321</v>
      </c>
      <c r="E189" s="11">
        <v>29</v>
      </c>
      <c r="F189" s="11">
        <v>7</v>
      </c>
      <c r="G189" s="11">
        <v>0</v>
      </c>
      <c r="H189" s="11">
        <v>0</v>
      </c>
      <c r="I189" s="24">
        <f t="shared" si="12"/>
        <v>521</v>
      </c>
      <c r="J189" s="24">
        <f t="shared" si="15"/>
        <v>7</v>
      </c>
      <c r="K189" s="24">
        <f t="shared" si="13"/>
        <v>528</v>
      </c>
    </row>
    <row r="190" spans="1:11" x14ac:dyDescent="0.25">
      <c r="A190" s="22" t="str">
        <f t="shared" si="14"/>
        <v>Town of Harrison - 9</v>
      </c>
      <c r="B190" s="11">
        <v>50009</v>
      </c>
      <c r="C190" s="11">
        <v>170</v>
      </c>
      <c r="D190" s="11">
        <v>343</v>
      </c>
      <c r="E190" s="11">
        <v>16</v>
      </c>
      <c r="F190" s="11">
        <v>8</v>
      </c>
      <c r="G190" s="11">
        <v>0</v>
      </c>
      <c r="H190" s="11">
        <v>0</v>
      </c>
      <c r="I190" s="24">
        <f t="shared" si="12"/>
        <v>537</v>
      </c>
      <c r="J190" s="24">
        <f t="shared" si="15"/>
        <v>2</v>
      </c>
      <c r="K190" s="24">
        <f t="shared" si="13"/>
        <v>539</v>
      </c>
    </row>
    <row r="191" spans="1:11" x14ac:dyDescent="0.25">
      <c r="A191" s="22" t="str">
        <f t="shared" si="14"/>
        <v>Town of Harrison - 10</v>
      </c>
      <c r="B191" s="11">
        <v>50010</v>
      </c>
      <c r="C191" s="11">
        <v>221</v>
      </c>
      <c r="D191" s="11">
        <v>345</v>
      </c>
      <c r="E191" s="11">
        <v>22</v>
      </c>
      <c r="F191" s="11">
        <v>10</v>
      </c>
      <c r="G191" s="11">
        <v>0</v>
      </c>
      <c r="H191" s="11">
        <v>1</v>
      </c>
      <c r="I191" s="24">
        <f t="shared" si="12"/>
        <v>599</v>
      </c>
      <c r="J191" s="24">
        <f t="shared" si="15"/>
        <v>4</v>
      </c>
      <c r="K191" s="24">
        <f t="shared" si="13"/>
        <v>603</v>
      </c>
    </row>
    <row r="192" spans="1:11" x14ac:dyDescent="0.25">
      <c r="A192" s="22" t="str">
        <f t="shared" si="14"/>
        <v>Town of Harrison - 11</v>
      </c>
      <c r="B192" s="11">
        <v>50011</v>
      </c>
      <c r="C192" s="11">
        <v>187</v>
      </c>
      <c r="D192" s="11">
        <v>332</v>
      </c>
      <c r="E192" s="11">
        <v>26</v>
      </c>
      <c r="F192" s="11">
        <v>19</v>
      </c>
      <c r="G192" s="11">
        <v>1</v>
      </c>
      <c r="H192" s="11">
        <v>0</v>
      </c>
      <c r="I192" s="24">
        <f t="shared" si="12"/>
        <v>565</v>
      </c>
      <c r="J192" s="24">
        <f t="shared" si="15"/>
        <v>2</v>
      </c>
      <c r="K192" s="24">
        <f t="shared" si="13"/>
        <v>567</v>
      </c>
    </row>
    <row r="193" spans="1:11" x14ac:dyDescent="0.25">
      <c r="A193" s="22" t="str">
        <f t="shared" si="14"/>
        <v>Town of Harrison - 12</v>
      </c>
      <c r="B193" s="11">
        <v>50012</v>
      </c>
      <c r="C193" s="11">
        <v>143</v>
      </c>
      <c r="D193" s="11">
        <v>262</v>
      </c>
      <c r="E193" s="11">
        <v>16</v>
      </c>
      <c r="F193" s="11">
        <v>3</v>
      </c>
      <c r="G193" s="11">
        <v>0</v>
      </c>
      <c r="H193" s="11">
        <v>0</v>
      </c>
      <c r="I193" s="24">
        <f t="shared" si="12"/>
        <v>424</v>
      </c>
      <c r="J193" s="24">
        <f t="shared" si="15"/>
        <v>4</v>
      </c>
      <c r="K193" s="24">
        <f t="shared" si="13"/>
        <v>428</v>
      </c>
    </row>
    <row r="194" spans="1:11" x14ac:dyDescent="0.25">
      <c r="A194" s="22" t="str">
        <f t="shared" si="14"/>
        <v>Town of Harrison - 13</v>
      </c>
      <c r="B194" s="11">
        <v>50013</v>
      </c>
      <c r="C194" s="11">
        <v>365</v>
      </c>
      <c r="D194" s="11">
        <v>347</v>
      </c>
      <c r="E194" s="11">
        <v>22</v>
      </c>
      <c r="F194" s="11">
        <v>15</v>
      </c>
      <c r="G194" s="11">
        <v>0</v>
      </c>
      <c r="H194" s="11">
        <v>0</v>
      </c>
      <c r="I194" s="24">
        <f t="shared" si="12"/>
        <v>749</v>
      </c>
      <c r="J194" s="24">
        <f t="shared" si="15"/>
        <v>9</v>
      </c>
      <c r="K194" s="24">
        <f t="shared" si="13"/>
        <v>758</v>
      </c>
    </row>
    <row r="195" spans="1:11" x14ac:dyDescent="0.25">
      <c r="A195" s="22" t="str">
        <f t="shared" si="14"/>
        <v>Town of Harrison - 14</v>
      </c>
      <c r="B195" s="11">
        <v>50014</v>
      </c>
      <c r="C195" s="11">
        <v>246</v>
      </c>
      <c r="D195" s="11">
        <v>322</v>
      </c>
      <c r="E195" s="11">
        <v>15</v>
      </c>
      <c r="F195" s="11">
        <v>6</v>
      </c>
      <c r="G195" s="11">
        <v>0</v>
      </c>
      <c r="H195" s="11">
        <v>0</v>
      </c>
      <c r="I195" s="24">
        <f t="shared" si="12"/>
        <v>589</v>
      </c>
      <c r="J195" s="24">
        <f t="shared" si="15"/>
        <v>0</v>
      </c>
      <c r="K195" s="24">
        <f t="shared" si="13"/>
        <v>589</v>
      </c>
    </row>
    <row r="196" spans="1:11" x14ac:dyDescent="0.25">
      <c r="A196" s="22" t="str">
        <f t="shared" si="14"/>
        <v>Town of Harrison - 15</v>
      </c>
      <c r="B196" s="11">
        <v>50015</v>
      </c>
      <c r="C196" s="11">
        <v>180</v>
      </c>
      <c r="D196" s="11">
        <v>142</v>
      </c>
      <c r="E196" s="11">
        <v>13</v>
      </c>
      <c r="F196" s="11">
        <v>4</v>
      </c>
      <c r="G196" s="11">
        <v>0</v>
      </c>
      <c r="H196" s="11">
        <v>0</v>
      </c>
      <c r="I196" s="24">
        <f t="shared" si="12"/>
        <v>339</v>
      </c>
      <c r="J196" s="24">
        <f t="shared" si="15"/>
        <v>4</v>
      </c>
      <c r="K196" s="24">
        <f t="shared" si="13"/>
        <v>343</v>
      </c>
    </row>
    <row r="197" spans="1:11" x14ac:dyDescent="0.25">
      <c r="A197" s="22" t="str">
        <f t="shared" si="14"/>
        <v>Town of Harrison - 16</v>
      </c>
      <c r="B197" s="11">
        <v>50016</v>
      </c>
      <c r="C197" s="11">
        <v>115</v>
      </c>
      <c r="D197" s="11">
        <v>239</v>
      </c>
      <c r="E197" s="11">
        <v>14</v>
      </c>
      <c r="F197" s="11">
        <v>10</v>
      </c>
      <c r="G197" s="11">
        <v>0</v>
      </c>
      <c r="H197" s="11">
        <v>0</v>
      </c>
      <c r="I197" s="24">
        <f t="shared" si="12"/>
        <v>378</v>
      </c>
      <c r="J197" s="24">
        <f t="shared" si="15"/>
        <v>3</v>
      </c>
      <c r="K197" s="24">
        <f t="shared" si="13"/>
        <v>381</v>
      </c>
    </row>
    <row r="198" spans="1:11" x14ac:dyDescent="0.25">
      <c r="A198" s="22" t="str">
        <f t="shared" si="14"/>
        <v>Town of Harrison - 17</v>
      </c>
      <c r="B198" s="11">
        <v>50017</v>
      </c>
      <c r="C198" s="11">
        <v>238</v>
      </c>
      <c r="D198" s="11">
        <v>9</v>
      </c>
      <c r="E198" s="11">
        <v>0</v>
      </c>
      <c r="F198" s="11">
        <v>49</v>
      </c>
      <c r="G198" s="11">
        <v>0</v>
      </c>
      <c r="H198" s="11">
        <v>0</v>
      </c>
      <c r="I198" s="24">
        <f t="shared" si="12"/>
        <v>296</v>
      </c>
      <c r="J198" s="24">
        <f t="shared" si="15"/>
        <v>2</v>
      </c>
      <c r="K198" s="24">
        <f t="shared" si="13"/>
        <v>298</v>
      </c>
    </row>
    <row r="199" spans="1:11" x14ac:dyDescent="0.25">
      <c r="A199" s="22" t="str">
        <f t="shared" si="14"/>
        <v>Town of Harrison - 18</v>
      </c>
      <c r="B199" s="11">
        <v>50018</v>
      </c>
      <c r="C199" s="11">
        <v>246</v>
      </c>
      <c r="D199" s="11">
        <v>221</v>
      </c>
      <c r="E199" s="11">
        <v>21</v>
      </c>
      <c r="F199" s="11">
        <v>4</v>
      </c>
      <c r="G199" s="11">
        <v>1</v>
      </c>
      <c r="H199" s="11">
        <v>0</v>
      </c>
      <c r="I199" s="24">
        <f t="shared" ref="I199:I266" si="17">SUM(C199:H199)</f>
        <v>493</v>
      </c>
      <c r="J199" s="24">
        <f t="shared" si="15"/>
        <v>0</v>
      </c>
      <c r="K199" s="24">
        <f t="shared" ref="K199:K266" si="18">VLOOKUP(B199,KEY,2,FALSE)</f>
        <v>493</v>
      </c>
    </row>
    <row r="200" spans="1:11" x14ac:dyDescent="0.25">
      <c r="A200" s="22" t="str">
        <f t="shared" si="14"/>
        <v>Town of Harrison - 19</v>
      </c>
      <c r="B200" s="11">
        <v>50019</v>
      </c>
      <c r="C200" s="11">
        <v>99</v>
      </c>
      <c r="D200" s="11">
        <v>177</v>
      </c>
      <c r="E200" s="11">
        <v>8</v>
      </c>
      <c r="F200" s="11">
        <v>8</v>
      </c>
      <c r="G200" s="11">
        <v>0</v>
      </c>
      <c r="H200" s="11">
        <v>0</v>
      </c>
      <c r="I200" s="24">
        <f t="shared" si="17"/>
        <v>292</v>
      </c>
      <c r="J200" s="24">
        <f t="shared" si="15"/>
        <v>4</v>
      </c>
      <c r="K200" s="24">
        <f t="shared" si="18"/>
        <v>296</v>
      </c>
    </row>
    <row r="201" spans="1:11" ht="13.8" thickBot="1" x14ac:dyDescent="0.3">
      <c r="A201" s="18" t="str">
        <f t="shared" ref="A201:A268" si="19">VLOOKUP(B201,KEY,3,FALSE)</f>
        <v>Town of Harrison - 20</v>
      </c>
      <c r="B201" s="19">
        <v>50020</v>
      </c>
      <c r="C201" s="19">
        <v>56</v>
      </c>
      <c r="D201" s="19">
        <v>85</v>
      </c>
      <c r="E201" s="19">
        <v>5</v>
      </c>
      <c r="F201" s="19">
        <v>4</v>
      </c>
      <c r="G201" s="19">
        <v>0</v>
      </c>
      <c r="H201" s="19">
        <v>0</v>
      </c>
      <c r="I201" s="26">
        <f t="shared" si="17"/>
        <v>150</v>
      </c>
      <c r="J201" s="26">
        <f t="shared" si="15"/>
        <v>4</v>
      </c>
      <c r="K201" s="26">
        <f t="shared" si="18"/>
        <v>154</v>
      </c>
    </row>
    <row r="202" spans="1:11" x14ac:dyDescent="0.25">
      <c r="A202" s="22"/>
      <c r="B202" s="11" t="s">
        <v>977</v>
      </c>
      <c r="C202" s="11">
        <f>SUM(C182:C201)</f>
        <v>3936</v>
      </c>
      <c r="D202" s="11">
        <f t="shared" ref="D202:K202" si="20">SUM(D182:D201)</f>
        <v>5171</v>
      </c>
      <c r="E202" s="11">
        <f t="shared" si="20"/>
        <v>327</v>
      </c>
      <c r="F202" s="11">
        <f t="shared" si="20"/>
        <v>220</v>
      </c>
      <c r="G202" s="11">
        <f t="shared" si="20"/>
        <v>4</v>
      </c>
      <c r="H202" s="11">
        <f t="shared" si="20"/>
        <v>3</v>
      </c>
      <c r="I202" s="11">
        <f t="shared" si="20"/>
        <v>9661</v>
      </c>
      <c r="J202" s="11">
        <f t="shared" si="20"/>
        <v>76</v>
      </c>
      <c r="K202" s="11">
        <f t="shared" si="20"/>
        <v>9737</v>
      </c>
    </row>
    <row r="203" spans="1:11" x14ac:dyDescent="0.25">
      <c r="A203" s="22" t="str">
        <f t="shared" si="19"/>
        <v>Town of Lewisboro - 1</v>
      </c>
      <c r="B203" s="11">
        <v>60001</v>
      </c>
      <c r="C203" s="11">
        <v>270</v>
      </c>
      <c r="D203" s="11">
        <v>165</v>
      </c>
      <c r="E203" s="11">
        <v>14</v>
      </c>
      <c r="F203" s="11">
        <v>4</v>
      </c>
      <c r="G203" s="11">
        <v>0</v>
      </c>
      <c r="H203" s="11">
        <v>0</v>
      </c>
      <c r="I203" s="24">
        <f t="shared" si="17"/>
        <v>453</v>
      </c>
      <c r="J203" s="24">
        <f t="shared" si="15"/>
        <v>5</v>
      </c>
      <c r="K203" s="24">
        <f t="shared" si="18"/>
        <v>458</v>
      </c>
    </row>
    <row r="204" spans="1:11" x14ac:dyDescent="0.25">
      <c r="A204" s="22" t="str">
        <f t="shared" si="19"/>
        <v>Town of Lewisboro - 2</v>
      </c>
      <c r="B204" s="11">
        <v>60002</v>
      </c>
      <c r="C204" s="11">
        <v>338</v>
      </c>
      <c r="D204" s="11">
        <v>178</v>
      </c>
      <c r="E204" s="11">
        <v>20</v>
      </c>
      <c r="F204" s="11">
        <v>24</v>
      </c>
      <c r="G204" s="11">
        <v>0</v>
      </c>
      <c r="H204" s="11">
        <v>0</v>
      </c>
      <c r="I204" s="24">
        <f t="shared" si="17"/>
        <v>560</v>
      </c>
      <c r="J204" s="24">
        <f t="shared" si="15"/>
        <v>4</v>
      </c>
      <c r="K204" s="24">
        <f t="shared" si="18"/>
        <v>564</v>
      </c>
    </row>
    <row r="205" spans="1:11" x14ac:dyDescent="0.25">
      <c r="A205" s="22" t="str">
        <f t="shared" si="19"/>
        <v>Town of Lewisboro - 3</v>
      </c>
      <c r="B205" s="11">
        <v>60003</v>
      </c>
      <c r="C205" s="11">
        <v>243</v>
      </c>
      <c r="D205" s="11">
        <v>175</v>
      </c>
      <c r="E205" s="11">
        <v>19</v>
      </c>
      <c r="F205" s="11">
        <v>18</v>
      </c>
      <c r="G205" s="11">
        <v>0</v>
      </c>
      <c r="H205" s="11">
        <v>1</v>
      </c>
      <c r="I205" s="24">
        <f t="shared" si="17"/>
        <v>456</v>
      </c>
      <c r="J205" s="24">
        <f t="shared" si="15"/>
        <v>2</v>
      </c>
      <c r="K205" s="24">
        <f t="shared" si="18"/>
        <v>458</v>
      </c>
    </row>
    <row r="206" spans="1:11" x14ac:dyDescent="0.25">
      <c r="A206" s="22" t="str">
        <f t="shared" si="19"/>
        <v>Town of Lewisboro - 4</v>
      </c>
      <c r="B206" s="11">
        <v>60004</v>
      </c>
      <c r="C206" s="11">
        <v>333</v>
      </c>
      <c r="D206" s="11">
        <v>161</v>
      </c>
      <c r="E206" s="11">
        <v>16</v>
      </c>
      <c r="F206" s="11">
        <v>35</v>
      </c>
      <c r="G206" s="11">
        <v>0</v>
      </c>
      <c r="H206" s="11">
        <v>0</v>
      </c>
      <c r="I206" s="24">
        <f t="shared" si="17"/>
        <v>545</v>
      </c>
      <c r="J206" s="24">
        <f t="shared" si="15"/>
        <v>7</v>
      </c>
      <c r="K206" s="24">
        <f t="shared" si="18"/>
        <v>552</v>
      </c>
    </row>
    <row r="207" spans="1:11" x14ac:dyDescent="0.25">
      <c r="A207" s="22" t="str">
        <f t="shared" si="19"/>
        <v>Town of Lewisboro - 5</v>
      </c>
      <c r="B207" s="11">
        <v>60005</v>
      </c>
      <c r="C207" s="11">
        <v>266</v>
      </c>
      <c r="D207" s="11">
        <v>162</v>
      </c>
      <c r="E207" s="11">
        <v>20</v>
      </c>
      <c r="F207" s="11">
        <v>15</v>
      </c>
      <c r="G207" s="11">
        <v>0</v>
      </c>
      <c r="H207" s="11">
        <v>0</v>
      </c>
      <c r="I207" s="24">
        <f t="shared" si="17"/>
        <v>463</v>
      </c>
      <c r="J207" s="24">
        <f t="shared" si="15"/>
        <v>4</v>
      </c>
      <c r="K207" s="24">
        <f t="shared" si="18"/>
        <v>467</v>
      </c>
    </row>
    <row r="208" spans="1:11" x14ac:dyDescent="0.25">
      <c r="A208" s="22" t="str">
        <f t="shared" si="19"/>
        <v>Town of Lewisboro - 6</v>
      </c>
      <c r="B208" s="11">
        <v>60006</v>
      </c>
      <c r="C208" s="11">
        <v>298</v>
      </c>
      <c r="D208" s="11">
        <v>214</v>
      </c>
      <c r="E208" s="11">
        <v>22</v>
      </c>
      <c r="F208" s="11">
        <v>16</v>
      </c>
      <c r="G208" s="11">
        <v>0</v>
      </c>
      <c r="H208" s="11">
        <v>0</v>
      </c>
      <c r="I208" s="24">
        <f t="shared" si="17"/>
        <v>550</v>
      </c>
      <c r="J208" s="24">
        <f t="shared" si="15"/>
        <v>6</v>
      </c>
      <c r="K208" s="24">
        <f t="shared" si="18"/>
        <v>556</v>
      </c>
    </row>
    <row r="209" spans="1:11" x14ac:dyDescent="0.25">
      <c r="A209" s="22" t="str">
        <f t="shared" si="19"/>
        <v>Town of Lewisboro - 7</v>
      </c>
      <c r="B209" s="11">
        <v>60007</v>
      </c>
      <c r="C209" s="11">
        <v>291</v>
      </c>
      <c r="D209" s="11">
        <v>146</v>
      </c>
      <c r="E209" s="11">
        <v>18</v>
      </c>
      <c r="F209" s="11">
        <v>21</v>
      </c>
      <c r="G209" s="11">
        <v>0</v>
      </c>
      <c r="H209" s="11">
        <v>0</v>
      </c>
      <c r="I209" s="24">
        <f t="shared" si="17"/>
        <v>476</v>
      </c>
      <c r="J209" s="24">
        <f t="shared" si="15"/>
        <v>6</v>
      </c>
      <c r="K209" s="24">
        <f t="shared" si="18"/>
        <v>482</v>
      </c>
    </row>
    <row r="210" spans="1:11" x14ac:dyDescent="0.25">
      <c r="A210" s="22" t="str">
        <f t="shared" si="19"/>
        <v>Town of Lewisboro - 8</v>
      </c>
      <c r="B210" s="11">
        <v>60008</v>
      </c>
      <c r="C210" s="11">
        <v>349</v>
      </c>
      <c r="D210" s="11">
        <v>213</v>
      </c>
      <c r="E210" s="11">
        <v>29</v>
      </c>
      <c r="F210" s="11">
        <v>12</v>
      </c>
      <c r="G210" s="11">
        <v>0</v>
      </c>
      <c r="H210" s="11">
        <v>0</v>
      </c>
      <c r="I210" s="24">
        <f t="shared" si="17"/>
        <v>603</v>
      </c>
      <c r="J210" s="24">
        <f t="shared" si="15"/>
        <v>2</v>
      </c>
      <c r="K210" s="24">
        <f t="shared" si="18"/>
        <v>605</v>
      </c>
    </row>
    <row r="211" spans="1:11" x14ac:dyDescent="0.25">
      <c r="A211" s="22" t="str">
        <f t="shared" si="19"/>
        <v>Town of Lewisboro - 9</v>
      </c>
      <c r="B211" s="11">
        <v>60009</v>
      </c>
      <c r="C211" s="11">
        <v>369</v>
      </c>
      <c r="D211" s="11">
        <v>177</v>
      </c>
      <c r="E211" s="11">
        <v>17</v>
      </c>
      <c r="F211" s="11">
        <v>25</v>
      </c>
      <c r="G211" s="11">
        <v>0</v>
      </c>
      <c r="H211" s="11">
        <v>0</v>
      </c>
      <c r="I211" s="24">
        <f t="shared" si="17"/>
        <v>588</v>
      </c>
      <c r="J211" s="24">
        <f t="shared" si="15"/>
        <v>7</v>
      </c>
      <c r="K211" s="24">
        <f t="shared" si="18"/>
        <v>595</v>
      </c>
    </row>
    <row r="212" spans="1:11" x14ac:dyDescent="0.25">
      <c r="A212" s="22" t="str">
        <f t="shared" si="19"/>
        <v>Town of Lewisboro - 10</v>
      </c>
      <c r="B212" s="11">
        <v>60010</v>
      </c>
      <c r="C212" s="11">
        <v>347</v>
      </c>
      <c r="D212" s="11">
        <v>201</v>
      </c>
      <c r="E212" s="11">
        <v>24</v>
      </c>
      <c r="F212" s="11">
        <v>15</v>
      </c>
      <c r="G212" s="11">
        <v>0</v>
      </c>
      <c r="H212" s="11">
        <v>1</v>
      </c>
      <c r="I212" s="24">
        <f t="shared" si="17"/>
        <v>588</v>
      </c>
      <c r="J212" s="24">
        <f t="shared" si="15"/>
        <v>4</v>
      </c>
      <c r="K212" s="24">
        <f t="shared" si="18"/>
        <v>592</v>
      </c>
    </row>
    <row r="213" spans="1:11" x14ac:dyDescent="0.25">
      <c r="A213" s="22" t="str">
        <f t="shared" si="19"/>
        <v>Town of Lewisboro - 11</v>
      </c>
      <c r="B213" s="11">
        <v>60011</v>
      </c>
      <c r="C213" s="11">
        <v>291</v>
      </c>
      <c r="D213" s="11">
        <v>176</v>
      </c>
      <c r="E213" s="11">
        <v>15</v>
      </c>
      <c r="F213" s="11">
        <v>11</v>
      </c>
      <c r="G213" s="11">
        <v>0</v>
      </c>
      <c r="H213" s="11">
        <v>0</v>
      </c>
      <c r="I213" s="24">
        <f t="shared" si="17"/>
        <v>493</v>
      </c>
      <c r="J213" s="24">
        <f t="shared" si="15"/>
        <v>4</v>
      </c>
      <c r="K213" s="24">
        <f t="shared" si="18"/>
        <v>497</v>
      </c>
    </row>
    <row r="214" spans="1:11" ht="13.8" thickBot="1" x14ac:dyDescent="0.3">
      <c r="A214" s="18" t="str">
        <f t="shared" si="19"/>
        <v>Town of Lewisboro - 12</v>
      </c>
      <c r="B214" s="19">
        <v>60012</v>
      </c>
      <c r="C214" s="19">
        <v>303</v>
      </c>
      <c r="D214" s="19">
        <v>172</v>
      </c>
      <c r="E214" s="19">
        <v>36</v>
      </c>
      <c r="F214" s="19">
        <v>16</v>
      </c>
      <c r="G214" s="19">
        <v>0</v>
      </c>
      <c r="H214" s="19">
        <v>0</v>
      </c>
      <c r="I214" s="26">
        <f t="shared" si="17"/>
        <v>527</v>
      </c>
      <c r="J214" s="26">
        <f t="shared" si="15"/>
        <v>0</v>
      </c>
      <c r="K214" s="26">
        <f t="shared" si="18"/>
        <v>527</v>
      </c>
    </row>
    <row r="215" spans="1:11" x14ac:dyDescent="0.25">
      <c r="A215" s="22"/>
      <c r="B215" s="11" t="s">
        <v>977</v>
      </c>
      <c r="C215" s="11">
        <f>SUM(C203:C214)</f>
        <v>3698</v>
      </c>
      <c r="D215" s="11">
        <f t="shared" ref="D215:K215" si="21">SUM(D203:D214)</f>
        <v>2140</v>
      </c>
      <c r="E215" s="11">
        <f t="shared" si="21"/>
        <v>250</v>
      </c>
      <c r="F215" s="11">
        <f t="shared" si="21"/>
        <v>212</v>
      </c>
      <c r="G215" s="11">
        <f t="shared" si="21"/>
        <v>0</v>
      </c>
      <c r="H215" s="11">
        <f t="shared" si="21"/>
        <v>2</v>
      </c>
      <c r="I215" s="11">
        <f t="shared" si="21"/>
        <v>6302</v>
      </c>
      <c r="J215" s="11">
        <f t="shared" si="21"/>
        <v>51</v>
      </c>
      <c r="K215" s="11">
        <f t="shared" si="21"/>
        <v>6353</v>
      </c>
    </row>
    <row r="216" spans="1:11" x14ac:dyDescent="0.25">
      <c r="A216" s="22" t="str">
        <f t="shared" si="19"/>
        <v>Town of Mamaroneck - 1</v>
      </c>
      <c r="B216" s="11">
        <v>70001</v>
      </c>
      <c r="C216" s="11">
        <v>161</v>
      </c>
      <c r="D216" s="11">
        <v>124</v>
      </c>
      <c r="E216" s="11">
        <v>6</v>
      </c>
      <c r="F216" s="11">
        <v>8</v>
      </c>
      <c r="G216" s="11">
        <v>0</v>
      </c>
      <c r="H216" s="11">
        <v>0</v>
      </c>
      <c r="I216" s="24">
        <f t="shared" si="17"/>
        <v>299</v>
      </c>
      <c r="J216" s="24">
        <f t="shared" si="15"/>
        <v>3</v>
      </c>
      <c r="K216" s="24">
        <f t="shared" si="18"/>
        <v>302</v>
      </c>
    </row>
    <row r="217" spans="1:11" x14ac:dyDescent="0.25">
      <c r="A217" s="22" t="str">
        <f t="shared" si="19"/>
        <v>Town of Mamaroneck - 2</v>
      </c>
      <c r="B217" s="11">
        <v>70002</v>
      </c>
      <c r="C217" s="11">
        <v>173</v>
      </c>
      <c r="D217" s="11">
        <v>149</v>
      </c>
      <c r="E217" s="11">
        <v>16</v>
      </c>
      <c r="F217" s="11">
        <v>14</v>
      </c>
      <c r="G217" s="11">
        <v>0</v>
      </c>
      <c r="H217" s="11">
        <v>0</v>
      </c>
      <c r="I217" s="24">
        <f t="shared" si="17"/>
        <v>352</v>
      </c>
      <c r="J217" s="24">
        <f t="shared" ref="J217:J282" si="22">SUM(K217-I217)</f>
        <v>3</v>
      </c>
      <c r="K217" s="24">
        <f t="shared" si="18"/>
        <v>355</v>
      </c>
    </row>
    <row r="218" spans="1:11" x14ac:dyDescent="0.25">
      <c r="A218" s="22" t="str">
        <f t="shared" si="19"/>
        <v>Town of Mamaroneck - 3</v>
      </c>
      <c r="B218" s="11">
        <v>70003</v>
      </c>
      <c r="C218" s="11">
        <v>382</v>
      </c>
      <c r="D218" s="11">
        <v>182</v>
      </c>
      <c r="E218" s="11">
        <v>24</v>
      </c>
      <c r="F218" s="11">
        <v>18</v>
      </c>
      <c r="G218" s="11">
        <v>0</v>
      </c>
      <c r="H218" s="11">
        <v>0</v>
      </c>
      <c r="I218" s="24">
        <f t="shared" si="17"/>
        <v>606</v>
      </c>
      <c r="J218" s="24">
        <f t="shared" si="22"/>
        <v>6</v>
      </c>
      <c r="K218" s="24">
        <f t="shared" si="18"/>
        <v>612</v>
      </c>
    </row>
    <row r="219" spans="1:11" x14ac:dyDescent="0.25">
      <c r="A219" s="22" t="str">
        <f t="shared" si="19"/>
        <v>Town of Mamaroneck - 4</v>
      </c>
      <c r="B219" s="11">
        <v>70004</v>
      </c>
      <c r="C219" s="11">
        <v>275</v>
      </c>
      <c r="D219" s="11">
        <v>176</v>
      </c>
      <c r="E219" s="11">
        <v>15</v>
      </c>
      <c r="F219" s="11">
        <v>29</v>
      </c>
      <c r="G219" s="11">
        <v>0</v>
      </c>
      <c r="H219" s="11">
        <v>1</v>
      </c>
      <c r="I219" s="24">
        <f t="shared" si="17"/>
        <v>496</v>
      </c>
      <c r="J219" s="24">
        <f t="shared" si="22"/>
        <v>5</v>
      </c>
      <c r="K219" s="24">
        <f t="shared" si="18"/>
        <v>501</v>
      </c>
    </row>
    <row r="220" spans="1:11" x14ac:dyDescent="0.25">
      <c r="A220" s="22" t="str">
        <f t="shared" si="19"/>
        <v>Town of Mamaroneck - 5</v>
      </c>
      <c r="B220" s="11">
        <v>70005</v>
      </c>
      <c r="C220" s="11">
        <v>124</v>
      </c>
      <c r="D220" s="11">
        <v>132</v>
      </c>
      <c r="E220" s="11">
        <v>14</v>
      </c>
      <c r="F220" s="11">
        <v>10</v>
      </c>
      <c r="G220" s="11">
        <v>0</v>
      </c>
      <c r="H220" s="11">
        <v>0</v>
      </c>
      <c r="I220" s="24">
        <f t="shared" si="17"/>
        <v>280</v>
      </c>
      <c r="J220" s="24">
        <f t="shared" si="22"/>
        <v>2</v>
      </c>
      <c r="K220" s="24">
        <f t="shared" si="18"/>
        <v>282</v>
      </c>
    </row>
    <row r="221" spans="1:11" x14ac:dyDescent="0.25">
      <c r="A221" s="22" t="str">
        <f t="shared" si="19"/>
        <v>Town of Mamaroneck - 6</v>
      </c>
      <c r="B221" s="11">
        <v>70006</v>
      </c>
      <c r="C221" s="11">
        <v>314</v>
      </c>
      <c r="D221" s="11">
        <v>112</v>
      </c>
      <c r="E221" s="11">
        <v>9</v>
      </c>
      <c r="F221" s="11">
        <v>17</v>
      </c>
      <c r="G221" s="11">
        <v>0</v>
      </c>
      <c r="H221" s="11">
        <v>1</v>
      </c>
      <c r="I221" s="24">
        <f t="shared" si="17"/>
        <v>453</v>
      </c>
      <c r="J221" s="24">
        <f t="shared" si="22"/>
        <v>11</v>
      </c>
      <c r="K221" s="24">
        <f t="shared" si="18"/>
        <v>464</v>
      </c>
    </row>
    <row r="222" spans="1:11" x14ac:dyDescent="0.25">
      <c r="A222" s="22" t="str">
        <f t="shared" si="19"/>
        <v>Town of Mamaroneck - 7</v>
      </c>
      <c r="B222" s="11">
        <v>70007</v>
      </c>
      <c r="C222" s="11">
        <v>183</v>
      </c>
      <c r="D222" s="11">
        <v>74</v>
      </c>
      <c r="E222" s="11">
        <v>3</v>
      </c>
      <c r="F222" s="11">
        <v>8</v>
      </c>
      <c r="G222" s="11">
        <v>0</v>
      </c>
      <c r="H222" s="11">
        <v>0</v>
      </c>
      <c r="I222" s="24">
        <f t="shared" si="17"/>
        <v>268</v>
      </c>
      <c r="J222" s="24">
        <f t="shared" si="22"/>
        <v>8</v>
      </c>
      <c r="K222" s="24">
        <f t="shared" si="18"/>
        <v>276</v>
      </c>
    </row>
    <row r="223" spans="1:11" x14ac:dyDescent="0.25">
      <c r="A223" s="22" t="str">
        <f t="shared" si="19"/>
        <v>Town of Mamaroneck - 8</v>
      </c>
      <c r="B223" s="11">
        <v>70008</v>
      </c>
      <c r="C223" s="11">
        <v>387</v>
      </c>
      <c r="D223" s="11">
        <v>177</v>
      </c>
      <c r="E223" s="11">
        <v>7</v>
      </c>
      <c r="F223" s="11">
        <v>11</v>
      </c>
      <c r="G223" s="11">
        <v>0</v>
      </c>
      <c r="H223" s="11">
        <v>1</v>
      </c>
      <c r="I223" s="24">
        <f t="shared" si="17"/>
        <v>583</v>
      </c>
      <c r="J223" s="24">
        <f t="shared" si="22"/>
        <v>7</v>
      </c>
      <c r="K223" s="24">
        <f t="shared" si="18"/>
        <v>590</v>
      </c>
    </row>
    <row r="224" spans="1:11" x14ac:dyDescent="0.25">
      <c r="A224" s="22" t="str">
        <f t="shared" si="19"/>
        <v>Town of Mamaroneck - 9</v>
      </c>
      <c r="B224" s="11">
        <v>70009</v>
      </c>
      <c r="C224" s="11">
        <v>263</v>
      </c>
      <c r="D224" s="11">
        <v>87</v>
      </c>
      <c r="E224" s="11">
        <v>10</v>
      </c>
      <c r="F224" s="11">
        <v>12</v>
      </c>
      <c r="G224" s="11">
        <v>0</v>
      </c>
      <c r="H224" s="11">
        <v>0</v>
      </c>
      <c r="I224" s="24">
        <f t="shared" si="17"/>
        <v>372</v>
      </c>
      <c r="J224" s="24">
        <f t="shared" si="22"/>
        <v>7</v>
      </c>
      <c r="K224" s="24">
        <f t="shared" si="18"/>
        <v>379</v>
      </c>
    </row>
    <row r="225" spans="1:11" x14ac:dyDescent="0.25">
      <c r="A225" s="22" t="str">
        <f t="shared" si="19"/>
        <v>Town of Mamaroneck - 10</v>
      </c>
      <c r="B225" s="11">
        <v>70010</v>
      </c>
      <c r="C225" s="11">
        <v>391</v>
      </c>
      <c r="D225" s="11">
        <v>156</v>
      </c>
      <c r="E225" s="11">
        <v>7</v>
      </c>
      <c r="F225" s="11">
        <v>15</v>
      </c>
      <c r="G225" s="11">
        <v>0</v>
      </c>
      <c r="H225" s="11">
        <v>0</v>
      </c>
      <c r="I225" s="24">
        <f t="shared" si="17"/>
        <v>569</v>
      </c>
      <c r="J225" s="24">
        <f t="shared" si="22"/>
        <v>11</v>
      </c>
      <c r="K225" s="24">
        <f t="shared" si="18"/>
        <v>580</v>
      </c>
    </row>
    <row r="226" spans="1:11" x14ac:dyDescent="0.25">
      <c r="A226" s="22" t="str">
        <f t="shared" si="19"/>
        <v>Town of Mamaroneck - 11</v>
      </c>
      <c r="B226" s="11">
        <v>70011</v>
      </c>
      <c r="C226" s="11">
        <v>314</v>
      </c>
      <c r="D226" s="11">
        <v>115</v>
      </c>
      <c r="E226" s="11">
        <v>11</v>
      </c>
      <c r="F226" s="11">
        <v>13</v>
      </c>
      <c r="G226" s="11">
        <v>1</v>
      </c>
      <c r="H226" s="11">
        <v>0</v>
      </c>
      <c r="I226" s="24">
        <f t="shared" si="17"/>
        <v>454</v>
      </c>
      <c r="J226" s="24">
        <f t="shared" si="22"/>
        <v>5</v>
      </c>
      <c r="K226" s="24">
        <f t="shared" si="18"/>
        <v>459</v>
      </c>
    </row>
    <row r="227" spans="1:11" x14ac:dyDescent="0.25">
      <c r="A227" s="22" t="str">
        <f t="shared" si="19"/>
        <v>Town of Mamaroneck - 12</v>
      </c>
      <c r="B227" s="11">
        <v>70012</v>
      </c>
      <c r="C227" s="11">
        <v>450</v>
      </c>
      <c r="D227" s="11">
        <v>119</v>
      </c>
      <c r="E227" s="11">
        <v>12</v>
      </c>
      <c r="F227" s="11">
        <v>9</v>
      </c>
      <c r="G227" s="11">
        <v>0</v>
      </c>
      <c r="H227" s="11">
        <v>0</v>
      </c>
      <c r="I227" s="24">
        <f t="shared" si="17"/>
        <v>590</v>
      </c>
      <c r="J227" s="24">
        <f t="shared" si="22"/>
        <v>4</v>
      </c>
      <c r="K227" s="24">
        <f t="shared" si="18"/>
        <v>594</v>
      </c>
    </row>
    <row r="228" spans="1:11" x14ac:dyDescent="0.25">
      <c r="A228" s="22" t="str">
        <f t="shared" si="19"/>
        <v>Town of Mamaroneck - 13</v>
      </c>
      <c r="B228" s="11">
        <v>70013</v>
      </c>
      <c r="C228" s="11">
        <v>402</v>
      </c>
      <c r="D228" s="11">
        <v>107</v>
      </c>
      <c r="E228" s="11">
        <v>9</v>
      </c>
      <c r="F228" s="11">
        <v>12</v>
      </c>
      <c r="G228" s="11">
        <v>0</v>
      </c>
      <c r="H228" s="11">
        <v>0</v>
      </c>
      <c r="I228" s="24">
        <f t="shared" si="17"/>
        <v>530</v>
      </c>
      <c r="J228" s="24">
        <f t="shared" si="22"/>
        <v>8</v>
      </c>
      <c r="K228" s="24">
        <f t="shared" si="18"/>
        <v>538</v>
      </c>
    </row>
    <row r="229" spans="1:11" x14ac:dyDescent="0.25">
      <c r="A229" s="22" t="str">
        <f t="shared" si="19"/>
        <v>Town of Mamaroneck - 14</v>
      </c>
      <c r="B229" s="11">
        <v>70014</v>
      </c>
      <c r="C229" s="11">
        <v>326</v>
      </c>
      <c r="D229" s="11">
        <v>134</v>
      </c>
      <c r="E229" s="11">
        <v>4</v>
      </c>
      <c r="F229" s="11">
        <v>15</v>
      </c>
      <c r="G229" s="11">
        <v>0</v>
      </c>
      <c r="H229" s="11">
        <v>1</v>
      </c>
      <c r="I229" s="24">
        <f t="shared" si="17"/>
        <v>480</v>
      </c>
      <c r="J229" s="24">
        <f t="shared" si="22"/>
        <v>5</v>
      </c>
      <c r="K229" s="24">
        <f t="shared" si="18"/>
        <v>485</v>
      </c>
    </row>
    <row r="230" spans="1:11" x14ac:dyDescent="0.25">
      <c r="A230" s="22" t="str">
        <f t="shared" si="19"/>
        <v>Town of Mamaroneck - 15</v>
      </c>
      <c r="B230" s="11">
        <v>70015</v>
      </c>
      <c r="C230" s="11">
        <v>347</v>
      </c>
      <c r="D230" s="11">
        <v>166</v>
      </c>
      <c r="E230" s="11">
        <v>5</v>
      </c>
      <c r="F230" s="11">
        <v>15</v>
      </c>
      <c r="G230" s="11">
        <v>1</v>
      </c>
      <c r="H230" s="11">
        <v>2</v>
      </c>
      <c r="I230" s="24">
        <f t="shared" si="17"/>
        <v>536</v>
      </c>
      <c r="J230" s="24">
        <f t="shared" si="22"/>
        <v>3</v>
      </c>
      <c r="K230" s="24">
        <f t="shared" si="18"/>
        <v>539</v>
      </c>
    </row>
    <row r="231" spans="1:11" x14ac:dyDescent="0.25">
      <c r="A231" s="22" t="str">
        <f t="shared" si="19"/>
        <v>Town of Mamaroneck - 16</v>
      </c>
      <c r="B231" s="11">
        <v>70016</v>
      </c>
      <c r="C231" s="11">
        <v>242</v>
      </c>
      <c r="D231" s="11">
        <v>119</v>
      </c>
      <c r="E231" s="11">
        <v>20</v>
      </c>
      <c r="F231" s="11">
        <v>27</v>
      </c>
      <c r="G231" s="11">
        <v>0</v>
      </c>
      <c r="H231" s="11">
        <v>0</v>
      </c>
      <c r="I231" s="24">
        <f t="shared" si="17"/>
        <v>408</v>
      </c>
      <c r="J231" s="24">
        <f t="shared" si="22"/>
        <v>3</v>
      </c>
      <c r="K231" s="24">
        <f t="shared" si="18"/>
        <v>411</v>
      </c>
    </row>
    <row r="232" spans="1:11" x14ac:dyDescent="0.25">
      <c r="A232" s="22" t="str">
        <f t="shared" si="19"/>
        <v>Town of Mamaroneck - 17</v>
      </c>
      <c r="B232" s="11">
        <v>70017</v>
      </c>
      <c r="C232" s="11">
        <v>339</v>
      </c>
      <c r="D232" s="11">
        <v>103</v>
      </c>
      <c r="E232" s="11">
        <v>7</v>
      </c>
      <c r="F232" s="11">
        <v>12</v>
      </c>
      <c r="G232" s="11">
        <v>0</v>
      </c>
      <c r="H232" s="11">
        <v>0</v>
      </c>
      <c r="I232" s="24">
        <f t="shared" si="17"/>
        <v>461</v>
      </c>
      <c r="J232" s="24">
        <f t="shared" si="22"/>
        <v>9</v>
      </c>
      <c r="K232" s="24">
        <f t="shared" si="18"/>
        <v>470</v>
      </c>
    </row>
    <row r="233" spans="1:11" x14ac:dyDescent="0.25">
      <c r="A233" s="22" t="str">
        <f t="shared" si="19"/>
        <v>Town of Mamaroneck - 18</v>
      </c>
      <c r="B233" s="11">
        <v>70018</v>
      </c>
      <c r="C233" s="11">
        <v>307</v>
      </c>
      <c r="D233" s="11">
        <v>102</v>
      </c>
      <c r="E233" s="11">
        <v>9</v>
      </c>
      <c r="F233" s="11">
        <v>7</v>
      </c>
      <c r="G233" s="11">
        <v>0</v>
      </c>
      <c r="H233" s="11">
        <v>0</v>
      </c>
      <c r="I233" s="24">
        <f t="shared" si="17"/>
        <v>425</v>
      </c>
      <c r="J233" s="24">
        <f t="shared" si="22"/>
        <v>2</v>
      </c>
      <c r="K233" s="24">
        <f t="shared" si="18"/>
        <v>427</v>
      </c>
    </row>
    <row r="234" spans="1:11" x14ac:dyDescent="0.25">
      <c r="A234" s="22" t="str">
        <f t="shared" si="19"/>
        <v>Town of Mamaroneck - 19</v>
      </c>
      <c r="B234" s="11">
        <v>70019</v>
      </c>
      <c r="C234" s="11">
        <v>293</v>
      </c>
      <c r="D234" s="11">
        <v>148</v>
      </c>
      <c r="E234" s="11">
        <v>17</v>
      </c>
      <c r="F234" s="11">
        <v>12</v>
      </c>
      <c r="G234" s="11">
        <v>0</v>
      </c>
      <c r="H234" s="11">
        <v>0</v>
      </c>
      <c r="I234" s="24">
        <f t="shared" si="17"/>
        <v>470</v>
      </c>
      <c r="J234" s="24">
        <f t="shared" si="22"/>
        <v>11</v>
      </c>
      <c r="K234" s="24">
        <f t="shared" si="18"/>
        <v>481</v>
      </c>
    </row>
    <row r="235" spans="1:11" x14ac:dyDescent="0.25">
      <c r="A235" s="22" t="str">
        <f t="shared" si="19"/>
        <v>Town of Mamaroneck - 20</v>
      </c>
      <c r="B235" s="11">
        <v>70020</v>
      </c>
      <c r="C235" s="11">
        <v>383</v>
      </c>
      <c r="D235" s="11">
        <v>102</v>
      </c>
      <c r="E235" s="11">
        <v>9</v>
      </c>
      <c r="F235" s="11">
        <v>17</v>
      </c>
      <c r="G235" s="11">
        <v>0</v>
      </c>
      <c r="H235" s="11">
        <v>0</v>
      </c>
      <c r="I235" s="24">
        <f t="shared" si="17"/>
        <v>511</v>
      </c>
      <c r="J235" s="24">
        <f t="shared" si="22"/>
        <v>6</v>
      </c>
      <c r="K235" s="24">
        <f t="shared" si="18"/>
        <v>517</v>
      </c>
    </row>
    <row r="236" spans="1:11" x14ac:dyDescent="0.25">
      <c r="A236" s="22" t="str">
        <f t="shared" si="19"/>
        <v>Town of Mamaroneck - 21</v>
      </c>
      <c r="B236" s="11">
        <v>70021</v>
      </c>
      <c r="C236" s="11">
        <v>317</v>
      </c>
      <c r="D236" s="11">
        <v>102</v>
      </c>
      <c r="E236" s="11">
        <v>6</v>
      </c>
      <c r="F236" s="11">
        <v>8</v>
      </c>
      <c r="G236" s="11">
        <v>0</v>
      </c>
      <c r="H236" s="11">
        <v>1</v>
      </c>
      <c r="I236" s="24">
        <f t="shared" si="17"/>
        <v>434</v>
      </c>
      <c r="J236" s="24">
        <f t="shared" si="22"/>
        <v>2</v>
      </c>
      <c r="K236" s="24">
        <f t="shared" si="18"/>
        <v>436</v>
      </c>
    </row>
    <row r="237" spans="1:11" x14ac:dyDescent="0.25">
      <c r="A237" s="22" t="str">
        <f t="shared" si="19"/>
        <v>Town of Mamaroneck - 22</v>
      </c>
      <c r="B237" s="11">
        <v>70022</v>
      </c>
      <c r="C237" s="11">
        <v>203</v>
      </c>
      <c r="D237" s="11">
        <v>132</v>
      </c>
      <c r="E237" s="11">
        <v>9</v>
      </c>
      <c r="F237" s="11">
        <v>17</v>
      </c>
      <c r="G237" s="11">
        <v>0</v>
      </c>
      <c r="H237" s="11">
        <v>0</v>
      </c>
      <c r="I237" s="24">
        <f t="shared" si="17"/>
        <v>361</v>
      </c>
      <c r="J237" s="24">
        <f t="shared" si="22"/>
        <v>11</v>
      </c>
      <c r="K237" s="24">
        <f t="shared" si="18"/>
        <v>372</v>
      </c>
    </row>
    <row r="238" spans="1:11" x14ac:dyDescent="0.25">
      <c r="A238" s="22" t="str">
        <f t="shared" si="19"/>
        <v>Town of Mamaroneck - 23</v>
      </c>
      <c r="B238" s="11">
        <v>70023</v>
      </c>
      <c r="C238" s="11">
        <v>372</v>
      </c>
      <c r="D238" s="11">
        <v>147</v>
      </c>
      <c r="E238" s="11">
        <v>10</v>
      </c>
      <c r="F238" s="11">
        <v>18</v>
      </c>
      <c r="G238" s="11">
        <v>1</v>
      </c>
      <c r="H238" s="11">
        <v>0</v>
      </c>
      <c r="I238" s="24">
        <f t="shared" si="17"/>
        <v>548</v>
      </c>
      <c r="J238" s="24">
        <f t="shared" si="22"/>
        <v>9</v>
      </c>
      <c r="K238" s="24">
        <f t="shared" si="18"/>
        <v>557</v>
      </c>
    </row>
    <row r="239" spans="1:11" x14ac:dyDescent="0.25">
      <c r="A239" s="22" t="str">
        <f t="shared" si="19"/>
        <v>Town of Mamaroneck - 24</v>
      </c>
      <c r="B239" s="11">
        <v>70024</v>
      </c>
      <c r="C239" s="11">
        <v>289</v>
      </c>
      <c r="D239" s="11">
        <v>110</v>
      </c>
      <c r="E239" s="11">
        <v>6</v>
      </c>
      <c r="F239" s="11">
        <v>14</v>
      </c>
      <c r="G239" s="11">
        <v>0</v>
      </c>
      <c r="H239" s="11">
        <v>0</v>
      </c>
      <c r="I239" s="24">
        <f t="shared" si="17"/>
        <v>419</v>
      </c>
      <c r="J239" s="24">
        <f t="shared" si="22"/>
        <v>3</v>
      </c>
      <c r="K239" s="24">
        <f t="shared" si="18"/>
        <v>422</v>
      </c>
    </row>
    <row r="240" spans="1:11" x14ac:dyDescent="0.25">
      <c r="A240" s="22" t="str">
        <f t="shared" si="19"/>
        <v>Town of Mamaroneck - 25</v>
      </c>
      <c r="B240" s="11">
        <v>70025</v>
      </c>
      <c r="C240" s="11">
        <v>131</v>
      </c>
      <c r="D240" s="11">
        <v>58</v>
      </c>
      <c r="E240" s="11">
        <v>5</v>
      </c>
      <c r="F240" s="11">
        <v>10</v>
      </c>
      <c r="G240" s="11">
        <v>0</v>
      </c>
      <c r="H240" s="11">
        <v>0</v>
      </c>
      <c r="I240" s="24">
        <f t="shared" si="17"/>
        <v>204</v>
      </c>
      <c r="J240" s="24">
        <f t="shared" si="22"/>
        <v>2</v>
      </c>
      <c r="K240" s="24">
        <f t="shared" si="18"/>
        <v>206</v>
      </c>
    </row>
    <row r="241" spans="1:11" x14ac:dyDescent="0.25">
      <c r="A241" s="22" t="str">
        <f t="shared" si="19"/>
        <v>Town of Mamaroneck - 26</v>
      </c>
      <c r="B241" s="11">
        <v>70026</v>
      </c>
      <c r="C241" s="11">
        <v>396</v>
      </c>
      <c r="D241" s="11">
        <v>114</v>
      </c>
      <c r="E241" s="11">
        <v>17</v>
      </c>
      <c r="F241" s="11">
        <v>19</v>
      </c>
      <c r="G241" s="11">
        <v>0</v>
      </c>
      <c r="H241" s="11">
        <v>0</v>
      </c>
      <c r="I241" s="24">
        <f t="shared" si="17"/>
        <v>546</v>
      </c>
      <c r="J241" s="24">
        <f t="shared" si="22"/>
        <v>7</v>
      </c>
      <c r="K241" s="24">
        <f t="shared" si="18"/>
        <v>553</v>
      </c>
    </row>
    <row r="242" spans="1:11" x14ac:dyDescent="0.25">
      <c r="A242" s="22" t="str">
        <f t="shared" si="19"/>
        <v>Town of Mamaroneck - 27</v>
      </c>
      <c r="B242" s="11">
        <v>70027</v>
      </c>
      <c r="C242" s="11">
        <v>180</v>
      </c>
      <c r="D242" s="11">
        <v>135</v>
      </c>
      <c r="E242" s="11">
        <v>7</v>
      </c>
      <c r="F242" s="11">
        <v>6</v>
      </c>
      <c r="G242" s="11">
        <v>0</v>
      </c>
      <c r="H242" s="11">
        <v>0</v>
      </c>
      <c r="I242" s="24">
        <f t="shared" si="17"/>
        <v>328</v>
      </c>
      <c r="J242" s="24">
        <f t="shared" si="22"/>
        <v>2</v>
      </c>
      <c r="K242" s="24">
        <f t="shared" si="18"/>
        <v>330</v>
      </c>
    </row>
    <row r="243" spans="1:11" ht="13.8" thickBot="1" x14ac:dyDescent="0.3">
      <c r="A243" s="18" t="str">
        <f t="shared" si="19"/>
        <v>Town of Mamaroneck - 28</v>
      </c>
      <c r="B243" s="19">
        <v>70028</v>
      </c>
      <c r="C243" s="19">
        <v>146</v>
      </c>
      <c r="D243" s="19">
        <v>91</v>
      </c>
      <c r="E243" s="19">
        <v>2</v>
      </c>
      <c r="F243" s="19">
        <v>2</v>
      </c>
      <c r="G243" s="19">
        <v>0</v>
      </c>
      <c r="H243" s="19">
        <v>0</v>
      </c>
      <c r="I243" s="26">
        <f t="shared" si="17"/>
        <v>241</v>
      </c>
      <c r="J243" s="26">
        <f t="shared" si="22"/>
        <v>0</v>
      </c>
      <c r="K243" s="26">
        <f t="shared" si="18"/>
        <v>241</v>
      </c>
    </row>
    <row r="244" spans="1:11" x14ac:dyDescent="0.25">
      <c r="A244" s="22"/>
      <c r="B244" s="11" t="s">
        <v>977</v>
      </c>
      <c r="C244" s="11">
        <f>SUM(C216:C243)</f>
        <v>8090</v>
      </c>
      <c r="D244" s="11">
        <f t="shared" ref="D244:K244" si="23">SUM(D216:D243)</f>
        <v>3473</v>
      </c>
      <c r="E244" s="11">
        <f t="shared" si="23"/>
        <v>276</v>
      </c>
      <c r="F244" s="11">
        <f t="shared" si="23"/>
        <v>375</v>
      </c>
      <c r="G244" s="11">
        <f t="shared" si="23"/>
        <v>3</v>
      </c>
      <c r="H244" s="11">
        <f t="shared" si="23"/>
        <v>7</v>
      </c>
      <c r="I244" s="11">
        <f t="shared" si="23"/>
        <v>12224</v>
      </c>
      <c r="J244" s="11">
        <f t="shared" si="23"/>
        <v>155</v>
      </c>
      <c r="K244" s="11">
        <f t="shared" si="23"/>
        <v>12379</v>
      </c>
    </row>
    <row r="245" spans="1:11" x14ac:dyDescent="0.25">
      <c r="A245" s="22" t="str">
        <f t="shared" si="19"/>
        <v>Town of Mount Kisco - 1</v>
      </c>
      <c r="B245" s="11">
        <v>80001</v>
      </c>
      <c r="C245" s="11">
        <v>223</v>
      </c>
      <c r="D245" s="11">
        <v>137</v>
      </c>
      <c r="E245" s="11">
        <v>21</v>
      </c>
      <c r="F245" s="11">
        <v>25</v>
      </c>
      <c r="G245" s="11">
        <v>0</v>
      </c>
      <c r="H245" s="11">
        <v>0</v>
      </c>
      <c r="I245" s="24">
        <f t="shared" si="17"/>
        <v>406</v>
      </c>
      <c r="J245" s="24">
        <f t="shared" si="22"/>
        <v>8</v>
      </c>
      <c r="K245" s="24">
        <f t="shared" si="18"/>
        <v>414</v>
      </c>
    </row>
    <row r="246" spans="1:11" x14ac:dyDescent="0.25">
      <c r="A246" s="22" t="str">
        <f t="shared" si="19"/>
        <v>Town of Mount Kisco - 2</v>
      </c>
      <c r="B246" s="11">
        <v>80002</v>
      </c>
      <c r="C246" s="11">
        <v>441</v>
      </c>
      <c r="D246" s="11">
        <v>291</v>
      </c>
      <c r="E246" s="11">
        <v>24</v>
      </c>
      <c r="F246" s="11">
        <v>31</v>
      </c>
      <c r="G246" s="11">
        <v>0</v>
      </c>
      <c r="H246" s="11">
        <v>1</v>
      </c>
      <c r="I246" s="24">
        <f t="shared" si="17"/>
        <v>788</v>
      </c>
      <c r="J246" s="24">
        <f t="shared" si="22"/>
        <v>2</v>
      </c>
      <c r="K246" s="24">
        <f t="shared" si="18"/>
        <v>790</v>
      </c>
    </row>
    <row r="247" spans="1:11" x14ac:dyDescent="0.25">
      <c r="A247" s="22" t="str">
        <f t="shared" si="19"/>
        <v>Town of Mount Kisco - 3</v>
      </c>
      <c r="B247" s="11">
        <v>80003</v>
      </c>
      <c r="C247" s="11">
        <v>266</v>
      </c>
      <c r="D247" s="11">
        <v>155</v>
      </c>
      <c r="E247" s="11">
        <v>17</v>
      </c>
      <c r="F247" s="11">
        <v>17</v>
      </c>
      <c r="G247" s="11">
        <v>0</v>
      </c>
      <c r="H247" s="11">
        <v>0</v>
      </c>
      <c r="I247" s="24">
        <f t="shared" si="17"/>
        <v>455</v>
      </c>
      <c r="J247" s="24">
        <f t="shared" si="22"/>
        <v>6</v>
      </c>
      <c r="K247" s="24">
        <f t="shared" si="18"/>
        <v>461</v>
      </c>
    </row>
    <row r="248" spans="1:11" x14ac:dyDescent="0.25">
      <c r="A248" s="22" t="str">
        <f t="shared" si="19"/>
        <v>Town of Mount Kisco - 4</v>
      </c>
      <c r="B248" s="11">
        <v>80004</v>
      </c>
      <c r="C248" s="11">
        <v>367</v>
      </c>
      <c r="D248" s="11">
        <v>195</v>
      </c>
      <c r="E248" s="11">
        <v>19</v>
      </c>
      <c r="F248" s="11">
        <v>30</v>
      </c>
      <c r="G248" s="11">
        <v>0</v>
      </c>
      <c r="H248" s="11">
        <v>2</v>
      </c>
      <c r="I248" s="24">
        <f t="shared" si="17"/>
        <v>613</v>
      </c>
      <c r="J248" s="24">
        <f t="shared" si="22"/>
        <v>9</v>
      </c>
      <c r="K248" s="24">
        <f t="shared" si="18"/>
        <v>622</v>
      </c>
    </row>
    <row r="249" spans="1:11" x14ac:dyDescent="0.25">
      <c r="A249" s="22" t="str">
        <f t="shared" si="19"/>
        <v>Town of Mount Kisco - 5</v>
      </c>
      <c r="B249" s="11">
        <v>80005</v>
      </c>
      <c r="C249" s="11">
        <v>157</v>
      </c>
      <c r="D249" s="11">
        <v>130</v>
      </c>
      <c r="E249" s="11">
        <v>14</v>
      </c>
      <c r="F249" s="11">
        <v>8</v>
      </c>
      <c r="G249" s="11">
        <v>0</v>
      </c>
      <c r="H249" s="11">
        <v>0</v>
      </c>
      <c r="I249" s="24">
        <f t="shared" si="17"/>
        <v>309</v>
      </c>
      <c r="J249" s="24">
        <f t="shared" si="22"/>
        <v>5</v>
      </c>
      <c r="K249" s="24">
        <f t="shared" si="18"/>
        <v>314</v>
      </c>
    </row>
    <row r="250" spans="1:11" x14ac:dyDescent="0.25">
      <c r="A250" s="22" t="str">
        <f t="shared" si="19"/>
        <v>Town of Mount Kisco - 6</v>
      </c>
      <c r="B250" s="11">
        <v>80006</v>
      </c>
      <c r="C250" s="11">
        <v>321</v>
      </c>
      <c r="D250" s="11">
        <v>130</v>
      </c>
      <c r="E250" s="11">
        <v>15</v>
      </c>
      <c r="F250" s="11">
        <v>15</v>
      </c>
      <c r="G250" s="11">
        <v>0</v>
      </c>
      <c r="H250" s="11">
        <v>0</v>
      </c>
      <c r="I250" s="24">
        <f t="shared" si="17"/>
        <v>481</v>
      </c>
      <c r="J250" s="24">
        <f t="shared" si="22"/>
        <v>3</v>
      </c>
      <c r="K250" s="24">
        <f t="shared" si="18"/>
        <v>484</v>
      </c>
    </row>
    <row r="251" spans="1:11" ht="13.8" thickBot="1" x14ac:dyDescent="0.3">
      <c r="A251" s="18" t="str">
        <f t="shared" si="19"/>
        <v>Town of Mount Kisco - 7</v>
      </c>
      <c r="B251" s="19">
        <v>80007</v>
      </c>
      <c r="C251" s="19">
        <v>173</v>
      </c>
      <c r="D251" s="19">
        <v>64</v>
      </c>
      <c r="E251" s="19">
        <v>12</v>
      </c>
      <c r="F251" s="19">
        <v>7</v>
      </c>
      <c r="G251" s="19">
        <v>0</v>
      </c>
      <c r="H251" s="19">
        <v>0</v>
      </c>
      <c r="I251" s="26">
        <f t="shared" si="17"/>
        <v>256</v>
      </c>
      <c r="J251" s="26">
        <f t="shared" si="22"/>
        <v>3</v>
      </c>
      <c r="K251" s="26">
        <f t="shared" si="18"/>
        <v>259</v>
      </c>
    </row>
    <row r="252" spans="1:11" x14ac:dyDescent="0.25">
      <c r="A252" s="22"/>
      <c r="B252" s="11" t="s">
        <v>977</v>
      </c>
      <c r="C252" s="11">
        <f>SUM(C245:C251)</f>
        <v>1948</v>
      </c>
      <c r="D252" s="11">
        <f t="shared" ref="D252:K252" si="24">SUM(D245:D251)</f>
        <v>1102</v>
      </c>
      <c r="E252" s="11">
        <f t="shared" si="24"/>
        <v>122</v>
      </c>
      <c r="F252" s="11">
        <f t="shared" si="24"/>
        <v>133</v>
      </c>
      <c r="G252" s="11">
        <f t="shared" si="24"/>
        <v>0</v>
      </c>
      <c r="H252" s="11">
        <f t="shared" si="24"/>
        <v>3</v>
      </c>
      <c r="I252" s="11">
        <f t="shared" si="24"/>
        <v>3308</v>
      </c>
      <c r="J252" s="11">
        <f t="shared" si="24"/>
        <v>36</v>
      </c>
      <c r="K252" s="11">
        <f t="shared" si="24"/>
        <v>3344</v>
      </c>
    </row>
    <row r="253" spans="1:11" x14ac:dyDescent="0.25">
      <c r="A253" s="22" t="str">
        <f t="shared" si="19"/>
        <v>Town of Mount Pleasant - 1</v>
      </c>
      <c r="B253" s="11">
        <v>90001</v>
      </c>
      <c r="C253" s="11">
        <v>129</v>
      </c>
      <c r="D253" s="11">
        <v>80</v>
      </c>
      <c r="E253" s="11">
        <v>5</v>
      </c>
      <c r="F253" s="11">
        <v>2</v>
      </c>
      <c r="G253" s="11">
        <v>0</v>
      </c>
      <c r="H253" s="11">
        <v>0</v>
      </c>
      <c r="I253" s="24">
        <f t="shared" si="17"/>
        <v>216</v>
      </c>
      <c r="J253" s="24">
        <f t="shared" si="22"/>
        <v>3</v>
      </c>
      <c r="K253" s="24">
        <f t="shared" si="18"/>
        <v>219</v>
      </c>
    </row>
    <row r="254" spans="1:11" x14ac:dyDescent="0.25">
      <c r="A254" s="22" t="str">
        <f t="shared" si="19"/>
        <v>Town of Mount Pleasant - 2</v>
      </c>
      <c r="B254" s="11">
        <v>90002</v>
      </c>
      <c r="C254" s="11">
        <v>201</v>
      </c>
      <c r="D254" s="11">
        <v>58</v>
      </c>
      <c r="E254" s="11">
        <v>3</v>
      </c>
      <c r="F254" s="11">
        <v>8</v>
      </c>
      <c r="G254" s="11">
        <v>0</v>
      </c>
      <c r="H254" s="11">
        <v>0</v>
      </c>
      <c r="I254" s="24">
        <f t="shared" si="17"/>
        <v>270</v>
      </c>
      <c r="J254" s="24">
        <f t="shared" si="22"/>
        <v>2</v>
      </c>
      <c r="K254" s="24">
        <f t="shared" si="18"/>
        <v>272</v>
      </c>
    </row>
    <row r="255" spans="1:11" x14ac:dyDescent="0.25">
      <c r="A255" s="22" t="str">
        <f t="shared" si="19"/>
        <v>Town of Mount Pleasant - 3</v>
      </c>
      <c r="B255" s="11">
        <v>90003</v>
      </c>
      <c r="C255" s="11">
        <v>116</v>
      </c>
      <c r="D255" s="11">
        <v>62</v>
      </c>
      <c r="E255" s="11">
        <v>5</v>
      </c>
      <c r="F255" s="11">
        <v>14</v>
      </c>
      <c r="G255" s="11">
        <v>0</v>
      </c>
      <c r="H255" s="11">
        <v>0</v>
      </c>
      <c r="I255" s="24">
        <f t="shared" si="17"/>
        <v>197</v>
      </c>
      <c r="J255" s="24">
        <f t="shared" si="22"/>
        <v>0</v>
      </c>
      <c r="K255" s="24">
        <f t="shared" si="18"/>
        <v>197</v>
      </c>
    </row>
    <row r="256" spans="1:11" x14ac:dyDescent="0.25">
      <c r="A256" s="22" t="str">
        <f t="shared" si="19"/>
        <v>Town of Mount Pleasant - 4</v>
      </c>
      <c r="B256" s="11">
        <v>90004</v>
      </c>
      <c r="C256" s="11">
        <v>99</v>
      </c>
      <c r="D256" s="11">
        <v>65</v>
      </c>
      <c r="E256" s="11">
        <v>6</v>
      </c>
      <c r="F256" s="11">
        <v>10</v>
      </c>
      <c r="G256" s="11">
        <v>0</v>
      </c>
      <c r="H256" s="11">
        <v>0</v>
      </c>
      <c r="I256" s="24">
        <f t="shared" si="17"/>
        <v>180</v>
      </c>
      <c r="J256" s="24">
        <f t="shared" si="22"/>
        <v>1</v>
      </c>
      <c r="K256" s="24">
        <f t="shared" si="18"/>
        <v>181</v>
      </c>
    </row>
    <row r="257" spans="1:11" x14ac:dyDescent="0.25">
      <c r="A257" s="22" t="str">
        <f t="shared" si="19"/>
        <v>Town of Mount Pleasant - 5</v>
      </c>
      <c r="B257" s="11">
        <v>90005</v>
      </c>
      <c r="C257" s="11">
        <v>200</v>
      </c>
      <c r="D257" s="11">
        <v>84</v>
      </c>
      <c r="E257" s="11">
        <v>8</v>
      </c>
      <c r="F257" s="11">
        <v>12</v>
      </c>
      <c r="G257" s="11">
        <v>0</v>
      </c>
      <c r="H257" s="11">
        <v>0</v>
      </c>
      <c r="I257" s="24">
        <f t="shared" si="17"/>
        <v>304</v>
      </c>
      <c r="J257" s="24">
        <f t="shared" si="22"/>
        <v>2</v>
      </c>
      <c r="K257" s="24">
        <f t="shared" si="18"/>
        <v>306</v>
      </c>
    </row>
    <row r="258" spans="1:11" x14ac:dyDescent="0.25">
      <c r="A258" s="22" t="str">
        <f t="shared" si="19"/>
        <v>Town of Mount Pleasant - 6</v>
      </c>
      <c r="B258" s="11">
        <v>90006</v>
      </c>
      <c r="C258" s="11">
        <v>368</v>
      </c>
      <c r="D258" s="11">
        <v>108</v>
      </c>
      <c r="E258" s="11">
        <v>7</v>
      </c>
      <c r="F258" s="11">
        <v>13</v>
      </c>
      <c r="G258" s="11">
        <v>0</v>
      </c>
      <c r="H258" s="11">
        <v>0</v>
      </c>
      <c r="I258" s="24">
        <f t="shared" si="17"/>
        <v>496</v>
      </c>
      <c r="J258" s="24">
        <f t="shared" si="22"/>
        <v>8</v>
      </c>
      <c r="K258" s="24">
        <f t="shared" si="18"/>
        <v>504</v>
      </c>
    </row>
    <row r="259" spans="1:11" x14ac:dyDescent="0.25">
      <c r="A259" s="22" t="str">
        <f t="shared" si="19"/>
        <v>Town of Mount Pleasant - 7</v>
      </c>
      <c r="B259" s="11">
        <v>90007</v>
      </c>
      <c r="C259" s="11">
        <v>326</v>
      </c>
      <c r="D259" s="11">
        <v>205</v>
      </c>
      <c r="E259" s="11">
        <v>27</v>
      </c>
      <c r="F259" s="11">
        <v>42</v>
      </c>
      <c r="G259" s="11">
        <v>0</v>
      </c>
      <c r="H259" s="11">
        <v>0</v>
      </c>
      <c r="I259" s="24">
        <f t="shared" si="17"/>
        <v>600</v>
      </c>
      <c r="J259" s="24">
        <f t="shared" si="22"/>
        <v>7</v>
      </c>
      <c r="K259" s="24">
        <f t="shared" si="18"/>
        <v>607</v>
      </c>
    </row>
    <row r="260" spans="1:11" x14ac:dyDescent="0.25">
      <c r="A260" s="22" t="str">
        <f t="shared" si="19"/>
        <v>Town of Mount Pleasant - 9</v>
      </c>
      <c r="B260" s="11">
        <v>90009</v>
      </c>
      <c r="C260" s="11">
        <v>213</v>
      </c>
      <c r="D260" s="11">
        <v>176</v>
      </c>
      <c r="E260" s="11">
        <v>9</v>
      </c>
      <c r="F260" s="11">
        <v>19</v>
      </c>
      <c r="G260" s="11">
        <v>0</v>
      </c>
      <c r="H260" s="11">
        <v>0</v>
      </c>
      <c r="I260" s="24">
        <f t="shared" si="17"/>
        <v>417</v>
      </c>
      <c r="J260" s="24">
        <f t="shared" si="22"/>
        <v>7</v>
      </c>
      <c r="K260" s="24">
        <f t="shared" si="18"/>
        <v>424</v>
      </c>
    </row>
    <row r="261" spans="1:11" x14ac:dyDescent="0.25">
      <c r="A261" s="22" t="str">
        <f t="shared" si="19"/>
        <v>Town of Mount Pleasant - 10</v>
      </c>
      <c r="B261" s="11">
        <v>90010</v>
      </c>
      <c r="C261" s="11">
        <v>111</v>
      </c>
      <c r="D261" s="11">
        <v>177</v>
      </c>
      <c r="E261" s="11">
        <v>8</v>
      </c>
      <c r="F261" s="11">
        <v>11</v>
      </c>
      <c r="G261" s="11">
        <v>0</v>
      </c>
      <c r="H261" s="11">
        <v>0</v>
      </c>
      <c r="I261" s="24">
        <f t="shared" si="17"/>
        <v>307</v>
      </c>
      <c r="J261" s="24">
        <f t="shared" si="22"/>
        <v>1</v>
      </c>
      <c r="K261" s="24">
        <f t="shared" si="18"/>
        <v>308</v>
      </c>
    </row>
    <row r="262" spans="1:11" x14ac:dyDescent="0.25">
      <c r="A262" s="22" t="str">
        <f t="shared" si="19"/>
        <v>Town of Mount Pleasant - 11</v>
      </c>
      <c r="B262" s="11">
        <v>90011</v>
      </c>
      <c r="C262" s="11">
        <v>130</v>
      </c>
      <c r="D262" s="11">
        <v>256</v>
      </c>
      <c r="E262" s="11">
        <v>37</v>
      </c>
      <c r="F262" s="11">
        <v>10</v>
      </c>
      <c r="G262" s="11">
        <v>0</v>
      </c>
      <c r="H262" s="11">
        <v>0</v>
      </c>
      <c r="I262" s="24">
        <f t="shared" si="17"/>
        <v>433</v>
      </c>
      <c r="J262" s="24">
        <f t="shared" si="22"/>
        <v>5</v>
      </c>
      <c r="K262" s="24">
        <f t="shared" si="18"/>
        <v>438</v>
      </c>
    </row>
    <row r="263" spans="1:11" x14ac:dyDescent="0.25">
      <c r="A263" s="22" t="str">
        <f t="shared" si="19"/>
        <v>Town of Mount Pleasant - 12</v>
      </c>
      <c r="B263" s="11">
        <v>90012</v>
      </c>
      <c r="C263" s="11">
        <v>155</v>
      </c>
      <c r="D263" s="11">
        <v>277</v>
      </c>
      <c r="E263" s="11">
        <v>28</v>
      </c>
      <c r="F263" s="11">
        <v>9</v>
      </c>
      <c r="G263" s="11">
        <v>0</v>
      </c>
      <c r="H263" s="11">
        <v>0</v>
      </c>
      <c r="I263" s="24">
        <f t="shared" si="17"/>
        <v>469</v>
      </c>
      <c r="J263" s="24">
        <f t="shared" si="22"/>
        <v>2</v>
      </c>
      <c r="K263" s="24">
        <f t="shared" si="18"/>
        <v>471</v>
      </c>
    </row>
    <row r="264" spans="1:11" x14ac:dyDescent="0.25">
      <c r="A264" s="22" t="str">
        <f t="shared" si="19"/>
        <v>Town of Mount Pleasant - 13</v>
      </c>
      <c r="B264" s="11">
        <v>90013</v>
      </c>
      <c r="C264" s="11">
        <v>415</v>
      </c>
      <c r="D264" s="11">
        <v>239</v>
      </c>
      <c r="E264" s="11">
        <v>21</v>
      </c>
      <c r="F264" s="11">
        <v>31</v>
      </c>
      <c r="G264" s="11">
        <v>0</v>
      </c>
      <c r="H264" s="11">
        <v>0</v>
      </c>
      <c r="I264" s="24">
        <f t="shared" si="17"/>
        <v>706</v>
      </c>
      <c r="J264" s="24">
        <f t="shared" si="22"/>
        <v>5</v>
      </c>
      <c r="K264" s="24">
        <f t="shared" si="18"/>
        <v>711</v>
      </c>
    </row>
    <row r="265" spans="1:11" x14ac:dyDescent="0.25">
      <c r="A265" s="22" t="str">
        <f t="shared" si="19"/>
        <v>Town of Mount Pleasant - 14</v>
      </c>
      <c r="B265" s="11">
        <v>90014</v>
      </c>
      <c r="C265" s="11">
        <v>423</v>
      </c>
      <c r="D265" s="11">
        <v>220</v>
      </c>
      <c r="E265" s="11">
        <v>21</v>
      </c>
      <c r="F265" s="11">
        <v>29</v>
      </c>
      <c r="G265" s="11">
        <v>0</v>
      </c>
      <c r="H265" s="11">
        <v>0</v>
      </c>
      <c r="I265" s="24">
        <f t="shared" si="17"/>
        <v>693</v>
      </c>
      <c r="J265" s="24">
        <f t="shared" si="22"/>
        <v>10</v>
      </c>
      <c r="K265" s="24">
        <f t="shared" si="18"/>
        <v>703</v>
      </c>
    </row>
    <row r="266" spans="1:11" x14ac:dyDescent="0.25">
      <c r="A266" s="22" t="str">
        <f t="shared" si="19"/>
        <v>Town of Mount Pleasant - 15</v>
      </c>
      <c r="B266" s="11">
        <v>90015</v>
      </c>
      <c r="C266" s="11">
        <v>374</v>
      </c>
      <c r="D266" s="11">
        <v>205</v>
      </c>
      <c r="E266" s="11">
        <v>17</v>
      </c>
      <c r="F266" s="11">
        <v>33</v>
      </c>
      <c r="G266" s="11">
        <v>2</v>
      </c>
      <c r="H266" s="11">
        <v>1</v>
      </c>
      <c r="I266" s="24">
        <f t="shared" si="17"/>
        <v>632</v>
      </c>
      <c r="J266" s="24">
        <f t="shared" si="22"/>
        <v>3</v>
      </c>
      <c r="K266" s="24">
        <f t="shared" si="18"/>
        <v>635</v>
      </c>
    </row>
    <row r="267" spans="1:11" x14ac:dyDescent="0.25">
      <c r="A267" s="22" t="str">
        <f t="shared" si="19"/>
        <v>Town of Mount Pleasant - 16</v>
      </c>
      <c r="B267" s="11">
        <v>90016</v>
      </c>
      <c r="C267" s="11">
        <v>366</v>
      </c>
      <c r="D267" s="11">
        <v>223</v>
      </c>
      <c r="E267" s="11">
        <v>23</v>
      </c>
      <c r="F267" s="11">
        <v>24</v>
      </c>
      <c r="G267" s="11">
        <v>0</v>
      </c>
      <c r="H267" s="11">
        <v>0</v>
      </c>
      <c r="I267" s="24">
        <f t="shared" ref="I267:I334" si="25">SUM(C267:H267)</f>
        <v>636</v>
      </c>
      <c r="J267" s="24">
        <f t="shared" si="22"/>
        <v>4</v>
      </c>
      <c r="K267" s="24">
        <f t="shared" ref="K267:K334" si="26">VLOOKUP(B267,KEY,2,FALSE)</f>
        <v>640</v>
      </c>
    </row>
    <row r="268" spans="1:11" x14ac:dyDescent="0.25">
      <c r="A268" s="22" t="str">
        <f t="shared" si="19"/>
        <v>Town of Mount Pleasant - 17</v>
      </c>
      <c r="B268" s="11">
        <v>90017</v>
      </c>
      <c r="C268" s="11">
        <v>249</v>
      </c>
      <c r="D268" s="11">
        <v>121</v>
      </c>
      <c r="E268" s="11">
        <v>11</v>
      </c>
      <c r="F268" s="11">
        <v>20</v>
      </c>
      <c r="G268" s="11">
        <v>0</v>
      </c>
      <c r="H268" s="11">
        <v>0</v>
      </c>
      <c r="I268" s="24">
        <f t="shared" si="25"/>
        <v>401</v>
      </c>
      <c r="J268" s="24">
        <f t="shared" si="22"/>
        <v>6</v>
      </c>
      <c r="K268" s="24">
        <f t="shared" si="26"/>
        <v>407</v>
      </c>
    </row>
    <row r="269" spans="1:11" x14ac:dyDescent="0.25">
      <c r="A269" s="22" t="str">
        <f t="shared" ref="A269:A336" si="27">VLOOKUP(B269,KEY,3,FALSE)</f>
        <v>Town of Mount Pleasant - 18</v>
      </c>
      <c r="B269" s="11">
        <v>90018</v>
      </c>
      <c r="C269" s="11">
        <v>236</v>
      </c>
      <c r="D269" s="11">
        <v>289</v>
      </c>
      <c r="E269" s="11">
        <v>38</v>
      </c>
      <c r="F269" s="11">
        <v>19</v>
      </c>
      <c r="G269" s="11">
        <v>0</v>
      </c>
      <c r="H269" s="11">
        <v>1</v>
      </c>
      <c r="I269" s="24">
        <f t="shared" si="25"/>
        <v>583</v>
      </c>
      <c r="J269" s="24">
        <f t="shared" si="22"/>
        <v>2</v>
      </c>
      <c r="K269" s="24">
        <f t="shared" si="26"/>
        <v>585</v>
      </c>
    </row>
    <row r="270" spans="1:11" x14ac:dyDescent="0.25">
      <c r="A270" s="22" t="str">
        <f t="shared" si="27"/>
        <v>Town of Mount Pleasant - 19</v>
      </c>
      <c r="B270" s="11">
        <v>90019</v>
      </c>
      <c r="C270" s="11">
        <v>172</v>
      </c>
      <c r="D270" s="11">
        <v>334</v>
      </c>
      <c r="E270" s="11">
        <v>19</v>
      </c>
      <c r="F270" s="11">
        <v>8</v>
      </c>
      <c r="G270" s="11">
        <v>0</v>
      </c>
      <c r="H270" s="11">
        <v>1</v>
      </c>
      <c r="I270" s="24">
        <f t="shared" si="25"/>
        <v>534</v>
      </c>
      <c r="J270" s="24">
        <f t="shared" si="22"/>
        <v>2</v>
      </c>
      <c r="K270" s="24">
        <f t="shared" si="26"/>
        <v>536</v>
      </c>
    </row>
    <row r="271" spans="1:11" x14ac:dyDescent="0.25">
      <c r="A271" s="22" t="str">
        <f t="shared" si="27"/>
        <v>Town of Mount Pleasant - 20</v>
      </c>
      <c r="B271" s="11">
        <v>90020</v>
      </c>
      <c r="C271" s="11">
        <v>255</v>
      </c>
      <c r="D271" s="11">
        <v>228</v>
      </c>
      <c r="E271" s="11">
        <v>23</v>
      </c>
      <c r="F271" s="11">
        <v>14</v>
      </c>
      <c r="G271" s="11">
        <v>0</v>
      </c>
      <c r="H271" s="11">
        <v>0</v>
      </c>
      <c r="I271" s="24">
        <f t="shared" si="25"/>
        <v>520</v>
      </c>
      <c r="J271" s="24">
        <f t="shared" si="22"/>
        <v>5</v>
      </c>
      <c r="K271" s="24">
        <f t="shared" si="26"/>
        <v>525</v>
      </c>
    </row>
    <row r="272" spans="1:11" x14ac:dyDescent="0.25">
      <c r="A272" s="22" t="str">
        <f t="shared" si="27"/>
        <v>Town of Mount Pleasant - 22</v>
      </c>
      <c r="B272" s="11">
        <v>90022</v>
      </c>
      <c r="C272" s="11">
        <v>233</v>
      </c>
      <c r="D272" s="11">
        <v>188</v>
      </c>
      <c r="E272" s="11">
        <v>12</v>
      </c>
      <c r="F272" s="11">
        <v>15</v>
      </c>
      <c r="G272" s="11">
        <v>0</v>
      </c>
      <c r="H272" s="11">
        <v>0</v>
      </c>
      <c r="I272" s="24">
        <f t="shared" si="25"/>
        <v>448</v>
      </c>
      <c r="J272" s="24">
        <f t="shared" si="22"/>
        <v>4</v>
      </c>
      <c r="K272" s="24">
        <f t="shared" si="26"/>
        <v>452</v>
      </c>
    </row>
    <row r="273" spans="1:11" x14ac:dyDescent="0.25">
      <c r="A273" s="22" t="str">
        <f t="shared" si="27"/>
        <v>Town of Mount Pleasant - 23</v>
      </c>
      <c r="B273" s="11">
        <v>90023</v>
      </c>
      <c r="C273" s="11">
        <v>15</v>
      </c>
      <c r="D273" s="11">
        <v>15</v>
      </c>
      <c r="E273" s="11">
        <v>0</v>
      </c>
      <c r="F273" s="11">
        <v>2</v>
      </c>
      <c r="G273" s="11">
        <v>0</v>
      </c>
      <c r="H273" s="11">
        <v>0</v>
      </c>
      <c r="I273" s="24">
        <f t="shared" si="25"/>
        <v>32</v>
      </c>
      <c r="J273" s="24">
        <f t="shared" si="22"/>
        <v>0</v>
      </c>
      <c r="K273" s="24">
        <f t="shared" si="26"/>
        <v>32</v>
      </c>
    </row>
    <row r="274" spans="1:11" x14ac:dyDescent="0.25">
      <c r="A274" s="22" t="str">
        <f t="shared" si="27"/>
        <v>Town of Mount Pleasant - 24</v>
      </c>
      <c r="B274" s="11">
        <v>90024</v>
      </c>
      <c r="C274" s="11">
        <v>120</v>
      </c>
      <c r="D274" s="11">
        <v>273</v>
      </c>
      <c r="E274" s="11">
        <v>20</v>
      </c>
      <c r="F274" s="11">
        <v>13</v>
      </c>
      <c r="G274" s="11">
        <v>0</v>
      </c>
      <c r="H274" s="11">
        <v>0</v>
      </c>
      <c r="I274" s="24">
        <f t="shared" si="25"/>
        <v>426</v>
      </c>
      <c r="J274" s="24">
        <f t="shared" si="22"/>
        <v>4</v>
      </c>
      <c r="K274" s="24">
        <f t="shared" si="26"/>
        <v>430</v>
      </c>
    </row>
    <row r="275" spans="1:11" x14ac:dyDescent="0.25">
      <c r="A275" s="22" t="str">
        <f t="shared" si="27"/>
        <v>Town of Mount Pleasant - 25</v>
      </c>
      <c r="B275" s="11">
        <v>90025</v>
      </c>
      <c r="C275" s="11">
        <v>303</v>
      </c>
      <c r="D275" s="11">
        <v>205</v>
      </c>
      <c r="E275" s="11">
        <v>15</v>
      </c>
      <c r="F275" s="11">
        <v>10</v>
      </c>
      <c r="G275" s="11">
        <v>2</v>
      </c>
      <c r="H275" s="11">
        <v>1</v>
      </c>
      <c r="I275" s="24">
        <f t="shared" si="25"/>
        <v>536</v>
      </c>
      <c r="J275" s="24">
        <f t="shared" si="22"/>
        <v>2</v>
      </c>
      <c r="K275" s="24">
        <f t="shared" si="26"/>
        <v>538</v>
      </c>
    </row>
    <row r="276" spans="1:11" x14ac:dyDescent="0.25">
      <c r="A276" s="22" t="str">
        <f t="shared" si="27"/>
        <v>Town of Mount Pleasant - 26</v>
      </c>
      <c r="B276" s="11">
        <v>90026</v>
      </c>
      <c r="C276" s="11">
        <v>104</v>
      </c>
      <c r="D276" s="11">
        <v>274</v>
      </c>
      <c r="E276" s="11">
        <v>19</v>
      </c>
      <c r="F276" s="11">
        <v>9</v>
      </c>
      <c r="G276" s="11">
        <v>0</v>
      </c>
      <c r="H276" s="11">
        <v>0</v>
      </c>
      <c r="I276" s="24">
        <f t="shared" si="25"/>
        <v>406</v>
      </c>
      <c r="J276" s="24">
        <f t="shared" si="22"/>
        <v>1</v>
      </c>
      <c r="K276" s="24">
        <f t="shared" si="26"/>
        <v>407</v>
      </c>
    </row>
    <row r="277" spans="1:11" x14ac:dyDescent="0.25">
      <c r="A277" s="22" t="str">
        <f t="shared" si="27"/>
        <v>Town of Mount Pleasant - 27</v>
      </c>
      <c r="B277" s="11">
        <v>90027</v>
      </c>
      <c r="C277" s="11">
        <v>107</v>
      </c>
      <c r="D277" s="11">
        <v>204</v>
      </c>
      <c r="E277" s="11">
        <v>13</v>
      </c>
      <c r="F277" s="11">
        <v>10</v>
      </c>
      <c r="G277" s="11">
        <v>0</v>
      </c>
      <c r="H277" s="11">
        <v>0</v>
      </c>
      <c r="I277" s="24">
        <f t="shared" si="25"/>
        <v>334</v>
      </c>
      <c r="J277" s="24">
        <f t="shared" si="22"/>
        <v>1</v>
      </c>
      <c r="K277" s="24">
        <f t="shared" si="26"/>
        <v>335</v>
      </c>
    </row>
    <row r="278" spans="1:11" x14ac:dyDescent="0.25">
      <c r="A278" s="22" t="str">
        <f t="shared" si="27"/>
        <v>Town of Mount Pleasant - 28</v>
      </c>
      <c r="B278" s="11">
        <v>90028</v>
      </c>
      <c r="C278" s="11">
        <v>140</v>
      </c>
      <c r="D278" s="11">
        <v>281</v>
      </c>
      <c r="E278" s="11">
        <v>10</v>
      </c>
      <c r="F278" s="11">
        <v>7</v>
      </c>
      <c r="G278" s="11">
        <v>1</v>
      </c>
      <c r="H278" s="11">
        <v>0</v>
      </c>
      <c r="I278" s="24">
        <f t="shared" si="25"/>
        <v>439</v>
      </c>
      <c r="J278" s="24">
        <f t="shared" si="22"/>
        <v>2</v>
      </c>
      <c r="K278" s="24">
        <f t="shared" si="26"/>
        <v>441</v>
      </c>
    </row>
    <row r="279" spans="1:11" x14ac:dyDescent="0.25">
      <c r="A279" s="22" t="str">
        <f t="shared" si="27"/>
        <v>Town of Mount Pleasant - 29</v>
      </c>
      <c r="B279" s="11">
        <v>90029</v>
      </c>
      <c r="C279" s="11">
        <v>83</v>
      </c>
      <c r="D279" s="11">
        <v>231</v>
      </c>
      <c r="E279" s="11">
        <v>13</v>
      </c>
      <c r="F279" s="11">
        <v>1</v>
      </c>
      <c r="G279" s="11">
        <v>0</v>
      </c>
      <c r="H279" s="11">
        <v>0</v>
      </c>
      <c r="I279" s="24">
        <f t="shared" si="25"/>
        <v>328</v>
      </c>
      <c r="J279" s="24">
        <f t="shared" si="22"/>
        <v>3</v>
      </c>
      <c r="K279" s="24">
        <f t="shared" si="26"/>
        <v>331</v>
      </c>
    </row>
    <row r="280" spans="1:11" x14ac:dyDescent="0.25">
      <c r="A280" s="22" t="str">
        <f t="shared" si="27"/>
        <v>Town of Mount Pleasant - 30</v>
      </c>
      <c r="B280" s="11">
        <v>90030</v>
      </c>
      <c r="C280" s="11">
        <v>345</v>
      </c>
      <c r="D280" s="11">
        <v>271</v>
      </c>
      <c r="E280" s="11">
        <v>20</v>
      </c>
      <c r="F280" s="11">
        <v>16</v>
      </c>
      <c r="G280" s="11">
        <v>0</v>
      </c>
      <c r="H280" s="11">
        <v>0</v>
      </c>
      <c r="I280" s="24">
        <f t="shared" si="25"/>
        <v>652</v>
      </c>
      <c r="J280" s="24">
        <f t="shared" si="22"/>
        <v>4</v>
      </c>
      <c r="K280" s="24">
        <f t="shared" si="26"/>
        <v>656</v>
      </c>
    </row>
    <row r="281" spans="1:11" x14ac:dyDescent="0.25">
      <c r="A281" s="22" t="str">
        <f t="shared" si="27"/>
        <v>Town of Mount Pleasant - 31</v>
      </c>
      <c r="B281" s="11">
        <v>90031</v>
      </c>
      <c r="C281" s="11">
        <v>185</v>
      </c>
      <c r="D281" s="11">
        <v>114</v>
      </c>
      <c r="E281" s="11">
        <v>13</v>
      </c>
      <c r="F281" s="11">
        <v>23</v>
      </c>
      <c r="G281" s="11">
        <v>0</v>
      </c>
      <c r="H281" s="11">
        <v>0</v>
      </c>
      <c r="I281" s="24">
        <f t="shared" si="25"/>
        <v>335</v>
      </c>
      <c r="J281" s="24">
        <f t="shared" si="22"/>
        <v>4</v>
      </c>
      <c r="K281" s="24">
        <f t="shared" si="26"/>
        <v>339</v>
      </c>
    </row>
    <row r="282" spans="1:11" x14ac:dyDescent="0.25">
      <c r="A282" s="22" t="str">
        <f t="shared" si="27"/>
        <v>Town of Mount Pleasant - 32</v>
      </c>
      <c r="B282" s="11">
        <v>90032</v>
      </c>
      <c r="C282" s="11">
        <v>430</v>
      </c>
      <c r="D282" s="11">
        <v>205</v>
      </c>
      <c r="E282" s="11">
        <v>12</v>
      </c>
      <c r="F282" s="11">
        <v>16</v>
      </c>
      <c r="G282" s="11">
        <v>0</v>
      </c>
      <c r="H282" s="11">
        <v>0</v>
      </c>
      <c r="I282" s="24">
        <f t="shared" si="25"/>
        <v>663</v>
      </c>
      <c r="J282" s="24">
        <f t="shared" si="22"/>
        <v>0</v>
      </c>
      <c r="K282" s="24">
        <f t="shared" si="26"/>
        <v>663</v>
      </c>
    </row>
    <row r="283" spans="1:11" x14ac:dyDescent="0.25">
      <c r="A283" s="22" t="str">
        <f t="shared" si="27"/>
        <v>Town of Mount Pleasant - 33</v>
      </c>
      <c r="B283" s="11">
        <v>90033</v>
      </c>
      <c r="C283" s="11">
        <v>417</v>
      </c>
      <c r="D283" s="11">
        <v>78</v>
      </c>
      <c r="E283" s="11">
        <v>9</v>
      </c>
      <c r="F283" s="11">
        <v>23</v>
      </c>
      <c r="G283" s="11">
        <v>0</v>
      </c>
      <c r="H283" s="11">
        <v>0</v>
      </c>
      <c r="I283" s="24">
        <f t="shared" si="25"/>
        <v>527</v>
      </c>
      <c r="J283" s="24">
        <f t="shared" ref="J283:J350" si="28">SUM(K283-I283)</f>
        <v>15</v>
      </c>
      <c r="K283" s="24">
        <f t="shared" si="26"/>
        <v>542</v>
      </c>
    </row>
    <row r="284" spans="1:11" x14ac:dyDescent="0.25">
      <c r="A284" s="22" t="str">
        <f t="shared" si="27"/>
        <v>Town of Mount Pleasant - 34</v>
      </c>
      <c r="B284" s="11">
        <v>90034</v>
      </c>
      <c r="C284" s="11">
        <v>84</v>
      </c>
      <c r="D284" s="11">
        <v>184</v>
      </c>
      <c r="E284" s="11">
        <v>12</v>
      </c>
      <c r="F284" s="11">
        <v>9</v>
      </c>
      <c r="G284" s="11">
        <v>0</v>
      </c>
      <c r="H284" s="11">
        <v>0</v>
      </c>
      <c r="I284" s="24">
        <f t="shared" si="25"/>
        <v>289</v>
      </c>
      <c r="J284" s="24">
        <f t="shared" si="28"/>
        <v>2</v>
      </c>
      <c r="K284" s="24">
        <f t="shared" si="26"/>
        <v>291</v>
      </c>
    </row>
    <row r="285" spans="1:11" x14ac:dyDescent="0.25">
      <c r="A285" s="22" t="str">
        <f t="shared" si="27"/>
        <v>Town of Mount Pleasant - 35</v>
      </c>
      <c r="B285" s="11">
        <v>90035</v>
      </c>
      <c r="C285" s="11">
        <v>120</v>
      </c>
      <c r="D285" s="11">
        <v>236</v>
      </c>
      <c r="E285" s="11">
        <v>23</v>
      </c>
      <c r="F285" s="11">
        <v>6</v>
      </c>
      <c r="G285" s="11">
        <v>0</v>
      </c>
      <c r="H285" s="11">
        <v>0</v>
      </c>
      <c r="I285" s="24">
        <f t="shared" si="25"/>
        <v>385</v>
      </c>
      <c r="J285" s="24">
        <f t="shared" si="28"/>
        <v>1</v>
      </c>
      <c r="K285" s="24">
        <f t="shared" si="26"/>
        <v>386</v>
      </c>
    </row>
    <row r="286" spans="1:11" x14ac:dyDescent="0.25">
      <c r="A286" s="22" t="str">
        <f t="shared" si="27"/>
        <v>Town of Mount Pleasant - 36</v>
      </c>
      <c r="B286" s="11">
        <v>90036</v>
      </c>
      <c r="C286" s="11">
        <v>75</v>
      </c>
      <c r="D286" s="11">
        <v>198</v>
      </c>
      <c r="E286" s="11">
        <v>12</v>
      </c>
      <c r="F286" s="11">
        <v>3</v>
      </c>
      <c r="G286" s="11">
        <v>0</v>
      </c>
      <c r="H286" s="11">
        <v>0</v>
      </c>
      <c r="I286" s="24">
        <f t="shared" si="25"/>
        <v>288</v>
      </c>
      <c r="J286" s="24">
        <f t="shared" si="28"/>
        <v>0</v>
      </c>
      <c r="K286" s="24">
        <f t="shared" si="26"/>
        <v>288</v>
      </c>
    </row>
    <row r="287" spans="1:11" x14ac:dyDescent="0.25">
      <c r="A287" s="22" t="str">
        <f t="shared" si="27"/>
        <v>Town of Mount Pleasant - 37</v>
      </c>
      <c r="B287" s="11">
        <v>90037</v>
      </c>
      <c r="C287" s="11">
        <v>70</v>
      </c>
      <c r="D287" s="11">
        <v>172</v>
      </c>
      <c r="E287" s="11">
        <v>18</v>
      </c>
      <c r="F287" s="11">
        <v>6</v>
      </c>
      <c r="G287" s="11">
        <v>0</v>
      </c>
      <c r="H287" s="11">
        <v>1</v>
      </c>
      <c r="I287" s="24">
        <f t="shared" si="25"/>
        <v>267</v>
      </c>
      <c r="J287" s="24">
        <f t="shared" si="28"/>
        <v>5</v>
      </c>
      <c r="K287" s="24">
        <f t="shared" si="26"/>
        <v>272</v>
      </c>
    </row>
    <row r="288" spans="1:11" x14ac:dyDescent="0.25">
      <c r="A288" s="22" t="str">
        <f t="shared" si="27"/>
        <v>Town of Mount Pleasant - 38</v>
      </c>
      <c r="B288" s="11">
        <v>90038</v>
      </c>
      <c r="C288" s="11">
        <v>114</v>
      </c>
      <c r="D288" s="11">
        <v>365</v>
      </c>
      <c r="E288" s="11">
        <v>20</v>
      </c>
      <c r="F288" s="11">
        <v>5</v>
      </c>
      <c r="G288" s="11">
        <v>0</v>
      </c>
      <c r="H288" s="11">
        <v>0</v>
      </c>
      <c r="I288" s="24">
        <f t="shared" si="25"/>
        <v>504</v>
      </c>
      <c r="J288" s="24">
        <f t="shared" si="28"/>
        <v>1</v>
      </c>
      <c r="K288" s="24">
        <f t="shared" si="26"/>
        <v>505</v>
      </c>
    </row>
    <row r="289" spans="1:11" x14ac:dyDescent="0.25">
      <c r="A289" s="22" t="str">
        <f t="shared" si="27"/>
        <v>Town of Mount Pleasant - 39</v>
      </c>
      <c r="B289" s="11">
        <v>90039</v>
      </c>
      <c r="C289" s="11">
        <v>93</v>
      </c>
      <c r="D289" s="11">
        <v>230</v>
      </c>
      <c r="E289" s="11">
        <v>21</v>
      </c>
      <c r="F289" s="11">
        <v>3</v>
      </c>
      <c r="G289" s="11">
        <v>0</v>
      </c>
      <c r="H289" s="11">
        <v>0</v>
      </c>
      <c r="I289" s="24">
        <f t="shared" si="25"/>
        <v>347</v>
      </c>
      <c r="J289" s="24">
        <f t="shared" si="28"/>
        <v>0</v>
      </c>
      <c r="K289" s="24">
        <f t="shared" si="26"/>
        <v>347</v>
      </c>
    </row>
    <row r="290" spans="1:11" x14ac:dyDescent="0.25">
      <c r="A290" s="22" t="str">
        <f t="shared" si="27"/>
        <v>Town of Mount Pleasant - 40</v>
      </c>
      <c r="B290" s="11">
        <v>90040</v>
      </c>
      <c r="C290" s="11">
        <v>105</v>
      </c>
      <c r="D290" s="11">
        <v>245</v>
      </c>
      <c r="E290" s="11">
        <v>26</v>
      </c>
      <c r="F290" s="11">
        <v>5</v>
      </c>
      <c r="G290" s="11">
        <v>0</v>
      </c>
      <c r="H290" s="11">
        <v>0</v>
      </c>
      <c r="I290" s="24">
        <f t="shared" si="25"/>
        <v>381</v>
      </c>
      <c r="J290" s="24">
        <f t="shared" si="28"/>
        <v>3</v>
      </c>
      <c r="K290" s="24">
        <f t="shared" si="26"/>
        <v>384</v>
      </c>
    </row>
    <row r="291" spans="1:11" x14ac:dyDescent="0.25">
      <c r="A291" s="22" t="str">
        <f t="shared" si="27"/>
        <v>Town of Mount Pleasant - 41</v>
      </c>
      <c r="B291" s="11">
        <v>90041</v>
      </c>
      <c r="C291" s="11">
        <v>322</v>
      </c>
      <c r="D291" s="11">
        <v>161</v>
      </c>
      <c r="E291" s="11">
        <v>10</v>
      </c>
      <c r="F291" s="11">
        <v>8</v>
      </c>
      <c r="G291" s="11">
        <v>0</v>
      </c>
      <c r="H291" s="11">
        <v>1</v>
      </c>
      <c r="I291" s="24">
        <f t="shared" si="25"/>
        <v>502</v>
      </c>
      <c r="J291" s="24">
        <f t="shared" si="28"/>
        <v>1</v>
      </c>
      <c r="K291" s="24">
        <f t="shared" si="26"/>
        <v>503</v>
      </c>
    </row>
    <row r="292" spans="1:11" x14ac:dyDescent="0.25">
      <c r="A292" s="22" t="str">
        <f t="shared" si="27"/>
        <v>Town of Mount Pleasant - 42</v>
      </c>
      <c r="B292" s="11">
        <v>90042</v>
      </c>
      <c r="C292" s="11">
        <v>117</v>
      </c>
      <c r="D292" s="11">
        <v>188</v>
      </c>
      <c r="E292" s="11">
        <v>16</v>
      </c>
      <c r="F292" s="11">
        <v>5</v>
      </c>
      <c r="G292" s="11">
        <v>0</v>
      </c>
      <c r="H292" s="11">
        <v>0</v>
      </c>
      <c r="I292" s="24">
        <f t="shared" si="25"/>
        <v>326</v>
      </c>
      <c r="J292" s="24">
        <f t="shared" si="28"/>
        <v>9</v>
      </c>
      <c r="K292" s="24">
        <f t="shared" si="26"/>
        <v>335</v>
      </c>
    </row>
    <row r="293" spans="1:11" x14ac:dyDescent="0.25">
      <c r="A293" s="22" t="str">
        <f t="shared" si="27"/>
        <v>Town of Mount Pleasant - 43</v>
      </c>
      <c r="B293" s="11">
        <v>90043</v>
      </c>
      <c r="C293" s="11">
        <v>231</v>
      </c>
      <c r="D293" s="11">
        <v>104</v>
      </c>
      <c r="E293" s="11">
        <v>17</v>
      </c>
      <c r="F293" s="11">
        <v>24</v>
      </c>
      <c r="G293" s="11">
        <v>0</v>
      </c>
      <c r="H293" s="11">
        <v>1</v>
      </c>
      <c r="I293" s="24">
        <f t="shared" si="25"/>
        <v>377</v>
      </c>
      <c r="J293" s="24">
        <f t="shared" si="28"/>
        <v>3</v>
      </c>
      <c r="K293" s="24">
        <f t="shared" si="26"/>
        <v>380</v>
      </c>
    </row>
    <row r="294" spans="1:11" ht="13.8" thickBot="1" x14ac:dyDescent="0.3">
      <c r="A294" s="18" t="str">
        <f t="shared" si="27"/>
        <v>Town of Mount Pleasant - 44</v>
      </c>
      <c r="B294" s="19">
        <v>90044</v>
      </c>
      <c r="C294" s="19">
        <v>125</v>
      </c>
      <c r="D294" s="19">
        <v>147</v>
      </c>
      <c r="E294" s="19">
        <v>16</v>
      </c>
      <c r="F294" s="19">
        <v>8</v>
      </c>
      <c r="G294" s="19">
        <v>0</v>
      </c>
      <c r="H294" s="19">
        <v>0</v>
      </c>
      <c r="I294" s="26">
        <f t="shared" si="25"/>
        <v>296</v>
      </c>
      <c r="J294" s="26">
        <f t="shared" si="28"/>
        <v>0</v>
      </c>
      <c r="K294" s="26">
        <f t="shared" si="26"/>
        <v>296</v>
      </c>
    </row>
    <row r="295" spans="1:11" x14ac:dyDescent="0.25">
      <c r="A295" s="22"/>
      <c r="B295" s="11" t="s">
        <v>977</v>
      </c>
      <c r="C295" s="11">
        <f>SUM(C253:C294)</f>
        <v>8476</v>
      </c>
      <c r="D295" s="11">
        <f t="shared" ref="D295:K295" si="29">SUM(D253:D294)</f>
        <v>7976</v>
      </c>
      <c r="E295" s="11">
        <f t="shared" si="29"/>
        <v>663</v>
      </c>
      <c r="F295" s="11">
        <f t="shared" si="29"/>
        <v>555</v>
      </c>
      <c r="G295" s="11">
        <f t="shared" si="29"/>
        <v>5</v>
      </c>
      <c r="H295" s="11">
        <f t="shared" si="29"/>
        <v>7</v>
      </c>
      <c r="I295" s="11">
        <f t="shared" si="29"/>
        <v>17682</v>
      </c>
      <c r="J295" s="11">
        <f t="shared" si="29"/>
        <v>140</v>
      </c>
      <c r="K295" s="11">
        <f t="shared" si="29"/>
        <v>17822</v>
      </c>
    </row>
    <row r="296" spans="1:11" x14ac:dyDescent="0.25">
      <c r="A296" s="22" t="str">
        <f t="shared" si="27"/>
        <v>Town of New Castle - 1</v>
      </c>
      <c r="B296" s="11">
        <v>100001</v>
      </c>
      <c r="C296" s="11">
        <v>386</v>
      </c>
      <c r="D296" s="11">
        <v>151</v>
      </c>
      <c r="E296" s="11">
        <v>11</v>
      </c>
      <c r="F296" s="11">
        <v>11</v>
      </c>
      <c r="G296" s="11">
        <v>0</v>
      </c>
      <c r="H296" s="11">
        <v>0</v>
      </c>
      <c r="I296" s="24">
        <f t="shared" si="25"/>
        <v>559</v>
      </c>
      <c r="J296" s="24">
        <f t="shared" si="28"/>
        <v>10</v>
      </c>
      <c r="K296" s="24">
        <f t="shared" si="26"/>
        <v>569</v>
      </c>
    </row>
    <row r="297" spans="1:11" x14ac:dyDescent="0.25">
      <c r="A297" s="22" t="str">
        <f t="shared" si="27"/>
        <v>Town of New Castle - 2</v>
      </c>
      <c r="B297" s="11">
        <v>100002</v>
      </c>
      <c r="C297" s="11">
        <v>305</v>
      </c>
      <c r="D297" s="11">
        <v>184</v>
      </c>
      <c r="E297" s="11">
        <v>24</v>
      </c>
      <c r="F297" s="11">
        <v>20</v>
      </c>
      <c r="G297" s="11">
        <v>0</v>
      </c>
      <c r="H297" s="11">
        <v>0</v>
      </c>
      <c r="I297" s="24">
        <f t="shared" si="25"/>
        <v>533</v>
      </c>
      <c r="J297" s="24">
        <f t="shared" si="28"/>
        <v>6</v>
      </c>
      <c r="K297" s="24">
        <f t="shared" si="26"/>
        <v>539</v>
      </c>
    </row>
    <row r="298" spans="1:11" x14ac:dyDescent="0.25">
      <c r="A298" s="22" t="str">
        <f t="shared" si="27"/>
        <v>Town of New Castle - 3</v>
      </c>
      <c r="B298" s="11">
        <v>100003</v>
      </c>
      <c r="C298" s="11">
        <v>341</v>
      </c>
      <c r="D298" s="11">
        <v>124</v>
      </c>
      <c r="E298" s="11">
        <v>17</v>
      </c>
      <c r="F298" s="11">
        <v>21</v>
      </c>
      <c r="G298" s="11">
        <v>0</v>
      </c>
      <c r="H298" s="11">
        <v>0</v>
      </c>
      <c r="I298" s="24">
        <f t="shared" si="25"/>
        <v>503</v>
      </c>
      <c r="J298" s="24">
        <f t="shared" si="28"/>
        <v>5</v>
      </c>
      <c r="K298" s="24">
        <f t="shared" si="26"/>
        <v>508</v>
      </c>
    </row>
    <row r="299" spans="1:11" x14ac:dyDescent="0.25">
      <c r="A299" s="22" t="str">
        <f t="shared" si="27"/>
        <v>Town of New Castle - 4</v>
      </c>
      <c r="B299" s="11">
        <v>100004</v>
      </c>
      <c r="C299" s="11">
        <v>314</v>
      </c>
      <c r="D299" s="11">
        <v>98</v>
      </c>
      <c r="E299" s="11">
        <v>6</v>
      </c>
      <c r="F299" s="11">
        <v>14</v>
      </c>
      <c r="G299" s="11">
        <v>0</v>
      </c>
      <c r="H299" s="11">
        <v>0</v>
      </c>
      <c r="I299" s="24">
        <f t="shared" si="25"/>
        <v>432</v>
      </c>
      <c r="J299" s="24">
        <f t="shared" si="28"/>
        <v>4</v>
      </c>
      <c r="K299" s="24">
        <f t="shared" si="26"/>
        <v>436</v>
      </c>
    </row>
    <row r="300" spans="1:11" x14ac:dyDescent="0.25">
      <c r="A300" s="22" t="str">
        <f t="shared" si="27"/>
        <v>Town of New Castle - 5</v>
      </c>
      <c r="B300" s="11">
        <v>100005</v>
      </c>
      <c r="C300" s="11">
        <v>404</v>
      </c>
      <c r="D300" s="11">
        <v>101</v>
      </c>
      <c r="E300" s="11">
        <v>11</v>
      </c>
      <c r="F300" s="11">
        <v>24</v>
      </c>
      <c r="G300" s="11">
        <v>0</v>
      </c>
      <c r="H300" s="11">
        <v>0</v>
      </c>
      <c r="I300" s="24">
        <f t="shared" si="25"/>
        <v>540</v>
      </c>
      <c r="J300" s="24">
        <f t="shared" si="28"/>
        <v>2</v>
      </c>
      <c r="K300" s="24">
        <f t="shared" si="26"/>
        <v>542</v>
      </c>
    </row>
    <row r="301" spans="1:11" x14ac:dyDescent="0.25">
      <c r="A301" s="22" t="str">
        <f t="shared" si="27"/>
        <v>Town of New Castle - 6</v>
      </c>
      <c r="B301" s="11">
        <v>100006</v>
      </c>
      <c r="C301" s="11">
        <v>384</v>
      </c>
      <c r="D301" s="11">
        <v>146</v>
      </c>
      <c r="E301" s="11">
        <v>16</v>
      </c>
      <c r="F301" s="11">
        <v>13</v>
      </c>
      <c r="G301" s="11">
        <v>0</v>
      </c>
      <c r="H301" s="11">
        <v>0</v>
      </c>
      <c r="I301" s="24">
        <f t="shared" si="25"/>
        <v>559</v>
      </c>
      <c r="J301" s="24">
        <f t="shared" si="28"/>
        <v>3</v>
      </c>
      <c r="K301" s="24">
        <f t="shared" si="26"/>
        <v>562</v>
      </c>
    </row>
    <row r="302" spans="1:11" x14ac:dyDescent="0.25">
      <c r="A302" s="22" t="str">
        <f t="shared" si="27"/>
        <v>Town of New Castle - 7</v>
      </c>
      <c r="B302" s="11">
        <v>100007</v>
      </c>
      <c r="C302" s="11">
        <v>412</v>
      </c>
      <c r="D302" s="11">
        <v>170</v>
      </c>
      <c r="E302" s="11">
        <v>12</v>
      </c>
      <c r="F302" s="11">
        <v>9</v>
      </c>
      <c r="G302" s="11">
        <v>0</v>
      </c>
      <c r="H302" s="11">
        <v>0</v>
      </c>
      <c r="I302" s="24">
        <f t="shared" si="25"/>
        <v>603</v>
      </c>
      <c r="J302" s="24">
        <f t="shared" si="28"/>
        <v>6</v>
      </c>
      <c r="K302" s="24">
        <f t="shared" si="26"/>
        <v>609</v>
      </c>
    </row>
    <row r="303" spans="1:11" x14ac:dyDescent="0.25">
      <c r="A303" s="22" t="str">
        <f t="shared" si="27"/>
        <v>Town of New Castle - 8</v>
      </c>
      <c r="B303" s="11">
        <v>100008</v>
      </c>
      <c r="C303" s="11">
        <v>377</v>
      </c>
      <c r="D303" s="11">
        <v>101</v>
      </c>
      <c r="E303" s="11">
        <v>0</v>
      </c>
      <c r="F303" s="11">
        <v>8</v>
      </c>
      <c r="G303" s="11">
        <v>0</v>
      </c>
      <c r="H303" s="11">
        <v>0</v>
      </c>
      <c r="I303" s="24">
        <f t="shared" si="25"/>
        <v>486</v>
      </c>
      <c r="J303" s="24">
        <f t="shared" si="28"/>
        <v>5</v>
      </c>
      <c r="K303" s="24">
        <f t="shared" si="26"/>
        <v>491</v>
      </c>
    </row>
    <row r="304" spans="1:11" x14ac:dyDescent="0.25">
      <c r="A304" s="22" t="str">
        <f t="shared" si="27"/>
        <v>Town of New Castle - 9</v>
      </c>
      <c r="B304" s="11">
        <v>100009</v>
      </c>
      <c r="C304" s="11">
        <v>290</v>
      </c>
      <c r="D304" s="11">
        <v>110</v>
      </c>
      <c r="E304" s="11">
        <v>9</v>
      </c>
      <c r="F304" s="11">
        <v>17</v>
      </c>
      <c r="G304" s="11">
        <v>0</v>
      </c>
      <c r="H304" s="11">
        <v>0</v>
      </c>
      <c r="I304" s="24">
        <f t="shared" si="25"/>
        <v>426</v>
      </c>
      <c r="J304" s="24">
        <f t="shared" si="28"/>
        <v>3</v>
      </c>
      <c r="K304" s="24">
        <f t="shared" si="26"/>
        <v>429</v>
      </c>
    </row>
    <row r="305" spans="1:11" x14ac:dyDescent="0.25">
      <c r="A305" s="22" t="str">
        <f t="shared" si="27"/>
        <v>Town of New Castle - 10</v>
      </c>
      <c r="B305" s="11">
        <v>100010</v>
      </c>
      <c r="C305" s="11">
        <v>406</v>
      </c>
      <c r="D305" s="11">
        <v>147</v>
      </c>
      <c r="E305" s="11">
        <v>10</v>
      </c>
      <c r="F305" s="11">
        <v>13</v>
      </c>
      <c r="G305" s="11">
        <v>0</v>
      </c>
      <c r="H305" s="11">
        <v>0</v>
      </c>
      <c r="I305" s="24">
        <f t="shared" si="25"/>
        <v>576</v>
      </c>
      <c r="J305" s="24">
        <f t="shared" si="28"/>
        <v>6</v>
      </c>
      <c r="K305" s="24">
        <f t="shared" si="26"/>
        <v>582</v>
      </c>
    </row>
    <row r="306" spans="1:11" x14ac:dyDescent="0.25">
      <c r="A306" s="22" t="str">
        <f t="shared" si="27"/>
        <v>Town of New Castle - 11</v>
      </c>
      <c r="B306" s="11">
        <v>100011</v>
      </c>
      <c r="C306" s="11">
        <v>384</v>
      </c>
      <c r="D306" s="11">
        <v>139</v>
      </c>
      <c r="E306" s="11">
        <v>23</v>
      </c>
      <c r="F306" s="11">
        <v>24</v>
      </c>
      <c r="G306" s="11">
        <v>0</v>
      </c>
      <c r="H306" s="11">
        <v>0</v>
      </c>
      <c r="I306" s="24">
        <f t="shared" si="25"/>
        <v>570</v>
      </c>
      <c r="J306" s="24">
        <f t="shared" si="28"/>
        <v>7</v>
      </c>
      <c r="K306" s="24">
        <f t="shared" si="26"/>
        <v>577</v>
      </c>
    </row>
    <row r="307" spans="1:11" x14ac:dyDescent="0.25">
      <c r="A307" s="22" t="str">
        <f t="shared" si="27"/>
        <v>Town of New Castle - 12</v>
      </c>
      <c r="B307" s="11">
        <v>100012</v>
      </c>
      <c r="C307" s="11">
        <v>352</v>
      </c>
      <c r="D307" s="11">
        <v>79</v>
      </c>
      <c r="E307" s="11">
        <v>4</v>
      </c>
      <c r="F307" s="11">
        <v>9</v>
      </c>
      <c r="G307" s="11">
        <v>0</v>
      </c>
      <c r="H307" s="11">
        <v>0</v>
      </c>
      <c r="I307" s="24">
        <f t="shared" si="25"/>
        <v>444</v>
      </c>
      <c r="J307" s="24">
        <f t="shared" si="28"/>
        <v>1</v>
      </c>
      <c r="K307" s="24">
        <f t="shared" si="26"/>
        <v>445</v>
      </c>
    </row>
    <row r="308" spans="1:11" x14ac:dyDescent="0.25">
      <c r="A308" s="22" t="str">
        <f t="shared" si="27"/>
        <v>Town of New Castle - 13</v>
      </c>
      <c r="B308" s="11">
        <v>100013</v>
      </c>
      <c r="C308" s="11">
        <v>381</v>
      </c>
      <c r="D308" s="11">
        <v>204</v>
      </c>
      <c r="E308" s="11">
        <v>9</v>
      </c>
      <c r="F308" s="11">
        <v>19</v>
      </c>
      <c r="G308" s="11">
        <v>0</v>
      </c>
      <c r="H308" s="11">
        <v>0</v>
      </c>
      <c r="I308" s="24">
        <f t="shared" si="25"/>
        <v>613</v>
      </c>
      <c r="J308" s="24">
        <f t="shared" si="28"/>
        <v>1</v>
      </c>
      <c r="K308" s="24">
        <f t="shared" si="26"/>
        <v>614</v>
      </c>
    </row>
    <row r="309" spans="1:11" x14ac:dyDescent="0.25">
      <c r="A309" s="22" t="str">
        <f t="shared" si="27"/>
        <v>Town of New Castle - 14</v>
      </c>
      <c r="B309" s="11">
        <v>100014</v>
      </c>
      <c r="C309" s="11">
        <v>395</v>
      </c>
      <c r="D309" s="11">
        <v>156</v>
      </c>
      <c r="E309" s="11">
        <v>15</v>
      </c>
      <c r="F309" s="11">
        <v>12</v>
      </c>
      <c r="G309" s="11">
        <v>1</v>
      </c>
      <c r="H309" s="11">
        <v>1</v>
      </c>
      <c r="I309" s="24">
        <f t="shared" si="25"/>
        <v>580</v>
      </c>
      <c r="J309" s="24">
        <f t="shared" si="28"/>
        <v>5</v>
      </c>
      <c r="K309" s="24">
        <f t="shared" si="26"/>
        <v>585</v>
      </c>
    </row>
    <row r="310" spans="1:11" x14ac:dyDescent="0.25">
      <c r="A310" s="22" t="str">
        <f t="shared" si="27"/>
        <v>Town of New Castle - 15</v>
      </c>
      <c r="B310" s="11">
        <v>100015</v>
      </c>
      <c r="C310" s="11">
        <v>390</v>
      </c>
      <c r="D310" s="11">
        <v>130</v>
      </c>
      <c r="E310" s="11">
        <v>14</v>
      </c>
      <c r="F310" s="11">
        <v>8</v>
      </c>
      <c r="G310" s="11">
        <v>0</v>
      </c>
      <c r="H310" s="11">
        <v>0</v>
      </c>
      <c r="I310" s="24">
        <f t="shared" si="25"/>
        <v>542</v>
      </c>
      <c r="J310" s="24">
        <f t="shared" si="28"/>
        <v>8</v>
      </c>
      <c r="K310" s="24">
        <f t="shared" si="26"/>
        <v>550</v>
      </c>
    </row>
    <row r="311" spans="1:11" ht="13.8" thickBot="1" x14ac:dyDescent="0.3">
      <c r="A311" s="18" t="str">
        <f t="shared" si="27"/>
        <v>Town of New Castle - 16</v>
      </c>
      <c r="B311" s="19">
        <v>100016</v>
      </c>
      <c r="C311" s="19">
        <v>369</v>
      </c>
      <c r="D311" s="19">
        <v>135</v>
      </c>
      <c r="E311" s="19">
        <v>12</v>
      </c>
      <c r="F311" s="19">
        <v>22</v>
      </c>
      <c r="G311" s="19">
        <v>0</v>
      </c>
      <c r="H311" s="19">
        <v>0</v>
      </c>
      <c r="I311" s="26">
        <f t="shared" si="25"/>
        <v>538</v>
      </c>
      <c r="J311" s="26">
        <f t="shared" si="28"/>
        <v>6</v>
      </c>
      <c r="K311" s="26">
        <f t="shared" si="26"/>
        <v>544</v>
      </c>
    </row>
    <row r="312" spans="1:11" x14ac:dyDescent="0.25">
      <c r="A312" s="22"/>
      <c r="B312" s="11" t="s">
        <v>977</v>
      </c>
      <c r="C312" s="11">
        <f>SUM(C296:C311)</f>
        <v>5890</v>
      </c>
      <c r="D312" s="11">
        <f t="shared" ref="D312:K312" si="30">SUM(D296:D311)</f>
        <v>2175</v>
      </c>
      <c r="E312" s="11">
        <f t="shared" si="30"/>
        <v>193</v>
      </c>
      <c r="F312" s="11">
        <f t="shared" si="30"/>
        <v>244</v>
      </c>
      <c r="G312" s="11">
        <f t="shared" si="30"/>
        <v>1</v>
      </c>
      <c r="H312" s="11">
        <f t="shared" si="30"/>
        <v>1</v>
      </c>
      <c r="I312" s="11">
        <f t="shared" si="30"/>
        <v>8504</v>
      </c>
      <c r="J312" s="11">
        <f t="shared" si="30"/>
        <v>78</v>
      </c>
      <c r="K312" s="11">
        <f t="shared" si="30"/>
        <v>8582</v>
      </c>
    </row>
    <row r="313" spans="1:11" x14ac:dyDescent="0.25">
      <c r="A313" s="22" t="str">
        <f t="shared" si="27"/>
        <v>Town of North Castle - 1</v>
      </c>
      <c r="B313" s="11">
        <v>110001</v>
      </c>
      <c r="C313" s="11">
        <v>279</v>
      </c>
      <c r="D313" s="11">
        <v>168</v>
      </c>
      <c r="E313" s="11">
        <v>13</v>
      </c>
      <c r="F313" s="11">
        <v>9</v>
      </c>
      <c r="G313" s="11">
        <v>0</v>
      </c>
      <c r="H313" s="11">
        <v>0</v>
      </c>
      <c r="I313" s="24">
        <f t="shared" si="25"/>
        <v>469</v>
      </c>
      <c r="J313" s="24">
        <f t="shared" si="28"/>
        <v>1</v>
      </c>
      <c r="K313" s="24">
        <f t="shared" si="26"/>
        <v>470</v>
      </c>
    </row>
    <row r="314" spans="1:11" x14ac:dyDescent="0.25">
      <c r="A314" s="22" t="str">
        <f t="shared" si="27"/>
        <v>Town of North Castle - 2</v>
      </c>
      <c r="B314" s="11">
        <v>110002</v>
      </c>
      <c r="C314" s="11">
        <v>219</v>
      </c>
      <c r="D314" s="11">
        <v>278</v>
      </c>
      <c r="E314" s="11">
        <v>35</v>
      </c>
      <c r="F314" s="11">
        <v>3</v>
      </c>
      <c r="G314" s="11">
        <v>0</v>
      </c>
      <c r="H314" s="11">
        <v>0</v>
      </c>
      <c r="I314" s="24">
        <f t="shared" si="25"/>
        <v>535</v>
      </c>
      <c r="J314" s="24">
        <f t="shared" si="28"/>
        <v>2</v>
      </c>
      <c r="K314" s="24">
        <f t="shared" si="26"/>
        <v>537</v>
      </c>
    </row>
    <row r="315" spans="1:11" x14ac:dyDescent="0.25">
      <c r="A315" s="22" t="str">
        <f t="shared" si="27"/>
        <v>Town of North Castle - 3</v>
      </c>
      <c r="B315" s="11">
        <v>110003</v>
      </c>
      <c r="C315" s="11">
        <v>133</v>
      </c>
      <c r="D315" s="11">
        <v>237</v>
      </c>
      <c r="E315" s="11">
        <v>25</v>
      </c>
      <c r="F315" s="11">
        <v>16</v>
      </c>
      <c r="G315" s="11">
        <v>0</v>
      </c>
      <c r="H315" s="11">
        <v>0</v>
      </c>
      <c r="I315" s="24">
        <f t="shared" si="25"/>
        <v>411</v>
      </c>
      <c r="J315" s="24">
        <f t="shared" si="28"/>
        <v>3</v>
      </c>
      <c r="K315" s="24">
        <f t="shared" si="26"/>
        <v>414</v>
      </c>
    </row>
    <row r="316" spans="1:11" x14ac:dyDescent="0.25">
      <c r="A316" s="22" t="str">
        <f t="shared" si="27"/>
        <v>Town of North Castle - 4</v>
      </c>
      <c r="B316" s="11">
        <v>110004</v>
      </c>
      <c r="C316" s="11">
        <v>351</v>
      </c>
      <c r="D316" s="11">
        <v>266</v>
      </c>
      <c r="E316" s="11">
        <v>12</v>
      </c>
      <c r="F316" s="11">
        <v>9</v>
      </c>
      <c r="G316" s="11">
        <v>0</v>
      </c>
      <c r="H316" s="11">
        <v>0</v>
      </c>
      <c r="I316" s="24">
        <f t="shared" si="25"/>
        <v>638</v>
      </c>
      <c r="J316" s="24">
        <f t="shared" si="28"/>
        <v>3</v>
      </c>
      <c r="K316" s="24">
        <f t="shared" si="26"/>
        <v>641</v>
      </c>
    </row>
    <row r="317" spans="1:11" x14ac:dyDescent="0.25">
      <c r="A317" s="22" t="str">
        <f t="shared" si="27"/>
        <v>Town of North Castle - 5</v>
      </c>
      <c r="B317" s="11">
        <v>110005</v>
      </c>
      <c r="C317" s="11">
        <v>178</v>
      </c>
      <c r="D317" s="11">
        <v>183</v>
      </c>
      <c r="E317" s="11">
        <v>13</v>
      </c>
      <c r="F317" s="11">
        <v>15</v>
      </c>
      <c r="G317" s="11">
        <v>0</v>
      </c>
      <c r="H317" s="11">
        <v>0</v>
      </c>
      <c r="I317" s="24">
        <f t="shared" si="25"/>
        <v>389</v>
      </c>
      <c r="J317" s="24">
        <f t="shared" si="28"/>
        <v>2</v>
      </c>
      <c r="K317" s="24">
        <f t="shared" si="26"/>
        <v>391</v>
      </c>
    </row>
    <row r="318" spans="1:11" x14ac:dyDescent="0.25">
      <c r="A318" s="22" t="str">
        <f t="shared" si="27"/>
        <v>Town of North Castle - 6</v>
      </c>
      <c r="B318" s="11">
        <v>110006</v>
      </c>
      <c r="C318" s="11">
        <v>460</v>
      </c>
      <c r="D318" s="11">
        <v>200</v>
      </c>
      <c r="E318" s="11">
        <v>11</v>
      </c>
      <c r="F318" s="11">
        <v>4</v>
      </c>
      <c r="G318" s="11">
        <v>0</v>
      </c>
      <c r="H318" s="11">
        <v>1</v>
      </c>
      <c r="I318" s="24">
        <f t="shared" si="25"/>
        <v>676</v>
      </c>
      <c r="J318" s="24">
        <f t="shared" si="28"/>
        <v>5</v>
      </c>
      <c r="K318" s="24">
        <f t="shared" si="26"/>
        <v>681</v>
      </c>
    </row>
    <row r="319" spans="1:11" x14ac:dyDescent="0.25">
      <c r="A319" s="22" t="str">
        <f t="shared" si="27"/>
        <v>Town of North Castle - 7</v>
      </c>
      <c r="B319" s="11">
        <v>110007</v>
      </c>
      <c r="C319" s="11">
        <v>178</v>
      </c>
      <c r="D319" s="11">
        <v>175</v>
      </c>
      <c r="E319" s="11">
        <v>16</v>
      </c>
      <c r="F319" s="11">
        <v>7</v>
      </c>
      <c r="G319" s="11">
        <v>0</v>
      </c>
      <c r="H319" s="11">
        <v>0</v>
      </c>
      <c r="I319" s="24">
        <f t="shared" si="25"/>
        <v>376</v>
      </c>
      <c r="J319" s="24">
        <f t="shared" si="28"/>
        <v>2</v>
      </c>
      <c r="K319" s="24">
        <f t="shared" si="26"/>
        <v>378</v>
      </c>
    </row>
    <row r="320" spans="1:11" x14ac:dyDescent="0.25">
      <c r="A320" s="22" t="str">
        <f t="shared" si="27"/>
        <v>Town of North Castle - 8</v>
      </c>
      <c r="B320" s="11">
        <v>110008</v>
      </c>
      <c r="C320" s="11">
        <v>308</v>
      </c>
      <c r="D320" s="11">
        <v>281</v>
      </c>
      <c r="E320" s="11">
        <v>27</v>
      </c>
      <c r="F320" s="11">
        <v>8</v>
      </c>
      <c r="G320" s="11">
        <v>0</v>
      </c>
      <c r="H320" s="11">
        <v>0</v>
      </c>
      <c r="I320" s="24">
        <f t="shared" si="25"/>
        <v>624</v>
      </c>
      <c r="J320" s="24">
        <f t="shared" si="28"/>
        <v>3</v>
      </c>
      <c r="K320" s="24">
        <f t="shared" si="26"/>
        <v>627</v>
      </c>
    </row>
    <row r="321" spans="1:11" x14ac:dyDescent="0.25">
      <c r="A321" s="22" t="str">
        <f t="shared" si="27"/>
        <v>Town of North Castle - 9</v>
      </c>
      <c r="B321" s="11">
        <v>110009</v>
      </c>
      <c r="C321" s="11">
        <v>286</v>
      </c>
      <c r="D321" s="11">
        <v>254</v>
      </c>
      <c r="E321" s="11">
        <v>17</v>
      </c>
      <c r="F321" s="11">
        <v>7</v>
      </c>
      <c r="G321" s="11">
        <v>0</v>
      </c>
      <c r="H321" s="11">
        <v>0</v>
      </c>
      <c r="I321" s="24">
        <f t="shared" si="25"/>
        <v>564</v>
      </c>
      <c r="J321" s="24">
        <f t="shared" si="28"/>
        <v>3</v>
      </c>
      <c r="K321" s="24">
        <f t="shared" si="26"/>
        <v>567</v>
      </c>
    </row>
    <row r="322" spans="1:11" x14ac:dyDescent="0.25">
      <c r="A322" s="22" t="str">
        <f t="shared" si="27"/>
        <v>Town of North Castle - 10</v>
      </c>
      <c r="B322" s="11">
        <v>110010</v>
      </c>
      <c r="C322" s="11">
        <v>238</v>
      </c>
      <c r="D322" s="11">
        <v>193</v>
      </c>
      <c r="E322" s="11">
        <v>9</v>
      </c>
      <c r="F322" s="11">
        <v>7</v>
      </c>
      <c r="G322" s="11">
        <v>0</v>
      </c>
      <c r="H322" s="11">
        <v>0</v>
      </c>
      <c r="I322" s="24">
        <f t="shared" si="25"/>
        <v>447</v>
      </c>
      <c r="J322" s="24">
        <f t="shared" si="28"/>
        <v>2</v>
      </c>
      <c r="K322" s="24">
        <f t="shared" si="26"/>
        <v>449</v>
      </c>
    </row>
    <row r="323" spans="1:11" ht="13.8" thickBot="1" x14ac:dyDescent="0.3">
      <c r="A323" s="18" t="str">
        <f t="shared" si="27"/>
        <v>Town of North Castle - 11</v>
      </c>
      <c r="B323" s="19">
        <v>110011</v>
      </c>
      <c r="C323" s="19">
        <v>188</v>
      </c>
      <c r="D323" s="19">
        <v>163</v>
      </c>
      <c r="E323" s="19">
        <v>14</v>
      </c>
      <c r="F323" s="19">
        <v>10</v>
      </c>
      <c r="G323" s="19">
        <v>0</v>
      </c>
      <c r="H323" s="19">
        <v>2</v>
      </c>
      <c r="I323" s="26">
        <f t="shared" si="25"/>
        <v>377</v>
      </c>
      <c r="J323" s="26">
        <f t="shared" si="28"/>
        <v>5</v>
      </c>
      <c r="K323" s="26">
        <f t="shared" si="26"/>
        <v>382</v>
      </c>
    </row>
    <row r="324" spans="1:11" x14ac:dyDescent="0.25">
      <c r="A324" s="22"/>
      <c r="B324" s="11" t="s">
        <v>977</v>
      </c>
      <c r="C324" s="11">
        <f>SUM(C313:C323)</f>
        <v>2818</v>
      </c>
      <c r="D324" s="11">
        <f t="shared" ref="D324:K324" si="31">SUM(D313:D323)</f>
        <v>2398</v>
      </c>
      <c r="E324" s="11">
        <f t="shared" si="31"/>
        <v>192</v>
      </c>
      <c r="F324" s="11">
        <f t="shared" si="31"/>
        <v>95</v>
      </c>
      <c r="G324" s="11">
        <f t="shared" si="31"/>
        <v>0</v>
      </c>
      <c r="H324" s="11">
        <f t="shared" si="31"/>
        <v>3</v>
      </c>
      <c r="I324" s="11">
        <f t="shared" si="31"/>
        <v>5506</v>
      </c>
      <c r="J324" s="11">
        <f t="shared" si="31"/>
        <v>31</v>
      </c>
      <c r="K324" s="11">
        <f t="shared" si="31"/>
        <v>5537</v>
      </c>
    </row>
    <row r="325" spans="1:11" x14ac:dyDescent="0.25">
      <c r="A325" s="22" t="str">
        <f t="shared" si="27"/>
        <v>Town of North Salem - 1</v>
      </c>
      <c r="B325" s="11">
        <v>120001</v>
      </c>
      <c r="C325" s="11">
        <v>126</v>
      </c>
      <c r="D325" s="11">
        <v>119</v>
      </c>
      <c r="E325" s="11">
        <v>11</v>
      </c>
      <c r="F325" s="11">
        <v>13</v>
      </c>
      <c r="G325" s="11">
        <v>0</v>
      </c>
      <c r="H325" s="11">
        <v>1</v>
      </c>
      <c r="I325" s="24">
        <f t="shared" si="25"/>
        <v>270</v>
      </c>
      <c r="J325" s="24">
        <f t="shared" si="28"/>
        <v>2</v>
      </c>
      <c r="K325" s="24">
        <f t="shared" si="26"/>
        <v>272</v>
      </c>
    </row>
    <row r="326" spans="1:11" x14ac:dyDescent="0.25">
      <c r="A326" s="22" t="str">
        <f t="shared" si="27"/>
        <v>Town of North Salem - 2</v>
      </c>
      <c r="B326" s="11">
        <v>120002</v>
      </c>
      <c r="C326" s="11">
        <v>139</v>
      </c>
      <c r="D326" s="11">
        <v>173</v>
      </c>
      <c r="E326" s="11">
        <v>16</v>
      </c>
      <c r="F326" s="11">
        <v>7</v>
      </c>
      <c r="G326" s="11">
        <v>0</v>
      </c>
      <c r="H326" s="11">
        <v>1</v>
      </c>
      <c r="I326" s="24">
        <f t="shared" si="25"/>
        <v>336</v>
      </c>
      <c r="J326" s="24">
        <f t="shared" si="28"/>
        <v>3</v>
      </c>
      <c r="K326" s="24">
        <f t="shared" si="26"/>
        <v>339</v>
      </c>
    </row>
    <row r="327" spans="1:11" x14ac:dyDescent="0.25">
      <c r="A327" s="22" t="str">
        <f t="shared" si="27"/>
        <v>Town of North Salem - 3</v>
      </c>
      <c r="B327" s="11">
        <v>120003</v>
      </c>
      <c r="C327" s="11">
        <v>90</v>
      </c>
      <c r="D327" s="11">
        <v>90</v>
      </c>
      <c r="E327" s="11">
        <v>6</v>
      </c>
      <c r="F327" s="11">
        <v>3</v>
      </c>
      <c r="G327" s="11">
        <v>0</v>
      </c>
      <c r="H327" s="11">
        <v>1</v>
      </c>
      <c r="I327" s="24">
        <f t="shared" si="25"/>
        <v>190</v>
      </c>
      <c r="J327" s="24">
        <f t="shared" si="28"/>
        <v>2</v>
      </c>
      <c r="K327" s="24">
        <f t="shared" si="26"/>
        <v>192</v>
      </c>
    </row>
    <row r="328" spans="1:11" x14ac:dyDescent="0.25">
      <c r="A328" s="22" t="str">
        <f t="shared" si="27"/>
        <v>Town of North Salem - 4</v>
      </c>
      <c r="B328" s="11">
        <v>120004</v>
      </c>
      <c r="C328" s="11">
        <v>140</v>
      </c>
      <c r="D328" s="11">
        <v>180</v>
      </c>
      <c r="E328" s="11">
        <v>19</v>
      </c>
      <c r="F328" s="11">
        <v>10</v>
      </c>
      <c r="G328" s="11">
        <v>0</v>
      </c>
      <c r="H328" s="11">
        <v>0</v>
      </c>
      <c r="I328" s="24">
        <f t="shared" si="25"/>
        <v>349</v>
      </c>
      <c r="J328" s="24">
        <f t="shared" si="28"/>
        <v>4</v>
      </c>
      <c r="K328" s="24">
        <f t="shared" si="26"/>
        <v>353</v>
      </c>
    </row>
    <row r="329" spans="1:11" x14ac:dyDescent="0.25">
      <c r="A329" s="22" t="str">
        <f t="shared" si="27"/>
        <v>Town of North Salem - 5</v>
      </c>
      <c r="B329" s="11">
        <v>120005</v>
      </c>
      <c r="C329" s="11">
        <v>107</v>
      </c>
      <c r="D329" s="11">
        <v>68</v>
      </c>
      <c r="E329" s="11">
        <v>7</v>
      </c>
      <c r="F329" s="11">
        <v>6</v>
      </c>
      <c r="G329" s="11">
        <v>0</v>
      </c>
      <c r="H329" s="11">
        <v>0</v>
      </c>
      <c r="I329" s="24">
        <f t="shared" si="25"/>
        <v>188</v>
      </c>
      <c r="J329" s="24">
        <f t="shared" si="28"/>
        <v>1</v>
      </c>
      <c r="K329" s="24">
        <f t="shared" si="26"/>
        <v>189</v>
      </c>
    </row>
    <row r="330" spans="1:11" x14ac:dyDescent="0.25">
      <c r="A330" s="22" t="str">
        <f t="shared" si="27"/>
        <v>Town of North Salem - 6</v>
      </c>
      <c r="B330" s="11">
        <v>120006</v>
      </c>
      <c r="C330" s="11">
        <v>201</v>
      </c>
      <c r="D330" s="11">
        <v>153</v>
      </c>
      <c r="E330" s="11">
        <v>17</v>
      </c>
      <c r="F330" s="11">
        <v>6</v>
      </c>
      <c r="G330" s="11">
        <v>0</v>
      </c>
      <c r="H330" s="11">
        <v>0</v>
      </c>
      <c r="I330" s="24">
        <f t="shared" si="25"/>
        <v>377</v>
      </c>
      <c r="J330" s="24">
        <f t="shared" si="28"/>
        <v>5</v>
      </c>
      <c r="K330" s="24">
        <f t="shared" si="26"/>
        <v>382</v>
      </c>
    </row>
    <row r="331" spans="1:11" x14ac:dyDescent="0.25">
      <c r="A331" s="22" t="str">
        <f t="shared" si="27"/>
        <v>Town of North Salem - 7</v>
      </c>
      <c r="B331" s="11">
        <v>120007</v>
      </c>
      <c r="C331" s="11">
        <v>227</v>
      </c>
      <c r="D331" s="11">
        <v>202</v>
      </c>
      <c r="E331" s="11">
        <v>10</v>
      </c>
      <c r="F331" s="11">
        <v>16</v>
      </c>
      <c r="G331" s="11">
        <v>0</v>
      </c>
      <c r="H331" s="11">
        <v>0</v>
      </c>
      <c r="I331" s="24">
        <f t="shared" si="25"/>
        <v>455</v>
      </c>
      <c r="J331" s="24">
        <f t="shared" si="28"/>
        <v>4</v>
      </c>
      <c r="K331" s="24">
        <f t="shared" si="26"/>
        <v>459</v>
      </c>
    </row>
    <row r="332" spans="1:11" ht="13.8" thickBot="1" x14ac:dyDescent="0.3">
      <c r="A332" s="18" t="str">
        <f t="shared" si="27"/>
        <v>Town of North Salem - 8</v>
      </c>
      <c r="B332" s="19">
        <v>120008</v>
      </c>
      <c r="C332" s="19">
        <v>105</v>
      </c>
      <c r="D332" s="19">
        <v>73</v>
      </c>
      <c r="E332" s="19">
        <v>6</v>
      </c>
      <c r="F332" s="19">
        <v>8</v>
      </c>
      <c r="G332" s="19">
        <v>0</v>
      </c>
      <c r="H332" s="19">
        <v>0</v>
      </c>
      <c r="I332" s="26">
        <f t="shared" si="25"/>
        <v>192</v>
      </c>
      <c r="J332" s="26">
        <f t="shared" si="28"/>
        <v>0</v>
      </c>
      <c r="K332" s="26">
        <f t="shared" si="26"/>
        <v>192</v>
      </c>
    </row>
    <row r="333" spans="1:11" x14ac:dyDescent="0.25">
      <c r="A333" s="22"/>
      <c r="B333" s="11" t="s">
        <v>977</v>
      </c>
      <c r="C333" s="11">
        <f>SUM(C325:C332)</f>
        <v>1135</v>
      </c>
      <c r="D333" s="11">
        <f t="shared" ref="D333:K333" si="32">SUM(D325:D332)</f>
        <v>1058</v>
      </c>
      <c r="E333" s="11">
        <f t="shared" si="32"/>
        <v>92</v>
      </c>
      <c r="F333" s="11">
        <f t="shared" si="32"/>
        <v>69</v>
      </c>
      <c r="G333" s="11">
        <f t="shared" si="32"/>
        <v>0</v>
      </c>
      <c r="H333" s="11">
        <f t="shared" si="32"/>
        <v>3</v>
      </c>
      <c r="I333" s="11">
        <f t="shared" si="32"/>
        <v>2357</v>
      </c>
      <c r="J333" s="11">
        <f t="shared" si="32"/>
        <v>21</v>
      </c>
      <c r="K333" s="11">
        <f t="shared" si="32"/>
        <v>2378</v>
      </c>
    </row>
    <row r="334" spans="1:11" x14ac:dyDescent="0.25">
      <c r="A334" s="22" t="str">
        <f t="shared" si="27"/>
        <v>Town of Ossining - 1</v>
      </c>
      <c r="B334" s="11">
        <v>130001</v>
      </c>
      <c r="C334" s="11">
        <v>166</v>
      </c>
      <c r="D334" s="11">
        <v>71</v>
      </c>
      <c r="E334" s="11">
        <v>9</v>
      </c>
      <c r="F334" s="11">
        <v>15</v>
      </c>
      <c r="G334" s="11">
        <v>0</v>
      </c>
      <c r="H334" s="11">
        <v>0</v>
      </c>
      <c r="I334" s="24">
        <f t="shared" si="25"/>
        <v>261</v>
      </c>
      <c r="J334" s="24">
        <f t="shared" si="28"/>
        <v>2</v>
      </c>
      <c r="K334" s="24">
        <f t="shared" si="26"/>
        <v>263</v>
      </c>
    </row>
    <row r="335" spans="1:11" x14ac:dyDescent="0.25">
      <c r="A335" s="22" t="str">
        <f t="shared" si="27"/>
        <v>Town of Ossining - 2</v>
      </c>
      <c r="B335" s="11">
        <v>130002</v>
      </c>
      <c r="C335" s="11">
        <v>240</v>
      </c>
      <c r="D335" s="11">
        <v>89</v>
      </c>
      <c r="E335" s="11">
        <v>9</v>
      </c>
      <c r="F335" s="11">
        <v>23</v>
      </c>
      <c r="G335" s="11">
        <v>0</v>
      </c>
      <c r="H335" s="11">
        <v>0</v>
      </c>
      <c r="I335" s="24">
        <f t="shared" ref="I335:I401" si="33">SUM(C335:H335)</f>
        <v>361</v>
      </c>
      <c r="J335" s="24">
        <f t="shared" si="28"/>
        <v>3</v>
      </c>
      <c r="K335" s="24">
        <f t="shared" ref="K335:K401" si="34">VLOOKUP(B335,KEY,2,FALSE)</f>
        <v>364</v>
      </c>
    </row>
    <row r="336" spans="1:11" x14ac:dyDescent="0.25">
      <c r="A336" s="22" t="str">
        <f t="shared" si="27"/>
        <v>Town of Ossining - 3</v>
      </c>
      <c r="B336" s="11">
        <v>130003</v>
      </c>
      <c r="C336" s="11">
        <v>281</v>
      </c>
      <c r="D336" s="11">
        <v>52</v>
      </c>
      <c r="E336" s="11">
        <v>8</v>
      </c>
      <c r="F336" s="11">
        <v>34</v>
      </c>
      <c r="G336" s="11">
        <v>0</v>
      </c>
      <c r="H336" s="11">
        <v>0</v>
      </c>
      <c r="I336" s="24">
        <f t="shared" si="33"/>
        <v>375</v>
      </c>
      <c r="J336" s="24">
        <f t="shared" si="28"/>
        <v>4</v>
      </c>
      <c r="K336" s="24">
        <f t="shared" si="34"/>
        <v>379</v>
      </c>
    </row>
    <row r="337" spans="1:11" x14ac:dyDescent="0.25">
      <c r="A337" s="22" t="str">
        <f t="shared" ref="A337:A403" si="35">VLOOKUP(B337,KEY,3,FALSE)</f>
        <v>Town of Ossining - 4</v>
      </c>
      <c r="B337" s="11">
        <v>130004</v>
      </c>
      <c r="C337" s="11">
        <v>216</v>
      </c>
      <c r="D337" s="11">
        <v>125</v>
      </c>
      <c r="E337" s="11">
        <v>3</v>
      </c>
      <c r="F337" s="11">
        <v>36</v>
      </c>
      <c r="G337" s="11">
        <v>0</v>
      </c>
      <c r="H337" s="11">
        <v>1</v>
      </c>
      <c r="I337" s="24">
        <f t="shared" si="33"/>
        <v>381</v>
      </c>
      <c r="J337" s="24">
        <f t="shared" si="28"/>
        <v>6</v>
      </c>
      <c r="K337" s="24">
        <f t="shared" si="34"/>
        <v>387</v>
      </c>
    </row>
    <row r="338" spans="1:11" x14ac:dyDescent="0.25">
      <c r="A338" s="22" t="str">
        <f t="shared" si="35"/>
        <v>Town of Ossining - 5</v>
      </c>
      <c r="B338" s="11">
        <v>130005</v>
      </c>
      <c r="C338" s="11">
        <v>258</v>
      </c>
      <c r="D338" s="11">
        <v>54</v>
      </c>
      <c r="E338" s="11">
        <v>4</v>
      </c>
      <c r="F338" s="11">
        <v>15</v>
      </c>
      <c r="G338" s="11">
        <v>0</v>
      </c>
      <c r="H338" s="11">
        <v>0</v>
      </c>
      <c r="I338" s="24">
        <f t="shared" si="33"/>
        <v>331</v>
      </c>
      <c r="J338" s="24">
        <f t="shared" si="28"/>
        <v>6</v>
      </c>
      <c r="K338" s="24">
        <f t="shared" si="34"/>
        <v>337</v>
      </c>
    </row>
    <row r="339" spans="1:11" x14ac:dyDescent="0.25">
      <c r="A339" s="22" t="str">
        <f t="shared" si="35"/>
        <v>Town of Ossining - 6</v>
      </c>
      <c r="B339" s="11">
        <v>130006</v>
      </c>
      <c r="C339" s="11">
        <v>322</v>
      </c>
      <c r="D339" s="11">
        <v>131</v>
      </c>
      <c r="E339" s="11">
        <v>8</v>
      </c>
      <c r="F339" s="11">
        <v>25</v>
      </c>
      <c r="G339" s="11">
        <v>0</v>
      </c>
      <c r="H339" s="11">
        <v>1</v>
      </c>
      <c r="I339" s="24">
        <f t="shared" si="33"/>
        <v>487</v>
      </c>
      <c r="J339" s="24">
        <f t="shared" si="28"/>
        <v>11</v>
      </c>
      <c r="K339" s="24">
        <f t="shared" si="34"/>
        <v>498</v>
      </c>
    </row>
    <row r="340" spans="1:11" x14ac:dyDescent="0.25">
      <c r="A340" s="22" t="str">
        <f t="shared" si="35"/>
        <v>Town of Ossining - 7</v>
      </c>
      <c r="B340" s="11">
        <v>130007</v>
      </c>
      <c r="C340" s="11">
        <v>201</v>
      </c>
      <c r="D340" s="11">
        <v>80</v>
      </c>
      <c r="E340" s="11">
        <v>9</v>
      </c>
      <c r="F340" s="11">
        <v>21</v>
      </c>
      <c r="G340" s="11">
        <v>0</v>
      </c>
      <c r="H340" s="11">
        <v>0</v>
      </c>
      <c r="I340" s="24">
        <f t="shared" si="33"/>
        <v>311</v>
      </c>
      <c r="J340" s="24">
        <f t="shared" si="28"/>
        <v>6</v>
      </c>
      <c r="K340" s="24">
        <f t="shared" si="34"/>
        <v>317</v>
      </c>
    </row>
    <row r="341" spans="1:11" x14ac:dyDescent="0.25">
      <c r="A341" s="22" t="str">
        <f t="shared" si="35"/>
        <v>Town of Ossining - 8</v>
      </c>
      <c r="B341" s="11">
        <v>130008</v>
      </c>
      <c r="C341" s="11">
        <v>346</v>
      </c>
      <c r="D341" s="11">
        <v>107</v>
      </c>
      <c r="E341" s="11">
        <v>21</v>
      </c>
      <c r="F341" s="11">
        <v>11</v>
      </c>
      <c r="G341" s="11">
        <v>0</v>
      </c>
      <c r="H341" s="11">
        <v>0</v>
      </c>
      <c r="I341" s="24">
        <f t="shared" si="33"/>
        <v>485</v>
      </c>
      <c r="J341" s="24">
        <f t="shared" si="28"/>
        <v>4</v>
      </c>
      <c r="K341" s="24">
        <f t="shared" si="34"/>
        <v>489</v>
      </c>
    </row>
    <row r="342" spans="1:11" x14ac:dyDescent="0.25">
      <c r="A342" s="22" t="str">
        <f t="shared" si="35"/>
        <v>Town of Ossining - 9</v>
      </c>
      <c r="B342" s="11">
        <v>130009</v>
      </c>
      <c r="C342" s="11">
        <v>206</v>
      </c>
      <c r="D342" s="11">
        <v>106</v>
      </c>
      <c r="E342" s="11">
        <v>14</v>
      </c>
      <c r="F342" s="11">
        <v>24</v>
      </c>
      <c r="G342" s="11">
        <v>0</v>
      </c>
      <c r="H342" s="11">
        <v>2</v>
      </c>
      <c r="I342" s="24">
        <f t="shared" si="33"/>
        <v>352</v>
      </c>
      <c r="J342" s="24">
        <f t="shared" si="28"/>
        <v>3</v>
      </c>
      <c r="K342" s="24">
        <f t="shared" si="34"/>
        <v>355</v>
      </c>
    </row>
    <row r="343" spans="1:11" x14ac:dyDescent="0.25">
      <c r="A343" s="22" t="str">
        <f t="shared" si="35"/>
        <v>Town of Ossining - 10</v>
      </c>
      <c r="B343" s="11">
        <v>130010</v>
      </c>
      <c r="C343" s="11">
        <v>270</v>
      </c>
      <c r="D343" s="11">
        <v>106</v>
      </c>
      <c r="E343" s="11">
        <v>12</v>
      </c>
      <c r="F343" s="11">
        <v>48</v>
      </c>
      <c r="G343" s="11">
        <v>0</v>
      </c>
      <c r="H343" s="11">
        <v>0</v>
      </c>
      <c r="I343" s="24">
        <f t="shared" si="33"/>
        <v>436</v>
      </c>
      <c r="J343" s="24">
        <f t="shared" si="28"/>
        <v>5</v>
      </c>
      <c r="K343" s="24">
        <f t="shared" si="34"/>
        <v>441</v>
      </c>
    </row>
    <row r="344" spans="1:11" x14ac:dyDescent="0.25">
      <c r="A344" s="22" t="str">
        <f t="shared" si="35"/>
        <v>Town of Ossining - 11</v>
      </c>
      <c r="B344" s="11">
        <v>130011</v>
      </c>
      <c r="C344" s="11">
        <v>170</v>
      </c>
      <c r="D344" s="11">
        <v>102</v>
      </c>
      <c r="E344" s="11">
        <v>8</v>
      </c>
      <c r="F344" s="11">
        <v>13</v>
      </c>
      <c r="G344" s="11">
        <v>0</v>
      </c>
      <c r="H344" s="11">
        <v>1</v>
      </c>
      <c r="I344" s="24">
        <f t="shared" si="33"/>
        <v>294</v>
      </c>
      <c r="J344" s="24">
        <f t="shared" si="28"/>
        <v>3</v>
      </c>
      <c r="K344" s="24">
        <f t="shared" si="34"/>
        <v>297</v>
      </c>
    </row>
    <row r="345" spans="1:11" x14ac:dyDescent="0.25">
      <c r="A345" s="22" t="str">
        <f t="shared" si="35"/>
        <v>Town of Ossining - 12</v>
      </c>
      <c r="B345" s="11">
        <v>130012</v>
      </c>
      <c r="C345" s="11">
        <v>277</v>
      </c>
      <c r="D345" s="11">
        <v>175</v>
      </c>
      <c r="E345" s="11">
        <v>21</v>
      </c>
      <c r="F345" s="11">
        <v>33</v>
      </c>
      <c r="G345" s="11">
        <v>0</v>
      </c>
      <c r="H345" s="11">
        <v>0</v>
      </c>
      <c r="I345" s="24">
        <f t="shared" si="33"/>
        <v>506</v>
      </c>
      <c r="J345" s="24">
        <f t="shared" si="28"/>
        <v>6</v>
      </c>
      <c r="K345" s="24">
        <f t="shared" si="34"/>
        <v>512</v>
      </c>
    </row>
    <row r="346" spans="1:11" x14ac:dyDescent="0.25">
      <c r="A346" s="22" t="str">
        <f t="shared" si="35"/>
        <v>Town of Ossining - 13</v>
      </c>
      <c r="B346" s="11">
        <v>130013</v>
      </c>
      <c r="C346" s="11">
        <v>233</v>
      </c>
      <c r="D346" s="11">
        <v>122</v>
      </c>
      <c r="E346" s="11">
        <v>12</v>
      </c>
      <c r="F346" s="11">
        <v>16</v>
      </c>
      <c r="G346" s="11">
        <v>0</v>
      </c>
      <c r="H346" s="11">
        <v>0</v>
      </c>
      <c r="I346" s="24">
        <f t="shared" si="33"/>
        <v>383</v>
      </c>
      <c r="J346" s="24">
        <f t="shared" si="28"/>
        <v>0</v>
      </c>
      <c r="K346" s="24">
        <f t="shared" si="34"/>
        <v>383</v>
      </c>
    </row>
    <row r="347" spans="1:11" x14ac:dyDescent="0.25">
      <c r="A347" s="22" t="str">
        <f t="shared" si="35"/>
        <v>Town of Ossining - 14</v>
      </c>
      <c r="B347" s="11">
        <v>130014</v>
      </c>
      <c r="C347" s="11">
        <v>342</v>
      </c>
      <c r="D347" s="11">
        <v>251</v>
      </c>
      <c r="E347" s="11">
        <v>24</v>
      </c>
      <c r="F347" s="11">
        <v>29</v>
      </c>
      <c r="G347" s="11">
        <v>0</v>
      </c>
      <c r="H347" s="11">
        <v>0</v>
      </c>
      <c r="I347" s="24">
        <f t="shared" si="33"/>
        <v>646</v>
      </c>
      <c r="J347" s="24">
        <f t="shared" si="28"/>
        <v>4</v>
      </c>
      <c r="K347" s="24">
        <f t="shared" si="34"/>
        <v>650</v>
      </c>
    </row>
    <row r="348" spans="1:11" x14ac:dyDescent="0.25">
      <c r="A348" s="22" t="str">
        <f t="shared" si="35"/>
        <v>Town of Ossining - 15</v>
      </c>
      <c r="B348" s="11">
        <v>130015</v>
      </c>
      <c r="C348" s="11">
        <v>394</v>
      </c>
      <c r="D348" s="11">
        <v>274</v>
      </c>
      <c r="E348" s="11">
        <v>24</v>
      </c>
      <c r="F348" s="11">
        <v>25</v>
      </c>
      <c r="G348" s="11">
        <v>0</v>
      </c>
      <c r="H348" s="11">
        <v>2</v>
      </c>
      <c r="I348" s="24">
        <f t="shared" si="33"/>
        <v>719</v>
      </c>
      <c r="J348" s="24">
        <f t="shared" si="28"/>
        <v>7</v>
      </c>
      <c r="K348" s="24">
        <f t="shared" si="34"/>
        <v>726</v>
      </c>
    </row>
    <row r="349" spans="1:11" x14ac:dyDescent="0.25">
      <c r="A349" s="22" t="str">
        <f t="shared" si="35"/>
        <v>Town of Ossining - 16</v>
      </c>
      <c r="B349" s="11">
        <v>130016</v>
      </c>
      <c r="C349" s="11">
        <v>206</v>
      </c>
      <c r="D349" s="11">
        <v>122</v>
      </c>
      <c r="E349" s="11">
        <v>13</v>
      </c>
      <c r="F349" s="11">
        <v>23</v>
      </c>
      <c r="G349" s="11">
        <v>0</v>
      </c>
      <c r="H349" s="11">
        <v>1</v>
      </c>
      <c r="I349" s="24">
        <f t="shared" si="33"/>
        <v>365</v>
      </c>
      <c r="J349" s="24">
        <f t="shared" si="28"/>
        <v>5</v>
      </c>
      <c r="K349" s="24">
        <f t="shared" si="34"/>
        <v>370</v>
      </c>
    </row>
    <row r="350" spans="1:11" x14ac:dyDescent="0.25">
      <c r="A350" s="22" t="str">
        <f t="shared" si="35"/>
        <v>Town of Ossining - 17</v>
      </c>
      <c r="B350" s="11">
        <v>130017</v>
      </c>
      <c r="C350" s="11">
        <v>334</v>
      </c>
      <c r="D350" s="11">
        <v>198</v>
      </c>
      <c r="E350" s="11">
        <v>14</v>
      </c>
      <c r="F350" s="11">
        <v>27</v>
      </c>
      <c r="G350" s="11">
        <v>0</v>
      </c>
      <c r="H350" s="11">
        <v>2</v>
      </c>
      <c r="I350" s="24">
        <f t="shared" si="33"/>
        <v>575</v>
      </c>
      <c r="J350" s="24">
        <f t="shared" si="28"/>
        <v>3</v>
      </c>
      <c r="K350" s="24">
        <f t="shared" si="34"/>
        <v>578</v>
      </c>
    </row>
    <row r="351" spans="1:11" x14ac:dyDescent="0.25">
      <c r="A351" s="22" t="str">
        <f t="shared" si="35"/>
        <v>Town of Ossining - 18</v>
      </c>
      <c r="B351" s="11">
        <v>130018</v>
      </c>
      <c r="C351" s="11">
        <v>228</v>
      </c>
      <c r="D351" s="11">
        <v>108</v>
      </c>
      <c r="E351" s="11">
        <v>15</v>
      </c>
      <c r="F351" s="11">
        <v>17</v>
      </c>
      <c r="G351" s="11">
        <v>1</v>
      </c>
      <c r="H351" s="11">
        <v>0</v>
      </c>
      <c r="I351" s="24">
        <f t="shared" si="33"/>
        <v>369</v>
      </c>
      <c r="J351" s="24">
        <f t="shared" ref="J351:J418" si="36">SUM(K351-I351)</f>
        <v>4</v>
      </c>
      <c r="K351" s="24">
        <f t="shared" si="34"/>
        <v>373</v>
      </c>
    </row>
    <row r="352" spans="1:11" x14ac:dyDescent="0.25">
      <c r="A352" s="22" t="str">
        <f t="shared" si="35"/>
        <v>Town of Ossining - 19</v>
      </c>
      <c r="B352" s="11">
        <v>130019</v>
      </c>
      <c r="C352" s="11">
        <v>479</v>
      </c>
      <c r="D352" s="11">
        <v>249</v>
      </c>
      <c r="E352" s="11">
        <v>17</v>
      </c>
      <c r="F352" s="11">
        <v>14</v>
      </c>
      <c r="G352" s="11">
        <v>0</v>
      </c>
      <c r="H352" s="11">
        <v>0</v>
      </c>
      <c r="I352" s="24">
        <f t="shared" si="33"/>
        <v>759</v>
      </c>
      <c r="J352" s="24">
        <f t="shared" si="36"/>
        <v>7</v>
      </c>
      <c r="K352" s="24">
        <f t="shared" si="34"/>
        <v>766</v>
      </c>
    </row>
    <row r="353" spans="1:11" x14ac:dyDescent="0.25">
      <c r="A353" s="22" t="str">
        <f t="shared" si="35"/>
        <v>Town of Ossining - 20</v>
      </c>
      <c r="B353" s="11">
        <v>130020</v>
      </c>
      <c r="C353" s="11">
        <v>109</v>
      </c>
      <c r="D353" s="11">
        <v>71</v>
      </c>
      <c r="E353" s="11">
        <v>6</v>
      </c>
      <c r="F353" s="11">
        <v>8</v>
      </c>
      <c r="G353" s="11">
        <v>0</v>
      </c>
      <c r="H353" s="11">
        <v>0</v>
      </c>
      <c r="I353" s="24">
        <f t="shared" si="33"/>
        <v>194</v>
      </c>
      <c r="J353" s="24">
        <f t="shared" si="36"/>
        <v>3</v>
      </c>
      <c r="K353" s="24">
        <f t="shared" si="34"/>
        <v>197</v>
      </c>
    </row>
    <row r="354" spans="1:11" x14ac:dyDescent="0.25">
      <c r="A354" s="22" t="str">
        <f t="shared" si="35"/>
        <v>Town of Ossining - 21</v>
      </c>
      <c r="B354" s="11">
        <v>130021</v>
      </c>
      <c r="C354" s="11">
        <v>269</v>
      </c>
      <c r="D354" s="11">
        <v>141</v>
      </c>
      <c r="E354" s="11">
        <v>15</v>
      </c>
      <c r="F354" s="11">
        <v>29</v>
      </c>
      <c r="G354" s="11">
        <v>0</v>
      </c>
      <c r="H354" s="11">
        <v>1</v>
      </c>
      <c r="I354" s="24">
        <f t="shared" si="33"/>
        <v>455</v>
      </c>
      <c r="J354" s="24">
        <f t="shared" si="36"/>
        <v>2</v>
      </c>
      <c r="K354" s="24">
        <f t="shared" si="34"/>
        <v>457</v>
      </c>
    </row>
    <row r="355" spans="1:11" x14ac:dyDescent="0.25">
      <c r="A355" s="22" t="str">
        <f t="shared" si="35"/>
        <v>Town of Ossining - 22</v>
      </c>
      <c r="B355" s="11">
        <v>130022</v>
      </c>
      <c r="C355" s="11">
        <v>208</v>
      </c>
      <c r="D355" s="11">
        <v>99</v>
      </c>
      <c r="E355" s="11">
        <v>12</v>
      </c>
      <c r="F355" s="11">
        <v>20</v>
      </c>
      <c r="G355" s="11">
        <v>0</v>
      </c>
      <c r="H355" s="11">
        <v>0</v>
      </c>
      <c r="I355" s="24">
        <f t="shared" si="33"/>
        <v>339</v>
      </c>
      <c r="J355" s="24">
        <f t="shared" si="36"/>
        <v>2</v>
      </c>
      <c r="K355" s="24">
        <f t="shared" si="34"/>
        <v>341</v>
      </c>
    </row>
    <row r="356" spans="1:11" x14ac:dyDescent="0.25">
      <c r="A356" s="22" t="str">
        <f t="shared" si="35"/>
        <v>Town of Ossining - 23</v>
      </c>
      <c r="B356" s="11">
        <v>130023</v>
      </c>
      <c r="C356" s="11">
        <v>197</v>
      </c>
      <c r="D356" s="11">
        <v>122</v>
      </c>
      <c r="E356" s="11">
        <v>5</v>
      </c>
      <c r="F356" s="11">
        <v>10</v>
      </c>
      <c r="G356" s="11">
        <v>0</v>
      </c>
      <c r="H356" s="11">
        <v>0</v>
      </c>
      <c r="I356" s="24">
        <f t="shared" si="33"/>
        <v>334</v>
      </c>
      <c r="J356" s="24">
        <f t="shared" si="36"/>
        <v>1</v>
      </c>
      <c r="K356" s="24">
        <f t="shared" si="34"/>
        <v>335</v>
      </c>
    </row>
    <row r="357" spans="1:11" x14ac:dyDescent="0.25">
      <c r="A357" s="22" t="str">
        <f t="shared" si="35"/>
        <v>Town of Ossining - 24</v>
      </c>
      <c r="B357" s="11">
        <v>130024</v>
      </c>
      <c r="C357" s="11">
        <v>72</v>
      </c>
      <c r="D357" s="11">
        <v>18</v>
      </c>
      <c r="E357" s="11">
        <v>1</v>
      </c>
      <c r="F357" s="11">
        <v>1</v>
      </c>
      <c r="G357" s="11">
        <v>0</v>
      </c>
      <c r="H357" s="11">
        <v>0</v>
      </c>
      <c r="I357" s="24">
        <f t="shared" si="33"/>
        <v>92</v>
      </c>
      <c r="J357" s="24">
        <f t="shared" si="36"/>
        <v>11</v>
      </c>
      <c r="K357" s="24">
        <f t="shared" si="34"/>
        <v>103</v>
      </c>
    </row>
    <row r="358" spans="1:11" x14ac:dyDescent="0.25">
      <c r="A358" s="22" t="str">
        <f t="shared" si="35"/>
        <v>Town of Ossining - 25</v>
      </c>
      <c r="B358" s="11">
        <v>130025</v>
      </c>
      <c r="C358" s="11">
        <v>112</v>
      </c>
      <c r="D358" s="11">
        <v>7</v>
      </c>
      <c r="E358" s="11">
        <v>0</v>
      </c>
      <c r="F358" s="11">
        <v>3</v>
      </c>
      <c r="G358" s="11">
        <v>0</v>
      </c>
      <c r="H358" s="11">
        <v>0</v>
      </c>
      <c r="I358" s="24">
        <f t="shared" si="33"/>
        <v>122</v>
      </c>
      <c r="J358" s="24">
        <f t="shared" si="36"/>
        <v>8</v>
      </c>
      <c r="K358" s="24">
        <f t="shared" si="34"/>
        <v>130</v>
      </c>
    </row>
    <row r="359" spans="1:11" x14ac:dyDescent="0.25">
      <c r="A359" s="22" t="str">
        <f t="shared" si="35"/>
        <v>Town of Ossining - 26</v>
      </c>
      <c r="B359" s="11">
        <v>130026</v>
      </c>
      <c r="C359" s="11">
        <v>398</v>
      </c>
      <c r="D359" s="11">
        <v>200</v>
      </c>
      <c r="E359" s="11">
        <v>17</v>
      </c>
      <c r="F359" s="11">
        <v>15</v>
      </c>
      <c r="G359" s="11">
        <v>0</v>
      </c>
      <c r="H359" s="11">
        <v>0</v>
      </c>
      <c r="I359" s="24">
        <f t="shared" si="33"/>
        <v>630</v>
      </c>
      <c r="J359" s="24">
        <f t="shared" si="36"/>
        <v>2</v>
      </c>
      <c r="K359" s="24">
        <f t="shared" si="34"/>
        <v>632</v>
      </c>
    </row>
    <row r="360" spans="1:11" x14ac:dyDescent="0.25">
      <c r="A360" s="22" t="str">
        <f t="shared" si="35"/>
        <v>Town of Ossining - 27</v>
      </c>
      <c r="B360" s="11">
        <v>130027</v>
      </c>
      <c r="C360" s="11">
        <v>354</v>
      </c>
      <c r="D360" s="11">
        <v>152</v>
      </c>
      <c r="E360" s="11">
        <v>13</v>
      </c>
      <c r="F360" s="11">
        <v>18</v>
      </c>
      <c r="G360" s="11">
        <v>0</v>
      </c>
      <c r="H360" s="11">
        <v>0</v>
      </c>
      <c r="I360" s="24">
        <f t="shared" si="33"/>
        <v>537</v>
      </c>
      <c r="J360" s="24">
        <f t="shared" si="36"/>
        <v>3</v>
      </c>
      <c r="K360" s="24">
        <f t="shared" si="34"/>
        <v>540</v>
      </c>
    </row>
    <row r="361" spans="1:11" x14ac:dyDescent="0.25">
      <c r="A361" s="22" t="str">
        <f t="shared" si="35"/>
        <v>Town of Ossining - 28</v>
      </c>
      <c r="B361" s="11">
        <v>130028</v>
      </c>
      <c r="C361" s="11">
        <v>443</v>
      </c>
      <c r="D361" s="11">
        <v>214</v>
      </c>
      <c r="E361" s="11">
        <v>18</v>
      </c>
      <c r="F361" s="11">
        <v>25</v>
      </c>
      <c r="G361" s="11">
        <v>0</v>
      </c>
      <c r="H361" s="11">
        <v>1</v>
      </c>
      <c r="I361" s="24">
        <f t="shared" si="33"/>
        <v>701</v>
      </c>
      <c r="J361" s="24">
        <f t="shared" si="36"/>
        <v>2</v>
      </c>
      <c r="K361" s="24">
        <f t="shared" si="34"/>
        <v>703</v>
      </c>
    </row>
    <row r="362" spans="1:11" x14ac:dyDescent="0.25">
      <c r="A362" s="22" t="str">
        <f t="shared" si="35"/>
        <v>Town of Ossining - 29</v>
      </c>
      <c r="B362" s="11">
        <v>130029</v>
      </c>
      <c r="C362" s="11">
        <v>285</v>
      </c>
      <c r="D362" s="11">
        <v>109</v>
      </c>
      <c r="E362" s="11">
        <v>14</v>
      </c>
      <c r="F362" s="11">
        <v>8</v>
      </c>
      <c r="G362" s="11">
        <v>0</v>
      </c>
      <c r="H362" s="11">
        <v>0</v>
      </c>
      <c r="I362" s="24">
        <f t="shared" si="33"/>
        <v>416</v>
      </c>
      <c r="J362" s="24">
        <f t="shared" si="36"/>
        <v>5</v>
      </c>
      <c r="K362" s="24">
        <f t="shared" si="34"/>
        <v>421</v>
      </c>
    </row>
    <row r="363" spans="1:11" ht="13.8" thickBot="1" x14ac:dyDescent="0.3">
      <c r="A363" s="18" t="str">
        <f t="shared" si="35"/>
        <v>Town of Ossining - 30</v>
      </c>
      <c r="B363" s="19">
        <v>130030</v>
      </c>
      <c r="C363" s="19">
        <v>240</v>
      </c>
      <c r="D363" s="19">
        <v>110</v>
      </c>
      <c r="E363" s="19">
        <v>11</v>
      </c>
      <c r="F363" s="19">
        <v>25</v>
      </c>
      <c r="G363" s="19">
        <v>0</v>
      </c>
      <c r="H363" s="19">
        <v>0</v>
      </c>
      <c r="I363" s="26">
        <f t="shared" si="33"/>
        <v>386</v>
      </c>
      <c r="J363" s="26">
        <f t="shared" si="36"/>
        <v>5</v>
      </c>
      <c r="K363" s="26">
        <f t="shared" si="34"/>
        <v>391</v>
      </c>
    </row>
    <row r="364" spans="1:11" x14ac:dyDescent="0.25">
      <c r="A364" s="22"/>
      <c r="B364" s="11" t="s">
        <v>977</v>
      </c>
      <c r="C364" s="11">
        <f>SUM(C334:C363)</f>
        <v>7856</v>
      </c>
      <c r="D364" s="11">
        <f t="shared" ref="D364:K364" si="37">SUM(D334:D363)</f>
        <v>3765</v>
      </c>
      <c r="E364" s="11">
        <f t="shared" si="37"/>
        <v>357</v>
      </c>
      <c r="F364" s="11">
        <f t="shared" si="37"/>
        <v>611</v>
      </c>
      <c r="G364" s="11">
        <f t="shared" si="37"/>
        <v>1</v>
      </c>
      <c r="H364" s="11">
        <f t="shared" si="37"/>
        <v>12</v>
      </c>
      <c r="I364" s="11">
        <f t="shared" si="37"/>
        <v>12602</v>
      </c>
      <c r="J364" s="11">
        <f t="shared" si="37"/>
        <v>133</v>
      </c>
      <c r="K364" s="11">
        <f t="shared" si="37"/>
        <v>12735</v>
      </c>
    </row>
    <row r="365" spans="1:11" x14ac:dyDescent="0.25">
      <c r="A365" s="22" t="str">
        <f t="shared" si="35"/>
        <v>Town of Pelham - 1</v>
      </c>
      <c r="B365" s="11">
        <v>140001</v>
      </c>
      <c r="C365" s="11">
        <v>402</v>
      </c>
      <c r="D365" s="11">
        <v>300</v>
      </c>
      <c r="E365" s="11">
        <v>20</v>
      </c>
      <c r="F365" s="11">
        <v>27</v>
      </c>
      <c r="G365" s="11">
        <v>0</v>
      </c>
      <c r="H365" s="11">
        <v>0</v>
      </c>
      <c r="I365" s="24">
        <f t="shared" si="33"/>
        <v>749</v>
      </c>
      <c r="J365" s="24">
        <f t="shared" si="36"/>
        <v>9</v>
      </c>
      <c r="K365" s="24">
        <f t="shared" si="34"/>
        <v>758</v>
      </c>
    </row>
    <row r="366" spans="1:11" x14ac:dyDescent="0.25">
      <c r="A366" s="22" t="str">
        <f t="shared" si="35"/>
        <v>Town of Pelham - 2</v>
      </c>
      <c r="B366" s="11">
        <v>140002</v>
      </c>
      <c r="C366" s="11">
        <v>182</v>
      </c>
      <c r="D366" s="11">
        <v>74</v>
      </c>
      <c r="E366" s="11">
        <v>9</v>
      </c>
      <c r="F366" s="11">
        <v>14</v>
      </c>
      <c r="G366" s="11">
        <v>0</v>
      </c>
      <c r="H366" s="11">
        <v>0</v>
      </c>
      <c r="I366" s="24">
        <f t="shared" si="33"/>
        <v>279</v>
      </c>
      <c r="J366" s="24">
        <f t="shared" si="36"/>
        <v>5</v>
      </c>
      <c r="K366" s="24">
        <f t="shared" si="34"/>
        <v>284</v>
      </c>
    </row>
    <row r="367" spans="1:11" x14ac:dyDescent="0.25">
      <c r="A367" s="22" t="str">
        <f t="shared" si="35"/>
        <v>Town of Pelham - 3</v>
      </c>
      <c r="B367" s="11">
        <v>140003</v>
      </c>
      <c r="C367" s="11">
        <v>320</v>
      </c>
      <c r="D367" s="11">
        <v>180</v>
      </c>
      <c r="E367" s="11">
        <v>27</v>
      </c>
      <c r="F367" s="11">
        <v>30</v>
      </c>
      <c r="G367" s="11">
        <v>2</v>
      </c>
      <c r="H367" s="11">
        <v>1</v>
      </c>
      <c r="I367" s="24">
        <f t="shared" si="33"/>
        <v>560</v>
      </c>
      <c r="J367" s="24">
        <f t="shared" si="36"/>
        <v>7</v>
      </c>
      <c r="K367" s="24">
        <f t="shared" si="34"/>
        <v>567</v>
      </c>
    </row>
    <row r="368" spans="1:11" x14ac:dyDescent="0.25">
      <c r="A368" s="22" t="str">
        <f t="shared" si="35"/>
        <v>Town of Pelham - 4</v>
      </c>
      <c r="B368" s="11">
        <v>140004</v>
      </c>
      <c r="C368" s="11">
        <v>460</v>
      </c>
      <c r="D368" s="11">
        <v>154</v>
      </c>
      <c r="E368" s="11">
        <v>15</v>
      </c>
      <c r="F368" s="11">
        <v>36</v>
      </c>
      <c r="G368" s="11">
        <v>0</v>
      </c>
      <c r="H368" s="11">
        <v>0</v>
      </c>
      <c r="I368" s="24">
        <f t="shared" si="33"/>
        <v>665</v>
      </c>
      <c r="J368" s="24">
        <f t="shared" si="36"/>
        <v>8</v>
      </c>
      <c r="K368" s="24">
        <f t="shared" si="34"/>
        <v>673</v>
      </c>
    </row>
    <row r="369" spans="1:11" x14ac:dyDescent="0.25">
      <c r="A369" s="22" t="str">
        <f t="shared" si="35"/>
        <v>Town of Pelham - 5</v>
      </c>
      <c r="B369" s="11">
        <v>140005</v>
      </c>
      <c r="C369" s="11">
        <v>394</v>
      </c>
      <c r="D369" s="11">
        <v>117</v>
      </c>
      <c r="E369" s="11">
        <v>10</v>
      </c>
      <c r="F369" s="11">
        <v>27</v>
      </c>
      <c r="G369" s="11">
        <v>0</v>
      </c>
      <c r="H369" s="11">
        <v>0</v>
      </c>
      <c r="I369" s="24">
        <f t="shared" si="33"/>
        <v>548</v>
      </c>
      <c r="J369" s="24">
        <f t="shared" si="36"/>
        <v>7</v>
      </c>
      <c r="K369" s="24">
        <f t="shared" si="34"/>
        <v>555</v>
      </c>
    </row>
    <row r="370" spans="1:11" x14ac:dyDescent="0.25">
      <c r="A370" s="22" t="str">
        <f t="shared" si="35"/>
        <v>Town of Pelham - 6</v>
      </c>
      <c r="B370" s="11">
        <v>140006</v>
      </c>
      <c r="C370" s="11">
        <v>290</v>
      </c>
      <c r="D370" s="11">
        <v>327</v>
      </c>
      <c r="E370" s="11">
        <v>26</v>
      </c>
      <c r="F370" s="11">
        <v>28</v>
      </c>
      <c r="G370" s="11">
        <v>0</v>
      </c>
      <c r="H370" s="11">
        <v>0</v>
      </c>
      <c r="I370" s="24">
        <f t="shared" si="33"/>
        <v>671</v>
      </c>
      <c r="J370" s="24">
        <f t="shared" si="36"/>
        <v>7</v>
      </c>
      <c r="K370" s="24">
        <f t="shared" si="34"/>
        <v>678</v>
      </c>
    </row>
    <row r="371" spans="1:11" x14ac:dyDescent="0.25">
      <c r="A371" s="22" t="str">
        <f t="shared" si="35"/>
        <v>Town of Pelham - 7</v>
      </c>
      <c r="B371" s="11">
        <v>140007</v>
      </c>
      <c r="C371" s="11">
        <v>275</v>
      </c>
      <c r="D371" s="11">
        <v>167</v>
      </c>
      <c r="E371" s="11">
        <v>14</v>
      </c>
      <c r="F371" s="11">
        <v>26</v>
      </c>
      <c r="G371" s="11">
        <v>0</v>
      </c>
      <c r="H371" s="11">
        <v>2</v>
      </c>
      <c r="I371" s="24">
        <f t="shared" si="33"/>
        <v>484</v>
      </c>
      <c r="J371" s="24">
        <f t="shared" si="36"/>
        <v>3</v>
      </c>
      <c r="K371" s="24">
        <f t="shared" si="34"/>
        <v>487</v>
      </c>
    </row>
    <row r="372" spans="1:11" x14ac:dyDescent="0.25">
      <c r="A372" s="22" t="str">
        <f t="shared" si="35"/>
        <v>Town of Pelham - 8</v>
      </c>
      <c r="B372" s="11">
        <v>140008</v>
      </c>
      <c r="C372" s="11">
        <v>291</v>
      </c>
      <c r="D372" s="11">
        <v>105</v>
      </c>
      <c r="E372" s="11">
        <v>17</v>
      </c>
      <c r="F372" s="11">
        <v>12</v>
      </c>
      <c r="G372" s="11">
        <v>0</v>
      </c>
      <c r="H372" s="11">
        <v>1</v>
      </c>
      <c r="I372" s="24">
        <f t="shared" si="33"/>
        <v>426</v>
      </c>
      <c r="J372" s="24">
        <f t="shared" si="36"/>
        <v>0</v>
      </c>
      <c r="K372" s="24">
        <f t="shared" si="34"/>
        <v>426</v>
      </c>
    </row>
    <row r="373" spans="1:11" x14ac:dyDescent="0.25">
      <c r="A373" s="22" t="str">
        <f t="shared" si="35"/>
        <v>Town of Pelham - 9</v>
      </c>
      <c r="B373" s="11">
        <v>140009</v>
      </c>
      <c r="C373" s="11">
        <v>381</v>
      </c>
      <c r="D373" s="11">
        <v>279</v>
      </c>
      <c r="E373" s="11">
        <v>28</v>
      </c>
      <c r="F373" s="11">
        <v>12</v>
      </c>
      <c r="G373" s="11">
        <v>0</v>
      </c>
      <c r="H373" s="11">
        <v>0</v>
      </c>
      <c r="I373" s="24">
        <f t="shared" si="33"/>
        <v>700</v>
      </c>
      <c r="J373" s="24">
        <f t="shared" si="36"/>
        <v>11</v>
      </c>
      <c r="K373" s="24">
        <f t="shared" si="34"/>
        <v>711</v>
      </c>
    </row>
    <row r="374" spans="1:11" ht="13.8" thickBot="1" x14ac:dyDescent="0.3">
      <c r="A374" s="18" t="str">
        <f t="shared" si="35"/>
        <v>Town of Pelham - 10</v>
      </c>
      <c r="B374" s="19">
        <v>140010</v>
      </c>
      <c r="C374" s="19">
        <v>215</v>
      </c>
      <c r="D374" s="19">
        <v>154</v>
      </c>
      <c r="E374" s="19">
        <v>21</v>
      </c>
      <c r="F374" s="19">
        <v>13</v>
      </c>
      <c r="G374" s="19">
        <v>0</v>
      </c>
      <c r="H374" s="19">
        <v>0</v>
      </c>
      <c r="I374" s="26">
        <f t="shared" si="33"/>
        <v>403</v>
      </c>
      <c r="J374" s="26">
        <f t="shared" si="36"/>
        <v>2</v>
      </c>
      <c r="K374" s="26">
        <f t="shared" si="34"/>
        <v>405</v>
      </c>
    </row>
    <row r="375" spans="1:11" x14ac:dyDescent="0.25">
      <c r="A375" s="22"/>
      <c r="B375" s="11" t="s">
        <v>977</v>
      </c>
      <c r="C375" s="11">
        <f>SUM(C365:C374)</f>
        <v>3210</v>
      </c>
      <c r="D375" s="11">
        <f t="shared" ref="D375:K375" si="38">SUM(D365:D374)</f>
        <v>1857</v>
      </c>
      <c r="E375" s="11">
        <f t="shared" si="38"/>
        <v>187</v>
      </c>
      <c r="F375" s="11">
        <f t="shared" si="38"/>
        <v>225</v>
      </c>
      <c r="G375" s="11">
        <f t="shared" si="38"/>
        <v>2</v>
      </c>
      <c r="H375" s="11">
        <f t="shared" si="38"/>
        <v>4</v>
      </c>
      <c r="I375" s="11">
        <f t="shared" si="38"/>
        <v>5485</v>
      </c>
      <c r="J375" s="11">
        <f t="shared" si="38"/>
        <v>59</v>
      </c>
      <c r="K375" s="11">
        <f t="shared" si="38"/>
        <v>5544</v>
      </c>
    </row>
    <row r="376" spans="1:11" x14ac:dyDescent="0.25">
      <c r="A376" s="22" t="str">
        <f t="shared" si="35"/>
        <v>Town of Pound Ridge - 1</v>
      </c>
      <c r="B376" s="11">
        <v>150001</v>
      </c>
      <c r="C376" s="11">
        <v>455</v>
      </c>
      <c r="D376" s="11">
        <v>230</v>
      </c>
      <c r="E376" s="11">
        <v>18</v>
      </c>
      <c r="F376" s="11">
        <v>26</v>
      </c>
      <c r="G376" s="11">
        <v>0</v>
      </c>
      <c r="H376" s="11">
        <v>0</v>
      </c>
      <c r="I376" s="24">
        <f t="shared" si="33"/>
        <v>729</v>
      </c>
      <c r="J376" s="24">
        <f t="shared" si="36"/>
        <v>6</v>
      </c>
      <c r="K376" s="24">
        <f t="shared" si="34"/>
        <v>735</v>
      </c>
    </row>
    <row r="377" spans="1:11" x14ac:dyDescent="0.25">
      <c r="A377" s="22" t="str">
        <f t="shared" si="35"/>
        <v>Town of Pound Ridge - 2</v>
      </c>
      <c r="B377" s="11">
        <v>150002</v>
      </c>
      <c r="C377" s="11">
        <v>484</v>
      </c>
      <c r="D377" s="11">
        <v>231</v>
      </c>
      <c r="E377" s="11">
        <v>18</v>
      </c>
      <c r="F377" s="11">
        <v>17</v>
      </c>
      <c r="G377" s="11">
        <v>0</v>
      </c>
      <c r="H377" s="11">
        <v>1</v>
      </c>
      <c r="I377" s="24">
        <f t="shared" si="33"/>
        <v>751</v>
      </c>
      <c r="J377" s="24">
        <f t="shared" si="36"/>
        <v>6</v>
      </c>
      <c r="K377" s="24">
        <f t="shared" si="34"/>
        <v>757</v>
      </c>
    </row>
    <row r="378" spans="1:11" x14ac:dyDescent="0.25">
      <c r="A378" s="22" t="str">
        <f t="shared" si="35"/>
        <v>Town of Pound Ridge - 3</v>
      </c>
      <c r="B378" s="11">
        <v>150003</v>
      </c>
      <c r="C378" s="11">
        <v>366</v>
      </c>
      <c r="D378" s="11">
        <v>182</v>
      </c>
      <c r="E378" s="11">
        <v>17</v>
      </c>
      <c r="F378" s="11">
        <v>11</v>
      </c>
      <c r="G378" s="11">
        <v>0</v>
      </c>
      <c r="H378" s="11">
        <v>0</v>
      </c>
      <c r="I378" s="24">
        <f t="shared" si="33"/>
        <v>576</v>
      </c>
      <c r="J378" s="24">
        <f t="shared" si="36"/>
        <v>10</v>
      </c>
      <c r="K378" s="24">
        <f t="shared" si="34"/>
        <v>586</v>
      </c>
    </row>
    <row r="379" spans="1:11" ht="13.8" thickBot="1" x14ac:dyDescent="0.3">
      <c r="A379" s="18" t="str">
        <f t="shared" si="35"/>
        <v>Town of Pound Ridge - 4</v>
      </c>
      <c r="B379" s="19">
        <v>150004</v>
      </c>
      <c r="C379" s="19">
        <v>375</v>
      </c>
      <c r="D379" s="19">
        <v>214</v>
      </c>
      <c r="E379" s="19">
        <v>14</v>
      </c>
      <c r="F379" s="19">
        <v>12</v>
      </c>
      <c r="G379" s="19">
        <v>0</v>
      </c>
      <c r="H379" s="19">
        <v>0</v>
      </c>
      <c r="I379" s="26">
        <f t="shared" si="33"/>
        <v>615</v>
      </c>
      <c r="J379" s="26">
        <f t="shared" si="36"/>
        <v>5</v>
      </c>
      <c r="K379" s="26">
        <f t="shared" si="34"/>
        <v>620</v>
      </c>
    </row>
    <row r="380" spans="1:11" x14ac:dyDescent="0.25">
      <c r="A380" s="22"/>
      <c r="B380" s="11" t="s">
        <v>977</v>
      </c>
      <c r="C380" s="11">
        <f>SUM(C376:C379)</f>
        <v>1680</v>
      </c>
      <c r="D380" s="11">
        <f t="shared" ref="D380:K380" si="39">SUM(D376:D379)</f>
        <v>857</v>
      </c>
      <c r="E380" s="11">
        <f t="shared" si="39"/>
        <v>67</v>
      </c>
      <c r="F380" s="11">
        <f t="shared" si="39"/>
        <v>66</v>
      </c>
      <c r="G380" s="11">
        <f t="shared" si="39"/>
        <v>0</v>
      </c>
      <c r="H380" s="11">
        <f t="shared" si="39"/>
        <v>1</v>
      </c>
      <c r="I380" s="11">
        <f t="shared" si="39"/>
        <v>2671</v>
      </c>
      <c r="J380" s="11">
        <f t="shared" si="39"/>
        <v>27</v>
      </c>
      <c r="K380" s="11">
        <f t="shared" si="39"/>
        <v>2698</v>
      </c>
    </row>
    <row r="381" spans="1:11" x14ac:dyDescent="0.25">
      <c r="A381" s="22" t="str">
        <f t="shared" si="35"/>
        <v>Town of Rye - 1</v>
      </c>
      <c r="B381" s="11">
        <v>160001</v>
      </c>
      <c r="C381" s="11">
        <v>240</v>
      </c>
      <c r="D381" s="11">
        <v>136</v>
      </c>
      <c r="E381" s="11">
        <v>14</v>
      </c>
      <c r="F381" s="11">
        <v>23</v>
      </c>
      <c r="G381" s="11">
        <v>0</v>
      </c>
      <c r="H381" s="11">
        <v>0</v>
      </c>
      <c r="I381" s="24">
        <f t="shared" si="33"/>
        <v>413</v>
      </c>
      <c r="J381" s="24">
        <f t="shared" si="36"/>
        <v>7</v>
      </c>
      <c r="K381" s="24">
        <f t="shared" si="34"/>
        <v>420</v>
      </c>
    </row>
    <row r="382" spans="1:11" x14ac:dyDescent="0.25">
      <c r="A382" s="22" t="str">
        <f t="shared" si="35"/>
        <v>Town of Rye - 2</v>
      </c>
      <c r="B382" s="11">
        <v>160002</v>
      </c>
      <c r="C382" s="11">
        <v>286</v>
      </c>
      <c r="D382" s="11">
        <v>229</v>
      </c>
      <c r="E382" s="11">
        <v>12</v>
      </c>
      <c r="F382" s="11">
        <v>26</v>
      </c>
      <c r="G382" s="11">
        <v>0</v>
      </c>
      <c r="H382" s="11">
        <v>0</v>
      </c>
      <c r="I382" s="24">
        <f t="shared" si="33"/>
        <v>553</v>
      </c>
      <c r="J382" s="24">
        <f t="shared" si="36"/>
        <v>8</v>
      </c>
      <c r="K382" s="24">
        <f t="shared" si="34"/>
        <v>561</v>
      </c>
    </row>
    <row r="383" spans="1:11" x14ac:dyDescent="0.25">
      <c r="A383" s="22" t="str">
        <f t="shared" si="35"/>
        <v>Town of Rye - 3</v>
      </c>
      <c r="B383" s="11">
        <v>160003</v>
      </c>
      <c r="C383" s="11">
        <v>328</v>
      </c>
      <c r="D383" s="11">
        <v>153</v>
      </c>
      <c r="E383" s="11">
        <v>12</v>
      </c>
      <c r="F383" s="11">
        <v>10</v>
      </c>
      <c r="G383" s="11">
        <v>0</v>
      </c>
      <c r="H383" s="11">
        <v>0</v>
      </c>
      <c r="I383" s="24">
        <f t="shared" si="33"/>
        <v>503</v>
      </c>
      <c r="J383" s="24">
        <f t="shared" si="36"/>
        <v>12</v>
      </c>
      <c r="K383" s="24">
        <f t="shared" si="34"/>
        <v>515</v>
      </c>
    </row>
    <row r="384" spans="1:11" x14ac:dyDescent="0.25">
      <c r="A384" s="22" t="str">
        <f t="shared" si="35"/>
        <v>Town of Rye - 4</v>
      </c>
      <c r="B384" s="11">
        <v>160004</v>
      </c>
      <c r="C384" s="11">
        <v>191</v>
      </c>
      <c r="D384" s="11">
        <v>218</v>
      </c>
      <c r="E384" s="11">
        <v>17</v>
      </c>
      <c r="F384" s="11">
        <v>16</v>
      </c>
      <c r="G384" s="11">
        <v>1</v>
      </c>
      <c r="H384" s="11">
        <v>0</v>
      </c>
      <c r="I384" s="24">
        <f t="shared" si="33"/>
        <v>443</v>
      </c>
      <c r="J384" s="24">
        <f t="shared" si="36"/>
        <v>7</v>
      </c>
      <c r="K384" s="24">
        <f t="shared" si="34"/>
        <v>450</v>
      </c>
    </row>
    <row r="385" spans="1:11" x14ac:dyDescent="0.25">
      <c r="A385" s="22" t="str">
        <f t="shared" si="35"/>
        <v>Town of Rye - 5</v>
      </c>
      <c r="B385" s="11">
        <v>160005</v>
      </c>
      <c r="C385" s="11">
        <v>162</v>
      </c>
      <c r="D385" s="11">
        <v>124</v>
      </c>
      <c r="E385" s="11">
        <v>7</v>
      </c>
      <c r="F385" s="11">
        <v>7</v>
      </c>
      <c r="G385" s="11">
        <v>0</v>
      </c>
      <c r="H385" s="11">
        <v>0</v>
      </c>
      <c r="I385" s="24">
        <f t="shared" si="33"/>
        <v>300</v>
      </c>
      <c r="J385" s="24">
        <f t="shared" si="36"/>
        <v>2</v>
      </c>
      <c r="K385" s="24">
        <f t="shared" si="34"/>
        <v>302</v>
      </c>
    </row>
    <row r="386" spans="1:11" x14ac:dyDescent="0.25">
      <c r="A386" s="22" t="str">
        <f t="shared" si="35"/>
        <v>Town of Rye - 6</v>
      </c>
      <c r="B386" s="11">
        <v>160006</v>
      </c>
      <c r="C386" s="11">
        <v>126</v>
      </c>
      <c r="D386" s="11">
        <v>45</v>
      </c>
      <c r="E386" s="11">
        <v>7</v>
      </c>
      <c r="F386" s="11">
        <v>7</v>
      </c>
      <c r="G386" s="11">
        <v>0</v>
      </c>
      <c r="H386" s="11">
        <v>0</v>
      </c>
      <c r="I386" s="24">
        <f t="shared" si="33"/>
        <v>185</v>
      </c>
      <c r="J386" s="24">
        <f t="shared" si="36"/>
        <v>3</v>
      </c>
      <c r="K386" s="24">
        <f t="shared" si="34"/>
        <v>188</v>
      </c>
    </row>
    <row r="387" spans="1:11" x14ac:dyDescent="0.25">
      <c r="A387" s="22" t="str">
        <f t="shared" si="35"/>
        <v>Town of Rye - 7</v>
      </c>
      <c r="B387" s="11">
        <v>160007</v>
      </c>
      <c r="C387" s="11">
        <v>38</v>
      </c>
      <c r="D387" s="11">
        <v>11</v>
      </c>
      <c r="E387" s="11">
        <v>1</v>
      </c>
      <c r="F387" s="11">
        <v>0</v>
      </c>
      <c r="G387" s="11">
        <v>0</v>
      </c>
      <c r="H387" s="11">
        <v>0</v>
      </c>
      <c r="I387" s="24">
        <f t="shared" si="33"/>
        <v>50</v>
      </c>
      <c r="J387" s="24">
        <f t="shared" si="36"/>
        <v>2</v>
      </c>
      <c r="K387" s="24">
        <f t="shared" si="34"/>
        <v>52</v>
      </c>
    </row>
    <row r="388" spans="1:11" x14ac:dyDescent="0.25">
      <c r="A388" s="22" t="str">
        <f t="shared" si="35"/>
        <v>Town of Rye - 8</v>
      </c>
      <c r="B388" s="11">
        <v>160008</v>
      </c>
      <c r="C388" s="11">
        <v>102</v>
      </c>
      <c r="D388" s="11">
        <v>35</v>
      </c>
      <c r="E388" s="11">
        <v>5</v>
      </c>
      <c r="F388" s="11">
        <v>0</v>
      </c>
      <c r="G388" s="11">
        <v>0</v>
      </c>
      <c r="H388" s="11">
        <v>0</v>
      </c>
      <c r="I388" s="24">
        <f t="shared" si="33"/>
        <v>142</v>
      </c>
      <c r="J388" s="24">
        <f t="shared" si="36"/>
        <v>6</v>
      </c>
      <c r="K388" s="24">
        <f t="shared" si="34"/>
        <v>148</v>
      </c>
    </row>
    <row r="389" spans="1:11" x14ac:dyDescent="0.25">
      <c r="A389" s="22" t="str">
        <f t="shared" si="35"/>
        <v>Town of Rye - 9</v>
      </c>
      <c r="B389" s="11">
        <v>160009</v>
      </c>
      <c r="C389" s="11">
        <v>142</v>
      </c>
      <c r="D389" s="11">
        <v>89</v>
      </c>
      <c r="E389" s="11">
        <v>10</v>
      </c>
      <c r="F389" s="11">
        <v>14</v>
      </c>
      <c r="G389" s="11">
        <v>1</v>
      </c>
      <c r="H389" s="11">
        <v>0</v>
      </c>
      <c r="I389" s="24">
        <f t="shared" si="33"/>
        <v>256</v>
      </c>
      <c r="J389" s="24">
        <f t="shared" si="36"/>
        <v>4</v>
      </c>
      <c r="K389" s="24">
        <f t="shared" si="34"/>
        <v>260</v>
      </c>
    </row>
    <row r="390" spans="1:11" x14ac:dyDescent="0.25">
      <c r="A390" s="22" t="str">
        <f t="shared" si="35"/>
        <v>Town of Rye - 10</v>
      </c>
      <c r="B390" s="11">
        <v>160010</v>
      </c>
      <c r="C390" s="11">
        <v>141</v>
      </c>
      <c r="D390" s="11">
        <v>113</v>
      </c>
      <c r="E390" s="11">
        <v>15</v>
      </c>
      <c r="F390" s="11">
        <v>7</v>
      </c>
      <c r="G390" s="11">
        <v>0</v>
      </c>
      <c r="H390" s="11">
        <v>0</v>
      </c>
      <c r="I390" s="24">
        <f t="shared" si="33"/>
        <v>276</v>
      </c>
      <c r="J390" s="24">
        <f t="shared" si="36"/>
        <v>1</v>
      </c>
      <c r="K390" s="24">
        <f t="shared" si="34"/>
        <v>277</v>
      </c>
    </row>
    <row r="391" spans="1:11" x14ac:dyDescent="0.25">
      <c r="A391" s="22" t="str">
        <f t="shared" si="35"/>
        <v>Town of Rye - 11</v>
      </c>
      <c r="B391" s="11">
        <v>160011</v>
      </c>
      <c r="C391" s="11">
        <v>225</v>
      </c>
      <c r="D391" s="11">
        <v>154</v>
      </c>
      <c r="E391" s="11">
        <v>12</v>
      </c>
      <c r="F391" s="11">
        <v>14</v>
      </c>
      <c r="G391" s="11">
        <v>0</v>
      </c>
      <c r="H391" s="11">
        <v>0</v>
      </c>
      <c r="I391" s="24">
        <f t="shared" si="33"/>
        <v>405</v>
      </c>
      <c r="J391" s="24">
        <f t="shared" si="36"/>
        <v>0</v>
      </c>
      <c r="K391" s="24">
        <f t="shared" si="34"/>
        <v>405</v>
      </c>
    </row>
    <row r="392" spans="1:11" x14ac:dyDescent="0.25">
      <c r="A392" s="22" t="str">
        <f t="shared" si="35"/>
        <v>Town of Rye - 12</v>
      </c>
      <c r="B392" s="11">
        <v>160012</v>
      </c>
      <c r="C392" s="11">
        <v>213</v>
      </c>
      <c r="D392" s="11">
        <v>175</v>
      </c>
      <c r="E392" s="11">
        <v>16</v>
      </c>
      <c r="F392" s="11">
        <v>14</v>
      </c>
      <c r="G392" s="11">
        <v>0</v>
      </c>
      <c r="H392" s="11">
        <v>0</v>
      </c>
      <c r="I392" s="24">
        <f t="shared" si="33"/>
        <v>418</v>
      </c>
      <c r="J392" s="24">
        <f t="shared" si="36"/>
        <v>9</v>
      </c>
      <c r="K392" s="24">
        <f t="shared" si="34"/>
        <v>427</v>
      </c>
    </row>
    <row r="393" spans="1:11" x14ac:dyDescent="0.25">
      <c r="A393" s="22" t="str">
        <f t="shared" si="35"/>
        <v>Town of Rye - 13</v>
      </c>
      <c r="B393" s="11">
        <v>160013</v>
      </c>
      <c r="C393" s="11">
        <v>244</v>
      </c>
      <c r="D393" s="11">
        <v>197</v>
      </c>
      <c r="E393" s="11">
        <v>16</v>
      </c>
      <c r="F393" s="11">
        <v>28</v>
      </c>
      <c r="G393" s="11">
        <v>2</v>
      </c>
      <c r="H393" s="11">
        <v>0</v>
      </c>
      <c r="I393" s="24">
        <f t="shared" si="33"/>
        <v>487</v>
      </c>
      <c r="J393" s="24">
        <f t="shared" si="36"/>
        <v>6</v>
      </c>
      <c r="K393" s="24">
        <f t="shared" si="34"/>
        <v>493</v>
      </c>
    </row>
    <row r="394" spans="1:11" x14ac:dyDescent="0.25">
      <c r="A394" s="22" t="str">
        <f t="shared" si="35"/>
        <v>Town of Rye - 14</v>
      </c>
      <c r="B394" s="11">
        <v>160014</v>
      </c>
      <c r="C394" s="11">
        <v>159</v>
      </c>
      <c r="D394" s="11">
        <v>137</v>
      </c>
      <c r="E394" s="11">
        <v>12</v>
      </c>
      <c r="F394" s="11">
        <v>18</v>
      </c>
      <c r="G394" s="11">
        <v>0</v>
      </c>
      <c r="H394" s="11">
        <v>0</v>
      </c>
      <c r="I394" s="24">
        <f t="shared" si="33"/>
        <v>326</v>
      </c>
      <c r="J394" s="24">
        <f t="shared" si="36"/>
        <v>2</v>
      </c>
      <c r="K394" s="24">
        <f t="shared" si="34"/>
        <v>328</v>
      </c>
    </row>
    <row r="395" spans="1:11" x14ac:dyDescent="0.25">
      <c r="A395" s="22" t="str">
        <f t="shared" si="35"/>
        <v>Town of Rye - 15</v>
      </c>
      <c r="B395" s="11">
        <v>160015</v>
      </c>
      <c r="C395" s="11">
        <v>105</v>
      </c>
      <c r="D395" s="11">
        <v>37</v>
      </c>
      <c r="E395" s="11">
        <v>6</v>
      </c>
      <c r="F395" s="11">
        <v>11</v>
      </c>
      <c r="G395" s="11">
        <v>0</v>
      </c>
      <c r="H395" s="11">
        <v>0</v>
      </c>
      <c r="I395" s="24">
        <f t="shared" si="33"/>
        <v>159</v>
      </c>
      <c r="J395" s="24">
        <f t="shared" si="36"/>
        <v>3</v>
      </c>
      <c r="K395" s="24">
        <f t="shared" si="34"/>
        <v>162</v>
      </c>
    </row>
    <row r="396" spans="1:11" x14ac:dyDescent="0.25">
      <c r="A396" s="22" t="str">
        <f t="shared" si="35"/>
        <v>Town of Rye - 16</v>
      </c>
      <c r="B396" s="11">
        <v>160016</v>
      </c>
      <c r="C396" s="11">
        <v>360</v>
      </c>
      <c r="D396" s="11">
        <v>215</v>
      </c>
      <c r="E396" s="11">
        <v>29</v>
      </c>
      <c r="F396" s="11">
        <v>28</v>
      </c>
      <c r="G396" s="11">
        <v>0</v>
      </c>
      <c r="H396" s="11">
        <v>1</v>
      </c>
      <c r="I396" s="24">
        <f t="shared" si="33"/>
        <v>633</v>
      </c>
      <c r="J396" s="24">
        <f t="shared" si="36"/>
        <v>13</v>
      </c>
      <c r="K396" s="24">
        <f t="shared" si="34"/>
        <v>646</v>
      </c>
    </row>
    <row r="397" spans="1:11" x14ac:dyDescent="0.25">
      <c r="A397" s="22" t="str">
        <f t="shared" si="35"/>
        <v>Town of Rye - 17</v>
      </c>
      <c r="B397" s="11">
        <v>160017</v>
      </c>
      <c r="C397" s="11">
        <v>152</v>
      </c>
      <c r="D397" s="11">
        <v>144</v>
      </c>
      <c r="E397" s="11">
        <v>8</v>
      </c>
      <c r="F397" s="11">
        <v>15</v>
      </c>
      <c r="G397" s="11">
        <v>0</v>
      </c>
      <c r="H397" s="11">
        <v>0</v>
      </c>
      <c r="I397" s="24">
        <f t="shared" si="33"/>
        <v>319</v>
      </c>
      <c r="J397" s="24">
        <f t="shared" si="36"/>
        <v>5</v>
      </c>
      <c r="K397" s="24">
        <f t="shared" si="34"/>
        <v>324</v>
      </c>
    </row>
    <row r="398" spans="1:11" x14ac:dyDescent="0.25">
      <c r="A398" s="22" t="str">
        <f t="shared" si="35"/>
        <v>Town of Rye - 18</v>
      </c>
      <c r="B398" s="11">
        <v>160018</v>
      </c>
      <c r="C398" s="11">
        <v>238</v>
      </c>
      <c r="D398" s="11">
        <v>251</v>
      </c>
      <c r="E398" s="11">
        <v>21</v>
      </c>
      <c r="F398" s="11">
        <v>22</v>
      </c>
      <c r="G398" s="11">
        <v>2</v>
      </c>
      <c r="H398" s="11">
        <v>0</v>
      </c>
      <c r="I398" s="24">
        <f t="shared" si="33"/>
        <v>534</v>
      </c>
      <c r="J398" s="24">
        <f t="shared" si="36"/>
        <v>8</v>
      </c>
      <c r="K398" s="24">
        <f t="shared" si="34"/>
        <v>542</v>
      </c>
    </row>
    <row r="399" spans="1:11" x14ac:dyDescent="0.25">
      <c r="A399" s="22" t="str">
        <f t="shared" si="35"/>
        <v>Town of Rye - 19</v>
      </c>
      <c r="B399" s="11">
        <v>160019</v>
      </c>
      <c r="C399" s="11">
        <v>203</v>
      </c>
      <c r="D399" s="11">
        <v>241</v>
      </c>
      <c r="E399" s="11">
        <v>33</v>
      </c>
      <c r="F399" s="11">
        <v>9</v>
      </c>
      <c r="G399" s="11">
        <v>0</v>
      </c>
      <c r="H399" s="11">
        <v>0</v>
      </c>
      <c r="I399" s="24">
        <f t="shared" si="33"/>
        <v>486</v>
      </c>
      <c r="J399" s="24">
        <f t="shared" si="36"/>
        <v>1</v>
      </c>
      <c r="K399" s="24">
        <f t="shared" si="34"/>
        <v>487</v>
      </c>
    </row>
    <row r="400" spans="1:11" x14ac:dyDescent="0.25">
      <c r="A400" s="22" t="str">
        <f t="shared" si="35"/>
        <v>Town of Rye - 20</v>
      </c>
      <c r="B400" s="11">
        <v>160020</v>
      </c>
      <c r="C400" s="11">
        <v>161</v>
      </c>
      <c r="D400" s="11">
        <v>167</v>
      </c>
      <c r="E400" s="11">
        <v>20</v>
      </c>
      <c r="F400" s="11">
        <v>8</v>
      </c>
      <c r="G400" s="11">
        <v>0</v>
      </c>
      <c r="H400" s="11">
        <v>0</v>
      </c>
      <c r="I400" s="24">
        <f t="shared" si="33"/>
        <v>356</v>
      </c>
      <c r="J400" s="24">
        <f t="shared" si="36"/>
        <v>1</v>
      </c>
      <c r="K400" s="24">
        <f t="shared" si="34"/>
        <v>357</v>
      </c>
    </row>
    <row r="401" spans="1:11" x14ac:dyDescent="0.25">
      <c r="A401" s="22" t="str">
        <f t="shared" si="35"/>
        <v>Town of Rye - 21</v>
      </c>
      <c r="B401" s="11">
        <v>160021</v>
      </c>
      <c r="C401" s="11">
        <v>213</v>
      </c>
      <c r="D401" s="11">
        <v>225</v>
      </c>
      <c r="E401" s="11">
        <v>12</v>
      </c>
      <c r="F401" s="11">
        <v>8</v>
      </c>
      <c r="G401" s="11">
        <v>0</v>
      </c>
      <c r="H401" s="11">
        <v>0</v>
      </c>
      <c r="I401" s="24">
        <f t="shared" si="33"/>
        <v>458</v>
      </c>
      <c r="J401" s="24">
        <f t="shared" si="36"/>
        <v>5</v>
      </c>
      <c r="K401" s="24">
        <f t="shared" si="34"/>
        <v>463</v>
      </c>
    </row>
    <row r="402" spans="1:11" x14ac:dyDescent="0.25">
      <c r="A402" s="22" t="str">
        <f t="shared" si="35"/>
        <v>Town of Rye - 22</v>
      </c>
      <c r="B402" s="11">
        <v>160022</v>
      </c>
      <c r="C402" s="11">
        <v>293</v>
      </c>
      <c r="D402" s="11">
        <v>133</v>
      </c>
      <c r="E402" s="11">
        <v>10</v>
      </c>
      <c r="F402" s="11">
        <v>9</v>
      </c>
      <c r="G402" s="11">
        <v>0</v>
      </c>
      <c r="H402" s="11">
        <v>1</v>
      </c>
      <c r="I402" s="24">
        <f t="shared" ref="I402:I468" si="40">SUM(C402:H402)</f>
        <v>446</v>
      </c>
      <c r="J402" s="24">
        <f t="shared" si="36"/>
        <v>1</v>
      </c>
      <c r="K402" s="24">
        <f t="shared" ref="K402:K468" si="41">VLOOKUP(B402,KEY,2,FALSE)</f>
        <v>447</v>
      </c>
    </row>
    <row r="403" spans="1:11" x14ac:dyDescent="0.25">
      <c r="A403" s="22" t="str">
        <f t="shared" si="35"/>
        <v>Town of Rye - 23</v>
      </c>
      <c r="B403" s="11">
        <v>160023</v>
      </c>
      <c r="C403" s="11">
        <v>358</v>
      </c>
      <c r="D403" s="11">
        <v>132</v>
      </c>
      <c r="E403" s="11">
        <v>13</v>
      </c>
      <c r="F403" s="11">
        <v>7</v>
      </c>
      <c r="G403" s="11">
        <v>0</v>
      </c>
      <c r="H403" s="11">
        <v>1</v>
      </c>
      <c r="I403" s="24">
        <f t="shared" si="40"/>
        <v>511</v>
      </c>
      <c r="J403" s="24">
        <f t="shared" si="36"/>
        <v>6</v>
      </c>
      <c r="K403" s="24">
        <f t="shared" si="41"/>
        <v>517</v>
      </c>
    </row>
    <row r="404" spans="1:11" x14ac:dyDescent="0.25">
      <c r="A404" s="22" t="str">
        <f t="shared" ref="A404:A470" si="42">VLOOKUP(B404,KEY,3,FALSE)</f>
        <v>Town of Rye - 24</v>
      </c>
      <c r="B404" s="11">
        <v>160024</v>
      </c>
      <c r="C404" s="11">
        <v>210</v>
      </c>
      <c r="D404" s="11">
        <v>262</v>
      </c>
      <c r="E404" s="11">
        <v>26</v>
      </c>
      <c r="F404" s="11">
        <v>18</v>
      </c>
      <c r="G404" s="11">
        <v>0</v>
      </c>
      <c r="H404" s="11">
        <v>0</v>
      </c>
      <c r="I404" s="24">
        <f t="shared" si="40"/>
        <v>516</v>
      </c>
      <c r="J404" s="24">
        <f t="shared" si="36"/>
        <v>12</v>
      </c>
      <c r="K404" s="24">
        <f t="shared" si="41"/>
        <v>528</v>
      </c>
    </row>
    <row r="405" spans="1:11" x14ac:dyDescent="0.25">
      <c r="A405" s="22" t="str">
        <f t="shared" si="42"/>
        <v>Town of Rye - 25</v>
      </c>
      <c r="B405" s="11">
        <v>160025</v>
      </c>
      <c r="C405" s="11">
        <v>238</v>
      </c>
      <c r="D405" s="11">
        <v>284</v>
      </c>
      <c r="E405" s="11">
        <v>39</v>
      </c>
      <c r="F405" s="11">
        <v>14</v>
      </c>
      <c r="G405" s="11">
        <v>0</v>
      </c>
      <c r="H405" s="11">
        <v>0</v>
      </c>
      <c r="I405" s="24">
        <f t="shared" si="40"/>
        <v>575</v>
      </c>
      <c r="J405" s="24">
        <f t="shared" si="36"/>
        <v>5</v>
      </c>
      <c r="K405" s="24">
        <f t="shared" si="41"/>
        <v>580</v>
      </c>
    </row>
    <row r="406" spans="1:11" x14ac:dyDescent="0.25">
      <c r="A406" s="22" t="str">
        <f t="shared" si="42"/>
        <v>Town of Rye - 26</v>
      </c>
      <c r="B406" s="11">
        <v>160026</v>
      </c>
      <c r="C406" s="11">
        <v>296</v>
      </c>
      <c r="D406" s="11">
        <v>246</v>
      </c>
      <c r="E406" s="11">
        <v>22</v>
      </c>
      <c r="F406" s="11">
        <v>10</v>
      </c>
      <c r="G406" s="11">
        <v>0</v>
      </c>
      <c r="H406" s="11">
        <v>0</v>
      </c>
      <c r="I406" s="24">
        <f t="shared" si="40"/>
        <v>574</v>
      </c>
      <c r="J406" s="24">
        <f t="shared" si="36"/>
        <v>2</v>
      </c>
      <c r="K406" s="24">
        <f t="shared" si="41"/>
        <v>576</v>
      </c>
    </row>
    <row r="407" spans="1:11" x14ac:dyDescent="0.25">
      <c r="A407" s="22" t="str">
        <f t="shared" si="42"/>
        <v>Town of Rye - 27</v>
      </c>
      <c r="B407" s="11">
        <v>160027</v>
      </c>
      <c r="C407" s="11">
        <v>375</v>
      </c>
      <c r="D407" s="11">
        <v>182</v>
      </c>
      <c r="E407" s="11">
        <v>18</v>
      </c>
      <c r="F407" s="11">
        <v>8</v>
      </c>
      <c r="G407" s="11">
        <v>0</v>
      </c>
      <c r="H407" s="11">
        <v>0</v>
      </c>
      <c r="I407" s="24">
        <f t="shared" si="40"/>
        <v>583</v>
      </c>
      <c r="J407" s="24">
        <f t="shared" si="36"/>
        <v>4</v>
      </c>
      <c r="K407" s="24">
        <f t="shared" si="41"/>
        <v>587</v>
      </c>
    </row>
    <row r="408" spans="1:11" x14ac:dyDescent="0.25">
      <c r="A408" s="22" t="str">
        <f t="shared" si="42"/>
        <v>Town of Rye - 28</v>
      </c>
      <c r="B408" s="11">
        <v>160028</v>
      </c>
      <c r="C408" s="11">
        <v>235</v>
      </c>
      <c r="D408" s="11">
        <v>141</v>
      </c>
      <c r="E408" s="11">
        <v>14</v>
      </c>
      <c r="F408" s="11">
        <v>17</v>
      </c>
      <c r="G408" s="11">
        <v>0</v>
      </c>
      <c r="H408" s="11">
        <v>0</v>
      </c>
      <c r="I408" s="24">
        <f t="shared" si="40"/>
        <v>407</v>
      </c>
      <c r="J408" s="24">
        <f t="shared" si="36"/>
        <v>3</v>
      </c>
      <c r="K408" s="24">
        <f t="shared" si="41"/>
        <v>410</v>
      </c>
    </row>
    <row r="409" spans="1:11" x14ac:dyDescent="0.25">
      <c r="A409" s="22" t="str">
        <f t="shared" si="42"/>
        <v>Town of Rye - 29</v>
      </c>
      <c r="B409" s="11">
        <v>160029</v>
      </c>
      <c r="C409" s="11">
        <v>366</v>
      </c>
      <c r="D409" s="11">
        <v>175</v>
      </c>
      <c r="E409" s="11">
        <v>17</v>
      </c>
      <c r="F409" s="11">
        <v>19</v>
      </c>
      <c r="G409" s="11">
        <v>0</v>
      </c>
      <c r="H409" s="11">
        <v>1</v>
      </c>
      <c r="I409" s="24">
        <f t="shared" si="40"/>
        <v>578</v>
      </c>
      <c r="J409" s="24">
        <f t="shared" si="36"/>
        <v>2</v>
      </c>
      <c r="K409" s="24">
        <f t="shared" si="41"/>
        <v>580</v>
      </c>
    </row>
    <row r="410" spans="1:11" x14ac:dyDescent="0.25">
      <c r="A410" s="22" t="str">
        <f t="shared" si="42"/>
        <v>Town of Rye - 30</v>
      </c>
      <c r="B410" s="11">
        <v>160030</v>
      </c>
      <c r="C410" s="11">
        <v>182</v>
      </c>
      <c r="D410" s="11">
        <v>78</v>
      </c>
      <c r="E410" s="11">
        <v>8</v>
      </c>
      <c r="F410" s="11">
        <v>1</v>
      </c>
      <c r="G410" s="11">
        <v>0</v>
      </c>
      <c r="H410" s="11">
        <v>0</v>
      </c>
      <c r="I410" s="24">
        <f t="shared" si="40"/>
        <v>269</v>
      </c>
      <c r="J410" s="24">
        <f t="shared" si="36"/>
        <v>1</v>
      </c>
      <c r="K410" s="24">
        <f t="shared" si="41"/>
        <v>270</v>
      </c>
    </row>
    <row r="411" spans="1:11" ht="13.8" thickBot="1" x14ac:dyDescent="0.3">
      <c r="A411" s="18" t="str">
        <f t="shared" si="42"/>
        <v>Town of Rye - 31</v>
      </c>
      <c r="B411" s="19">
        <v>160031</v>
      </c>
      <c r="C411" s="19">
        <v>410</v>
      </c>
      <c r="D411" s="19">
        <v>173</v>
      </c>
      <c r="E411" s="19">
        <v>11</v>
      </c>
      <c r="F411" s="19">
        <v>4</v>
      </c>
      <c r="G411" s="19">
        <v>0</v>
      </c>
      <c r="H411" s="19">
        <v>1</v>
      </c>
      <c r="I411" s="26">
        <f t="shared" si="40"/>
        <v>599</v>
      </c>
      <c r="J411" s="26">
        <f t="shared" si="36"/>
        <v>0</v>
      </c>
      <c r="K411" s="26">
        <f t="shared" si="41"/>
        <v>599</v>
      </c>
    </row>
    <row r="412" spans="1:11" x14ac:dyDescent="0.25">
      <c r="A412" s="22"/>
      <c r="B412" s="11" t="s">
        <v>977</v>
      </c>
      <c r="C412" s="11">
        <f>SUM(C381:C411)</f>
        <v>6992</v>
      </c>
      <c r="D412" s="11">
        <f t="shared" ref="D412:K412" si="43">SUM(D381:D411)</f>
        <v>4902</v>
      </c>
      <c r="E412" s="11">
        <f t="shared" si="43"/>
        <v>463</v>
      </c>
      <c r="F412" s="11">
        <f t="shared" si="43"/>
        <v>392</v>
      </c>
      <c r="G412" s="11">
        <f t="shared" si="43"/>
        <v>6</v>
      </c>
      <c r="H412" s="11">
        <f t="shared" si="43"/>
        <v>5</v>
      </c>
      <c r="I412" s="11">
        <f t="shared" si="43"/>
        <v>12760</v>
      </c>
      <c r="J412" s="11">
        <f t="shared" si="43"/>
        <v>141</v>
      </c>
      <c r="K412" s="11">
        <f t="shared" si="43"/>
        <v>12901</v>
      </c>
    </row>
    <row r="413" spans="1:11" x14ac:dyDescent="0.25">
      <c r="A413" s="22" t="str">
        <f t="shared" si="42"/>
        <v>Town of Scarsdale - 1</v>
      </c>
      <c r="B413" s="11">
        <v>170001</v>
      </c>
      <c r="C413" s="11">
        <v>365</v>
      </c>
      <c r="D413" s="11">
        <v>102</v>
      </c>
      <c r="E413" s="11">
        <v>5</v>
      </c>
      <c r="F413" s="11">
        <v>7</v>
      </c>
      <c r="G413" s="11">
        <v>0</v>
      </c>
      <c r="H413" s="11">
        <v>0</v>
      </c>
      <c r="I413" s="24">
        <f t="shared" si="40"/>
        <v>479</v>
      </c>
      <c r="J413" s="24">
        <f t="shared" si="36"/>
        <v>3</v>
      </c>
      <c r="K413" s="24">
        <f t="shared" si="41"/>
        <v>482</v>
      </c>
    </row>
    <row r="414" spans="1:11" x14ac:dyDescent="0.25">
      <c r="A414" s="22" t="str">
        <f t="shared" si="42"/>
        <v>Town of Scarsdale - 2</v>
      </c>
      <c r="B414" s="11">
        <v>170002</v>
      </c>
      <c r="C414" s="11">
        <v>408</v>
      </c>
      <c r="D414" s="11">
        <v>119</v>
      </c>
      <c r="E414" s="11">
        <v>6</v>
      </c>
      <c r="F414" s="11">
        <v>11</v>
      </c>
      <c r="G414" s="11">
        <v>0</v>
      </c>
      <c r="H414" s="11">
        <v>1</v>
      </c>
      <c r="I414" s="24">
        <f t="shared" si="40"/>
        <v>545</v>
      </c>
      <c r="J414" s="24">
        <f t="shared" si="36"/>
        <v>4</v>
      </c>
      <c r="K414" s="24">
        <f t="shared" si="41"/>
        <v>549</v>
      </c>
    </row>
    <row r="415" spans="1:11" x14ac:dyDescent="0.25">
      <c r="A415" s="22" t="str">
        <f t="shared" si="42"/>
        <v>Town of Scarsdale - 3</v>
      </c>
      <c r="B415" s="11">
        <v>170003</v>
      </c>
      <c r="C415" s="11">
        <v>260</v>
      </c>
      <c r="D415" s="11">
        <v>115</v>
      </c>
      <c r="E415" s="11">
        <v>5</v>
      </c>
      <c r="F415" s="11">
        <v>3</v>
      </c>
      <c r="G415" s="11">
        <v>0</v>
      </c>
      <c r="H415" s="11">
        <v>0</v>
      </c>
      <c r="I415" s="24">
        <f t="shared" si="40"/>
        <v>383</v>
      </c>
      <c r="J415" s="24">
        <f t="shared" si="36"/>
        <v>5</v>
      </c>
      <c r="K415" s="24">
        <f t="shared" si="41"/>
        <v>388</v>
      </c>
    </row>
    <row r="416" spans="1:11" x14ac:dyDescent="0.25">
      <c r="A416" s="22" t="str">
        <f t="shared" si="42"/>
        <v>Town of Scarsdale - 4</v>
      </c>
      <c r="B416" s="11">
        <v>170004</v>
      </c>
      <c r="C416" s="11">
        <v>208</v>
      </c>
      <c r="D416" s="11">
        <v>85</v>
      </c>
      <c r="E416" s="11">
        <v>3</v>
      </c>
      <c r="F416" s="11">
        <v>6</v>
      </c>
      <c r="G416" s="11">
        <v>0</v>
      </c>
      <c r="H416" s="11">
        <v>0</v>
      </c>
      <c r="I416" s="24">
        <f t="shared" si="40"/>
        <v>302</v>
      </c>
      <c r="J416" s="24">
        <f t="shared" si="36"/>
        <v>3</v>
      </c>
      <c r="K416" s="24">
        <f t="shared" si="41"/>
        <v>305</v>
      </c>
    </row>
    <row r="417" spans="1:11" x14ac:dyDescent="0.25">
      <c r="A417" s="22" t="str">
        <f t="shared" si="42"/>
        <v>Town of Scarsdale - 5</v>
      </c>
      <c r="B417" s="11">
        <v>170005</v>
      </c>
      <c r="C417" s="11">
        <v>252</v>
      </c>
      <c r="D417" s="11">
        <v>101</v>
      </c>
      <c r="E417" s="11">
        <v>1</v>
      </c>
      <c r="F417" s="11">
        <v>3</v>
      </c>
      <c r="G417" s="11">
        <v>0</v>
      </c>
      <c r="H417" s="11">
        <v>0</v>
      </c>
      <c r="I417" s="24">
        <f t="shared" si="40"/>
        <v>357</v>
      </c>
      <c r="J417" s="24">
        <f t="shared" si="36"/>
        <v>6</v>
      </c>
      <c r="K417" s="24">
        <f t="shared" si="41"/>
        <v>363</v>
      </c>
    </row>
    <row r="418" spans="1:11" x14ac:dyDescent="0.25">
      <c r="A418" s="22" t="str">
        <f t="shared" si="42"/>
        <v>Town of Scarsdale - 6</v>
      </c>
      <c r="B418" s="11">
        <v>170006</v>
      </c>
      <c r="C418" s="11">
        <v>241</v>
      </c>
      <c r="D418" s="11">
        <v>90</v>
      </c>
      <c r="E418" s="11">
        <v>4</v>
      </c>
      <c r="F418" s="11">
        <v>9</v>
      </c>
      <c r="G418" s="11">
        <v>0</v>
      </c>
      <c r="H418" s="11">
        <v>0</v>
      </c>
      <c r="I418" s="24">
        <f t="shared" si="40"/>
        <v>344</v>
      </c>
      <c r="J418" s="24">
        <f t="shared" si="36"/>
        <v>5</v>
      </c>
      <c r="K418" s="24">
        <f t="shared" si="41"/>
        <v>349</v>
      </c>
    </row>
    <row r="419" spans="1:11" x14ac:dyDescent="0.25">
      <c r="A419" s="22" t="str">
        <f t="shared" si="42"/>
        <v>Town of Scarsdale - 7</v>
      </c>
      <c r="B419" s="11">
        <v>170007</v>
      </c>
      <c r="C419" s="11">
        <v>232</v>
      </c>
      <c r="D419" s="11">
        <v>76</v>
      </c>
      <c r="E419" s="11">
        <v>13</v>
      </c>
      <c r="F419" s="11">
        <v>7</v>
      </c>
      <c r="G419" s="11">
        <v>0</v>
      </c>
      <c r="H419" s="11">
        <v>1</v>
      </c>
      <c r="I419" s="24">
        <f t="shared" si="40"/>
        <v>329</v>
      </c>
      <c r="J419" s="24">
        <f t="shared" ref="J419:J484" si="44">SUM(K419-I419)</f>
        <v>9</v>
      </c>
      <c r="K419" s="24">
        <f t="shared" si="41"/>
        <v>338</v>
      </c>
    </row>
    <row r="420" spans="1:11" x14ac:dyDescent="0.25">
      <c r="A420" s="22" t="str">
        <f t="shared" si="42"/>
        <v>Town of Scarsdale - 8</v>
      </c>
      <c r="B420" s="11">
        <v>170008</v>
      </c>
      <c r="C420" s="11">
        <v>201</v>
      </c>
      <c r="D420" s="11">
        <v>153</v>
      </c>
      <c r="E420" s="11">
        <v>13</v>
      </c>
      <c r="F420" s="11">
        <v>10</v>
      </c>
      <c r="G420" s="11">
        <v>0</v>
      </c>
      <c r="H420" s="11">
        <v>0</v>
      </c>
      <c r="I420" s="24">
        <f t="shared" si="40"/>
        <v>377</v>
      </c>
      <c r="J420" s="24">
        <f t="shared" si="44"/>
        <v>5</v>
      </c>
      <c r="K420" s="24">
        <f t="shared" si="41"/>
        <v>382</v>
      </c>
    </row>
    <row r="421" spans="1:11" x14ac:dyDescent="0.25">
      <c r="A421" s="22" t="str">
        <f t="shared" si="42"/>
        <v>Town of Scarsdale - 9</v>
      </c>
      <c r="B421" s="11">
        <v>170009</v>
      </c>
      <c r="C421" s="11">
        <v>263</v>
      </c>
      <c r="D421" s="11">
        <v>133</v>
      </c>
      <c r="E421" s="11">
        <v>12</v>
      </c>
      <c r="F421" s="11">
        <v>13</v>
      </c>
      <c r="G421" s="11">
        <v>0</v>
      </c>
      <c r="H421" s="11">
        <v>0</v>
      </c>
      <c r="I421" s="24">
        <f t="shared" si="40"/>
        <v>421</v>
      </c>
      <c r="J421" s="24">
        <f t="shared" si="44"/>
        <v>4</v>
      </c>
      <c r="K421" s="24">
        <f t="shared" si="41"/>
        <v>425</v>
      </c>
    </row>
    <row r="422" spans="1:11" x14ac:dyDescent="0.25">
      <c r="A422" s="22" t="str">
        <f t="shared" si="42"/>
        <v>Town of Scarsdale - 10</v>
      </c>
      <c r="B422" s="11">
        <v>170010</v>
      </c>
      <c r="C422" s="11">
        <v>331</v>
      </c>
      <c r="D422" s="11">
        <v>128</v>
      </c>
      <c r="E422" s="11">
        <v>14</v>
      </c>
      <c r="F422" s="11">
        <v>10</v>
      </c>
      <c r="G422" s="11">
        <v>0</v>
      </c>
      <c r="H422" s="11">
        <v>1</v>
      </c>
      <c r="I422" s="24">
        <f t="shared" si="40"/>
        <v>484</v>
      </c>
      <c r="J422" s="24">
        <f t="shared" si="44"/>
        <v>7</v>
      </c>
      <c r="K422" s="24">
        <f t="shared" si="41"/>
        <v>491</v>
      </c>
    </row>
    <row r="423" spans="1:11" x14ac:dyDescent="0.25">
      <c r="A423" s="22" t="str">
        <f t="shared" si="42"/>
        <v>Town of Scarsdale - 11</v>
      </c>
      <c r="B423" s="11">
        <v>170011</v>
      </c>
      <c r="C423" s="11">
        <v>189</v>
      </c>
      <c r="D423" s="11">
        <v>77</v>
      </c>
      <c r="E423" s="11">
        <v>5</v>
      </c>
      <c r="F423" s="11">
        <v>2</v>
      </c>
      <c r="G423" s="11">
        <v>0</v>
      </c>
      <c r="H423" s="11">
        <v>0</v>
      </c>
      <c r="I423" s="24">
        <f t="shared" si="40"/>
        <v>273</v>
      </c>
      <c r="J423" s="24">
        <f t="shared" si="44"/>
        <v>4</v>
      </c>
      <c r="K423" s="24">
        <f t="shared" si="41"/>
        <v>277</v>
      </c>
    </row>
    <row r="424" spans="1:11" x14ac:dyDescent="0.25">
      <c r="A424" s="22" t="str">
        <f t="shared" si="42"/>
        <v>Town of Scarsdale - 12</v>
      </c>
      <c r="B424" s="11">
        <v>170012</v>
      </c>
      <c r="C424" s="11">
        <v>312</v>
      </c>
      <c r="D424" s="11">
        <v>136</v>
      </c>
      <c r="E424" s="11">
        <v>9</v>
      </c>
      <c r="F424" s="11">
        <v>5</v>
      </c>
      <c r="G424" s="11">
        <v>0</v>
      </c>
      <c r="H424" s="11">
        <v>1</v>
      </c>
      <c r="I424" s="24">
        <f t="shared" si="40"/>
        <v>463</v>
      </c>
      <c r="J424" s="24">
        <f t="shared" si="44"/>
        <v>3</v>
      </c>
      <c r="K424" s="24">
        <f t="shared" si="41"/>
        <v>466</v>
      </c>
    </row>
    <row r="425" spans="1:11" x14ac:dyDescent="0.25">
      <c r="A425" s="22" t="str">
        <f t="shared" si="42"/>
        <v>Town of Scarsdale - 13</v>
      </c>
      <c r="B425" s="11">
        <v>170013</v>
      </c>
      <c r="C425" s="11">
        <v>371</v>
      </c>
      <c r="D425" s="11">
        <v>149</v>
      </c>
      <c r="E425" s="11">
        <v>8</v>
      </c>
      <c r="F425" s="11">
        <v>4</v>
      </c>
      <c r="G425" s="11">
        <v>0</v>
      </c>
      <c r="H425" s="11">
        <v>0</v>
      </c>
      <c r="I425" s="24">
        <f t="shared" si="40"/>
        <v>532</v>
      </c>
      <c r="J425" s="24">
        <f t="shared" si="44"/>
        <v>5</v>
      </c>
      <c r="K425" s="24">
        <f t="shared" si="41"/>
        <v>537</v>
      </c>
    </row>
    <row r="426" spans="1:11" x14ac:dyDescent="0.25">
      <c r="A426" s="22" t="str">
        <f t="shared" si="42"/>
        <v>Town of Scarsdale - 14</v>
      </c>
      <c r="B426" s="11">
        <v>170014</v>
      </c>
      <c r="C426" s="11">
        <v>394</v>
      </c>
      <c r="D426" s="11">
        <v>118</v>
      </c>
      <c r="E426" s="11">
        <v>8</v>
      </c>
      <c r="F426" s="11">
        <v>7</v>
      </c>
      <c r="G426" s="11">
        <v>0</v>
      </c>
      <c r="H426" s="11">
        <v>0</v>
      </c>
      <c r="I426" s="24">
        <f t="shared" si="40"/>
        <v>527</v>
      </c>
      <c r="J426" s="24">
        <f t="shared" si="44"/>
        <v>6</v>
      </c>
      <c r="K426" s="24">
        <f t="shared" si="41"/>
        <v>533</v>
      </c>
    </row>
    <row r="427" spans="1:11" x14ac:dyDescent="0.25">
      <c r="A427" s="22" t="str">
        <f t="shared" si="42"/>
        <v>Town of Scarsdale - 15</v>
      </c>
      <c r="B427" s="11">
        <v>170015</v>
      </c>
      <c r="C427" s="11">
        <v>172</v>
      </c>
      <c r="D427" s="11">
        <v>109</v>
      </c>
      <c r="E427" s="11">
        <v>1</v>
      </c>
      <c r="F427" s="11">
        <v>2</v>
      </c>
      <c r="G427" s="11">
        <v>1</v>
      </c>
      <c r="H427" s="11">
        <v>1</v>
      </c>
      <c r="I427" s="24">
        <f t="shared" si="40"/>
        <v>286</v>
      </c>
      <c r="J427" s="24">
        <f t="shared" si="44"/>
        <v>0</v>
      </c>
      <c r="K427" s="24">
        <f t="shared" si="41"/>
        <v>286</v>
      </c>
    </row>
    <row r="428" spans="1:11" x14ac:dyDescent="0.25">
      <c r="A428" s="22" t="str">
        <f t="shared" si="42"/>
        <v>Town of Scarsdale - 16</v>
      </c>
      <c r="B428" s="11">
        <v>170016</v>
      </c>
      <c r="C428" s="11">
        <v>261</v>
      </c>
      <c r="D428" s="11">
        <v>114</v>
      </c>
      <c r="E428" s="11">
        <v>6</v>
      </c>
      <c r="F428" s="11">
        <v>2</v>
      </c>
      <c r="G428" s="11">
        <v>0</v>
      </c>
      <c r="H428" s="11">
        <v>0</v>
      </c>
      <c r="I428" s="24">
        <f t="shared" si="40"/>
        <v>383</v>
      </c>
      <c r="J428" s="24">
        <f t="shared" si="44"/>
        <v>1</v>
      </c>
      <c r="K428" s="24">
        <f t="shared" si="41"/>
        <v>384</v>
      </c>
    </row>
    <row r="429" spans="1:11" x14ac:dyDescent="0.25">
      <c r="A429" s="22" t="str">
        <f t="shared" si="42"/>
        <v>Town of Scarsdale - 17</v>
      </c>
      <c r="B429" s="11">
        <v>170017</v>
      </c>
      <c r="C429" s="11">
        <v>151</v>
      </c>
      <c r="D429" s="11">
        <v>80</v>
      </c>
      <c r="E429" s="11">
        <v>7</v>
      </c>
      <c r="F429" s="11">
        <v>5</v>
      </c>
      <c r="G429" s="11">
        <v>0</v>
      </c>
      <c r="H429" s="11">
        <v>0</v>
      </c>
      <c r="I429" s="24">
        <f t="shared" si="40"/>
        <v>243</v>
      </c>
      <c r="J429" s="24">
        <f t="shared" si="44"/>
        <v>1</v>
      </c>
      <c r="K429" s="24">
        <f t="shared" si="41"/>
        <v>244</v>
      </c>
    </row>
    <row r="430" spans="1:11" x14ac:dyDescent="0.25">
      <c r="A430" s="22" t="str">
        <f t="shared" si="42"/>
        <v>Town of Scarsdale - 18</v>
      </c>
      <c r="B430" s="11">
        <v>170018</v>
      </c>
      <c r="C430" s="11">
        <v>392</v>
      </c>
      <c r="D430" s="11">
        <v>162</v>
      </c>
      <c r="E430" s="11">
        <v>6</v>
      </c>
      <c r="F430" s="11">
        <v>8</v>
      </c>
      <c r="G430" s="11">
        <v>0</v>
      </c>
      <c r="H430" s="11">
        <v>0</v>
      </c>
      <c r="I430" s="24">
        <f t="shared" si="40"/>
        <v>568</v>
      </c>
      <c r="J430" s="24">
        <f t="shared" si="44"/>
        <v>5</v>
      </c>
      <c r="K430" s="24">
        <f t="shared" si="41"/>
        <v>573</v>
      </c>
    </row>
    <row r="431" spans="1:11" ht="13.8" thickBot="1" x14ac:dyDescent="0.3">
      <c r="A431" s="18" t="str">
        <f t="shared" si="42"/>
        <v>Town of Scarsdale - 19</v>
      </c>
      <c r="B431" s="19">
        <v>170019</v>
      </c>
      <c r="C431" s="19">
        <v>45</v>
      </c>
      <c r="D431" s="19">
        <v>19</v>
      </c>
      <c r="E431" s="19">
        <v>1</v>
      </c>
      <c r="F431" s="19">
        <v>2</v>
      </c>
      <c r="G431" s="19">
        <v>0</v>
      </c>
      <c r="H431" s="19">
        <v>0</v>
      </c>
      <c r="I431" s="26">
        <f t="shared" si="40"/>
        <v>67</v>
      </c>
      <c r="J431" s="26">
        <f t="shared" si="44"/>
        <v>4</v>
      </c>
      <c r="K431" s="26">
        <f t="shared" si="41"/>
        <v>71</v>
      </c>
    </row>
    <row r="432" spans="1:11" x14ac:dyDescent="0.25">
      <c r="A432" s="22"/>
      <c r="B432" s="11" t="s">
        <v>977</v>
      </c>
      <c r="C432" s="11">
        <f>SUM(C413:C431)</f>
        <v>5048</v>
      </c>
      <c r="D432" s="11">
        <f t="shared" ref="D432:K432" si="45">SUM(D413:D431)</f>
        <v>2066</v>
      </c>
      <c r="E432" s="11">
        <f t="shared" si="45"/>
        <v>127</v>
      </c>
      <c r="F432" s="11">
        <f t="shared" si="45"/>
        <v>116</v>
      </c>
      <c r="G432" s="11">
        <f t="shared" si="45"/>
        <v>1</v>
      </c>
      <c r="H432" s="11">
        <f t="shared" si="45"/>
        <v>5</v>
      </c>
      <c r="I432" s="11">
        <f t="shared" si="45"/>
        <v>7363</v>
      </c>
      <c r="J432" s="11">
        <f t="shared" si="45"/>
        <v>80</v>
      </c>
      <c r="K432" s="11">
        <f t="shared" si="45"/>
        <v>7443</v>
      </c>
    </row>
    <row r="433" spans="1:11" x14ac:dyDescent="0.25">
      <c r="A433" s="22" t="str">
        <f t="shared" si="42"/>
        <v>Town of Somers - 1</v>
      </c>
      <c r="B433" s="11">
        <v>180001</v>
      </c>
      <c r="C433" s="11">
        <v>215</v>
      </c>
      <c r="D433" s="11">
        <v>287</v>
      </c>
      <c r="E433" s="11">
        <v>23</v>
      </c>
      <c r="F433" s="11">
        <v>18</v>
      </c>
      <c r="G433" s="11">
        <v>1</v>
      </c>
      <c r="H433" s="11">
        <v>0</v>
      </c>
      <c r="I433" s="24">
        <f t="shared" si="40"/>
        <v>544</v>
      </c>
      <c r="J433" s="24">
        <f t="shared" si="44"/>
        <v>0</v>
      </c>
      <c r="K433" s="24">
        <f t="shared" si="41"/>
        <v>544</v>
      </c>
    </row>
    <row r="434" spans="1:11" x14ac:dyDescent="0.25">
      <c r="A434" s="22" t="str">
        <f t="shared" si="42"/>
        <v>Town of Somers - 2</v>
      </c>
      <c r="B434" s="11">
        <v>180002</v>
      </c>
      <c r="C434" s="11">
        <v>322</v>
      </c>
      <c r="D434" s="11">
        <v>356</v>
      </c>
      <c r="E434" s="11">
        <v>27</v>
      </c>
      <c r="F434" s="11">
        <v>12</v>
      </c>
      <c r="G434" s="11">
        <v>0</v>
      </c>
      <c r="H434" s="11">
        <v>1</v>
      </c>
      <c r="I434" s="24">
        <f t="shared" si="40"/>
        <v>718</v>
      </c>
      <c r="J434" s="24">
        <f t="shared" si="44"/>
        <v>3</v>
      </c>
      <c r="K434" s="24">
        <f t="shared" si="41"/>
        <v>721</v>
      </c>
    </row>
    <row r="435" spans="1:11" x14ac:dyDescent="0.25">
      <c r="A435" s="22" t="str">
        <f t="shared" si="42"/>
        <v>Town of Somers - 3</v>
      </c>
      <c r="B435" s="11">
        <v>180003</v>
      </c>
      <c r="C435" s="11">
        <v>220</v>
      </c>
      <c r="D435" s="11">
        <v>326</v>
      </c>
      <c r="E435" s="11">
        <v>27</v>
      </c>
      <c r="F435" s="11">
        <v>10</v>
      </c>
      <c r="G435" s="11">
        <v>0</v>
      </c>
      <c r="H435" s="11">
        <v>0</v>
      </c>
      <c r="I435" s="24">
        <f t="shared" si="40"/>
        <v>583</v>
      </c>
      <c r="J435" s="24">
        <f t="shared" si="44"/>
        <v>3</v>
      </c>
      <c r="K435" s="24">
        <f t="shared" si="41"/>
        <v>586</v>
      </c>
    </row>
    <row r="436" spans="1:11" x14ac:dyDescent="0.25">
      <c r="A436" s="22" t="str">
        <f t="shared" si="42"/>
        <v>Town of Somers - 4</v>
      </c>
      <c r="B436" s="11">
        <v>180004</v>
      </c>
      <c r="C436" s="11">
        <v>281</v>
      </c>
      <c r="D436" s="11">
        <v>339</v>
      </c>
      <c r="E436" s="11">
        <v>33</v>
      </c>
      <c r="F436" s="11">
        <v>8</v>
      </c>
      <c r="G436" s="11">
        <v>0</v>
      </c>
      <c r="H436" s="11">
        <v>1</v>
      </c>
      <c r="I436" s="24">
        <f t="shared" si="40"/>
        <v>662</v>
      </c>
      <c r="J436" s="24">
        <f t="shared" si="44"/>
        <v>11</v>
      </c>
      <c r="K436" s="24">
        <f t="shared" si="41"/>
        <v>673</v>
      </c>
    </row>
    <row r="437" spans="1:11" x14ac:dyDescent="0.25">
      <c r="A437" s="22" t="str">
        <f t="shared" si="42"/>
        <v>Town of Somers - 5</v>
      </c>
      <c r="B437" s="11">
        <v>180005</v>
      </c>
      <c r="C437" s="11">
        <v>266</v>
      </c>
      <c r="D437" s="11">
        <v>439</v>
      </c>
      <c r="E437" s="11">
        <v>35</v>
      </c>
      <c r="F437" s="11">
        <v>10</v>
      </c>
      <c r="G437" s="11">
        <v>0</v>
      </c>
      <c r="H437" s="11">
        <v>0</v>
      </c>
      <c r="I437" s="24">
        <f t="shared" si="40"/>
        <v>750</v>
      </c>
      <c r="J437" s="24">
        <f t="shared" si="44"/>
        <v>2</v>
      </c>
      <c r="K437" s="24">
        <f t="shared" si="41"/>
        <v>752</v>
      </c>
    </row>
    <row r="438" spans="1:11" x14ac:dyDescent="0.25">
      <c r="A438" s="22" t="str">
        <f t="shared" si="42"/>
        <v>Town of Somers - 6</v>
      </c>
      <c r="B438" s="11">
        <v>180006</v>
      </c>
      <c r="C438" s="11">
        <v>170</v>
      </c>
      <c r="D438" s="11">
        <v>226</v>
      </c>
      <c r="E438" s="11">
        <v>28</v>
      </c>
      <c r="F438" s="11">
        <v>8</v>
      </c>
      <c r="G438" s="11">
        <v>0</v>
      </c>
      <c r="H438" s="11">
        <v>0</v>
      </c>
      <c r="I438" s="24">
        <f t="shared" si="40"/>
        <v>432</v>
      </c>
      <c r="J438" s="24">
        <f t="shared" si="44"/>
        <v>1</v>
      </c>
      <c r="K438" s="24">
        <f t="shared" si="41"/>
        <v>433</v>
      </c>
    </row>
    <row r="439" spans="1:11" x14ac:dyDescent="0.25">
      <c r="A439" s="22" t="str">
        <f t="shared" si="42"/>
        <v>Town of Somers - 7</v>
      </c>
      <c r="B439" s="11">
        <v>180007</v>
      </c>
      <c r="C439" s="11">
        <v>193</v>
      </c>
      <c r="D439" s="11">
        <v>325</v>
      </c>
      <c r="E439" s="11">
        <v>31</v>
      </c>
      <c r="F439" s="11">
        <v>7</v>
      </c>
      <c r="G439" s="11">
        <v>1</v>
      </c>
      <c r="H439" s="11">
        <v>0</v>
      </c>
      <c r="I439" s="24">
        <f t="shared" si="40"/>
        <v>557</v>
      </c>
      <c r="J439" s="24">
        <f t="shared" si="44"/>
        <v>0</v>
      </c>
      <c r="K439" s="24">
        <f t="shared" si="41"/>
        <v>557</v>
      </c>
    </row>
    <row r="440" spans="1:11" x14ac:dyDescent="0.25">
      <c r="A440" s="22" t="str">
        <f t="shared" si="42"/>
        <v>Town of Somers - 8</v>
      </c>
      <c r="B440" s="11">
        <v>180008</v>
      </c>
      <c r="C440" s="11">
        <v>258</v>
      </c>
      <c r="D440" s="11">
        <v>334</v>
      </c>
      <c r="E440" s="11">
        <v>43</v>
      </c>
      <c r="F440" s="11">
        <v>18</v>
      </c>
      <c r="G440" s="11">
        <v>0</v>
      </c>
      <c r="H440" s="11">
        <v>0</v>
      </c>
      <c r="I440" s="24">
        <f t="shared" si="40"/>
        <v>653</v>
      </c>
      <c r="J440" s="24">
        <f t="shared" si="44"/>
        <v>5</v>
      </c>
      <c r="K440" s="24">
        <f t="shared" si="41"/>
        <v>658</v>
      </c>
    </row>
    <row r="441" spans="1:11" x14ac:dyDescent="0.25">
      <c r="A441" s="22" t="str">
        <f t="shared" si="42"/>
        <v>Town of Somers - 9</v>
      </c>
      <c r="B441" s="11">
        <v>180009</v>
      </c>
      <c r="C441" s="11">
        <v>297</v>
      </c>
      <c r="D441" s="11">
        <v>268</v>
      </c>
      <c r="E441" s="11">
        <v>22</v>
      </c>
      <c r="F441" s="11">
        <v>15</v>
      </c>
      <c r="G441" s="11">
        <v>0</v>
      </c>
      <c r="H441" s="11">
        <v>1</v>
      </c>
      <c r="I441" s="24">
        <f t="shared" si="40"/>
        <v>603</v>
      </c>
      <c r="J441" s="24">
        <f t="shared" si="44"/>
        <v>2</v>
      </c>
      <c r="K441" s="24">
        <f t="shared" si="41"/>
        <v>605</v>
      </c>
    </row>
    <row r="442" spans="1:11" x14ac:dyDescent="0.25">
      <c r="A442" s="22" t="str">
        <f t="shared" si="42"/>
        <v>Town of Somers - 10</v>
      </c>
      <c r="B442" s="11">
        <v>180010</v>
      </c>
      <c r="C442" s="11">
        <v>294</v>
      </c>
      <c r="D442" s="11">
        <v>232</v>
      </c>
      <c r="E442" s="11">
        <v>26</v>
      </c>
      <c r="F442" s="11">
        <v>10</v>
      </c>
      <c r="G442" s="11">
        <v>1</v>
      </c>
      <c r="H442" s="11">
        <v>1</v>
      </c>
      <c r="I442" s="24">
        <f t="shared" si="40"/>
        <v>564</v>
      </c>
      <c r="J442" s="24">
        <f t="shared" si="44"/>
        <v>2</v>
      </c>
      <c r="K442" s="24">
        <f t="shared" si="41"/>
        <v>566</v>
      </c>
    </row>
    <row r="443" spans="1:11" x14ac:dyDescent="0.25">
      <c r="A443" s="22" t="str">
        <f t="shared" si="42"/>
        <v>Town of Somers - 11</v>
      </c>
      <c r="B443" s="11">
        <v>180011</v>
      </c>
      <c r="C443" s="11">
        <v>202</v>
      </c>
      <c r="D443" s="11">
        <v>298</v>
      </c>
      <c r="E443" s="11">
        <v>26</v>
      </c>
      <c r="F443" s="11">
        <v>8</v>
      </c>
      <c r="G443" s="11">
        <v>0</v>
      </c>
      <c r="H443" s="11">
        <v>1</v>
      </c>
      <c r="I443" s="24">
        <f t="shared" si="40"/>
        <v>535</v>
      </c>
      <c r="J443" s="24">
        <f t="shared" si="44"/>
        <v>3</v>
      </c>
      <c r="K443" s="24">
        <f t="shared" si="41"/>
        <v>538</v>
      </c>
    </row>
    <row r="444" spans="1:11" x14ac:dyDescent="0.25">
      <c r="A444" s="22" t="str">
        <f t="shared" si="42"/>
        <v>Town of Somers - 12</v>
      </c>
      <c r="B444" s="11">
        <v>180012</v>
      </c>
      <c r="C444" s="11">
        <v>261</v>
      </c>
      <c r="D444" s="11">
        <v>349</v>
      </c>
      <c r="E444" s="11">
        <v>31</v>
      </c>
      <c r="F444" s="11">
        <v>19</v>
      </c>
      <c r="G444" s="11">
        <v>0</v>
      </c>
      <c r="H444" s="11">
        <v>0</v>
      </c>
      <c r="I444" s="24">
        <f t="shared" si="40"/>
        <v>660</v>
      </c>
      <c r="J444" s="24">
        <f t="shared" si="44"/>
        <v>3</v>
      </c>
      <c r="K444" s="24">
        <f t="shared" si="41"/>
        <v>663</v>
      </c>
    </row>
    <row r="445" spans="1:11" x14ac:dyDescent="0.25">
      <c r="A445" s="22" t="str">
        <f t="shared" si="42"/>
        <v>Town of Somers - 13</v>
      </c>
      <c r="B445" s="11">
        <v>180013</v>
      </c>
      <c r="C445" s="11">
        <v>245</v>
      </c>
      <c r="D445" s="11">
        <v>366</v>
      </c>
      <c r="E445" s="11">
        <v>26</v>
      </c>
      <c r="F445" s="11">
        <v>13</v>
      </c>
      <c r="G445" s="11">
        <v>0</v>
      </c>
      <c r="H445" s="11">
        <v>0</v>
      </c>
      <c r="I445" s="24">
        <f t="shared" si="40"/>
        <v>650</v>
      </c>
      <c r="J445" s="24">
        <f t="shared" si="44"/>
        <v>4</v>
      </c>
      <c r="K445" s="24">
        <f t="shared" si="41"/>
        <v>654</v>
      </c>
    </row>
    <row r="446" spans="1:11" x14ac:dyDescent="0.25">
      <c r="A446" s="22" t="str">
        <f t="shared" si="42"/>
        <v>Town of Somers - 14</v>
      </c>
      <c r="B446" s="11">
        <v>180014</v>
      </c>
      <c r="C446" s="11">
        <v>369</v>
      </c>
      <c r="D446" s="11">
        <v>327</v>
      </c>
      <c r="E446" s="11">
        <v>40</v>
      </c>
      <c r="F446" s="11">
        <v>9</v>
      </c>
      <c r="G446" s="11">
        <v>1</v>
      </c>
      <c r="H446" s="11">
        <v>0</v>
      </c>
      <c r="I446" s="24">
        <f t="shared" si="40"/>
        <v>746</v>
      </c>
      <c r="J446" s="24">
        <f t="shared" si="44"/>
        <v>3</v>
      </c>
      <c r="K446" s="24">
        <f t="shared" si="41"/>
        <v>749</v>
      </c>
    </row>
    <row r="447" spans="1:11" x14ac:dyDescent="0.25">
      <c r="A447" s="22" t="str">
        <f t="shared" si="42"/>
        <v>Town of Somers - 15</v>
      </c>
      <c r="B447" s="11">
        <v>180015</v>
      </c>
      <c r="C447" s="11">
        <v>315</v>
      </c>
      <c r="D447" s="11">
        <v>264</v>
      </c>
      <c r="E447" s="11">
        <v>24</v>
      </c>
      <c r="F447" s="11">
        <v>9</v>
      </c>
      <c r="G447" s="11">
        <v>0</v>
      </c>
      <c r="H447" s="11">
        <v>0</v>
      </c>
      <c r="I447" s="24">
        <f t="shared" si="40"/>
        <v>612</v>
      </c>
      <c r="J447" s="24">
        <f t="shared" si="44"/>
        <v>7</v>
      </c>
      <c r="K447" s="24">
        <f t="shared" si="41"/>
        <v>619</v>
      </c>
    </row>
    <row r="448" spans="1:11" x14ac:dyDescent="0.25">
      <c r="A448" s="22" t="str">
        <f t="shared" si="42"/>
        <v>Town of Somers - 16</v>
      </c>
      <c r="B448" s="11">
        <v>180016</v>
      </c>
      <c r="C448" s="11">
        <v>167</v>
      </c>
      <c r="D448" s="11">
        <v>171</v>
      </c>
      <c r="E448" s="11">
        <v>24</v>
      </c>
      <c r="F448" s="11">
        <v>13</v>
      </c>
      <c r="G448" s="11">
        <v>0</v>
      </c>
      <c r="H448" s="11">
        <v>0</v>
      </c>
      <c r="I448" s="24">
        <f t="shared" si="40"/>
        <v>375</v>
      </c>
      <c r="J448" s="24">
        <f t="shared" si="44"/>
        <v>4</v>
      </c>
      <c r="K448" s="24">
        <f t="shared" si="41"/>
        <v>379</v>
      </c>
    </row>
    <row r="449" spans="1:11" x14ac:dyDescent="0.25">
      <c r="A449" s="22" t="str">
        <f t="shared" si="42"/>
        <v>Town of Somers - 17</v>
      </c>
      <c r="B449" s="11">
        <v>180017</v>
      </c>
      <c r="C449" s="11">
        <v>249</v>
      </c>
      <c r="D449" s="11">
        <v>301</v>
      </c>
      <c r="E449" s="11">
        <v>30</v>
      </c>
      <c r="F449" s="11">
        <v>12</v>
      </c>
      <c r="G449" s="11">
        <v>0</v>
      </c>
      <c r="H449" s="11">
        <v>0</v>
      </c>
      <c r="I449" s="24">
        <f t="shared" si="40"/>
        <v>592</v>
      </c>
      <c r="J449" s="24">
        <f t="shared" si="44"/>
        <v>2</v>
      </c>
      <c r="K449" s="24">
        <f t="shared" si="41"/>
        <v>594</v>
      </c>
    </row>
    <row r="450" spans="1:11" ht="13.8" thickBot="1" x14ac:dyDescent="0.3">
      <c r="A450" s="18" t="str">
        <f t="shared" si="42"/>
        <v>Town of Somers - 18</v>
      </c>
      <c r="B450" s="19">
        <v>180018</v>
      </c>
      <c r="C450" s="19">
        <v>256</v>
      </c>
      <c r="D450" s="19">
        <v>190</v>
      </c>
      <c r="E450" s="19">
        <v>19</v>
      </c>
      <c r="F450" s="19">
        <v>2</v>
      </c>
      <c r="G450" s="19">
        <v>0</v>
      </c>
      <c r="H450" s="19">
        <v>1</v>
      </c>
      <c r="I450" s="26">
        <f t="shared" si="40"/>
        <v>468</v>
      </c>
      <c r="J450" s="26">
        <f t="shared" si="44"/>
        <v>7</v>
      </c>
      <c r="K450" s="26">
        <f t="shared" si="41"/>
        <v>475</v>
      </c>
    </row>
    <row r="451" spans="1:11" x14ac:dyDescent="0.25">
      <c r="A451" s="22"/>
      <c r="B451" s="11" t="s">
        <v>977</v>
      </c>
      <c r="C451" s="11">
        <f>SUM(C433:C450)</f>
        <v>4580</v>
      </c>
      <c r="D451" s="11">
        <f t="shared" ref="D451:K451" si="46">SUM(D433:D450)</f>
        <v>5398</v>
      </c>
      <c r="E451" s="11">
        <f t="shared" si="46"/>
        <v>515</v>
      </c>
      <c r="F451" s="11">
        <f t="shared" si="46"/>
        <v>201</v>
      </c>
      <c r="G451" s="11">
        <f t="shared" si="46"/>
        <v>4</v>
      </c>
      <c r="H451" s="11">
        <f t="shared" si="46"/>
        <v>6</v>
      </c>
      <c r="I451" s="11">
        <f t="shared" si="46"/>
        <v>10704</v>
      </c>
      <c r="J451" s="11">
        <f t="shared" si="46"/>
        <v>62</v>
      </c>
      <c r="K451" s="11">
        <f t="shared" si="46"/>
        <v>10766</v>
      </c>
    </row>
    <row r="452" spans="1:11" x14ac:dyDescent="0.25">
      <c r="A452" s="22" t="str">
        <f t="shared" si="42"/>
        <v>Town of Yorktown - 1</v>
      </c>
      <c r="B452" s="11">
        <v>190001</v>
      </c>
      <c r="C452" s="11">
        <v>208</v>
      </c>
      <c r="D452" s="11">
        <v>259</v>
      </c>
      <c r="E452" s="11">
        <v>20</v>
      </c>
      <c r="F452" s="11">
        <v>14</v>
      </c>
      <c r="G452" s="11">
        <v>0</v>
      </c>
      <c r="H452" s="11">
        <v>1</v>
      </c>
      <c r="I452" s="24">
        <f t="shared" si="40"/>
        <v>502</v>
      </c>
      <c r="J452" s="24">
        <f t="shared" si="44"/>
        <v>4</v>
      </c>
      <c r="K452" s="24">
        <f t="shared" si="41"/>
        <v>506</v>
      </c>
    </row>
    <row r="453" spans="1:11" x14ac:dyDescent="0.25">
      <c r="A453" s="22" t="str">
        <f t="shared" si="42"/>
        <v>Town of Yorktown - 2</v>
      </c>
      <c r="B453" s="11">
        <v>190002</v>
      </c>
      <c r="C453" s="11">
        <v>163</v>
      </c>
      <c r="D453" s="11">
        <v>176</v>
      </c>
      <c r="E453" s="11">
        <v>12</v>
      </c>
      <c r="F453" s="11">
        <v>8</v>
      </c>
      <c r="G453" s="11">
        <v>0</v>
      </c>
      <c r="H453" s="11">
        <v>0</v>
      </c>
      <c r="I453" s="24">
        <f t="shared" si="40"/>
        <v>359</v>
      </c>
      <c r="J453" s="24">
        <f t="shared" si="44"/>
        <v>1</v>
      </c>
      <c r="K453" s="24">
        <f t="shared" si="41"/>
        <v>360</v>
      </c>
    </row>
    <row r="454" spans="1:11" x14ac:dyDescent="0.25">
      <c r="A454" s="22" t="str">
        <f t="shared" si="42"/>
        <v>Town of Yorktown - 3</v>
      </c>
      <c r="B454" s="11">
        <v>190003</v>
      </c>
      <c r="C454" s="11">
        <v>251</v>
      </c>
      <c r="D454" s="11">
        <v>155</v>
      </c>
      <c r="E454" s="11">
        <v>17</v>
      </c>
      <c r="F454" s="11">
        <v>23</v>
      </c>
      <c r="G454" s="11">
        <v>0</v>
      </c>
      <c r="H454" s="11">
        <v>0</v>
      </c>
      <c r="I454" s="24">
        <f t="shared" si="40"/>
        <v>446</v>
      </c>
      <c r="J454" s="24">
        <f t="shared" si="44"/>
        <v>10</v>
      </c>
      <c r="K454" s="24">
        <f t="shared" si="41"/>
        <v>456</v>
      </c>
    </row>
    <row r="455" spans="1:11" x14ac:dyDescent="0.25">
      <c r="A455" s="22" t="str">
        <f t="shared" si="42"/>
        <v>Town of Yorktown - 4</v>
      </c>
      <c r="B455" s="11">
        <v>190004</v>
      </c>
      <c r="C455" s="11">
        <v>167</v>
      </c>
      <c r="D455" s="11">
        <v>303</v>
      </c>
      <c r="E455" s="11">
        <v>35</v>
      </c>
      <c r="F455" s="11">
        <v>12</v>
      </c>
      <c r="G455" s="11">
        <v>0</v>
      </c>
      <c r="H455" s="11">
        <v>0</v>
      </c>
      <c r="I455" s="24">
        <f t="shared" si="40"/>
        <v>517</v>
      </c>
      <c r="J455" s="24">
        <f t="shared" si="44"/>
        <v>3</v>
      </c>
      <c r="K455" s="24">
        <f t="shared" si="41"/>
        <v>520</v>
      </c>
    </row>
    <row r="456" spans="1:11" x14ac:dyDescent="0.25">
      <c r="A456" s="22" t="str">
        <f t="shared" si="42"/>
        <v>Town of Yorktown - 5</v>
      </c>
      <c r="B456" s="11">
        <v>190005</v>
      </c>
      <c r="C456" s="11">
        <v>207</v>
      </c>
      <c r="D456" s="11">
        <v>250</v>
      </c>
      <c r="E456" s="11">
        <v>27</v>
      </c>
      <c r="F456" s="11">
        <v>12</v>
      </c>
      <c r="G456" s="11">
        <v>0</v>
      </c>
      <c r="H456" s="11">
        <v>0</v>
      </c>
      <c r="I456" s="24">
        <f t="shared" si="40"/>
        <v>496</v>
      </c>
      <c r="J456" s="24">
        <f t="shared" si="44"/>
        <v>3</v>
      </c>
      <c r="K456" s="24">
        <f t="shared" si="41"/>
        <v>499</v>
      </c>
    </row>
    <row r="457" spans="1:11" x14ac:dyDescent="0.25">
      <c r="A457" s="22" t="str">
        <f t="shared" si="42"/>
        <v>Town of Yorktown - 6</v>
      </c>
      <c r="B457" s="11">
        <v>190006</v>
      </c>
      <c r="C457" s="11">
        <v>171</v>
      </c>
      <c r="D457" s="11">
        <v>167</v>
      </c>
      <c r="E457" s="11">
        <v>14</v>
      </c>
      <c r="F457" s="11">
        <v>13</v>
      </c>
      <c r="G457" s="11">
        <v>0</v>
      </c>
      <c r="H457" s="11">
        <v>0</v>
      </c>
      <c r="I457" s="24">
        <f t="shared" si="40"/>
        <v>365</v>
      </c>
      <c r="J457" s="24">
        <f t="shared" si="44"/>
        <v>5</v>
      </c>
      <c r="K457" s="24">
        <f t="shared" si="41"/>
        <v>370</v>
      </c>
    </row>
    <row r="458" spans="1:11" x14ac:dyDescent="0.25">
      <c r="A458" s="22" t="str">
        <f t="shared" si="42"/>
        <v>Town of Yorktown - 7</v>
      </c>
      <c r="B458" s="11">
        <v>190007</v>
      </c>
      <c r="C458" s="11">
        <v>164</v>
      </c>
      <c r="D458" s="11">
        <v>189</v>
      </c>
      <c r="E458" s="11">
        <v>22</v>
      </c>
      <c r="F458" s="11">
        <v>16</v>
      </c>
      <c r="G458" s="11">
        <v>0</v>
      </c>
      <c r="H458" s="11">
        <v>0</v>
      </c>
      <c r="I458" s="24">
        <f t="shared" si="40"/>
        <v>391</v>
      </c>
      <c r="J458" s="24">
        <f t="shared" si="44"/>
        <v>4</v>
      </c>
      <c r="K458" s="24">
        <f t="shared" si="41"/>
        <v>395</v>
      </c>
    </row>
    <row r="459" spans="1:11" x14ac:dyDescent="0.25">
      <c r="A459" s="22" t="str">
        <f t="shared" si="42"/>
        <v>Town of Yorktown - 8</v>
      </c>
      <c r="B459" s="11">
        <v>190008</v>
      </c>
      <c r="C459" s="11">
        <v>155</v>
      </c>
      <c r="D459" s="11">
        <v>177</v>
      </c>
      <c r="E459" s="11">
        <v>9</v>
      </c>
      <c r="F459" s="11">
        <v>5</v>
      </c>
      <c r="G459" s="11">
        <v>0</v>
      </c>
      <c r="H459" s="11">
        <v>0</v>
      </c>
      <c r="I459" s="24">
        <f t="shared" si="40"/>
        <v>346</v>
      </c>
      <c r="J459" s="24">
        <f t="shared" si="44"/>
        <v>3</v>
      </c>
      <c r="K459" s="24">
        <f t="shared" si="41"/>
        <v>349</v>
      </c>
    </row>
    <row r="460" spans="1:11" x14ac:dyDescent="0.25">
      <c r="A460" s="22" t="str">
        <f t="shared" si="42"/>
        <v>Town of Yorktown - 9</v>
      </c>
      <c r="B460" s="11">
        <v>190009</v>
      </c>
      <c r="C460" s="11">
        <v>273</v>
      </c>
      <c r="D460" s="11">
        <v>323</v>
      </c>
      <c r="E460" s="11">
        <v>28</v>
      </c>
      <c r="F460" s="11">
        <v>16</v>
      </c>
      <c r="G460" s="11">
        <v>0</v>
      </c>
      <c r="H460" s="11">
        <v>0</v>
      </c>
      <c r="I460" s="24">
        <f t="shared" si="40"/>
        <v>640</v>
      </c>
      <c r="J460" s="24">
        <f t="shared" si="44"/>
        <v>5</v>
      </c>
      <c r="K460" s="24">
        <f t="shared" si="41"/>
        <v>645</v>
      </c>
    </row>
    <row r="461" spans="1:11" x14ac:dyDescent="0.25">
      <c r="A461" s="22" t="str">
        <f t="shared" si="42"/>
        <v>Town of Yorktown - 10</v>
      </c>
      <c r="B461" s="11">
        <v>190010</v>
      </c>
      <c r="C461" s="11">
        <v>75</v>
      </c>
      <c r="D461" s="11">
        <v>107</v>
      </c>
      <c r="E461" s="11">
        <v>14</v>
      </c>
      <c r="F461" s="11">
        <v>5</v>
      </c>
      <c r="G461" s="11">
        <v>0</v>
      </c>
      <c r="H461" s="11">
        <v>0</v>
      </c>
      <c r="I461" s="24">
        <f t="shared" si="40"/>
        <v>201</v>
      </c>
      <c r="J461" s="24">
        <f t="shared" si="44"/>
        <v>2</v>
      </c>
      <c r="K461" s="24">
        <f t="shared" si="41"/>
        <v>203</v>
      </c>
    </row>
    <row r="462" spans="1:11" x14ac:dyDescent="0.25">
      <c r="A462" s="22" t="str">
        <f t="shared" si="42"/>
        <v>Town of Yorktown - 11</v>
      </c>
      <c r="B462" s="11">
        <v>190011</v>
      </c>
      <c r="C462" s="11">
        <v>174</v>
      </c>
      <c r="D462" s="11">
        <v>302</v>
      </c>
      <c r="E462" s="11">
        <v>22</v>
      </c>
      <c r="F462" s="11">
        <v>13</v>
      </c>
      <c r="G462" s="11">
        <v>0</v>
      </c>
      <c r="H462" s="11">
        <v>0</v>
      </c>
      <c r="I462" s="24">
        <f t="shared" si="40"/>
        <v>511</v>
      </c>
      <c r="J462" s="24">
        <f t="shared" si="44"/>
        <v>2</v>
      </c>
      <c r="K462" s="24">
        <f t="shared" si="41"/>
        <v>513</v>
      </c>
    </row>
    <row r="463" spans="1:11" x14ac:dyDescent="0.25">
      <c r="A463" s="22" t="str">
        <f t="shared" si="42"/>
        <v>Town of Yorktown - 12</v>
      </c>
      <c r="B463" s="11">
        <v>190012</v>
      </c>
      <c r="C463" s="11">
        <v>101</v>
      </c>
      <c r="D463" s="11">
        <v>123</v>
      </c>
      <c r="E463" s="11">
        <v>11</v>
      </c>
      <c r="F463" s="11">
        <v>6</v>
      </c>
      <c r="G463" s="11">
        <v>0</v>
      </c>
      <c r="H463" s="11">
        <v>0</v>
      </c>
      <c r="I463" s="24">
        <f t="shared" si="40"/>
        <v>241</v>
      </c>
      <c r="J463" s="24">
        <f t="shared" si="44"/>
        <v>1</v>
      </c>
      <c r="K463" s="24">
        <f t="shared" si="41"/>
        <v>242</v>
      </c>
    </row>
    <row r="464" spans="1:11" x14ac:dyDescent="0.25">
      <c r="A464" s="22" t="str">
        <f t="shared" si="42"/>
        <v>Town of Yorktown - 13</v>
      </c>
      <c r="B464" s="11">
        <v>190013</v>
      </c>
      <c r="C464" s="11">
        <v>203</v>
      </c>
      <c r="D464" s="11">
        <v>230</v>
      </c>
      <c r="E464" s="11">
        <v>28</v>
      </c>
      <c r="F464" s="11">
        <v>19</v>
      </c>
      <c r="G464" s="11">
        <v>0</v>
      </c>
      <c r="H464" s="11">
        <v>0</v>
      </c>
      <c r="I464" s="24">
        <f t="shared" si="40"/>
        <v>480</v>
      </c>
      <c r="J464" s="24">
        <f t="shared" si="44"/>
        <v>1</v>
      </c>
      <c r="K464" s="24">
        <f t="shared" si="41"/>
        <v>481</v>
      </c>
    </row>
    <row r="465" spans="1:11" x14ac:dyDescent="0.25">
      <c r="A465" s="22" t="str">
        <f t="shared" si="42"/>
        <v>Town of Yorktown - 14</v>
      </c>
      <c r="B465" s="11">
        <v>190014</v>
      </c>
      <c r="C465" s="11">
        <v>105</v>
      </c>
      <c r="D465" s="11">
        <v>256</v>
      </c>
      <c r="E465" s="11">
        <v>18</v>
      </c>
      <c r="F465" s="11">
        <v>7</v>
      </c>
      <c r="G465" s="11">
        <v>0</v>
      </c>
      <c r="H465" s="11">
        <v>0</v>
      </c>
      <c r="I465" s="24">
        <f t="shared" si="40"/>
        <v>386</v>
      </c>
      <c r="J465" s="24">
        <f t="shared" si="44"/>
        <v>3</v>
      </c>
      <c r="K465" s="24">
        <f t="shared" si="41"/>
        <v>389</v>
      </c>
    </row>
    <row r="466" spans="1:11" x14ac:dyDescent="0.25">
      <c r="A466" s="22" t="str">
        <f t="shared" si="42"/>
        <v>Town of Yorktown - 15</v>
      </c>
      <c r="B466" s="11">
        <v>190015</v>
      </c>
      <c r="C466" s="11">
        <v>162</v>
      </c>
      <c r="D466" s="11">
        <v>187</v>
      </c>
      <c r="E466" s="11">
        <v>24</v>
      </c>
      <c r="F466" s="11">
        <v>9</v>
      </c>
      <c r="G466" s="11">
        <v>0</v>
      </c>
      <c r="H466" s="11">
        <v>0</v>
      </c>
      <c r="I466" s="24">
        <f t="shared" si="40"/>
        <v>382</v>
      </c>
      <c r="J466" s="24">
        <f t="shared" si="44"/>
        <v>4</v>
      </c>
      <c r="K466" s="24">
        <f t="shared" si="41"/>
        <v>386</v>
      </c>
    </row>
    <row r="467" spans="1:11" x14ac:dyDescent="0.25">
      <c r="A467" s="22" t="str">
        <f t="shared" si="42"/>
        <v>Town of Yorktown - 16</v>
      </c>
      <c r="B467" s="11">
        <v>190016</v>
      </c>
      <c r="C467" s="11">
        <v>110</v>
      </c>
      <c r="D467" s="11">
        <v>169</v>
      </c>
      <c r="E467" s="11">
        <v>21</v>
      </c>
      <c r="F467" s="11">
        <v>8</v>
      </c>
      <c r="G467" s="11">
        <v>0</v>
      </c>
      <c r="H467" s="11">
        <v>0</v>
      </c>
      <c r="I467" s="24">
        <f t="shared" si="40"/>
        <v>308</v>
      </c>
      <c r="J467" s="24">
        <f t="shared" si="44"/>
        <v>1</v>
      </c>
      <c r="K467" s="24">
        <f t="shared" si="41"/>
        <v>309</v>
      </c>
    </row>
    <row r="468" spans="1:11" x14ac:dyDescent="0.25">
      <c r="A468" s="22" t="str">
        <f t="shared" si="42"/>
        <v>Town of Yorktown - 17</v>
      </c>
      <c r="B468" s="11">
        <v>190017</v>
      </c>
      <c r="C468" s="11">
        <v>188</v>
      </c>
      <c r="D468" s="11">
        <v>231</v>
      </c>
      <c r="E468" s="11">
        <v>21</v>
      </c>
      <c r="F468" s="11">
        <v>17</v>
      </c>
      <c r="G468" s="11">
        <v>0</v>
      </c>
      <c r="H468" s="11">
        <v>0</v>
      </c>
      <c r="I468" s="24">
        <f t="shared" si="40"/>
        <v>457</v>
      </c>
      <c r="J468" s="24">
        <f t="shared" si="44"/>
        <v>5</v>
      </c>
      <c r="K468" s="24">
        <f t="shared" si="41"/>
        <v>462</v>
      </c>
    </row>
    <row r="469" spans="1:11" x14ac:dyDescent="0.25">
      <c r="A469" s="22" t="str">
        <f t="shared" si="42"/>
        <v>Town of Yorktown - 18</v>
      </c>
      <c r="B469" s="11">
        <v>190018</v>
      </c>
      <c r="C469" s="11">
        <v>209</v>
      </c>
      <c r="D469" s="11">
        <v>209</v>
      </c>
      <c r="E469" s="11">
        <v>17</v>
      </c>
      <c r="F469" s="11">
        <v>6</v>
      </c>
      <c r="G469" s="11">
        <v>0</v>
      </c>
      <c r="H469" s="11">
        <v>0</v>
      </c>
      <c r="I469" s="24">
        <f t="shared" ref="I469:I533" si="47">SUM(C469:H469)</f>
        <v>441</v>
      </c>
      <c r="J469" s="24">
        <f t="shared" si="44"/>
        <v>1</v>
      </c>
      <c r="K469" s="24">
        <f t="shared" ref="K469:K533" si="48">VLOOKUP(B469,KEY,2,FALSE)</f>
        <v>442</v>
      </c>
    </row>
    <row r="470" spans="1:11" x14ac:dyDescent="0.25">
      <c r="A470" s="22" t="str">
        <f t="shared" si="42"/>
        <v>Town of Yorktown - 19</v>
      </c>
      <c r="B470" s="11">
        <v>190019</v>
      </c>
      <c r="C470" s="11">
        <v>234</v>
      </c>
      <c r="D470" s="11">
        <v>387</v>
      </c>
      <c r="E470" s="11">
        <v>37</v>
      </c>
      <c r="F470" s="11">
        <v>9</v>
      </c>
      <c r="G470" s="11">
        <v>0</v>
      </c>
      <c r="H470" s="11">
        <v>0</v>
      </c>
      <c r="I470" s="24">
        <f t="shared" si="47"/>
        <v>667</v>
      </c>
      <c r="J470" s="24">
        <f t="shared" si="44"/>
        <v>3</v>
      </c>
      <c r="K470" s="24">
        <f t="shared" si="48"/>
        <v>670</v>
      </c>
    </row>
    <row r="471" spans="1:11" x14ac:dyDescent="0.25">
      <c r="A471" s="22" t="str">
        <f t="shared" ref="A471:A535" si="49">VLOOKUP(B471,KEY,3,FALSE)</f>
        <v>Town of Yorktown - 20</v>
      </c>
      <c r="B471" s="11">
        <v>190020</v>
      </c>
      <c r="C471" s="11">
        <v>245</v>
      </c>
      <c r="D471" s="11">
        <v>348</v>
      </c>
      <c r="E471" s="11">
        <v>25</v>
      </c>
      <c r="F471" s="11">
        <v>18</v>
      </c>
      <c r="G471" s="11">
        <v>0</v>
      </c>
      <c r="H471" s="11">
        <v>0</v>
      </c>
      <c r="I471" s="24">
        <f t="shared" si="47"/>
        <v>636</v>
      </c>
      <c r="J471" s="24">
        <f t="shared" si="44"/>
        <v>4</v>
      </c>
      <c r="K471" s="24">
        <f t="shared" si="48"/>
        <v>640</v>
      </c>
    </row>
    <row r="472" spans="1:11" x14ac:dyDescent="0.25">
      <c r="A472" s="22" t="str">
        <f t="shared" si="49"/>
        <v>Town of Yorktown - 21</v>
      </c>
      <c r="B472" s="11">
        <v>190021</v>
      </c>
      <c r="C472" s="11">
        <v>195</v>
      </c>
      <c r="D472" s="11">
        <v>256</v>
      </c>
      <c r="E472" s="11">
        <v>24</v>
      </c>
      <c r="F472" s="11">
        <v>16</v>
      </c>
      <c r="G472" s="11">
        <v>1</v>
      </c>
      <c r="H472" s="11">
        <v>0</v>
      </c>
      <c r="I472" s="24">
        <f t="shared" si="47"/>
        <v>492</v>
      </c>
      <c r="J472" s="24">
        <f t="shared" si="44"/>
        <v>1</v>
      </c>
      <c r="K472" s="24">
        <f t="shared" si="48"/>
        <v>493</v>
      </c>
    </row>
    <row r="473" spans="1:11" x14ac:dyDescent="0.25">
      <c r="A473" s="22" t="str">
        <f t="shared" si="49"/>
        <v>Town of Yorktown - 22</v>
      </c>
      <c r="B473" s="11">
        <v>190022</v>
      </c>
      <c r="C473" s="11">
        <v>138</v>
      </c>
      <c r="D473" s="11">
        <v>200</v>
      </c>
      <c r="E473" s="11">
        <v>24</v>
      </c>
      <c r="F473" s="11">
        <v>13</v>
      </c>
      <c r="G473" s="11">
        <v>0</v>
      </c>
      <c r="H473" s="11">
        <v>0</v>
      </c>
      <c r="I473" s="24">
        <f t="shared" si="47"/>
        <v>375</v>
      </c>
      <c r="J473" s="24">
        <f t="shared" si="44"/>
        <v>3</v>
      </c>
      <c r="K473" s="24">
        <f t="shared" si="48"/>
        <v>378</v>
      </c>
    </row>
    <row r="474" spans="1:11" x14ac:dyDescent="0.25">
      <c r="A474" s="22" t="str">
        <f t="shared" si="49"/>
        <v>Town of Yorktown - 23</v>
      </c>
      <c r="B474" s="11">
        <v>190023</v>
      </c>
      <c r="C474" s="11">
        <v>155</v>
      </c>
      <c r="D474" s="11">
        <v>239</v>
      </c>
      <c r="E474" s="11">
        <v>18</v>
      </c>
      <c r="F474" s="11">
        <v>1</v>
      </c>
      <c r="G474" s="11">
        <v>0</v>
      </c>
      <c r="H474" s="11">
        <v>0</v>
      </c>
      <c r="I474" s="24">
        <f t="shared" si="47"/>
        <v>413</v>
      </c>
      <c r="J474" s="24">
        <f t="shared" si="44"/>
        <v>3</v>
      </c>
      <c r="K474" s="24">
        <f t="shared" si="48"/>
        <v>416</v>
      </c>
    </row>
    <row r="475" spans="1:11" x14ac:dyDescent="0.25">
      <c r="A475" s="22" t="str">
        <f t="shared" si="49"/>
        <v>Town of Yorktown - 24</v>
      </c>
      <c r="B475" s="11">
        <v>190024</v>
      </c>
      <c r="C475" s="11">
        <v>112</v>
      </c>
      <c r="D475" s="11">
        <v>114</v>
      </c>
      <c r="E475" s="11">
        <v>14</v>
      </c>
      <c r="F475" s="11">
        <v>4</v>
      </c>
      <c r="G475" s="11">
        <v>0</v>
      </c>
      <c r="H475" s="11">
        <v>0</v>
      </c>
      <c r="I475" s="24">
        <f t="shared" si="47"/>
        <v>244</v>
      </c>
      <c r="J475" s="24">
        <f t="shared" si="44"/>
        <v>0</v>
      </c>
      <c r="K475" s="24">
        <f t="shared" si="48"/>
        <v>244</v>
      </c>
    </row>
    <row r="476" spans="1:11" x14ac:dyDescent="0.25">
      <c r="A476" s="22" t="str">
        <f t="shared" si="49"/>
        <v>Town of Yorktown - 25</v>
      </c>
      <c r="B476" s="11">
        <v>190025</v>
      </c>
      <c r="C476" s="11">
        <v>83</v>
      </c>
      <c r="D476" s="11">
        <v>76</v>
      </c>
      <c r="E476" s="11">
        <v>11</v>
      </c>
      <c r="F476" s="11">
        <v>2</v>
      </c>
      <c r="G476" s="11">
        <v>0</v>
      </c>
      <c r="H476" s="11">
        <v>1</v>
      </c>
      <c r="I476" s="24">
        <f t="shared" si="47"/>
        <v>173</v>
      </c>
      <c r="J476" s="24">
        <f t="shared" si="44"/>
        <v>1</v>
      </c>
      <c r="K476" s="24">
        <f t="shared" si="48"/>
        <v>174</v>
      </c>
    </row>
    <row r="477" spans="1:11" x14ac:dyDescent="0.25">
      <c r="A477" s="22" t="str">
        <f t="shared" si="49"/>
        <v>Town of Yorktown - 26</v>
      </c>
      <c r="B477" s="11">
        <v>190026</v>
      </c>
      <c r="C477" s="11">
        <v>116</v>
      </c>
      <c r="D477" s="11">
        <v>136</v>
      </c>
      <c r="E477" s="11">
        <v>21</v>
      </c>
      <c r="F477" s="11">
        <v>7</v>
      </c>
      <c r="G477" s="11">
        <v>0</v>
      </c>
      <c r="H477" s="11">
        <v>0</v>
      </c>
      <c r="I477" s="24">
        <f t="shared" si="47"/>
        <v>280</v>
      </c>
      <c r="J477" s="24">
        <f t="shared" si="44"/>
        <v>2</v>
      </c>
      <c r="K477" s="24">
        <f t="shared" si="48"/>
        <v>282</v>
      </c>
    </row>
    <row r="478" spans="1:11" x14ac:dyDescent="0.25">
      <c r="A478" s="22" t="str">
        <f t="shared" si="49"/>
        <v>Town of Yorktown - 27</v>
      </c>
      <c r="B478" s="11">
        <v>190027</v>
      </c>
      <c r="C478" s="11">
        <v>210</v>
      </c>
      <c r="D478" s="11">
        <v>316</v>
      </c>
      <c r="E478" s="11">
        <v>22</v>
      </c>
      <c r="F478" s="11">
        <v>10</v>
      </c>
      <c r="G478" s="11">
        <v>0</v>
      </c>
      <c r="H478" s="11">
        <v>0</v>
      </c>
      <c r="I478" s="24">
        <f t="shared" si="47"/>
        <v>558</v>
      </c>
      <c r="J478" s="24">
        <f t="shared" si="44"/>
        <v>4</v>
      </c>
      <c r="K478" s="24">
        <f t="shared" si="48"/>
        <v>562</v>
      </c>
    </row>
    <row r="479" spans="1:11" x14ac:dyDescent="0.25">
      <c r="A479" s="22" t="str">
        <f t="shared" si="49"/>
        <v>Town of Yorktown - 28</v>
      </c>
      <c r="B479" s="11">
        <v>190028</v>
      </c>
      <c r="C479" s="11">
        <v>196</v>
      </c>
      <c r="D479" s="11">
        <v>252</v>
      </c>
      <c r="E479" s="11">
        <v>15</v>
      </c>
      <c r="F479" s="11">
        <v>12</v>
      </c>
      <c r="G479" s="11">
        <v>0</v>
      </c>
      <c r="H479" s="11">
        <v>0</v>
      </c>
      <c r="I479" s="24">
        <f t="shared" si="47"/>
        <v>475</v>
      </c>
      <c r="J479" s="24">
        <f t="shared" si="44"/>
        <v>0</v>
      </c>
      <c r="K479" s="24">
        <f t="shared" si="48"/>
        <v>475</v>
      </c>
    </row>
    <row r="480" spans="1:11" x14ac:dyDescent="0.25">
      <c r="A480" s="22" t="str">
        <f t="shared" si="49"/>
        <v>Town of Yorktown - 29</v>
      </c>
      <c r="B480" s="11">
        <v>190029</v>
      </c>
      <c r="C480" s="11">
        <v>116</v>
      </c>
      <c r="D480" s="11">
        <v>121</v>
      </c>
      <c r="E480" s="11">
        <v>8</v>
      </c>
      <c r="F480" s="11">
        <v>5</v>
      </c>
      <c r="G480" s="11">
        <v>0</v>
      </c>
      <c r="H480" s="11">
        <v>0</v>
      </c>
      <c r="I480" s="24">
        <f t="shared" si="47"/>
        <v>250</v>
      </c>
      <c r="J480" s="24">
        <f t="shared" si="44"/>
        <v>4</v>
      </c>
      <c r="K480" s="24">
        <f t="shared" si="48"/>
        <v>254</v>
      </c>
    </row>
    <row r="481" spans="1:11" x14ac:dyDescent="0.25">
      <c r="A481" s="22" t="str">
        <f t="shared" si="49"/>
        <v>Town of Yorktown - 30</v>
      </c>
      <c r="B481" s="11">
        <v>190030</v>
      </c>
      <c r="C481" s="11">
        <v>128</v>
      </c>
      <c r="D481" s="11">
        <v>160</v>
      </c>
      <c r="E481" s="11">
        <v>13</v>
      </c>
      <c r="F481" s="11">
        <v>5</v>
      </c>
      <c r="G481" s="11">
        <v>0</v>
      </c>
      <c r="H481" s="11">
        <v>1</v>
      </c>
      <c r="I481" s="24">
        <f t="shared" si="47"/>
        <v>307</v>
      </c>
      <c r="J481" s="24">
        <f t="shared" si="44"/>
        <v>0</v>
      </c>
      <c r="K481" s="24">
        <f t="shared" si="48"/>
        <v>307</v>
      </c>
    </row>
    <row r="482" spans="1:11" x14ac:dyDescent="0.25">
      <c r="A482" s="22" t="str">
        <f t="shared" si="49"/>
        <v>Town of Yorktown - 31</v>
      </c>
      <c r="B482" s="11">
        <v>190031</v>
      </c>
      <c r="C482" s="11">
        <v>228</v>
      </c>
      <c r="D482" s="11">
        <v>284</v>
      </c>
      <c r="E482" s="11">
        <v>23</v>
      </c>
      <c r="F482" s="11">
        <v>17</v>
      </c>
      <c r="G482" s="11">
        <v>1</v>
      </c>
      <c r="H482" s="11">
        <v>0</v>
      </c>
      <c r="I482" s="24">
        <f t="shared" si="47"/>
        <v>553</v>
      </c>
      <c r="J482" s="24">
        <f t="shared" si="44"/>
        <v>2</v>
      </c>
      <c r="K482" s="24">
        <f t="shared" si="48"/>
        <v>555</v>
      </c>
    </row>
    <row r="483" spans="1:11" x14ac:dyDescent="0.25">
      <c r="A483" s="22" t="str">
        <f t="shared" si="49"/>
        <v>Town of Yorktown - 32</v>
      </c>
      <c r="B483" s="11">
        <v>190032</v>
      </c>
      <c r="C483" s="11">
        <v>64</v>
      </c>
      <c r="D483" s="11">
        <v>26</v>
      </c>
      <c r="E483" s="11">
        <v>4</v>
      </c>
      <c r="F483" s="11">
        <v>2</v>
      </c>
      <c r="G483" s="11">
        <v>0</v>
      </c>
      <c r="H483" s="11">
        <v>0</v>
      </c>
      <c r="I483" s="24">
        <f t="shared" si="47"/>
        <v>96</v>
      </c>
      <c r="J483" s="24">
        <f t="shared" si="44"/>
        <v>0</v>
      </c>
      <c r="K483" s="24">
        <f t="shared" si="48"/>
        <v>96</v>
      </c>
    </row>
    <row r="484" spans="1:11" x14ac:dyDescent="0.25">
      <c r="A484" s="22" t="str">
        <f t="shared" si="49"/>
        <v>Town of Yorktown - 33</v>
      </c>
      <c r="B484" s="11">
        <v>190033</v>
      </c>
      <c r="C484" s="11">
        <v>253</v>
      </c>
      <c r="D484" s="11">
        <v>234</v>
      </c>
      <c r="E484" s="11">
        <v>21</v>
      </c>
      <c r="F484" s="11">
        <v>11</v>
      </c>
      <c r="G484" s="11">
        <v>0</v>
      </c>
      <c r="H484" s="11">
        <v>0</v>
      </c>
      <c r="I484" s="24">
        <f t="shared" si="47"/>
        <v>519</v>
      </c>
      <c r="J484" s="24">
        <f t="shared" si="44"/>
        <v>0</v>
      </c>
      <c r="K484" s="24">
        <f t="shared" si="48"/>
        <v>519</v>
      </c>
    </row>
    <row r="485" spans="1:11" x14ac:dyDescent="0.25">
      <c r="A485" s="22" t="str">
        <f t="shared" si="49"/>
        <v>Town of Yorktown - 34</v>
      </c>
      <c r="B485" s="11">
        <v>190034</v>
      </c>
      <c r="C485" s="11">
        <v>138</v>
      </c>
      <c r="D485" s="11">
        <v>162</v>
      </c>
      <c r="E485" s="11">
        <v>17</v>
      </c>
      <c r="F485" s="11">
        <v>5</v>
      </c>
      <c r="G485" s="11">
        <v>0</v>
      </c>
      <c r="H485" s="11">
        <v>0</v>
      </c>
      <c r="I485" s="24">
        <f t="shared" si="47"/>
        <v>322</v>
      </c>
      <c r="J485" s="24">
        <f t="shared" ref="J485:J549" si="50">SUM(K485-I485)</f>
        <v>0</v>
      </c>
      <c r="K485" s="24">
        <f t="shared" si="48"/>
        <v>322</v>
      </c>
    </row>
    <row r="486" spans="1:11" x14ac:dyDescent="0.25">
      <c r="A486" s="22" t="str">
        <f t="shared" si="49"/>
        <v>Town of Yorktown - 35</v>
      </c>
      <c r="B486" s="11">
        <v>190035</v>
      </c>
      <c r="C486" s="11">
        <v>89</v>
      </c>
      <c r="D486" s="11">
        <v>154</v>
      </c>
      <c r="E486" s="11">
        <v>15</v>
      </c>
      <c r="F486" s="11">
        <v>6</v>
      </c>
      <c r="G486" s="11">
        <v>0</v>
      </c>
      <c r="H486" s="11">
        <v>0</v>
      </c>
      <c r="I486" s="24">
        <f t="shared" si="47"/>
        <v>264</v>
      </c>
      <c r="J486" s="24">
        <f t="shared" si="50"/>
        <v>0</v>
      </c>
      <c r="K486" s="24">
        <f t="shared" si="48"/>
        <v>264</v>
      </c>
    </row>
    <row r="487" spans="1:11" x14ac:dyDescent="0.25">
      <c r="A487" s="22" t="str">
        <f t="shared" si="49"/>
        <v>Town of Yorktown - 36</v>
      </c>
      <c r="B487" s="11">
        <v>190036</v>
      </c>
      <c r="C487" s="11">
        <v>152</v>
      </c>
      <c r="D487" s="11">
        <v>215</v>
      </c>
      <c r="E487" s="11">
        <v>25</v>
      </c>
      <c r="F487" s="11">
        <v>9</v>
      </c>
      <c r="G487" s="11">
        <v>0</v>
      </c>
      <c r="H487" s="11">
        <v>0</v>
      </c>
      <c r="I487" s="24">
        <f t="shared" si="47"/>
        <v>401</v>
      </c>
      <c r="J487" s="24">
        <f t="shared" si="50"/>
        <v>1</v>
      </c>
      <c r="K487" s="24">
        <f t="shared" si="48"/>
        <v>402</v>
      </c>
    </row>
    <row r="488" spans="1:11" x14ac:dyDescent="0.25">
      <c r="A488" s="22" t="str">
        <f t="shared" si="49"/>
        <v>Town of Yorktown - 37</v>
      </c>
      <c r="B488" s="11">
        <v>190037</v>
      </c>
      <c r="C488" s="11">
        <v>101</v>
      </c>
      <c r="D488" s="11">
        <v>114</v>
      </c>
      <c r="E488" s="11">
        <v>12</v>
      </c>
      <c r="F488" s="11">
        <v>9</v>
      </c>
      <c r="G488" s="11">
        <v>0</v>
      </c>
      <c r="H488" s="11">
        <v>1</v>
      </c>
      <c r="I488" s="24">
        <f t="shared" si="47"/>
        <v>237</v>
      </c>
      <c r="J488" s="24">
        <f t="shared" si="50"/>
        <v>0</v>
      </c>
      <c r="K488" s="24">
        <f t="shared" si="48"/>
        <v>237</v>
      </c>
    </row>
    <row r="489" spans="1:11" x14ac:dyDescent="0.25">
      <c r="A489" s="22" t="str">
        <f t="shared" si="49"/>
        <v>Town of Yorktown - 38</v>
      </c>
      <c r="B489" s="11">
        <v>190038</v>
      </c>
      <c r="C489" s="11">
        <v>282</v>
      </c>
      <c r="D489" s="11">
        <v>263</v>
      </c>
      <c r="E489" s="11">
        <v>26</v>
      </c>
      <c r="F489" s="11">
        <v>26</v>
      </c>
      <c r="G489" s="11">
        <v>0</v>
      </c>
      <c r="H489" s="11">
        <v>0</v>
      </c>
      <c r="I489" s="24">
        <f t="shared" si="47"/>
        <v>597</v>
      </c>
      <c r="J489" s="24">
        <f t="shared" si="50"/>
        <v>4</v>
      </c>
      <c r="K489" s="24">
        <f t="shared" si="48"/>
        <v>601</v>
      </c>
    </row>
    <row r="490" spans="1:11" x14ac:dyDescent="0.25">
      <c r="A490" s="22" t="str">
        <f t="shared" si="49"/>
        <v>Town of Yorktown - 39</v>
      </c>
      <c r="B490" s="11">
        <v>190039</v>
      </c>
      <c r="C490" s="11">
        <v>144</v>
      </c>
      <c r="D490" s="11">
        <v>183</v>
      </c>
      <c r="E490" s="11">
        <v>14</v>
      </c>
      <c r="F490" s="11">
        <v>9</v>
      </c>
      <c r="G490" s="11">
        <v>0</v>
      </c>
      <c r="H490" s="11">
        <v>0</v>
      </c>
      <c r="I490" s="24">
        <f t="shared" si="47"/>
        <v>350</v>
      </c>
      <c r="J490" s="24">
        <f t="shared" si="50"/>
        <v>1</v>
      </c>
      <c r="K490" s="24">
        <f t="shared" si="48"/>
        <v>351</v>
      </c>
    </row>
    <row r="491" spans="1:11" x14ac:dyDescent="0.25">
      <c r="A491" s="22" t="str">
        <f t="shared" si="49"/>
        <v>Town of Yorktown - 40</v>
      </c>
      <c r="B491" s="11">
        <v>190040</v>
      </c>
      <c r="C491" s="11">
        <v>117</v>
      </c>
      <c r="D491" s="11">
        <v>129</v>
      </c>
      <c r="E491" s="11">
        <v>8</v>
      </c>
      <c r="F491" s="11">
        <v>4</v>
      </c>
      <c r="G491" s="11">
        <v>0</v>
      </c>
      <c r="H491" s="11">
        <v>0</v>
      </c>
      <c r="I491" s="24">
        <f t="shared" si="47"/>
        <v>258</v>
      </c>
      <c r="J491" s="24">
        <f t="shared" si="50"/>
        <v>0</v>
      </c>
      <c r="K491" s="24">
        <f t="shared" si="48"/>
        <v>258</v>
      </c>
    </row>
    <row r="492" spans="1:11" x14ac:dyDescent="0.25">
      <c r="A492" s="22" t="str">
        <f t="shared" si="49"/>
        <v>Town of Yorktown - 41</v>
      </c>
      <c r="B492" s="11">
        <v>190041</v>
      </c>
      <c r="C492" s="11">
        <v>73</v>
      </c>
      <c r="D492" s="11">
        <v>57</v>
      </c>
      <c r="E492" s="11">
        <v>7</v>
      </c>
      <c r="F492" s="11">
        <v>10</v>
      </c>
      <c r="G492" s="11">
        <v>0</v>
      </c>
      <c r="H492" s="11">
        <v>3</v>
      </c>
      <c r="I492" s="24">
        <f t="shared" si="47"/>
        <v>150</v>
      </c>
      <c r="J492" s="24">
        <f t="shared" si="50"/>
        <v>1</v>
      </c>
      <c r="K492" s="24">
        <f t="shared" si="48"/>
        <v>151</v>
      </c>
    </row>
    <row r="493" spans="1:11" x14ac:dyDescent="0.25">
      <c r="A493" s="22" t="str">
        <f t="shared" si="49"/>
        <v>Town of Yorktown - 42</v>
      </c>
      <c r="B493" s="11">
        <v>190042</v>
      </c>
      <c r="C493" s="11">
        <v>142</v>
      </c>
      <c r="D493" s="11">
        <v>173</v>
      </c>
      <c r="E493" s="11">
        <v>11</v>
      </c>
      <c r="F493" s="11">
        <v>8</v>
      </c>
      <c r="G493" s="11">
        <v>0</v>
      </c>
      <c r="H493" s="11">
        <v>0</v>
      </c>
      <c r="I493" s="24">
        <f t="shared" si="47"/>
        <v>334</v>
      </c>
      <c r="J493" s="24">
        <f t="shared" si="50"/>
        <v>0</v>
      </c>
      <c r="K493" s="24">
        <f t="shared" si="48"/>
        <v>334</v>
      </c>
    </row>
    <row r="494" spans="1:11" ht="13.8" thickBot="1" x14ac:dyDescent="0.3">
      <c r="A494" s="18" t="str">
        <f t="shared" si="49"/>
        <v>Town of Yorktown - 43</v>
      </c>
      <c r="B494" s="19">
        <v>190043</v>
      </c>
      <c r="C494" s="19">
        <v>176</v>
      </c>
      <c r="D494" s="19">
        <v>106</v>
      </c>
      <c r="E494" s="19">
        <v>16</v>
      </c>
      <c r="F494" s="19">
        <v>15</v>
      </c>
      <c r="G494" s="19">
        <v>0</v>
      </c>
      <c r="H494" s="19">
        <v>0</v>
      </c>
      <c r="I494" s="26">
        <f t="shared" si="47"/>
        <v>313</v>
      </c>
      <c r="J494" s="26">
        <f t="shared" si="50"/>
        <v>1</v>
      </c>
      <c r="K494" s="26">
        <f t="shared" si="48"/>
        <v>314</v>
      </c>
    </row>
    <row r="495" spans="1:11" x14ac:dyDescent="0.25">
      <c r="A495" s="22"/>
      <c r="B495" s="11" t="s">
        <v>977</v>
      </c>
      <c r="C495" s="11">
        <f>SUM(C452:C494)</f>
        <v>6973</v>
      </c>
      <c r="D495" s="11">
        <f t="shared" ref="D495:K495" si="51">SUM(D452:D494)</f>
        <v>8518</v>
      </c>
      <c r="E495" s="11">
        <f t="shared" si="51"/>
        <v>791</v>
      </c>
      <c r="F495" s="11">
        <f t="shared" si="51"/>
        <v>442</v>
      </c>
      <c r="G495" s="11">
        <f t="shared" si="51"/>
        <v>2</v>
      </c>
      <c r="H495" s="11">
        <f t="shared" si="51"/>
        <v>7</v>
      </c>
      <c r="I495" s="11">
        <f t="shared" si="51"/>
        <v>16733</v>
      </c>
      <c r="J495" s="11">
        <f t="shared" si="51"/>
        <v>93</v>
      </c>
      <c r="K495" s="11">
        <f t="shared" si="51"/>
        <v>16826</v>
      </c>
    </row>
    <row r="496" spans="1:11" x14ac:dyDescent="0.25">
      <c r="A496" s="22" t="str">
        <f t="shared" si="49"/>
        <v>City of Mount Vernon - 1</v>
      </c>
      <c r="B496" s="11">
        <v>200001</v>
      </c>
      <c r="C496" s="11">
        <v>185</v>
      </c>
      <c r="D496" s="11">
        <v>10</v>
      </c>
      <c r="E496" s="11">
        <v>1</v>
      </c>
      <c r="F496" s="11">
        <v>6</v>
      </c>
      <c r="G496" s="11">
        <v>0</v>
      </c>
      <c r="H496" s="11">
        <v>1</v>
      </c>
      <c r="I496" s="24">
        <f t="shared" si="47"/>
        <v>203</v>
      </c>
      <c r="J496" s="24">
        <f t="shared" si="50"/>
        <v>6</v>
      </c>
      <c r="K496" s="24">
        <f t="shared" si="48"/>
        <v>209</v>
      </c>
    </row>
    <row r="497" spans="1:11" x14ac:dyDescent="0.25">
      <c r="A497" s="22" t="str">
        <f t="shared" si="49"/>
        <v>City of Mount Vernon - 2</v>
      </c>
      <c r="B497" s="11">
        <v>200002</v>
      </c>
      <c r="C497" s="11">
        <v>326</v>
      </c>
      <c r="D497" s="11">
        <v>20</v>
      </c>
      <c r="E497" s="11">
        <v>5</v>
      </c>
      <c r="F497" s="11">
        <v>6</v>
      </c>
      <c r="G497" s="11">
        <v>0</v>
      </c>
      <c r="H497" s="11">
        <v>1</v>
      </c>
      <c r="I497" s="24">
        <f t="shared" si="47"/>
        <v>358</v>
      </c>
      <c r="J497" s="24">
        <f t="shared" si="50"/>
        <v>3</v>
      </c>
      <c r="K497" s="24">
        <f t="shared" si="48"/>
        <v>361</v>
      </c>
    </row>
    <row r="498" spans="1:11" x14ac:dyDescent="0.25">
      <c r="A498" s="22" t="str">
        <f t="shared" si="49"/>
        <v>City of Mount Vernon - 3</v>
      </c>
      <c r="B498" s="11">
        <v>200003</v>
      </c>
      <c r="C498" s="11">
        <v>193</v>
      </c>
      <c r="D498" s="11">
        <v>13</v>
      </c>
      <c r="E498" s="11">
        <v>0</v>
      </c>
      <c r="F498" s="11">
        <v>1</v>
      </c>
      <c r="G498" s="11">
        <v>0</v>
      </c>
      <c r="H498" s="11">
        <v>0</v>
      </c>
      <c r="I498" s="24">
        <f t="shared" si="47"/>
        <v>207</v>
      </c>
      <c r="J498" s="24">
        <f t="shared" si="50"/>
        <v>4</v>
      </c>
      <c r="K498" s="24">
        <f t="shared" si="48"/>
        <v>211</v>
      </c>
    </row>
    <row r="499" spans="1:11" x14ac:dyDescent="0.25">
      <c r="A499" s="22" t="str">
        <f t="shared" si="49"/>
        <v>City of Mount Vernon - 4</v>
      </c>
      <c r="B499" s="11">
        <v>200004</v>
      </c>
      <c r="C499" s="11">
        <v>207</v>
      </c>
      <c r="D499" s="11">
        <v>10</v>
      </c>
      <c r="E499" s="11">
        <v>1</v>
      </c>
      <c r="F499" s="11">
        <v>4</v>
      </c>
      <c r="G499" s="11">
        <v>0</v>
      </c>
      <c r="H499" s="11">
        <v>0</v>
      </c>
      <c r="I499" s="24">
        <f t="shared" si="47"/>
        <v>222</v>
      </c>
      <c r="J499" s="24">
        <f t="shared" si="50"/>
        <v>0</v>
      </c>
      <c r="K499" s="24">
        <f t="shared" si="48"/>
        <v>222</v>
      </c>
    </row>
    <row r="500" spans="1:11" x14ac:dyDescent="0.25">
      <c r="A500" s="22" t="str">
        <f t="shared" si="49"/>
        <v>City of Mount Vernon - 5</v>
      </c>
      <c r="B500" s="11">
        <v>200005</v>
      </c>
      <c r="C500" s="11">
        <v>295</v>
      </c>
      <c r="D500" s="11">
        <v>9</v>
      </c>
      <c r="E500" s="11">
        <v>4</v>
      </c>
      <c r="F500" s="11">
        <v>4</v>
      </c>
      <c r="G500" s="11">
        <v>0</v>
      </c>
      <c r="H500" s="11">
        <v>1</v>
      </c>
      <c r="I500" s="24">
        <f t="shared" si="47"/>
        <v>313</v>
      </c>
      <c r="J500" s="24">
        <f t="shared" si="50"/>
        <v>2</v>
      </c>
      <c r="K500" s="24">
        <f t="shared" si="48"/>
        <v>315</v>
      </c>
    </row>
    <row r="501" spans="1:11" x14ac:dyDescent="0.25">
      <c r="A501" s="22" t="str">
        <f t="shared" si="49"/>
        <v>City of Mount Vernon - 6</v>
      </c>
      <c r="B501" s="11">
        <v>200006</v>
      </c>
      <c r="C501" s="11">
        <v>281</v>
      </c>
      <c r="D501" s="11">
        <v>13</v>
      </c>
      <c r="E501" s="11">
        <v>4</v>
      </c>
      <c r="F501" s="11">
        <v>6</v>
      </c>
      <c r="G501" s="11">
        <v>0</v>
      </c>
      <c r="H501" s="11">
        <v>0</v>
      </c>
      <c r="I501" s="24">
        <f t="shared" si="47"/>
        <v>304</v>
      </c>
      <c r="J501" s="24">
        <f t="shared" si="50"/>
        <v>1</v>
      </c>
      <c r="K501" s="24">
        <f t="shared" si="48"/>
        <v>305</v>
      </c>
    </row>
    <row r="502" spans="1:11" x14ac:dyDescent="0.25">
      <c r="A502" s="22" t="str">
        <f t="shared" si="49"/>
        <v>City of Mount Vernon - 7</v>
      </c>
      <c r="B502" s="11">
        <v>200007</v>
      </c>
      <c r="C502" s="11">
        <v>210</v>
      </c>
      <c r="D502" s="11">
        <v>17</v>
      </c>
      <c r="E502" s="11">
        <v>0</v>
      </c>
      <c r="F502" s="11">
        <v>5</v>
      </c>
      <c r="G502" s="11">
        <v>0</v>
      </c>
      <c r="H502" s="11">
        <v>0</v>
      </c>
      <c r="I502" s="24">
        <f t="shared" si="47"/>
        <v>232</v>
      </c>
      <c r="J502" s="24">
        <f t="shared" si="50"/>
        <v>4</v>
      </c>
      <c r="K502" s="24">
        <f t="shared" si="48"/>
        <v>236</v>
      </c>
    </row>
    <row r="503" spans="1:11" x14ac:dyDescent="0.25">
      <c r="A503" s="22" t="str">
        <f t="shared" si="49"/>
        <v>City of Mount Vernon - 8</v>
      </c>
      <c r="B503" s="11">
        <v>200008</v>
      </c>
      <c r="C503" s="11">
        <v>375</v>
      </c>
      <c r="D503" s="11">
        <v>20</v>
      </c>
      <c r="E503" s="11">
        <v>2</v>
      </c>
      <c r="F503" s="11">
        <v>8</v>
      </c>
      <c r="G503" s="11">
        <v>0</v>
      </c>
      <c r="H503" s="11">
        <v>0</v>
      </c>
      <c r="I503" s="24">
        <f t="shared" si="47"/>
        <v>405</v>
      </c>
      <c r="J503" s="24">
        <f t="shared" si="50"/>
        <v>4</v>
      </c>
      <c r="K503" s="24">
        <f t="shared" si="48"/>
        <v>409</v>
      </c>
    </row>
    <row r="504" spans="1:11" x14ac:dyDescent="0.25">
      <c r="A504" s="22" t="str">
        <f t="shared" si="49"/>
        <v>City of Mount Vernon - 9</v>
      </c>
      <c r="B504" s="11">
        <v>200009</v>
      </c>
      <c r="C504" s="11">
        <v>346</v>
      </c>
      <c r="D504" s="11">
        <v>9</v>
      </c>
      <c r="E504" s="11">
        <v>6</v>
      </c>
      <c r="F504" s="11">
        <v>4</v>
      </c>
      <c r="G504" s="11">
        <v>0</v>
      </c>
      <c r="H504" s="11">
        <v>1</v>
      </c>
      <c r="I504" s="24">
        <f t="shared" si="47"/>
        <v>366</v>
      </c>
      <c r="J504" s="24">
        <f t="shared" si="50"/>
        <v>3</v>
      </c>
      <c r="K504" s="24">
        <f t="shared" si="48"/>
        <v>369</v>
      </c>
    </row>
    <row r="505" spans="1:11" x14ac:dyDescent="0.25">
      <c r="A505" s="22" t="str">
        <f t="shared" si="49"/>
        <v>City of Mount Vernon - 10</v>
      </c>
      <c r="B505" s="11">
        <v>200010</v>
      </c>
      <c r="C505" s="11">
        <v>241</v>
      </c>
      <c r="D505" s="11">
        <v>11</v>
      </c>
      <c r="E505" s="11">
        <v>2</v>
      </c>
      <c r="F505" s="11">
        <v>6</v>
      </c>
      <c r="G505" s="11">
        <v>0</v>
      </c>
      <c r="H505" s="11">
        <v>0</v>
      </c>
      <c r="I505" s="24">
        <f t="shared" si="47"/>
        <v>260</v>
      </c>
      <c r="J505" s="24">
        <f t="shared" si="50"/>
        <v>3</v>
      </c>
      <c r="K505" s="24">
        <f t="shared" si="48"/>
        <v>263</v>
      </c>
    </row>
    <row r="506" spans="1:11" x14ac:dyDescent="0.25">
      <c r="A506" s="22" t="str">
        <f t="shared" si="49"/>
        <v>City of Mount Vernon - 11</v>
      </c>
      <c r="B506" s="11">
        <v>200011</v>
      </c>
      <c r="C506" s="11">
        <v>216</v>
      </c>
      <c r="D506" s="11">
        <v>20</v>
      </c>
      <c r="E506" s="11">
        <v>0</v>
      </c>
      <c r="F506" s="11">
        <v>2</v>
      </c>
      <c r="G506" s="11">
        <v>0</v>
      </c>
      <c r="H506" s="11">
        <v>0</v>
      </c>
      <c r="I506" s="24">
        <f t="shared" si="47"/>
        <v>238</v>
      </c>
      <c r="J506" s="24">
        <f t="shared" si="50"/>
        <v>2</v>
      </c>
      <c r="K506" s="24">
        <f t="shared" si="48"/>
        <v>240</v>
      </c>
    </row>
    <row r="507" spans="1:11" x14ac:dyDescent="0.25">
      <c r="A507" s="22" t="str">
        <f t="shared" si="49"/>
        <v>City of Mount Vernon - 12</v>
      </c>
      <c r="B507" s="11">
        <v>200012</v>
      </c>
      <c r="C507" s="11">
        <v>222</v>
      </c>
      <c r="D507" s="11">
        <v>11</v>
      </c>
      <c r="E507" s="11">
        <v>1</v>
      </c>
      <c r="F507" s="11">
        <v>4</v>
      </c>
      <c r="G507" s="11">
        <v>0</v>
      </c>
      <c r="H507" s="11">
        <v>0</v>
      </c>
      <c r="I507" s="24">
        <f t="shared" si="47"/>
        <v>238</v>
      </c>
      <c r="J507" s="24">
        <f t="shared" si="50"/>
        <v>5</v>
      </c>
      <c r="K507" s="24">
        <f t="shared" si="48"/>
        <v>243</v>
      </c>
    </row>
    <row r="508" spans="1:11" x14ac:dyDescent="0.25">
      <c r="A508" s="22" t="str">
        <f t="shared" si="49"/>
        <v>City of Mount Vernon - 13</v>
      </c>
      <c r="B508" s="11">
        <v>200013</v>
      </c>
      <c r="C508" s="11">
        <v>163</v>
      </c>
      <c r="D508" s="11">
        <v>9</v>
      </c>
      <c r="E508" s="11">
        <v>1</v>
      </c>
      <c r="F508" s="11">
        <v>2</v>
      </c>
      <c r="G508" s="11">
        <v>0</v>
      </c>
      <c r="H508" s="11">
        <v>0</v>
      </c>
      <c r="I508" s="24">
        <f t="shared" si="47"/>
        <v>175</v>
      </c>
      <c r="J508" s="24">
        <f t="shared" si="50"/>
        <v>2</v>
      </c>
      <c r="K508" s="24">
        <f t="shared" si="48"/>
        <v>177</v>
      </c>
    </row>
    <row r="509" spans="1:11" x14ac:dyDescent="0.25">
      <c r="A509" s="22" t="str">
        <f t="shared" si="49"/>
        <v>City of Mount Vernon - 14</v>
      </c>
      <c r="B509" s="11">
        <v>200014</v>
      </c>
      <c r="C509" s="11">
        <v>157</v>
      </c>
      <c r="D509" s="11">
        <v>9</v>
      </c>
      <c r="E509" s="11">
        <v>0</v>
      </c>
      <c r="F509" s="11">
        <v>1</v>
      </c>
      <c r="G509" s="11">
        <v>0</v>
      </c>
      <c r="H509" s="11">
        <v>0</v>
      </c>
      <c r="I509" s="24">
        <f t="shared" si="47"/>
        <v>167</v>
      </c>
      <c r="J509" s="24">
        <f t="shared" si="50"/>
        <v>3</v>
      </c>
      <c r="K509" s="24">
        <f t="shared" si="48"/>
        <v>170</v>
      </c>
    </row>
    <row r="510" spans="1:11" x14ac:dyDescent="0.25">
      <c r="A510" s="22" t="str">
        <f t="shared" si="49"/>
        <v>City of Mount Vernon - 15</v>
      </c>
      <c r="B510" s="11">
        <v>200015</v>
      </c>
      <c r="C510" s="11">
        <v>266</v>
      </c>
      <c r="D510" s="11">
        <v>10</v>
      </c>
      <c r="E510" s="11">
        <v>0</v>
      </c>
      <c r="F510" s="11">
        <v>4</v>
      </c>
      <c r="G510" s="11">
        <v>0</v>
      </c>
      <c r="H510" s="11">
        <v>0</v>
      </c>
      <c r="I510" s="24">
        <f t="shared" si="47"/>
        <v>280</v>
      </c>
      <c r="J510" s="24">
        <f t="shared" si="50"/>
        <v>8</v>
      </c>
      <c r="K510" s="24">
        <f t="shared" si="48"/>
        <v>288</v>
      </c>
    </row>
    <row r="511" spans="1:11" x14ac:dyDescent="0.25">
      <c r="A511" s="22" t="str">
        <f t="shared" si="49"/>
        <v>City of Mount Vernon - 16</v>
      </c>
      <c r="B511" s="11">
        <v>200016</v>
      </c>
      <c r="C511" s="11">
        <v>186</v>
      </c>
      <c r="D511" s="11">
        <v>12</v>
      </c>
      <c r="E511" s="11">
        <v>0</v>
      </c>
      <c r="F511" s="11">
        <v>1</v>
      </c>
      <c r="G511" s="11">
        <v>0</v>
      </c>
      <c r="H511" s="11">
        <v>0</v>
      </c>
      <c r="I511" s="24">
        <f t="shared" si="47"/>
        <v>199</v>
      </c>
      <c r="J511" s="24">
        <f t="shared" si="50"/>
        <v>6</v>
      </c>
      <c r="K511" s="24">
        <f t="shared" si="48"/>
        <v>205</v>
      </c>
    </row>
    <row r="512" spans="1:11" x14ac:dyDescent="0.25">
      <c r="A512" s="22" t="str">
        <f t="shared" si="49"/>
        <v>City of Mount Vernon - 17</v>
      </c>
      <c r="B512" s="11">
        <v>200017</v>
      </c>
      <c r="C512" s="11">
        <v>183</v>
      </c>
      <c r="D512" s="11">
        <v>10</v>
      </c>
      <c r="E512" s="11">
        <v>1</v>
      </c>
      <c r="F512" s="11">
        <v>3</v>
      </c>
      <c r="G512" s="11">
        <v>0</v>
      </c>
      <c r="H512" s="11">
        <v>0</v>
      </c>
      <c r="I512" s="24">
        <f t="shared" si="47"/>
        <v>197</v>
      </c>
      <c r="J512" s="24">
        <f t="shared" si="50"/>
        <v>2</v>
      </c>
      <c r="K512" s="24">
        <f t="shared" si="48"/>
        <v>199</v>
      </c>
    </row>
    <row r="513" spans="1:11" x14ac:dyDescent="0.25">
      <c r="A513" s="22" t="str">
        <f t="shared" si="49"/>
        <v>City of Mount Vernon - 18</v>
      </c>
      <c r="B513" s="11">
        <v>200018</v>
      </c>
      <c r="C513" s="11">
        <v>170</v>
      </c>
      <c r="D513" s="11">
        <v>9</v>
      </c>
      <c r="E513" s="11">
        <v>2</v>
      </c>
      <c r="F513" s="11">
        <v>4</v>
      </c>
      <c r="G513" s="11">
        <v>0</v>
      </c>
      <c r="H513" s="11">
        <v>0</v>
      </c>
      <c r="I513" s="24">
        <f t="shared" si="47"/>
        <v>185</v>
      </c>
      <c r="J513" s="24">
        <f t="shared" si="50"/>
        <v>4</v>
      </c>
      <c r="K513" s="24">
        <f t="shared" si="48"/>
        <v>189</v>
      </c>
    </row>
    <row r="514" spans="1:11" x14ac:dyDescent="0.25">
      <c r="A514" s="22" t="str">
        <f t="shared" si="49"/>
        <v>City of Mount Vernon - 19</v>
      </c>
      <c r="B514" s="11">
        <v>200019</v>
      </c>
      <c r="C514" s="11">
        <v>150</v>
      </c>
      <c r="D514" s="11">
        <v>7</v>
      </c>
      <c r="E514" s="11">
        <v>1</v>
      </c>
      <c r="F514" s="11">
        <v>4</v>
      </c>
      <c r="G514" s="11">
        <v>0</v>
      </c>
      <c r="H514" s="11">
        <v>0</v>
      </c>
      <c r="I514" s="24">
        <f t="shared" si="47"/>
        <v>162</v>
      </c>
      <c r="J514" s="24">
        <f t="shared" si="50"/>
        <v>2</v>
      </c>
      <c r="K514" s="24">
        <f t="shared" si="48"/>
        <v>164</v>
      </c>
    </row>
    <row r="515" spans="1:11" x14ac:dyDescent="0.25">
      <c r="A515" s="22" t="str">
        <f t="shared" si="49"/>
        <v>City of Mount Vernon - 20</v>
      </c>
      <c r="B515" s="11">
        <v>200020</v>
      </c>
      <c r="C515" s="11">
        <v>389</v>
      </c>
      <c r="D515" s="11">
        <v>30</v>
      </c>
      <c r="E515" s="11">
        <v>5</v>
      </c>
      <c r="F515" s="11">
        <v>11</v>
      </c>
      <c r="G515" s="11">
        <v>0</v>
      </c>
      <c r="H515" s="11">
        <v>0</v>
      </c>
      <c r="I515" s="24">
        <f t="shared" si="47"/>
        <v>435</v>
      </c>
      <c r="J515" s="24">
        <f t="shared" si="50"/>
        <v>7</v>
      </c>
      <c r="K515" s="24">
        <f t="shared" si="48"/>
        <v>442</v>
      </c>
    </row>
    <row r="516" spans="1:11" x14ac:dyDescent="0.25">
      <c r="A516" s="22" t="str">
        <f t="shared" si="49"/>
        <v>City of Mount Vernon - 21</v>
      </c>
      <c r="B516" s="11">
        <v>200021</v>
      </c>
      <c r="C516" s="11">
        <v>140</v>
      </c>
      <c r="D516" s="11">
        <v>24</v>
      </c>
      <c r="E516" s="11">
        <v>0</v>
      </c>
      <c r="F516" s="11">
        <v>6</v>
      </c>
      <c r="G516" s="11">
        <v>0</v>
      </c>
      <c r="H516" s="11">
        <v>0</v>
      </c>
      <c r="I516" s="24">
        <f t="shared" si="47"/>
        <v>170</v>
      </c>
      <c r="J516" s="24">
        <f t="shared" si="50"/>
        <v>2</v>
      </c>
      <c r="K516" s="24">
        <f t="shared" si="48"/>
        <v>172</v>
      </c>
    </row>
    <row r="517" spans="1:11" x14ac:dyDescent="0.25">
      <c r="A517" s="22" t="str">
        <f t="shared" si="49"/>
        <v>City of Mount Vernon - 22</v>
      </c>
      <c r="B517" s="11">
        <v>200022</v>
      </c>
      <c r="C517" s="11">
        <v>91</v>
      </c>
      <c r="D517" s="11">
        <v>16</v>
      </c>
      <c r="E517" s="11">
        <v>1</v>
      </c>
      <c r="F517" s="11">
        <v>5</v>
      </c>
      <c r="G517" s="11">
        <v>0</v>
      </c>
      <c r="H517" s="11">
        <v>0</v>
      </c>
      <c r="I517" s="24">
        <f t="shared" si="47"/>
        <v>113</v>
      </c>
      <c r="J517" s="24">
        <f t="shared" si="50"/>
        <v>2</v>
      </c>
      <c r="K517" s="24">
        <f t="shared" si="48"/>
        <v>115</v>
      </c>
    </row>
    <row r="518" spans="1:11" x14ac:dyDescent="0.25">
      <c r="A518" s="22" t="str">
        <f t="shared" si="49"/>
        <v>City of Mount Vernon - 23</v>
      </c>
      <c r="B518" s="11">
        <v>200023</v>
      </c>
      <c r="C518" s="11">
        <v>75</v>
      </c>
      <c r="D518" s="11">
        <v>11</v>
      </c>
      <c r="E518" s="11">
        <v>0</v>
      </c>
      <c r="F518" s="11">
        <v>2</v>
      </c>
      <c r="G518" s="11">
        <v>0</v>
      </c>
      <c r="H518" s="11">
        <v>0</v>
      </c>
      <c r="I518" s="24">
        <f t="shared" si="47"/>
        <v>88</v>
      </c>
      <c r="J518" s="24">
        <f t="shared" si="50"/>
        <v>5</v>
      </c>
      <c r="K518" s="24">
        <f t="shared" si="48"/>
        <v>93</v>
      </c>
    </row>
    <row r="519" spans="1:11" x14ac:dyDescent="0.25">
      <c r="A519" s="22" t="str">
        <f t="shared" si="49"/>
        <v>City of Mount Vernon - 24</v>
      </c>
      <c r="B519" s="11">
        <v>200024</v>
      </c>
      <c r="C519" s="11">
        <v>216</v>
      </c>
      <c r="D519" s="11">
        <v>48</v>
      </c>
      <c r="E519" s="11">
        <v>7</v>
      </c>
      <c r="F519" s="11">
        <v>5</v>
      </c>
      <c r="G519" s="11">
        <v>0</v>
      </c>
      <c r="H519" s="11">
        <v>0</v>
      </c>
      <c r="I519" s="24">
        <f t="shared" si="47"/>
        <v>276</v>
      </c>
      <c r="J519" s="24">
        <f t="shared" si="50"/>
        <v>2</v>
      </c>
      <c r="K519" s="24">
        <f t="shared" si="48"/>
        <v>278</v>
      </c>
    </row>
    <row r="520" spans="1:11" x14ac:dyDescent="0.25">
      <c r="A520" s="22" t="str">
        <f t="shared" si="49"/>
        <v>City of Mount Vernon - 25</v>
      </c>
      <c r="B520" s="11">
        <v>200025</v>
      </c>
      <c r="C520" s="11">
        <v>0</v>
      </c>
      <c r="D520" s="11">
        <v>1</v>
      </c>
      <c r="E520" s="11">
        <v>0</v>
      </c>
      <c r="F520" s="11">
        <v>0</v>
      </c>
      <c r="G520" s="11">
        <v>0</v>
      </c>
      <c r="H520" s="11">
        <v>0</v>
      </c>
      <c r="I520" s="24">
        <f t="shared" si="47"/>
        <v>1</v>
      </c>
      <c r="J520" s="24">
        <f t="shared" si="50"/>
        <v>0</v>
      </c>
      <c r="K520" s="24">
        <f t="shared" si="48"/>
        <v>1</v>
      </c>
    </row>
    <row r="521" spans="1:11" x14ac:dyDescent="0.25">
      <c r="A521" s="22" t="str">
        <f t="shared" si="49"/>
        <v>City of Mount Vernon - 26</v>
      </c>
      <c r="B521" s="11">
        <v>200026</v>
      </c>
      <c r="C521" s="11">
        <v>112</v>
      </c>
      <c r="D521" s="11">
        <v>45</v>
      </c>
      <c r="E521" s="11">
        <v>3</v>
      </c>
      <c r="F521" s="11">
        <v>2</v>
      </c>
      <c r="G521" s="11">
        <v>0</v>
      </c>
      <c r="H521" s="11">
        <v>0</v>
      </c>
      <c r="I521" s="24">
        <f t="shared" si="47"/>
        <v>162</v>
      </c>
      <c r="J521" s="24">
        <f t="shared" si="50"/>
        <v>3</v>
      </c>
      <c r="K521" s="24">
        <f t="shared" si="48"/>
        <v>165</v>
      </c>
    </row>
    <row r="522" spans="1:11" x14ac:dyDescent="0.25">
      <c r="A522" s="22" t="str">
        <f t="shared" si="49"/>
        <v>City of Mount Vernon - 27</v>
      </c>
      <c r="B522" s="11">
        <v>200027</v>
      </c>
      <c r="C522" s="11">
        <v>168</v>
      </c>
      <c r="D522" s="11">
        <v>80</v>
      </c>
      <c r="E522" s="11">
        <v>6</v>
      </c>
      <c r="F522" s="11">
        <v>11</v>
      </c>
      <c r="G522" s="11">
        <v>0</v>
      </c>
      <c r="H522" s="11">
        <v>0</v>
      </c>
      <c r="I522" s="24">
        <f t="shared" si="47"/>
        <v>265</v>
      </c>
      <c r="J522" s="24">
        <f t="shared" si="50"/>
        <v>3</v>
      </c>
      <c r="K522" s="24">
        <f t="shared" si="48"/>
        <v>268</v>
      </c>
    </row>
    <row r="523" spans="1:11" x14ac:dyDescent="0.25">
      <c r="A523" s="22" t="str">
        <f t="shared" si="49"/>
        <v>City of Mount Vernon - 28</v>
      </c>
      <c r="B523" s="11">
        <v>200028</v>
      </c>
      <c r="C523" s="11">
        <v>176</v>
      </c>
      <c r="D523" s="11">
        <v>46</v>
      </c>
      <c r="E523" s="11">
        <v>8</v>
      </c>
      <c r="F523" s="11">
        <v>8</v>
      </c>
      <c r="G523" s="11">
        <v>0</v>
      </c>
      <c r="H523" s="11">
        <v>0</v>
      </c>
      <c r="I523" s="24">
        <f t="shared" si="47"/>
        <v>238</v>
      </c>
      <c r="J523" s="24">
        <f t="shared" si="50"/>
        <v>2</v>
      </c>
      <c r="K523" s="24">
        <f t="shared" si="48"/>
        <v>240</v>
      </c>
    </row>
    <row r="524" spans="1:11" x14ac:dyDescent="0.25">
      <c r="A524" s="22" t="str">
        <f t="shared" si="49"/>
        <v>City of Mount Vernon - 29</v>
      </c>
      <c r="B524" s="11">
        <v>200029</v>
      </c>
      <c r="C524" s="11">
        <v>346</v>
      </c>
      <c r="D524" s="11">
        <v>18</v>
      </c>
      <c r="E524" s="11">
        <v>2</v>
      </c>
      <c r="F524" s="11">
        <v>5</v>
      </c>
      <c r="G524" s="11">
        <v>0</v>
      </c>
      <c r="H524" s="11">
        <v>0</v>
      </c>
      <c r="I524" s="24">
        <f t="shared" si="47"/>
        <v>371</v>
      </c>
      <c r="J524" s="24">
        <f t="shared" si="50"/>
        <v>1</v>
      </c>
      <c r="K524" s="24">
        <f t="shared" si="48"/>
        <v>372</v>
      </c>
    </row>
    <row r="525" spans="1:11" x14ac:dyDescent="0.25">
      <c r="A525" s="22" t="str">
        <f t="shared" si="49"/>
        <v>City of Mount Vernon - 30</v>
      </c>
      <c r="B525" s="11">
        <v>200030</v>
      </c>
      <c r="C525" s="11">
        <v>105</v>
      </c>
      <c r="D525" s="11">
        <v>16</v>
      </c>
      <c r="E525" s="11">
        <v>0</v>
      </c>
      <c r="F525" s="11">
        <v>5</v>
      </c>
      <c r="G525" s="11">
        <v>0</v>
      </c>
      <c r="H525" s="11">
        <v>0</v>
      </c>
      <c r="I525" s="24">
        <f t="shared" si="47"/>
        <v>126</v>
      </c>
      <c r="J525" s="24">
        <f t="shared" si="50"/>
        <v>4</v>
      </c>
      <c r="K525" s="24">
        <f t="shared" si="48"/>
        <v>130</v>
      </c>
    </row>
    <row r="526" spans="1:11" x14ac:dyDescent="0.25">
      <c r="A526" s="22" t="str">
        <f t="shared" si="49"/>
        <v>City of Mount Vernon - 31</v>
      </c>
      <c r="B526" s="11">
        <v>200031</v>
      </c>
      <c r="C526" s="11">
        <v>83</v>
      </c>
      <c r="D526" s="11">
        <v>22</v>
      </c>
      <c r="E526" s="11">
        <v>2</v>
      </c>
      <c r="F526" s="11">
        <v>4</v>
      </c>
      <c r="G526" s="11">
        <v>0</v>
      </c>
      <c r="H526" s="11">
        <v>0</v>
      </c>
      <c r="I526" s="24">
        <f t="shared" si="47"/>
        <v>111</v>
      </c>
      <c r="J526" s="24">
        <f t="shared" si="50"/>
        <v>0</v>
      </c>
      <c r="K526" s="24">
        <f t="shared" si="48"/>
        <v>111</v>
      </c>
    </row>
    <row r="527" spans="1:11" x14ac:dyDescent="0.25">
      <c r="A527" s="22" t="str">
        <f t="shared" si="49"/>
        <v>City of Mount Vernon - 32</v>
      </c>
      <c r="B527" s="11">
        <v>200032</v>
      </c>
      <c r="C527" s="11">
        <v>324</v>
      </c>
      <c r="D527" s="11">
        <v>35</v>
      </c>
      <c r="E527" s="11">
        <v>3</v>
      </c>
      <c r="F527" s="11">
        <v>6</v>
      </c>
      <c r="G527" s="11">
        <v>0</v>
      </c>
      <c r="H527" s="11">
        <v>1</v>
      </c>
      <c r="I527" s="24">
        <f t="shared" si="47"/>
        <v>369</v>
      </c>
      <c r="J527" s="24">
        <f t="shared" si="50"/>
        <v>5</v>
      </c>
      <c r="K527" s="24">
        <f t="shared" si="48"/>
        <v>374</v>
      </c>
    </row>
    <row r="528" spans="1:11" x14ac:dyDescent="0.25">
      <c r="A528" s="22" t="str">
        <f t="shared" si="49"/>
        <v>City of Mount Vernon - 33</v>
      </c>
      <c r="B528" s="11">
        <v>200033</v>
      </c>
      <c r="C528" s="11">
        <v>159</v>
      </c>
      <c r="D528" s="11">
        <v>101</v>
      </c>
      <c r="E528" s="11">
        <v>7</v>
      </c>
      <c r="F528" s="11">
        <v>11</v>
      </c>
      <c r="G528" s="11">
        <v>0</v>
      </c>
      <c r="H528" s="11">
        <v>1</v>
      </c>
      <c r="I528" s="24">
        <f t="shared" si="47"/>
        <v>279</v>
      </c>
      <c r="J528" s="24">
        <f t="shared" si="50"/>
        <v>2</v>
      </c>
      <c r="K528" s="24">
        <f t="shared" si="48"/>
        <v>281</v>
      </c>
    </row>
    <row r="529" spans="1:11" x14ac:dyDescent="0.25">
      <c r="A529" s="22" t="str">
        <f t="shared" si="49"/>
        <v>City of Mount Vernon - 34</v>
      </c>
      <c r="B529" s="11">
        <v>200034</v>
      </c>
      <c r="C529" s="11">
        <v>141</v>
      </c>
      <c r="D529" s="11">
        <v>61</v>
      </c>
      <c r="E529" s="11">
        <v>7</v>
      </c>
      <c r="F529" s="11">
        <v>11</v>
      </c>
      <c r="G529" s="11">
        <v>0</v>
      </c>
      <c r="H529" s="11">
        <v>1</v>
      </c>
      <c r="I529" s="24">
        <f t="shared" si="47"/>
        <v>221</v>
      </c>
      <c r="J529" s="24">
        <f t="shared" si="50"/>
        <v>3</v>
      </c>
      <c r="K529" s="24">
        <f t="shared" si="48"/>
        <v>224</v>
      </c>
    </row>
    <row r="530" spans="1:11" x14ac:dyDescent="0.25">
      <c r="A530" s="22" t="str">
        <f t="shared" si="49"/>
        <v>City of Mount Vernon - 35</v>
      </c>
      <c r="B530" s="11">
        <v>200035</v>
      </c>
      <c r="C530" s="11">
        <v>135</v>
      </c>
      <c r="D530" s="11">
        <v>53</v>
      </c>
      <c r="E530" s="11">
        <v>6</v>
      </c>
      <c r="F530" s="11">
        <v>4</v>
      </c>
      <c r="G530" s="11">
        <v>0</v>
      </c>
      <c r="H530" s="11">
        <v>0</v>
      </c>
      <c r="I530" s="24">
        <f t="shared" si="47"/>
        <v>198</v>
      </c>
      <c r="J530" s="24">
        <f t="shared" si="50"/>
        <v>2</v>
      </c>
      <c r="K530" s="24">
        <f t="shared" si="48"/>
        <v>200</v>
      </c>
    </row>
    <row r="531" spans="1:11" x14ac:dyDescent="0.25">
      <c r="A531" s="22" t="str">
        <f t="shared" si="49"/>
        <v>City of Mount Vernon - 36</v>
      </c>
      <c r="B531" s="11">
        <v>200036</v>
      </c>
      <c r="C531" s="11">
        <v>194</v>
      </c>
      <c r="D531" s="11">
        <v>25</v>
      </c>
      <c r="E531" s="11">
        <v>3</v>
      </c>
      <c r="F531" s="11">
        <v>6</v>
      </c>
      <c r="G531" s="11">
        <v>0</v>
      </c>
      <c r="H531" s="11">
        <v>0</v>
      </c>
      <c r="I531" s="24">
        <f t="shared" si="47"/>
        <v>228</v>
      </c>
      <c r="J531" s="24">
        <f t="shared" si="50"/>
        <v>4</v>
      </c>
      <c r="K531" s="24">
        <f t="shared" si="48"/>
        <v>232</v>
      </c>
    </row>
    <row r="532" spans="1:11" x14ac:dyDescent="0.25">
      <c r="A532" s="22" t="str">
        <f t="shared" si="49"/>
        <v>City of Mount Vernon - 37</v>
      </c>
      <c r="B532" s="11">
        <v>200037</v>
      </c>
      <c r="C532" s="11">
        <v>189</v>
      </c>
      <c r="D532" s="11">
        <v>34</v>
      </c>
      <c r="E532" s="11">
        <v>5</v>
      </c>
      <c r="F532" s="11">
        <v>6</v>
      </c>
      <c r="G532" s="11">
        <v>0</v>
      </c>
      <c r="H532" s="11">
        <v>0</v>
      </c>
      <c r="I532" s="24">
        <f t="shared" si="47"/>
        <v>234</v>
      </c>
      <c r="J532" s="24">
        <f t="shared" si="50"/>
        <v>2</v>
      </c>
      <c r="K532" s="24">
        <f t="shared" si="48"/>
        <v>236</v>
      </c>
    </row>
    <row r="533" spans="1:11" x14ac:dyDescent="0.25">
      <c r="A533" s="22" t="str">
        <f t="shared" si="49"/>
        <v>City of Mount Vernon - 38</v>
      </c>
      <c r="B533" s="11">
        <v>200038</v>
      </c>
      <c r="C533" s="11">
        <v>189</v>
      </c>
      <c r="D533" s="11">
        <v>62</v>
      </c>
      <c r="E533" s="11">
        <v>6</v>
      </c>
      <c r="F533" s="11">
        <v>7</v>
      </c>
      <c r="G533" s="11">
        <v>0</v>
      </c>
      <c r="H533" s="11">
        <v>1</v>
      </c>
      <c r="I533" s="24">
        <f t="shared" si="47"/>
        <v>265</v>
      </c>
      <c r="J533" s="24">
        <f t="shared" si="50"/>
        <v>5</v>
      </c>
      <c r="K533" s="24">
        <f t="shared" si="48"/>
        <v>270</v>
      </c>
    </row>
    <row r="534" spans="1:11" x14ac:dyDescent="0.25">
      <c r="A534" s="22" t="str">
        <f t="shared" si="49"/>
        <v>City of Mount Vernon - 39</v>
      </c>
      <c r="B534" s="11">
        <v>200039</v>
      </c>
      <c r="C534" s="11">
        <v>317</v>
      </c>
      <c r="D534" s="11">
        <v>85</v>
      </c>
      <c r="E534" s="11">
        <v>6</v>
      </c>
      <c r="F534" s="11">
        <v>16</v>
      </c>
      <c r="G534" s="11">
        <v>2</v>
      </c>
      <c r="H534" s="11">
        <v>1</v>
      </c>
      <c r="I534" s="24">
        <f t="shared" ref="I534:I598" si="52">SUM(C534:H534)</f>
        <v>427</v>
      </c>
      <c r="J534" s="24">
        <f t="shared" si="50"/>
        <v>2</v>
      </c>
      <c r="K534" s="24">
        <f t="shared" ref="K534:K598" si="53">VLOOKUP(B534,KEY,2,FALSE)</f>
        <v>429</v>
      </c>
    </row>
    <row r="535" spans="1:11" x14ac:dyDescent="0.25">
      <c r="A535" s="22" t="str">
        <f t="shared" si="49"/>
        <v>City of Mount Vernon - 40</v>
      </c>
      <c r="B535" s="11">
        <v>200040</v>
      </c>
      <c r="C535" s="11">
        <v>175</v>
      </c>
      <c r="D535" s="11">
        <v>94</v>
      </c>
      <c r="E535" s="11">
        <v>8</v>
      </c>
      <c r="F535" s="11">
        <v>10</v>
      </c>
      <c r="G535" s="11">
        <v>0</v>
      </c>
      <c r="H535" s="11">
        <v>0</v>
      </c>
      <c r="I535" s="24">
        <f t="shared" si="52"/>
        <v>287</v>
      </c>
      <c r="J535" s="24">
        <f t="shared" si="50"/>
        <v>0</v>
      </c>
      <c r="K535" s="24">
        <f t="shared" si="53"/>
        <v>287</v>
      </c>
    </row>
    <row r="536" spans="1:11" x14ac:dyDescent="0.25">
      <c r="A536" s="22" t="str">
        <f t="shared" ref="A536:A600" si="54">VLOOKUP(B536,KEY,3,FALSE)</f>
        <v>City of Mount Vernon - 41</v>
      </c>
      <c r="B536" s="11">
        <v>200041</v>
      </c>
      <c r="C536" s="11">
        <v>240</v>
      </c>
      <c r="D536" s="11">
        <v>55</v>
      </c>
      <c r="E536" s="11">
        <v>2</v>
      </c>
      <c r="F536" s="11">
        <v>12</v>
      </c>
      <c r="G536" s="11">
        <v>0</v>
      </c>
      <c r="H536" s="11">
        <v>0</v>
      </c>
      <c r="I536" s="24">
        <f t="shared" si="52"/>
        <v>309</v>
      </c>
      <c r="J536" s="24">
        <f t="shared" si="50"/>
        <v>0</v>
      </c>
      <c r="K536" s="24">
        <f t="shared" si="53"/>
        <v>309</v>
      </c>
    </row>
    <row r="537" spans="1:11" x14ac:dyDescent="0.25">
      <c r="A537" s="22" t="str">
        <f t="shared" si="54"/>
        <v>City of Mount Vernon - 42</v>
      </c>
      <c r="B537" s="11">
        <v>200042</v>
      </c>
      <c r="C537" s="11">
        <v>268</v>
      </c>
      <c r="D537" s="11">
        <v>16</v>
      </c>
      <c r="E537" s="11">
        <v>4</v>
      </c>
      <c r="F537" s="11">
        <v>3</v>
      </c>
      <c r="G537" s="11">
        <v>0</v>
      </c>
      <c r="H537" s="11">
        <v>1</v>
      </c>
      <c r="I537" s="24">
        <f t="shared" si="52"/>
        <v>292</v>
      </c>
      <c r="J537" s="24">
        <f t="shared" si="50"/>
        <v>4</v>
      </c>
      <c r="K537" s="24">
        <f t="shared" si="53"/>
        <v>296</v>
      </c>
    </row>
    <row r="538" spans="1:11" x14ac:dyDescent="0.25">
      <c r="A538" s="22" t="str">
        <f t="shared" si="54"/>
        <v>City of Mount Vernon - 43</v>
      </c>
      <c r="B538" s="11">
        <v>200043</v>
      </c>
      <c r="C538" s="11">
        <v>351</v>
      </c>
      <c r="D538" s="11">
        <v>60</v>
      </c>
      <c r="E538" s="11">
        <v>6</v>
      </c>
      <c r="F538" s="11">
        <v>15</v>
      </c>
      <c r="G538" s="11">
        <v>0</v>
      </c>
      <c r="H538" s="11">
        <v>1</v>
      </c>
      <c r="I538" s="24">
        <f t="shared" si="52"/>
        <v>433</v>
      </c>
      <c r="J538" s="24">
        <f t="shared" si="50"/>
        <v>1</v>
      </c>
      <c r="K538" s="24">
        <f t="shared" si="53"/>
        <v>434</v>
      </c>
    </row>
    <row r="539" spans="1:11" x14ac:dyDescent="0.25">
      <c r="A539" s="22" t="str">
        <f t="shared" si="54"/>
        <v>City of Mount Vernon - 44</v>
      </c>
      <c r="B539" s="11">
        <v>200044</v>
      </c>
      <c r="C539" s="11">
        <v>23</v>
      </c>
      <c r="D539" s="11">
        <v>1</v>
      </c>
      <c r="E539" s="11">
        <v>1</v>
      </c>
      <c r="F539" s="11">
        <v>1</v>
      </c>
      <c r="G539" s="11">
        <v>0</v>
      </c>
      <c r="H539" s="11">
        <v>0</v>
      </c>
      <c r="I539" s="24">
        <f t="shared" si="52"/>
        <v>26</v>
      </c>
      <c r="J539" s="24">
        <f t="shared" si="50"/>
        <v>0</v>
      </c>
      <c r="K539" s="24">
        <f t="shared" si="53"/>
        <v>26</v>
      </c>
    </row>
    <row r="540" spans="1:11" x14ac:dyDescent="0.25">
      <c r="A540" s="22" t="str">
        <f t="shared" si="54"/>
        <v>City of Mount Vernon - 45</v>
      </c>
      <c r="B540" s="11">
        <v>200045</v>
      </c>
      <c r="C540" s="11">
        <v>346</v>
      </c>
      <c r="D540" s="11">
        <v>53</v>
      </c>
      <c r="E540" s="11">
        <v>8</v>
      </c>
      <c r="F540" s="11">
        <v>14</v>
      </c>
      <c r="G540" s="11">
        <v>0</v>
      </c>
      <c r="H540" s="11">
        <v>0</v>
      </c>
      <c r="I540" s="24">
        <f t="shared" si="52"/>
        <v>421</v>
      </c>
      <c r="J540" s="24">
        <f t="shared" si="50"/>
        <v>5</v>
      </c>
      <c r="K540" s="24">
        <f t="shared" si="53"/>
        <v>426</v>
      </c>
    </row>
    <row r="541" spans="1:11" x14ac:dyDescent="0.25">
      <c r="A541" s="22" t="str">
        <f t="shared" si="54"/>
        <v>City of Mount Vernon - 46</v>
      </c>
      <c r="B541" s="11">
        <v>200046</v>
      </c>
      <c r="C541" s="11">
        <v>222</v>
      </c>
      <c r="D541" s="11">
        <v>70</v>
      </c>
      <c r="E541" s="11">
        <v>14</v>
      </c>
      <c r="F541" s="11">
        <v>8</v>
      </c>
      <c r="G541" s="11">
        <v>0</v>
      </c>
      <c r="H541" s="11">
        <v>1</v>
      </c>
      <c r="I541" s="24">
        <f t="shared" si="52"/>
        <v>315</v>
      </c>
      <c r="J541" s="24">
        <f t="shared" si="50"/>
        <v>1</v>
      </c>
      <c r="K541" s="24">
        <f t="shared" si="53"/>
        <v>316</v>
      </c>
    </row>
    <row r="542" spans="1:11" x14ac:dyDescent="0.25">
      <c r="A542" s="22" t="str">
        <f t="shared" si="54"/>
        <v>City of Mount Vernon - 47</v>
      </c>
      <c r="B542" s="11">
        <v>200047</v>
      </c>
      <c r="C542" s="11">
        <v>289</v>
      </c>
      <c r="D542" s="11">
        <v>158</v>
      </c>
      <c r="E542" s="11">
        <v>11</v>
      </c>
      <c r="F542" s="11">
        <v>18</v>
      </c>
      <c r="G542" s="11">
        <v>0</v>
      </c>
      <c r="H542" s="11">
        <v>0</v>
      </c>
      <c r="I542" s="24">
        <f t="shared" si="52"/>
        <v>476</v>
      </c>
      <c r="J542" s="24">
        <f t="shared" si="50"/>
        <v>8</v>
      </c>
      <c r="K542" s="24">
        <f t="shared" si="53"/>
        <v>484</v>
      </c>
    </row>
    <row r="543" spans="1:11" x14ac:dyDescent="0.25">
      <c r="A543" s="22" t="str">
        <f t="shared" si="54"/>
        <v>City of Mount Vernon - 48</v>
      </c>
      <c r="B543" s="11">
        <v>200048</v>
      </c>
      <c r="C543" s="11">
        <v>257</v>
      </c>
      <c r="D543" s="11">
        <v>96</v>
      </c>
      <c r="E543" s="11">
        <v>5</v>
      </c>
      <c r="F543" s="11">
        <v>8</v>
      </c>
      <c r="G543" s="11">
        <v>0</v>
      </c>
      <c r="H543" s="11">
        <v>0</v>
      </c>
      <c r="I543" s="24">
        <f t="shared" si="52"/>
        <v>366</v>
      </c>
      <c r="J543" s="24">
        <f t="shared" si="50"/>
        <v>6</v>
      </c>
      <c r="K543" s="24">
        <f t="shared" si="53"/>
        <v>372</v>
      </c>
    </row>
    <row r="544" spans="1:11" x14ac:dyDescent="0.25">
      <c r="A544" s="22" t="str">
        <f t="shared" si="54"/>
        <v>City of Mount Vernon - 49</v>
      </c>
      <c r="B544" s="11">
        <v>200049</v>
      </c>
      <c r="C544" s="11">
        <v>153</v>
      </c>
      <c r="D544" s="11">
        <v>73</v>
      </c>
      <c r="E544" s="11">
        <v>7</v>
      </c>
      <c r="F544" s="11">
        <v>11</v>
      </c>
      <c r="G544" s="11">
        <v>0</v>
      </c>
      <c r="H544" s="11">
        <v>0</v>
      </c>
      <c r="I544" s="24">
        <f t="shared" si="52"/>
        <v>244</v>
      </c>
      <c r="J544" s="24">
        <f t="shared" si="50"/>
        <v>4</v>
      </c>
      <c r="K544" s="24">
        <f t="shared" si="53"/>
        <v>248</v>
      </c>
    </row>
    <row r="545" spans="1:11" x14ac:dyDescent="0.25">
      <c r="A545" s="22" t="str">
        <f t="shared" si="54"/>
        <v>City of Mount Vernon - 50</v>
      </c>
      <c r="B545" s="11">
        <v>200050</v>
      </c>
      <c r="C545" s="11">
        <v>121</v>
      </c>
      <c r="D545" s="11">
        <v>40</v>
      </c>
      <c r="E545" s="11">
        <v>5</v>
      </c>
      <c r="F545" s="11">
        <v>13</v>
      </c>
      <c r="G545" s="11">
        <v>0</v>
      </c>
      <c r="H545" s="11">
        <v>1</v>
      </c>
      <c r="I545" s="24">
        <f t="shared" si="52"/>
        <v>180</v>
      </c>
      <c r="J545" s="24">
        <f t="shared" si="50"/>
        <v>3</v>
      </c>
      <c r="K545" s="24">
        <f t="shared" si="53"/>
        <v>183</v>
      </c>
    </row>
    <row r="546" spans="1:11" x14ac:dyDescent="0.25">
      <c r="A546" s="22" t="str">
        <f t="shared" si="54"/>
        <v>City of Mount Vernon - 51</v>
      </c>
      <c r="B546" s="11">
        <v>200051</v>
      </c>
      <c r="C546" s="11">
        <v>72</v>
      </c>
      <c r="D546" s="11">
        <v>19</v>
      </c>
      <c r="E546" s="11">
        <v>7</v>
      </c>
      <c r="F546" s="11">
        <v>1</v>
      </c>
      <c r="G546" s="11">
        <v>0</v>
      </c>
      <c r="H546" s="11">
        <v>0</v>
      </c>
      <c r="I546" s="24">
        <f t="shared" si="52"/>
        <v>99</v>
      </c>
      <c r="J546" s="24">
        <f t="shared" si="50"/>
        <v>1</v>
      </c>
      <c r="K546" s="24">
        <f t="shared" si="53"/>
        <v>100</v>
      </c>
    </row>
    <row r="547" spans="1:11" x14ac:dyDescent="0.25">
      <c r="A547" s="22" t="str">
        <f t="shared" si="54"/>
        <v>City of Mount Vernon - 52</v>
      </c>
      <c r="B547" s="11">
        <v>200052</v>
      </c>
      <c r="C547" s="11">
        <v>112</v>
      </c>
      <c r="D547" s="11">
        <v>3</v>
      </c>
      <c r="E547" s="11">
        <v>2</v>
      </c>
      <c r="F547" s="11">
        <v>1</v>
      </c>
      <c r="G547" s="11">
        <v>0</v>
      </c>
      <c r="H547" s="11">
        <v>0</v>
      </c>
      <c r="I547" s="24">
        <f t="shared" si="52"/>
        <v>118</v>
      </c>
      <c r="J547" s="24">
        <f t="shared" si="50"/>
        <v>2</v>
      </c>
      <c r="K547" s="24">
        <f t="shared" si="53"/>
        <v>120</v>
      </c>
    </row>
    <row r="548" spans="1:11" x14ac:dyDescent="0.25">
      <c r="A548" s="22" t="str">
        <f t="shared" si="54"/>
        <v>City of Mount Vernon - 53</v>
      </c>
      <c r="B548" s="11">
        <v>200053</v>
      </c>
      <c r="C548" s="11">
        <v>147</v>
      </c>
      <c r="D548" s="11">
        <v>85</v>
      </c>
      <c r="E548" s="11">
        <v>8</v>
      </c>
      <c r="F548" s="11">
        <v>8</v>
      </c>
      <c r="G548" s="11">
        <v>0</v>
      </c>
      <c r="H548" s="11">
        <v>0</v>
      </c>
      <c r="I548" s="24">
        <f t="shared" si="52"/>
        <v>248</v>
      </c>
      <c r="J548" s="24">
        <f t="shared" si="50"/>
        <v>1</v>
      </c>
      <c r="K548" s="24">
        <f t="shared" si="53"/>
        <v>249</v>
      </c>
    </row>
    <row r="549" spans="1:11" x14ac:dyDescent="0.25">
      <c r="A549" s="22" t="str">
        <f t="shared" si="54"/>
        <v>City of Mount Vernon - 54</v>
      </c>
      <c r="B549" s="11">
        <v>200054</v>
      </c>
      <c r="C549" s="11">
        <v>102</v>
      </c>
      <c r="D549" s="11">
        <v>36</v>
      </c>
      <c r="E549" s="11">
        <v>5</v>
      </c>
      <c r="F549" s="11">
        <v>5</v>
      </c>
      <c r="G549" s="11">
        <v>0</v>
      </c>
      <c r="H549" s="11">
        <v>1</v>
      </c>
      <c r="I549" s="24">
        <f t="shared" si="52"/>
        <v>149</v>
      </c>
      <c r="J549" s="24">
        <f t="shared" si="50"/>
        <v>0</v>
      </c>
      <c r="K549" s="24">
        <f t="shared" si="53"/>
        <v>149</v>
      </c>
    </row>
    <row r="550" spans="1:11" x14ac:dyDescent="0.25">
      <c r="A550" s="22" t="str">
        <f t="shared" si="54"/>
        <v>City of Mount Vernon - 55</v>
      </c>
      <c r="B550" s="11">
        <v>200055</v>
      </c>
      <c r="C550" s="11">
        <v>120</v>
      </c>
      <c r="D550" s="11">
        <v>7</v>
      </c>
      <c r="E550" s="11">
        <v>1</v>
      </c>
      <c r="F550" s="11">
        <v>2</v>
      </c>
      <c r="G550" s="11">
        <v>0</v>
      </c>
      <c r="H550" s="11">
        <v>0</v>
      </c>
      <c r="I550" s="24">
        <f t="shared" si="52"/>
        <v>130</v>
      </c>
      <c r="J550" s="24">
        <f t="shared" ref="J550:J614" si="55">SUM(K550-I550)</f>
        <v>1</v>
      </c>
      <c r="K550" s="24">
        <f t="shared" si="53"/>
        <v>131</v>
      </c>
    </row>
    <row r="551" spans="1:11" x14ac:dyDescent="0.25">
      <c r="A551" s="22" t="str">
        <f t="shared" si="54"/>
        <v>City of Mount Vernon - 56</v>
      </c>
      <c r="B551" s="11">
        <v>200056</v>
      </c>
      <c r="C551" s="11">
        <v>161</v>
      </c>
      <c r="D551" s="11">
        <v>22</v>
      </c>
      <c r="E551" s="11">
        <v>0</v>
      </c>
      <c r="F551" s="11">
        <v>3</v>
      </c>
      <c r="G551" s="11">
        <v>0</v>
      </c>
      <c r="H551" s="11">
        <v>0</v>
      </c>
      <c r="I551" s="24">
        <f t="shared" si="52"/>
        <v>186</v>
      </c>
      <c r="J551" s="24">
        <f t="shared" si="55"/>
        <v>0</v>
      </c>
      <c r="K551" s="24">
        <f t="shared" si="53"/>
        <v>186</v>
      </c>
    </row>
    <row r="552" spans="1:11" x14ac:dyDescent="0.25">
      <c r="A552" s="22" t="str">
        <f t="shared" si="54"/>
        <v>City of Mount Vernon - 57</v>
      </c>
      <c r="B552" s="11">
        <v>200057</v>
      </c>
      <c r="C552" s="11">
        <v>19</v>
      </c>
      <c r="D552" s="11">
        <v>1</v>
      </c>
      <c r="E552" s="11">
        <v>2</v>
      </c>
      <c r="F552" s="11">
        <v>0</v>
      </c>
      <c r="G552" s="11">
        <v>0</v>
      </c>
      <c r="H552" s="11">
        <v>0</v>
      </c>
      <c r="I552" s="24">
        <f t="shared" si="52"/>
        <v>22</v>
      </c>
      <c r="J552" s="24">
        <f t="shared" si="55"/>
        <v>0</v>
      </c>
      <c r="K552" s="24">
        <f t="shared" si="53"/>
        <v>22</v>
      </c>
    </row>
    <row r="553" spans="1:11" x14ac:dyDescent="0.25">
      <c r="A553" s="22" t="str">
        <f t="shared" si="54"/>
        <v>City of Mount Vernon - 58</v>
      </c>
      <c r="B553" s="11">
        <v>200058</v>
      </c>
      <c r="C553" s="11">
        <v>25</v>
      </c>
      <c r="D553" s="11">
        <v>1</v>
      </c>
      <c r="E553" s="11">
        <v>1</v>
      </c>
      <c r="F553" s="11">
        <v>3</v>
      </c>
      <c r="G553" s="11">
        <v>0</v>
      </c>
      <c r="H553" s="11">
        <v>0</v>
      </c>
      <c r="I553" s="24">
        <f t="shared" si="52"/>
        <v>30</v>
      </c>
      <c r="J553" s="24">
        <f t="shared" si="55"/>
        <v>0</v>
      </c>
      <c r="K553" s="24">
        <f t="shared" si="53"/>
        <v>30</v>
      </c>
    </row>
    <row r="554" spans="1:11" x14ac:dyDescent="0.25">
      <c r="A554" s="22" t="str">
        <f t="shared" si="54"/>
        <v>City of Mount Vernon - 59</v>
      </c>
      <c r="B554" s="11">
        <v>200059</v>
      </c>
      <c r="C554" s="11">
        <v>7</v>
      </c>
      <c r="D554" s="11">
        <v>3</v>
      </c>
      <c r="E554" s="11">
        <v>0</v>
      </c>
      <c r="F554" s="11">
        <v>0</v>
      </c>
      <c r="G554" s="11">
        <v>0</v>
      </c>
      <c r="H554" s="11">
        <v>0</v>
      </c>
      <c r="I554" s="24">
        <f t="shared" si="52"/>
        <v>10</v>
      </c>
      <c r="J554" s="24">
        <f t="shared" si="55"/>
        <v>1</v>
      </c>
      <c r="K554" s="24">
        <f t="shared" si="53"/>
        <v>11</v>
      </c>
    </row>
    <row r="555" spans="1:11" x14ac:dyDescent="0.25">
      <c r="A555" s="22" t="str">
        <f t="shared" si="54"/>
        <v>City of Mount Vernon - 60</v>
      </c>
      <c r="B555" s="11">
        <v>200060</v>
      </c>
      <c r="C555" s="11">
        <v>15</v>
      </c>
      <c r="D555" s="11">
        <v>6</v>
      </c>
      <c r="E555" s="11">
        <v>1</v>
      </c>
      <c r="F555" s="11">
        <v>0</v>
      </c>
      <c r="G555" s="11">
        <v>0</v>
      </c>
      <c r="H555" s="11">
        <v>0</v>
      </c>
      <c r="I555" s="24">
        <f t="shared" si="52"/>
        <v>22</v>
      </c>
      <c r="J555" s="24">
        <f t="shared" si="55"/>
        <v>0</v>
      </c>
      <c r="K555" s="24">
        <f t="shared" si="53"/>
        <v>22</v>
      </c>
    </row>
    <row r="556" spans="1:11" x14ac:dyDescent="0.25">
      <c r="A556" s="22" t="str">
        <f t="shared" si="54"/>
        <v>City of Mount Vernon - 61</v>
      </c>
      <c r="B556" s="11">
        <v>200061</v>
      </c>
      <c r="C556" s="11">
        <v>188</v>
      </c>
      <c r="D556" s="11">
        <v>36</v>
      </c>
      <c r="E556" s="11">
        <v>2</v>
      </c>
      <c r="F556" s="11">
        <v>5</v>
      </c>
      <c r="G556" s="11">
        <v>0</v>
      </c>
      <c r="H556" s="11">
        <v>0</v>
      </c>
      <c r="I556" s="24">
        <f t="shared" si="52"/>
        <v>231</v>
      </c>
      <c r="J556" s="24">
        <f t="shared" si="55"/>
        <v>2</v>
      </c>
      <c r="K556" s="24">
        <f t="shared" si="53"/>
        <v>233</v>
      </c>
    </row>
    <row r="557" spans="1:11" x14ac:dyDescent="0.25">
      <c r="A557" s="22" t="str">
        <f t="shared" si="54"/>
        <v>City of Mount Vernon - 62</v>
      </c>
      <c r="B557" s="11">
        <v>200062</v>
      </c>
      <c r="C557" s="11">
        <v>85</v>
      </c>
      <c r="D557" s="11">
        <v>9</v>
      </c>
      <c r="E557" s="11">
        <v>0</v>
      </c>
      <c r="F557" s="11">
        <v>3</v>
      </c>
      <c r="G557" s="11">
        <v>0</v>
      </c>
      <c r="H557" s="11">
        <v>0</v>
      </c>
      <c r="I557" s="24">
        <f t="shared" si="52"/>
        <v>97</v>
      </c>
      <c r="J557" s="24">
        <f t="shared" si="55"/>
        <v>0</v>
      </c>
      <c r="K557" s="24">
        <f t="shared" si="53"/>
        <v>97</v>
      </c>
    </row>
    <row r="558" spans="1:11" x14ac:dyDescent="0.25">
      <c r="A558" s="22" t="str">
        <f t="shared" si="54"/>
        <v>City of Mount Vernon - 64</v>
      </c>
      <c r="B558" s="11">
        <v>200064</v>
      </c>
      <c r="C558" s="11">
        <v>267</v>
      </c>
      <c r="D558" s="11">
        <v>38</v>
      </c>
      <c r="E558" s="11">
        <v>5</v>
      </c>
      <c r="F558" s="11">
        <v>8</v>
      </c>
      <c r="G558" s="11">
        <v>0</v>
      </c>
      <c r="H558" s="11">
        <v>0</v>
      </c>
      <c r="I558" s="24">
        <f t="shared" si="52"/>
        <v>318</v>
      </c>
      <c r="J558" s="24">
        <f t="shared" si="55"/>
        <v>0</v>
      </c>
      <c r="K558" s="24">
        <f t="shared" si="53"/>
        <v>318</v>
      </c>
    </row>
    <row r="559" spans="1:11" x14ac:dyDescent="0.25">
      <c r="A559" s="22" t="str">
        <f t="shared" si="54"/>
        <v>City of Mount Vernon - 65</v>
      </c>
      <c r="B559" s="11">
        <v>200065</v>
      </c>
      <c r="C559" s="11">
        <v>152</v>
      </c>
      <c r="D559" s="11">
        <v>34</v>
      </c>
      <c r="E559" s="11">
        <v>4</v>
      </c>
      <c r="F559" s="11">
        <v>3</v>
      </c>
      <c r="G559" s="11">
        <v>0</v>
      </c>
      <c r="H559" s="11">
        <v>0</v>
      </c>
      <c r="I559" s="24">
        <f t="shared" si="52"/>
        <v>193</v>
      </c>
      <c r="J559" s="24">
        <f t="shared" si="55"/>
        <v>2</v>
      </c>
      <c r="K559" s="24">
        <f t="shared" si="53"/>
        <v>195</v>
      </c>
    </row>
    <row r="560" spans="1:11" x14ac:dyDescent="0.25">
      <c r="A560" s="22" t="str">
        <f t="shared" si="54"/>
        <v>City of Mount Vernon - 66</v>
      </c>
      <c r="B560" s="11">
        <v>200066</v>
      </c>
      <c r="C560" s="11">
        <v>21</v>
      </c>
      <c r="D560" s="11">
        <v>5</v>
      </c>
      <c r="E560" s="11">
        <v>1</v>
      </c>
      <c r="F560" s="11">
        <v>0</v>
      </c>
      <c r="G560" s="11">
        <v>0</v>
      </c>
      <c r="H560" s="11">
        <v>0</v>
      </c>
      <c r="I560" s="24">
        <f t="shared" si="52"/>
        <v>27</v>
      </c>
      <c r="J560" s="24">
        <f t="shared" si="55"/>
        <v>0</v>
      </c>
      <c r="K560" s="24">
        <f t="shared" si="53"/>
        <v>27</v>
      </c>
    </row>
    <row r="561" spans="1:11" x14ac:dyDescent="0.25">
      <c r="A561" s="22" t="str">
        <f t="shared" si="54"/>
        <v>City of Mount Vernon - 67</v>
      </c>
      <c r="B561" s="11">
        <v>200067</v>
      </c>
      <c r="C561" s="11">
        <v>92</v>
      </c>
      <c r="D561" s="11">
        <v>33</v>
      </c>
      <c r="E561" s="11">
        <v>0</v>
      </c>
      <c r="F561" s="11">
        <v>8</v>
      </c>
      <c r="G561" s="11">
        <v>0</v>
      </c>
      <c r="H561" s="11">
        <v>0</v>
      </c>
      <c r="I561" s="24">
        <f t="shared" si="52"/>
        <v>133</v>
      </c>
      <c r="J561" s="24">
        <f t="shared" si="55"/>
        <v>0</v>
      </c>
      <c r="K561" s="24">
        <f t="shared" si="53"/>
        <v>133</v>
      </c>
    </row>
    <row r="562" spans="1:11" x14ac:dyDescent="0.25">
      <c r="A562" s="22" t="str">
        <f t="shared" si="54"/>
        <v>City of Mount Vernon - 68</v>
      </c>
      <c r="B562" s="11">
        <v>200068</v>
      </c>
      <c r="C562" s="11">
        <v>215</v>
      </c>
      <c r="D562" s="11">
        <v>9</v>
      </c>
      <c r="E562" s="11">
        <v>1</v>
      </c>
      <c r="F562" s="11">
        <v>7</v>
      </c>
      <c r="G562" s="11">
        <v>0</v>
      </c>
      <c r="H562" s="11">
        <v>1</v>
      </c>
      <c r="I562" s="24">
        <f t="shared" si="52"/>
        <v>233</v>
      </c>
      <c r="J562" s="24">
        <f t="shared" si="55"/>
        <v>0</v>
      </c>
      <c r="K562" s="24">
        <f t="shared" si="53"/>
        <v>233</v>
      </c>
    </row>
    <row r="563" spans="1:11" x14ac:dyDescent="0.25">
      <c r="A563" s="22" t="str">
        <f t="shared" si="54"/>
        <v>City of Mount Vernon - 69</v>
      </c>
      <c r="B563" s="11">
        <v>200069</v>
      </c>
      <c r="C563" s="11">
        <v>176</v>
      </c>
      <c r="D563" s="11">
        <v>13</v>
      </c>
      <c r="E563" s="11">
        <v>5</v>
      </c>
      <c r="F563" s="11">
        <v>6</v>
      </c>
      <c r="G563" s="11">
        <v>0</v>
      </c>
      <c r="H563" s="11">
        <v>0</v>
      </c>
      <c r="I563" s="24">
        <f t="shared" si="52"/>
        <v>200</v>
      </c>
      <c r="J563" s="24">
        <f t="shared" si="55"/>
        <v>6</v>
      </c>
      <c r="K563" s="24">
        <f t="shared" si="53"/>
        <v>206</v>
      </c>
    </row>
    <row r="564" spans="1:11" x14ac:dyDescent="0.25">
      <c r="A564" s="22" t="str">
        <f t="shared" si="54"/>
        <v>City of Mount Vernon - 70</v>
      </c>
      <c r="B564" s="11">
        <v>200070</v>
      </c>
      <c r="C564" s="11">
        <v>16</v>
      </c>
      <c r="D564" s="11">
        <v>3</v>
      </c>
      <c r="E564" s="11">
        <v>0</v>
      </c>
      <c r="F564" s="11">
        <v>0</v>
      </c>
      <c r="G564" s="11">
        <v>0</v>
      </c>
      <c r="H564" s="11">
        <v>0</v>
      </c>
      <c r="I564" s="24">
        <f t="shared" si="52"/>
        <v>19</v>
      </c>
      <c r="J564" s="24">
        <f t="shared" si="55"/>
        <v>0</v>
      </c>
      <c r="K564" s="24">
        <f t="shared" si="53"/>
        <v>19</v>
      </c>
    </row>
    <row r="565" spans="1:11" x14ac:dyDescent="0.25">
      <c r="A565" s="22" t="str">
        <f t="shared" si="54"/>
        <v>City of Mount Vernon - 71</v>
      </c>
      <c r="B565" s="11">
        <v>200071</v>
      </c>
      <c r="C565" s="11">
        <v>0</v>
      </c>
      <c r="D565" s="11">
        <v>0</v>
      </c>
      <c r="E565" s="11">
        <v>0</v>
      </c>
      <c r="F565" s="11">
        <v>0</v>
      </c>
      <c r="G565" s="11">
        <v>0</v>
      </c>
      <c r="H565" s="11">
        <v>0</v>
      </c>
      <c r="I565" s="24">
        <f t="shared" si="52"/>
        <v>0</v>
      </c>
      <c r="J565" s="24">
        <f t="shared" si="55"/>
        <v>0</v>
      </c>
      <c r="K565" s="24">
        <f t="shared" si="53"/>
        <v>0</v>
      </c>
    </row>
    <row r="566" spans="1:11" x14ac:dyDescent="0.25">
      <c r="A566" s="22" t="str">
        <f t="shared" si="54"/>
        <v>City of Mount Vernon - 72</v>
      </c>
      <c r="B566" s="11">
        <v>200072</v>
      </c>
      <c r="C566" s="11">
        <v>2</v>
      </c>
      <c r="D566" s="11">
        <v>1</v>
      </c>
      <c r="E566" s="11">
        <v>0</v>
      </c>
      <c r="F566" s="11">
        <v>0</v>
      </c>
      <c r="G566" s="11">
        <v>0</v>
      </c>
      <c r="H566" s="11">
        <v>0</v>
      </c>
      <c r="I566" s="24">
        <f t="shared" si="52"/>
        <v>3</v>
      </c>
      <c r="J566" s="24">
        <f t="shared" si="55"/>
        <v>0</v>
      </c>
      <c r="K566" s="24">
        <f t="shared" si="53"/>
        <v>3</v>
      </c>
    </row>
    <row r="567" spans="1:11" x14ac:dyDescent="0.25">
      <c r="A567" s="22" t="str">
        <f t="shared" si="54"/>
        <v>City of Mount Vernon - 73</v>
      </c>
      <c r="B567" s="11">
        <v>200073</v>
      </c>
      <c r="C567" s="11">
        <v>80</v>
      </c>
      <c r="D567" s="11">
        <v>11</v>
      </c>
      <c r="E567" s="11">
        <v>2</v>
      </c>
      <c r="F567" s="11">
        <v>2</v>
      </c>
      <c r="G567" s="11">
        <v>0</v>
      </c>
      <c r="H567" s="11">
        <v>0</v>
      </c>
      <c r="I567" s="24">
        <f t="shared" si="52"/>
        <v>95</v>
      </c>
      <c r="J567" s="24">
        <f t="shared" si="55"/>
        <v>2</v>
      </c>
      <c r="K567" s="24">
        <f t="shared" si="53"/>
        <v>97</v>
      </c>
    </row>
    <row r="568" spans="1:11" x14ac:dyDescent="0.25">
      <c r="A568" s="22" t="str">
        <f t="shared" si="54"/>
        <v>City of Mount Vernon - 74</v>
      </c>
      <c r="B568" s="11">
        <v>200074</v>
      </c>
      <c r="C568" s="11">
        <v>5</v>
      </c>
      <c r="D568" s="11">
        <v>4</v>
      </c>
      <c r="E568" s="11">
        <v>0</v>
      </c>
      <c r="F568" s="11">
        <v>2</v>
      </c>
      <c r="G568" s="11">
        <v>0</v>
      </c>
      <c r="H568" s="11">
        <v>0</v>
      </c>
      <c r="I568" s="24">
        <f t="shared" si="52"/>
        <v>11</v>
      </c>
      <c r="J568" s="24">
        <f t="shared" si="55"/>
        <v>0</v>
      </c>
      <c r="K568" s="24">
        <f t="shared" si="53"/>
        <v>11</v>
      </c>
    </row>
    <row r="569" spans="1:11" ht="13.8" thickBot="1" x14ac:dyDescent="0.3">
      <c r="A569" s="18" t="str">
        <f t="shared" si="54"/>
        <v>City of Mount Vernon - 76</v>
      </c>
      <c r="B569" s="19">
        <v>200076</v>
      </c>
      <c r="C569" s="19">
        <v>174</v>
      </c>
      <c r="D569" s="19">
        <v>10</v>
      </c>
      <c r="E569" s="19">
        <v>4</v>
      </c>
      <c r="F569" s="19">
        <v>10</v>
      </c>
      <c r="G569" s="19">
        <v>0</v>
      </c>
      <c r="H569" s="19">
        <v>0</v>
      </c>
      <c r="I569" s="26">
        <f t="shared" si="52"/>
        <v>198</v>
      </c>
      <c r="J569" s="26">
        <f t="shared" si="55"/>
        <v>4</v>
      </c>
      <c r="K569" s="26">
        <f t="shared" si="53"/>
        <v>202</v>
      </c>
    </row>
    <row r="570" spans="1:11" x14ac:dyDescent="0.25">
      <c r="A570" s="22"/>
      <c r="B570" s="11" t="s">
        <v>977</v>
      </c>
      <c r="C570" s="11">
        <f>SUM(C496:C569)</f>
        <v>12619</v>
      </c>
      <c r="D570" s="11">
        <f t="shared" ref="D570:K570" si="56">SUM(D496:D569)</f>
        <v>2147</v>
      </c>
      <c r="E570" s="11">
        <f t="shared" si="56"/>
        <v>230</v>
      </c>
      <c r="F570" s="11">
        <f t="shared" si="56"/>
        <v>396</v>
      </c>
      <c r="G570" s="11">
        <f t="shared" si="56"/>
        <v>2</v>
      </c>
      <c r="H570" s="11">
        <f t="shared" si="56"/>
        <v>15</v>
      </c>
      <c r="I570" s="11">
        <f t="shared" si="56"/>
        <v>15409</v>
      </c>
      <c r="J570" s="11">
        <f t="shared" si="56"/>
        <v>174</v>
      </c>
      <c r="K570" s="11">
        <f t="shared" si="56"/>
        <v>15583</v>
      </c>
    </row>
    <row r="571" spans="1:11" x14ac:dyDescent="0.25">
      <c r="A571" s="22" t="str">
        <f t="shared" si="54"/>
        <v>City of New Rochelle - 1</v>
      </c>
      <c r="B571" s="11">
        <v>210001</v>
      </c>
      <c r="C571" s="11">
        <v>272</v>
      </c>
      <c r="D571" s="11">
        <v>257</v>
      </c>
      <c r="E571" s="11">
        <v>16</v>
      </c>
      <c r="F571" s="11">
        <v>20</v>
      </c>
      <c r="G571" s="11">
        <v>0</v>
      </c>
      <c r="H571" s="11">
        <v>0</v>
      </c>
      <c r="I571" s="24">
        <f t="shared" si="52"/>
        <v>565</v>
      </c>
      <c r="J571" s="24">
        <f t="shared" si="55"/>
        <v>7</v>
      </c>
      <c r="K571" s="24">
        <f t="shared" si="53"/>
        <v>572</v>
      </c>
    </row>
    <row r="572" spans="1:11" x14ac:dyDescent="0.25">
      <c r="A572" s="22" t="str">
        <f t="shared" si="54"/>
        <v>City of New Rochelle - 2</v>
      </c>
      <c r="B572" s="11">
        <v>210002</v>
      </c>
      <c r="C572" s="11">
        <v>198</v>
      </c>
      <c r="D572" s="11">
        <v>39</v>
      </c>
      <c r="E572" s="11">
        <v>0</v>
      </c>
      <c r="F572" s="11">
        <v>11</v>
      </c>
      <c r="G572" s="11">
        <v>0</v>
      </c>
      <c r="H572" s="11">
        <v>1</v>
      </c>
      <c r="I572" s="24">
        <f t="shared" si="52"/>
        <v>249</v>
      </c>
      <c r="J572" s="24">
        <f t="shared" si="55"/>
        <v>3</v>
      </c>
      <c r="K572" s="24">
        <f t="shared" si="53"/>
        <v>252</v>
      </c>
    </row>
    <row r="573" spans="1:11" x14ac:dyDescent="0.25">
      <c r="A573" s="22" t="str">
        <f t="shared" si="54"/>
        <v>City of New Rochelle - 3</v>
      </c>
      <c r="B573" s="11">
        <v>210003</v>
      </c>
      <c r="C573" s="11">
        <v>175</v>
      </c>
      <c r="D573" s="11">
        <v>143</v>
      </c>
      <c r="E573" s="11">
        <v>8</v>
      </c>
      <c r="F573" s="11">
        <v>13</v>
      </c>
      <c r="G573" s="11">
        <v>0</v>
      </c>
      <c r="H573" s="11">
        <v>1</v>
      </c>
      <c r="I573" s="24">
        <f t="shared" si="52"/>
        <v>340</v>
      </c>
      <c r="J573" s="24">
        <f t="shared" si="55"/>
        <v>2</v>
      </c>
      <c r="K573" s="24">
        <f t="shared" si="53"/>
        <v>342</v>
      </c>
    </row>
    <row r="574" spans="1:11" x14ac:dyDescent="0.25">
      <c r="A574" s="22" t="str">
        <f t="shared" si="54"/>
        <v>City of New Rochelle - 4</v>
      </c>
      <c r="B574" s="11">
        <v>210004</v>
      </c>
      <c r="C574" s="11">
        <v>185</v>
      </c>
      <c r="D574" s="11">
        <v>236</v>
      </c>
      <c r="E574" s="11">
        <v>15</v>
      </c>
      <c r="F574" s="11">
        <v>15</v>
      </c>
      <c r="G574" s="11">
        <v>0</v>
      </c>
      <c r="H574" s="11">
        <v>0</v>
      </c>
      <c r="I574" s="24">
        <f t="shared" si="52"/>
        <v>451</v>
      </c>
      <c r="J574" s="24">
        <f t="shared" si="55"/>
        <v>5</v>
      </c>
      <c r="K574" s="24">
        <f t="shared" si="53"/>
        <v>456</v>
      </c>
    </row>
    <row r="575" spans="1:11" x14ac:dyDescent="0.25">
      <c r="A575" s="22" t="str">
        <f t="shared" si="54"/>
        <v>City of New Rochelle - 5</v>
      </c>
      <c r="B575" s="11">
        <v>210005</v>
      </c>
      <c r="C575" s="11">
        <v>123</v>
      </c>
      <c r="D575" s="11">
        <v>91</v>
      </c>
      <c r="E575" s="11">
        <v>6</v>
      </c>
      <c r="F575" s="11">
        <v>8</v>
      </c>
      <c r="G575" s="11">
        <v>0</v>
      </c>
      <c r="H575" s="11">
        <v>0</v>
      </c>
      <c r="I575" s="24">
        <f t="shared" si="52"/>
        <v>228</v>
      </c>
      <c r="J575" s="24">
        <f t="shared" si="55"/>
        <v>3</v>
      </c>
      <c r="K575" s="24">
        <f t="shared" si="53"/>
        <v>231</v>
      </c>
    </row>
    <row r="576" spans="1:11" x14ac:dyDescent="0.25">
      <c r="A576" s="22" t="str">
        <f t="shared" si="54"/>
        <v>City of New Rochelle - 6</v>
      </c>
      <c r="B576" s="11">
        <v>210006</v>
      </c>
      <c r="C576" s="11">
        <v>188</v>
      </c>
      <c r="D576" s="11">
        <v>94</v>
      </c>
      <c r="E576" s="11">
        <v>8</v>
      </c>
      <c r="F576" s="11">
        <v>11</v>
      </c>
      <c r="G576" s="11">
        <v>0</v>
      </c>
      <c r="H576" s="11">
        <v>0</v>
      </c>
      <c r="I576" s="24">
        <f t="shared" si="52"/>
        <v>301</v>
      </c>
      <c r="J576" s="24">
        <f t="shared" si="55"/>
        <v>3</v>
      </c>
      <c r="K576" s="24">
        <f t="shared" si="53"/>
        <v>304</v>
      </c>
    </row>
    <row r="577" spans="1:11" x14ac:dyDescent="0.25">
      <c r="A577" s="22" t="str">
        <f t="shared" si="54"/>
        <v>City of New Rochelle - 7</v>
      </c>
      <c r="B577" s="11">
        <v>210007</v>
      </c>
      <c r="C577" s="11">
        <v>174</v>
      </c>
      <c r="D577" s="11">
        <v>141</v>
      </c>
      <c r="E577" s="11">
        <v>9</v>
      </c>
      <c r="F577" s="11">
        <v>15</v>
      </c>
      <c r="G577" s="11">
        <v>0</v>
      </c>
      <c r="H577" s="11">
        <v>0</v>
      </c>
      <c r="I577" s="24">
        <f t="shared" si="52"/>
        <v>339</v>
      </c>
      <c r="J577" s="24">
        <f t="shared" si="55"/>
        <v>0</v>
      </c>
      <c r="K577" s="24">
        <f t="shared" si="53"/>
        <v>339</v>
      </c>
    </row>
    <row r="578" spans="1:11" x14ac:dyDescent="0.25">
      <c r="A578" s="22" t="str">
        <f t="shared" si="54"/>
        <v>City of New Rochelle - 8</v>
      </c>
      <c r="B578" s="11">
        <v>210008</v>
      </c>
      <c r="C578" s="11">
        <v>54</v>
      </c>
      <c r="D578" s="11">
        <v>44</v>
      </c>
      <c r="E578" s="11">
        <v>5</v>
      </c>
      <c r="F578" s="11">
        <v>1</v>
      </c>
      <c r="G578" s="11">
        <v>0</v>
      </c>
      <c r="H578" s="11">
        <v>0</v>
      </c>
      <c r="I578" s="24">
        <f t="shared" si="52"/>
        <v>104</v>
      </c>
      <c r="J578" s="24">
        <f t="shared" si="55"/>
        <v>1</v>
      </c>
      <c r="K578" s="24">
        <f t="shared" si="53"/>
        <v>105</v>
      </c>
    </row>
    <row r="579" spans="1:11" x14ac:dyDescent="0.25">
      <c r="A579" s="22" t="str">
        <f t="shared" si="54"/>
        <v>City of New Rochelle - 9</v>
      </c>
      <c r="B579" s="11">
        <v>210009</v>
      </c>
      <c r="C579" s="11">
        <v>307</v>
      </c>
      <c r="D579" s="11">
        <v>78</v>
      </c>
      <c r="E579" s="11">
        <v>6</v>
      </c>
      <c r="F579" s="11">
        <v>15</v>
      </c>
      <c r="G579" s="11">
        <v>1</v>
      </c>
      <c r="H579" s="11">
        <v>0</v>
      </c>
      <c r="I579" s="24">
        <f t="shared" si="52"/>
        <v>407</v>
      </c>
      <c r="J579" s="24">
        <f t="shared" si="55"/>
        <v>0</v>
      </c>
      <c r="K579" s="24">
        <f t="shared" si="53"/>
        <v>407</v>
      </c>
    </row>
    <row r="580" spans="1:11" x14ac:dyDescent="0.25">
      <c r="A580" s="22" t="str">
        <f t="shared" si="54"/>
        <v>City of New Rochelle - 10</v>
      </c>
      <c r="B580" s="11">
        <v>210010</v>
      </c>
      <c r="C580" s="11">
        <v>167</v>
      </c>
      <c r="D580" s="11">
        <v>26</v>
      </c>
      <c r="E580" s="11">
        <v>2</v>
      </c>
      <c r="F580" s="11">
        <v>9</v>
      </c>
      <c r="G580" s="11">
        <v>0</v>
      </c>
      <c r="H580" s="11">
        <v>0</v>
      </c>
      <c r="I580" s="24">
        <f t="shared" si="52"/>
        <v>204</v>
      </c>
      <c r="J580" s="24">
        <f t="shared" si="55"/>
        <v>1</v>
      </c>
      <c r="K580" s="24">
        <f t="shared" si="53"/>
        <v>205</v>
      </c>
    </row>
    <row r="581" spans="1:11" x14ac:dyDescent="0.25">
      <c r="A581" s="22" t="str">
        <f t="shared" si="54"/>
        <v>City of New Rochelle - 11</v>
      </c>
      <c r="B581" s="11">
        <v>210011</v>
      </c>
      <c r="C581" s="11">
        <v>409</v>
      </c>
      <c r="D581" s="11">
        <v>199</v>
      </c>
      <c r="E581" s="11">
        <v>17</v>
      </c>
      <c r="F581" s="11">
        <v>26</v>
      </c>
      <c r="G581" s="11">
        <v>0</v>
      </c>
      <c r="H581" s="11">
        <v>0</v>
      </c>
      <c r="I581" s="24">
        <f t="shared" si="52"/>
        <v>651</v>
      </c>
      <c r="J581" s="24">
        <f t="shared" si="55"/>
        <v>3</v>
      </c>
      <c r="K581" s="24">
        <f t="shared" si="53"/>
        <v>654</v>
      </c>
    </row>
    <row r="582" spans="1:11" x14ac:dyDescent="0.25">
      <c r="A582" s="22" t="str">
        <f t="shared" si="54"/>
        <v>City of New Rochelle - 12</v>
      </c>
      <c r="B582" s="11">
        <v>210012</v>
      </c>
      <c r="C582" s="11">
        <v>21</v>
      </c>
      <c r="D582" s="11">
        <v>13</v>
      </c>
      <c r="E582" s="11">
        <v>1</v>
      </c>
      <c r="F582" s="11">
        <v>4</v>
      </c>
      <c r="G582" s="11">
        <v>0</v>
      </c>
      <c r="H582" s="11">
        <v>0</v>
      </c>
      <c r="I582" s="24">
        <f t="shared" si="52"/>
        <v>39</v>
      </c>
      <c r="J582" s="24">
        <f t="shared" si="55"/>
        <v>2</v>
      </c>
      <c r="K582" s="24">
        <f t="shared" si="53"/>
        <v>41</v>
      </c>
    </row>
    <row r="583" spans="1:11" x14ac:dyDescent="0.25">
      <c r="A583" s="22" t="str">
        <f t="shared" si="54"/>
        <v>City of New Rochelle - 13</v>
      </c>
      <c r="B583" s="11">
        <v>210013</v>
      </c>
      <c r="C583" s="11">
        <v>242</v>
      </c>
      <c r="D583" s="11">
        <v>150</v>
      </c>
      <c r="E583" s="11">
        <v>14</v>
      </c>
      <c r="F583" s="11">
        <v>27</v>
      </c>
      <c r="G583" s="11">
        <v>0</v>
      </c>
      <c r="H583" s="11">
        <v>0</v>
      </c>
      <c r="I583" s="24">
        <f t="shared" si="52"/>
        <v>433</v>
      </c>
      <c r="J583" s="24">
        <f t="shared" si="55"/>
        <v>1</v>
      </c>
      <c r="K583" s="24">
        <f t="shared" si="53"/>
        <v>434</v>
      </c>
    </row>
    <row r="584" spans="1:11" x14ac:dyDescent="0.25">
      <c r="A584" s="22" t="str">
        <f t="shared" si="54"/>
        <v>City of New Rochelle - 14</v>
      </c>
      <c r="B584" s="11">
        <v>210014</v>
      </c>
      <c r="C584" s="11">
        <v>44</v>
      </c>
      <c r="D584" s="11">
        <v>5</v>
      </c>
      <c r="E584" s="11">
        <v>2</v>
      </c>
      <c r="F584" s="11">
        <v>2</v>
      </c>
      <c r="G584" s="11">
        <v>0</v>
      </c>
      <c r="H584" s="11">
        <v>1</v>
      </c>
      <c r="I584" s="24">
        <f t="shared" si="52"/>
        <v>54</v>
      </c>
      <c r="J584" s="24">
        <f t="shared" si="55"/>
        <v>0</v>
      </c>
      <c r="K584" s="24">
        <f t="shared" si="53"/>
        <v>54</v>
      </c>
    </row>
    <row r="585" spans="1:11" x14ac:dyDescent="0.25">
      <c r="A585" s="22" t="str">
        <f t="shared" si="54"/>
        <v>City of New Rochelle - 15</v>
      </c>
      <c r="B585" s="11">
        <v>210015</v>
      </c>
      <c r="C585" s="11">
        <v>264</v>
      </c>
      <c r="D585" s="11">
        <v>52</v>
      </c>
      <c r="E585" s="11">
        <v>4</v>
      </c>
      <c r="F585" s="11">
        <v>18</v>
      </c>
      <c r="G585" s="11">
        <v>0</v>
      </c>
      <c r="H585" s="11">
        <v>0</v>
      </c>
      <c r="I585" s="24">
        <f t="shared" si="52"/>
        <v>338</v>
      </c>
      <c r="J585" s="24">
        <f t="shared" si="55"/>
        <v>2</v>
      </c>
      <c r="K585" s="24">
        <f t="shared" si="53"/>
        <v>340</v>
      </c>
    </row>
    <row r="586" spans="1:11" x14ac:dyDescent="0.25">
      <c r="A586" s="22" t="str">
        <f t="shared" si="54"/>
        <v>City of New Rochelle - 16</v>
      </c>
      <c r="B586" s="11">
        <v>210016</v>
      </c>
      <c r="C586" s="11">
        <v>130</v>
      </c>
      <c r="D586" s="11">
        <v>84</v>
      </c>
      <c r="E586" s="11">
        <v>6</v>
      </c>
      <c r="F586" s="11">
        <v>6</v>
      </c>
      <c r="G586" s="11">
        <v>0</v>
      </c>
      <c r="H586" s="11">
        <v>0</v>
      </c>
      <c r="I586" s="24">
        <f t="shared" si="52"/>
        <v>226</v>
      </c>
      <c r="J586" s="24">
        <f t="shared" si="55"/>
        <v>4</v>
      </c>
      <c r="K586" s="24">
        <f t="shared" si="53"/>
        <v>230</v>
      </c>
    </row>
    <row r="587" spans="1:11" x14ac:dyDescent="0.25">
      <c r="A587" s="22" t="str">
        <f t="shared" si="54"/>
        <v>City of New Rochelle - 18</v>
      </c>
      <c r="B587" s="11">
        <v>210018</v>
      </c>
      <c r="C587" s="11">
        <v>214</v>
      </c>
      <c r="D587" s="11">
        <v>196</v>
      </c>
      <c r="E587" s="11">
        <v>17</v>
      </c>
      <c r="F587" s="11">
        <v>8</v>
      </c>
      <c r="G587" s="11">
        <v>0</v>
      </c>
      <c r="H587" s="11">
        <v>0</v>
      </c>
      <c r="I587" s="24">
        <f t="shared" si="52"/>
        <v>435</v>
      </c>
      <c r="J587" s="24">
        <f t="shared" si="55"/>
        <v>6</v>
      </c>
      <c r="K587" s="24">
        <f t="shared" si="53"/>
        <v>441</v>
      </c>
    </row>
    <row r="588" spans="1:11" x14ac:dyDescent="0.25">
      <c r="A588" s="22" t="str">
        <f t="shared" si="54"/>
        <v>City of New Rochelle - 19</v>
      </c>
      <c r="B588" s="11">
        <v>210019</v>
      </c>
      <c r="C588" s="11">
        <v>395</v>
      </c>
      <c r="D588" s="11">
        <v>80</v>
      </c>
      <c r="E588" s="11">
        <v>7</v>
      </c>
      <c r="F588" s="11">
        <v>26</v>
      </c>
      <c r="G588" s="11">
        <v>0</v>
      </c>
      <c r="H588" s="11">
        <v>1</v>
      </c>
      <c r="I588" s="24">
        <f t="shared" si="52"/>
        <v>509</v>
      </c>
      <c r="J588" s="24">
        <f t="shared" si="55"/>
        <v>8</v>
      </c>
      <c r="K588" s="24">
        <f t="shared" si="53"/>
        <v>517</v>
      </c>
    </row>
    <row r="589" spans="1:11" x14ac:dyDescent="0.25">
      <c r="A589" s="22" t="str">
        <f t="shared" si="54"/>
        <v>City of New Rochelle - 21</v>
      </c>
      <c r="B589" s="11">
        <v>210021</v>
      </c>
      <c r="C589" s="11">
        <v>75</v>
      </c>
      <c r="D589" s="11">
        <v>8</v>
      </c>
      <c r="E589" s="11">
        <v>1</v>
      </c>
      <c r="F589" s="11">
        <v>10</v>
      </c>
      <c r="G589" s="11">
        <v>0</v>
      </c>
      <c r="H589" s="11">
        <v>0</v>
      </c>
      <c r="I589" s="24">
        <f t="shared" si="52"/>
        <v>94</v>
      </c>
      <c r="J589" s="24">
        <f t="shared" si="55"/>
        <v>1</v>
      </c>
      <c r="K589" s="24">
        <f t="shared" si="53"/>
        <v>95</v>
      </c>
    </row>
    <row r="590" spans="1:11" x14ac:dyDescent="0.25">
      <c r="A590" s="22" t="str">
        <f t="shared" si="54"/>
        <v>City of New Rochelle - 22</v>
      </c>
      <c r="B590" s="11">
        <v>210022</v>
      </c>
      <c r="C590" s="11">
        <v>101</v>
      </c>
      <c r="D590" s="11">
        <v>138</v>
      </c>
      <c r="E590" s="11">
        <v>11</v>
      </c>
      <c r="F590" s="11">
        <v>13</v>
      </c>
      <c r="G590" s="11">
        <v>0</v>
      </c>
      <c r="H590" s="11">
        <v>0</v>
      </c>
      <c r="I590" s="24">
        <f t="shared" si="52"/>
        <v>263</v>
      </c>
      <c r="J590" s="24">
        <f t="shared" si="55"/>
        <v>2</v>
      </c>
      <c r="K590" s="24">
        <f t="shared" si="53"/>
        <v>265</v>
      </c>
    </row>
    <row r="591" spans="1:11" x14ac:dyDescent="0.25">
      <c r="A591" s="22" t="str">
        <f t="shared" si="54"/>
        <v>City of New Rochelle - 23</v>
      </c>
      <c r="B591" s="11">
        <v>210023</v>
      </c>
      <c r="C591" s="11">
        <v>189</v>
      </c>
      <c r="D591" s="11">
        <v>99</v>
      </c>
      <c r="E591" s="11">
        <v>11</v>
      </c>
      <c r="F591" s="11">
        <v>8</v>
      </c>
      <c r="G591" s="11">
        <v>0</v>
      </c>
      <c r="H591" s="11">
        <v>1</v>
      </c>
      <c r="I591" s="24">
        <f t="shared" si="52"/>
        <v>308</v>
      </c>
      <c r="J591" s="24">
        <f t="shared" si="55"/>
        <v>4</v>
      </c>
      <c r="K591" s="24">
        <f t="shared" si="53"/>
        <v>312</v>
      </c>
    </row>
    <row r="592" spans="1:11" x14ac:dyDescent="0.25">
      <c r="A592" s="22" t="str">
        <f t="shared" si="54"/>
        <v>City of New Rochelle - 24</v>
      </c>
      <c r="B592" s="11">
        <v>210024</v>
      </c>
      <c r="C592" s="11">
        <v>274</v>
      </c>
      <c r="D592" s="11">
        <v>194</v>
      </c>
      <c r="E592" s="11">
        <v>12</v>
      </c>
      <c r="F592" s="11">
        <v>21</v>
      </c>
      <c r="G592" s="11">
        <v>0</v>
      </c>
      <c r="H592" s="11">
        <v>0</v>
      </c>
      <c r="I592" s="24">
        <f t="shared" si="52"/>
        <v>501</v>
      </c>
      <c r="J592" s="24">
        <f t="shared" si="55"/>
        <v>5</v>
      </c>
      <c r="K592" s="24">
        <f t="shared" si="53"/>
        <v>506</v>
      </c>
    </row>
    <row r="593" spans="1:11" x14ac:dyDescent="0.25">
      <c r="A593" s="22" t="str">
        <f t="shared" si="54"/>
        <v>City of New Rochelle - 25</v>
      </c>
      <c r="B593" s="11">
        <v>210025</v>
      </c>
      <c r="C593" s="11">
        <v>367</v>
      </c>
      <c r="D593" s="11">
        <v>170</v>
      </c>
      <c r="E593" s="11">
        <v>11</v>
      </c>
      <c r="F593" s="11">
        <v>22</v>
      </c>
      <c r="G593" s="11">
        <v>0</v>
      </c>
      <c r="H593" s="11">
        <v>1</v>
      </c>
      <c r="I593" s="24">
        <f t="shared" si="52"/>
        <v>571</v>
      </c>
      <c r="J593" s="24">
        <f t="shared" si="55"/>
        <v>0</v>
      </c>
      <c r="K593" s="24">
        <f t="shared" si="53"/>
        <v>571</v>
      </c>
    </row>
    <row r="594" spans="1:11" x14ac:dyDescent="0.25">
      <c r="A594" s="22" t="str">
        <f t="shared" si="54"/>
        <v>City of New Rochelle - 26</v>
      </c>
      <c r="B594" s="11">
        <v>210026</v>
      </c>
      <c r="C594" s="11">
        <v>161</v>
      </c>
      <c r="D594" s="11">
        <v>129</v>
      </c>
      <c r="E594" s="11">
        <v>9</v>
      </c>
      <c r="F594" s="11">
        <v>10</v>
      </c>
      <c r="G594" s="11">
        <v>0</v>
      </c>
      <c r="H594" s="11">
        <v>1</v>
      </c>
      <c r="I594" s="24">
        <f t="shared" si="52"/>
        <v>310</v>
      </c>
      <c r="J594" s="24">
        <f t="shared" si="55"/>
        <v>1</v>
      </c>
      <c r="K594" s="24">
        <f t="shared" si="53"/>
        <v>311</v>
      </c>
    </row>
    <row r="595" spans="1:11" x14ac:dyDescent="0.25">
      <c r="A595" s="22" t="str">
        <f t="shared" si="54"/>
        <v>City of New Rochelle - 27</v>
      </c>
      <c r="B595" s="11">
        <v>210027</v>
      </c>
      <c r="C595" s="11">
        <v>99</v>
      </c>
      <c r="D595" s="11">
        <v>44</v>
      </c>
      <c r="E595" s="11">
        <v>2</v>
      </c>
      <c r="F595" s="11">
        <v>4</v>
      </c>
      <c r="G595" s="11">
        <v>0</v>
      </c>
      <c r="H595" s="11">
        <v>0</v>
      </c>
      <c r="I595" s="24">
        <f t="shared" si="52"/>
        <v>149</v>
      </c>
      <c r="J595" s="24">
        <f t="shared" si="55"/>
        <v>0</v>
      </c>
      <c r="K595" s="24">
        <f t="shared" si="53"/>
        <v>149</v>
      </c>
    </row>
    <row r="596" spans="1:11" x14ac:dyDescent="0.25">
      <c r="A596" s="22" t="str">
        <f t="shared" si="54"/>
        <v>City of New Rochelle - 28</v>
      </c>
      <c r="B596" s="11">
        <v>210028</v>
      </c>
      <c r="C596" s="11">
        <v>189</v>
      </c>
      <c r="D596" s="11">
        <v>71</v>
      </c>
      <c r="E596" s="11">
        <v>10</v>
      </c>
      <c r="F596" s="11">
        <v>7</v>
      </c>
      <c r="G596" s="11">
        <v>0</v>
      </c>
      <c r="H596" s="11">
        <v>0</v>
      </c>
      <c r="I596" s="24">
        <f t="shared" si="52"/>
        <v>277</v>
      </c>
      <c r="J596" s="24">
        <f t="shared" si="55"/>
        <v>2</v>
      </c>
      <c r="K596" s="24">
        <f t="shared" si="53"/>
        <v>279</v>
      </c>
    </row>
    <row r="597" spans="1:11" x14ac:dyDescent="0.25">
      <c r="A597" s="22" t="str">
        <f t="shared" si="54"/>
        <v>City of New Rochelle - 29</v>
      </c>
      <c r="B597" s="11">
        <v>210029</v>
      </c>
      <c r="C597" s="11">
        <v>307</v>
      </c>
      <c r="D597" s="11">
        <v>160</v>
      </c>
      <c r="E597" s="11">
        <v>20</v>
      </c>
      <c r="F597" s="11">
        <v>18</v>
      </c>
      <c r="G597" s="11">
        <v>0</v>
      </c>
      <c r="H597" s="11">
        <v>0</v>
      </c>
      <c r="I597" s="24">
        <f t="shared" si="52"/>
        <v>505</v>
      </c>
      <c r="J597" s="24">
        <f t="shared" si="55"/>
        <v>5</v>
      </c>
      <c r="K597" s="24">
        <f t="shared" si="53"/>
        <v>510</v>
      </c>
    </row>
    <row r="598" spans="1:11" x14ac:dyDescent="0.25">
      <c r="A598" s="22" t="str">
        <f t="shared" si="54"/>
        <v>City of New Rochelle - 30</v>
      </c>
      <c r="B598" s="11">
        <v>210030</v>
      </c>
      <c r="C598" s="11">
        <v>267</v>
      </c>
      <c r="D598" s="11">
        <v>193</v>
      </c>
      <c r="E598" s="11">
        <v>10</v>
      </c>
      <c r="F598" s="11">
        <v>13</v>
      </c>
      <c r="G598" s="11">
        <v>0</v>
      </c>
      <c r="H598" s="11">
        <v>0</v>
      </c>
      <c r="I598" s="24">
        <f t="shared" si="52"/>
        <v>483</v>
      </c>
      <c r="J598" s="24">
        <f t="shared" si="55"/>
        <v>5</v>
      </c>
      <c r="K598" s="24">
        <f t="shared" si="53"/>
        <v>488</v>
      </c>
    </row>
    <row r="599" spans="1:11" x14ac:dyDescent="0.25">
      <c r="A599" s="22" t="str">
        <f t="shared" si="54"/>
        <v>City of New Rochelle - 31</v>
      </c>
      <c r="B599" s="11">
        <v>210031</v>
      </c>
      <c r="C599" s="11">
        <v>347</v>
      </c>
      <c r="D599" s="11">
        <v>166</v>
      </c>
      <c r="E599" s="11">
        <v>12</v>
      </c>
      <c r="F599" s="11">
        <v>14</v>
      </c>
      <c r="G599" s="11">
        <v>0</v>
      </c>
      <c r="H599" s="11">
        <v>0</v>
      </c>
      <c r="I599" s="24">
        <f t="shared" ref="I599:I663" si="57">SUM(C599:H599)</f>
        <v>539</v>
      </c>
      <c r="J599" s="24">
        <f t="shared" si="55"/>
        <v>4</v>
      </c>
      <c r="K599" s="24">
        <f t="shared" ref="K599:K663" si="58">VLOOKUP(B599,KEY,2,FALSE)</f>
        <v>543</v>
      </c>
    </row>
    <row r="600" spans="1:11" x14ac:dyDescent="0.25">
      <c r="A600" s="22" t="str">
        <f t="shared" si="54"/>
        <v>City of New Rochelle - 32</v>
      </c>
      <c r="B600" s="11">
        <v>210032</v>
      </c>
      <c r="C600" s="11">
        <v>216</v>
      </c>
      <c r="D600" s="11">
        <v>170</v>
      </c>
      <c r="E600" s="11">
        <v>6</v>
      </c>
      <c r="F600" s="11">
        <v>16</v>
      </c>
      <c r="G600" s="11">
        <v>0</v>
      </c>
      <c r="H600" s="11">
        <v>0</v>
      </c>
      <c r="I600" s="24">
        <f t="shared" si="57"/>
        <v>408</v>
      </c>
      <c r="J600" s="24">
        <f t="shared" si="55"/>
        <v>2</v>
      </c>
      <c r="K600" s="24">
        <f t="shared" si="58"/>
        <v>410</v>
      </c>
    </row>
    <row r="601" spans="1:11" x14ac:dyDescent="0.25">
      <c r="A601" s="22" t="str">
        <f t="shared" ref="A601:A665" si="59">VLOOKUP(B601,KEY,3,FALSE)</f>
        <v>City of New Rochelle - 33</v>
      </c>
      <c r="B601" s="11">
        <v>210033</v>
      </c>
      <c r="C601" s="11">
        <v>306</v>
      </c>
      <c r="D601" s="11">
        <v>158</v>
      </c>
      <c r="E601" s="11">
        <v>12</v>
      </c>
      <c r="F601" s="11">
        <v>21</v>
      </c>
      <c r="G601" s="11">
        <v>0</v>
      </c>
      <c r="H601" s="11">
        <v>0</v>
      </c>
      <c r="I601" s="24">
        <f t="shared" si="57"/>
        <v>497</v>
      </c>
      <c r="J601" s="24">
        <f t="shared" si="55"/>
        <v>3</v>
      </c>
      <c r="K601" s="24">
        <f t="shared" si="58"/>
        <v>500</v>
      </c>
    </row>
    <row r="602" spans="1:11" x14ac:dyDescent="0.25">
      <c r="A602" s="22" t="str">
        <f t="shared" si="59"/>
        <v>City of New Rochelle - 34</v>
      </c>
      <c r="B602" s="11">
        <v>210034</v>
      </c>
      <c r="C602" s="11">
        <v>141</v>
      </c>
      <c r="D602" s="11">
        <v>70</v>
      </c>
      <c r="E602" s="11">
        <v>10</v>
      </c>
      <c r="F602" s="11">
        <v>6</v>
      </c>
      <c r="G602" s="11">
        <v>0</v>
      </c>
      <c r="H602" s="11">
        <v>0</v>
      </c>
      <c r="I602" s="24">
        <f t="shared" si="57"/>
        <v>227</v>
      </c>
      <c r="J602" s="24">
        <f t="shared" si="55"/>
        <v>2</v>
      </c>
      <c r="K602" s="24">
        <f t="shared" si="58"/>
        <v>229</v>
      </c>
    </row>
    <row r="603" spans="1:11" x14ac:dyDescent="0.25">
      <c r="A603" s="22" t="str">
        <f t="shared" si="59"/>
        <v>City of New Rochelle - 35</v>
      </c>
      <c r="B603" s="11">
        <v>210035</v>
      </c>
      <c r="C603" s="11">
        <v>319</v>
      </c>
      <c r="D603" s="11">
        <v>199</v>
      </c>
      <c r="E603" s="11">
        <v>14</v>
      </c>
      <c r="F603" s="11">
        <v>9</v>
      </c>
      <c r="G603" s="11">
        <v>0</v>
      </c>
      <c r="H603" s="11">
        <v>0</v>
      </c>
      <c r="I603" s="24">
        <f t="shared" si="57"/>
        <v>541</v>
      </c>
      <c r="J603" s="24">
        <f t="shared" si="55"/>
        <v>5</v>
      </c>
      <c r="K603" s="24">
        <f t="shared" si="58"/>
        <v>546</v>
      </c>
    </row>
    <row r="604" spans="1:11" x14ac:dyDescent="0.25">
      <c r="A604" s="22" t="str">
        <f t="shared" si="59"/>
        <v>City of New Rochelle - 36</v>
      </c>
      <c r="B604" s="11">
        <v>210036</v>
      </c>
      <c r="C604" s="11">
        <v>175</v>
      </c>
      <c r="D604" s="11">
        <v>125</v>
      </c>
      <c r="E604" s="11">
        <v>8</v>
      </c>
      <c r="F604" s="11">
        <v>5</v>
      </c>
      <c r="G604" s="11">
        <v>0</v>
      </c>
      <c r="H604" s="11">
        <v>0</v>
      </c>
      <c r="I604" s="24">
        <f t="shared" si="57"/>
        <v>313</v>
      </c>
      <c r="J604" s="24">
        <f t="shared" si="55"/>
        <v>8</v>
      </c>
      <c r="K604" s="24">
        <f t="shared" si="58"/>
        <v>321</v>
      </c>
    </row>
    <row r="605" spans="1:11" x14ac:dyDescent="0.25">
      <c r="A605" s="22" t="str">
        <f t="shared" si="59"/>
        <v>City of New Rochelle - 37</v>
      </c>
      <c r="B605" s="11">
        <v>210037</v>
      </c>
      <c r="C605" s="11">
        <v>231</v>
      </c>
      <c r="D605" s="11">
        <v>205</v>
      </c>
      <c r="E605" s="11">
        <v>20</v>
      </c>
      <c r="F605" s="11">
        <v>15</v>
      </c>
      <c r="G605" s="11">
        <v>0</v>
      </c>
      <c r="H605" s="11">
        <v>1</v>
      </c>
      <c r="I605" s="24">
        <f t="shared" si="57"/>
        <v>472</v>
      </c>
      <c r="J605" s="24">
        <f t="shared" si="55"/>
        <v>1</v>
      </c>
      <c r="K605" s="24">
        <f t="shared" si="58"/>
        <v>473</v>
      </c>
    </row>
    <row r="606" spans="1:11" x14ac:dyDescent="0.25">
      <c r="A606" s="22" t="str">
        <f t="shared" si="59"/>
        <v>City of New Rochelle - 38</v>
      </c>
      <c r="B606" s="11">
        <v>210038</v>
      </c>
      <c r="C606" s="11">
        <v>379</v>
      </c>
      <c r="D606" s="11">
        <v>156</v>
      </c>
      <c r="E606" s="11">
        <v>8</v>
      </c>
      <c r="F606" s="11">
        <v>25</v>
      </c>
      <c r="G606" s="11">
        <v>0</v>
      </c>
      <c r="H606" s="11">
        <v>1</v>
      </c>
      <c r="I606" s="24">
        <f t="shared" si="57"/>
        <v>569</v>
      </c>
      <c r="J606" s="24">
        <f t="shared" si="55"/>
        <v>6</v>
      </c>
      <c r="K606" s="24">
        <f t="shared" si="58"/>
        <v>575</v>
      </c>
    </row>
    <row r="607" spans="1:11" x14ac:dyDescent="0.25">
      <c r="A607" s="22" t="str">
        <f t="shared" si="59"/>
        <v>City of New Rochelle - 39</v>
      </c>
      <c r="B607" s="11">
        <v>210039</v>
      </c>
      <c r="C607" s="11">
        <v>175</v>
      </c>
      <c r="D607" s="11">
        <v>151</v>
      </c>
      <c r="E607" s="11">
        <v>17</v>
      </c>
      <c r="F607" s="11">
        <v>2</v>
      </c>
      <c r="G607" s="11">
        <v>0</v>
      </c>
      <c r="H607" s="11">
        <v>0</v>
      </c>
      <c r="I607" s="24">
        <f t="shared" si="57"/>
        <v>345</v>
      </c>
      <c r="J607" s="24">
        <f t="shared" si="55"/>
        <v>3</v>
      </c>
      <c r="K607" s="24">
        <f t="shared" si="58"/>
        <v>348</v>
      </c>
    </row>
    <row r="608" spans="1:11" x14ac:dyDescent="0.25">
      <c r="A608" s="22" t="str">
        <f t="shared" si="59"/>
        <v>City of New Rochelle - 40</v>
      </c>
      <c r="B608" s="11">
        <v>210040</v>
      </c>
      <c r="C608" s="11">
        <v>194</v>
      </c>
      <c r="D608" s="11">
        <v>163</v>
      </c>
      <c r="E608" s="11">
        <v>12</v>
      </c>
      <c r="F608" s="11">
        <v>9</v>
      </c>
      <c r="G608" s="11">
        <v>0</v>
      </c>
      <c r="H608" s="11">
        <v>0</v>
      </c>
      <c r="I608" s="24">
        <f t="shared" si="57"/>
        <v>378</v>
      </c>
      <c r="J608" s="24">
        <f t="shared" si="55"/>
        <v>1</v>
      </c>
      <c r="K608" s="24">
        <f t="shared" si="58"/>
        <v>379</v>
      </c>
    </row>
    <row r="609" spans="1:11" x14ac:dyDescent="0.25">
      <c r="A609" s="22" t="str">
        <f t="shared" si="59"/>
        <v>City of New Rochelle - 41</v>
      </c>
      <c r="B609" s="11">
        <v>210041</v>
      </c>
      <c r="C609" s="11">
        <v>290</v>
      </c>
      <c r="D609" s="11">
        <v>164</v>
      </c>
      <c r="E609" s="11">
        <v>8</v>
      </c>
      <c r="F609" s="11">
        <v>15</v>
      </c>
      <c r="G609" s="11">
        <v>0</v>
      </c>
      <c r="H609" s="11">
        <v>1</v>
      </c>
      <c r="I609" s="24">
        <f t="shared" si="57"/>
        <v>478</v>
      </c>
      <c r="J609" s="24">
        <f t="shared" si="55"/>
        <v>4</v>
      </c>
      <c r="K609" s="24">
        <f t="shared" si="58"/>
        <v>482</v>
      </c>
    </row>
    <row r="610" spans="1:11" x14ac:dyDescent="0.25">
      <c r="A610" s="22" t="str">
        <f t="shared" si="59"/>
        <v>City of New Rochelle - 42</v>
      </c>
      <c r="B610" s="11">
        <v>210042</v>
      </c>
      <c r="C610" s="11">
        <v>257</v>
      </c>
      <c r="D610" s="11">
        <v>161</v>
      </c>
      <c r="E610" s="11">
        <v>7</v>
      </c>
      <c r="F610" s="11">
        <v>6</v>
      </c>
      <c r="G610" s="11">
        <v>0</v>
      </c>
      <c r="H610" s="11">
        <v>0</v>
      </c>
      <c r="I610" s="24">
        <f t="shared" si="57"/>
        <v>431</v>
      </c>
      <c r="J610" s="24">
        <f t="shared" si="55"/>
        <v>3</v>
      </c>
      <c r="K610" s="24">
        <f t="shared" si="58"/>
        <v>434</v>
      </c>
    </row>
    <row r="611" spans="1:11" x14ac:dyDescent="0.25">
      <c r="A611" s="22" t="str">
        <f t="shared" si="59"/>
        <v>City of New Rochelle - 43</v>
      </c>
      <c r="B611" s="11">
        <v>210043</v>
      </c>
      <c r="C611" s="11">
        <v>149</v>
      </c>
      <c r="D611" s="11">
        <v>183</v>
      </c>
      <c r="E611" s="11">
        <v>17</v>
      </c>
      <c r="F611" s="11">
        <v>9</v>
      </c>
      <c r="G611" s="11">
        <v>0</v>
      </c>
      <c r="H611" s="11">
        <v>0</v>
      </c>
      <c r="I611" s="24">
        <f t="shared" si="57"/>
        <v>358</v>
      </c>
      <c r="J611" s="24">
        <f t="shared" si="55"/>
        <v>6</v>
      </c>
      <c r="K611" s="24">
        <f t="shared" si="58"/>
        <v>364</v>
      </c>
    </row>
    <row r="612" spans="1:11" x14ac:dyDescent="0.25">
      <c r="A612" s="22" t="str">
        <f t="shared" si="59"/>
        <v>City of New Rochelle - 44</v>
      </c>
      <c r="B612" s="11">
        <v>210044</v>
      </c>
      <c r="C612" s="11">
        <v>347</v>
      </c>
      <c r="D612" s="11">
        <v>279</v>
      </c>
      <c r="E612" s="11">
        <v>14</v>
      </c>
      <c r="F612" s="11">
        <v>16</v>
      </c>
      <c r="G612" s="11">
        <v>0</v>
      </c>
      <c r="H612" s="11">
        <v>0</v>
      </c>
      <c r="I612" s="24">
        <f t="shared" si="57"/>
        <v>656</v>
      </c>
      <c r="J612" s="24">
        <f t="shared" si="55"/>
        <v>5</v>
      </c>
      <c r="K612" s="24">
        <f t="shared" si="58"/>
        <v>661</v>
      </c>
    </row>
    <row r="613" spans="1:11" x14ac:dyDescent="0.25">
      <c r="A613" s="22" t="str">
        <f t="shared" si="59"/>
        <v>City of New Rochelle - 45</v>
      </c>
      <c r="B613" s="11">
        <v>210045</v>
      </c>
      <c r="C613" s="11">
        <v>33</v>
      </c>
      <c r="D613" s="11">
        <v>46</v>
      </c>
      <c r="E613" s="11">
        <v>12</v>
      </c>
      <c r="F613" s="11">
        <v>1</v>
      </c>
      <c r="G613" s="11">
        <v>0</v>
      </c>
      <c r="H613" s="11">
        <v>1</v>
      </c>
      <c r="I613" s="24">
        <f t="shared" si="57"/>
        <v>93</v>
      </c>
      <c r="J613" s="24">
        <f t="shared" si="55"/>
        <v>1</v>
      </c>
      <c r="K613" s="24">
        <f t="shared" si="58"/>
        <v>94</v>
      </c>
    </row>
    <row r="614" spans="1:11" x14ac:dyDescent="0.25">
      <c r="A614" s="22" t="str">
        <f t="shared" si="59"/>
        <v>City of New Rochelle - 46</v>
      </c>
      <c r="B614" s="11">
        <v>210046</v>
      </c>
      <c r="C614" s="11">
        <v>220</v>
      </c>
      <c r="D614" s="11">
        <v>163</v>
      </c>
      <c r="E614" s="11">
        <v>12</v>
      </c>
      <c r="F614" s="11">
        <v>13</v>
      </c>
      <c r="G614" s="11">
        <v>0</v>
      </c>
      <c r="H614" s="11">
        <v>1</v>
      </c>
      <c r="I614" s="24">
        <f t="shared" si="57"/>
        <v>409</v>
      </c>
      <c r="J614" s="24">
        <f t="shared" si="55"/>
        <v>4</v>
      </c>
      <c r="K614" s="24">
        <f t="shared" si="58"/>
        <v>413</v>
      </c>
    </row>
    <row r="615" spans="1:11" x14ac:dyDescent="0.25">
      <c r="A615" s="22" t="str">
        <f t="shared" si="59"/>
        <v>City of New Rochelle - 47</v>
      </c>
      <c r="B615" s="11">
        <v>210047</v>
      </c>
      <c r="C615" s="11">
        <v>271</v>
      </c>
      <c r="D615" s="11">
        <v>230</v>
      </c>
      <c r="E615" s="11">
        <v>7</v>
      </c>
      <c r="F615" s="11">
        <v>10</v>
      </c>
      <c r="G615" s="11">
        <v>0</v>
      </c>
      <c r="H615" s="11">
        <v>0</v>
      </c>
      <c r="I615" s="24">
        <f t="shared" si="57"/>
        <v>518</v>
      </c>
      <c r="J615" s="24">
        <f t="shared" ref="J615:J680" si="60">SUM(K615-I615)</f>
        <v>1</v>
      </c>
      <c r="K615" s="24">
        <f t="shared" si="58"/>
        <v>519</v>
      </c>
    </row>
    <row r="616" spans="1:11" x14ac:dyDescent="0.25">
      <c r="A616" s="22" t="str">
        <f t="shared" si="59"/>
        <v>City of New Rochelle - 48</v>
      </c>
      <c r="B616" s="11">
        <v>210048</v>
      </c>
      <c r="C616" s="11">
        <v>260</v>
      </c>
      <c r="D616" s="11">
        <v>136</v>
      </c>
      <c r="E616" s="11">
        <v>14</v>
      </c>
      <c r="F616" s="11">
        <v>21</v>
      </c>
      <c r="G616" s="11">
        <v>0</v>
      </c>
      <c r="H616" s="11">
        <v>0</v>
      </c>
      <c r="I616" s="24">
        <f t="shared" si="57"/>
        <v>431</v>
      </c>
      <c r="J616" s="24">
        <f t="shared" si="60"/>
        <v>2</v>
      </c>
      <c r="K616" s="24">
        <f t="shared" si="58"/>
        <v>433</v>
      </c>
    </row>
    <row r="617" spans="1:11" x14ac:dyDescent="0.25">
      <c r="A617" s="22" t="str">
        <f t="shared" si="59"/>
        <v>City of New Rochelle - 49</v>
      </c>
      <c r="B617" s="11">
        <v>210049</v>
      </c>
      <c r="C617" s="11">
        <v>170</v>
      </c>
      <c r="D617" s="11">
        <v>20</v>
      </c>
      <c r="E617" s="11">
        <v>3</v>
      </c>
      <c r="F617" s="11">
        <v>4</v>
      </c>
      <c r="G617" s="11">
        <v>0</v>
      </c>
      <c r="H617" s="11">
        <v>0</v>
      </c>
      <c r="I617" s="24">
        <f t="shared" si="57"/>
        <v>197</v>
      </c>
      <c r="J617" s="24">
        <f t="shared" si="60"/>
        <v>1</v>
      </c>
      <c r="K617" s="24">
        <f t="shared" si="58"/>
        <v>198</v>
      </c>
    </row>
    <row r="618" spans="1:11" x14ac:dyDescent="0.25">
      <c r="A618" s="22" t="str">
        <f t="shared" si="59"/>
        <v>City of New Rochelle - 50</v>
      </c>
      <c r="B618" s="11">
        <v>210050</v>
      </c>
      <c r="C618" s="11">
        <v>154</v>
      </c>
      <c r="D618" s="11">
        <v>37</v>
      </c>
      <c r="E618" s="11">
        <v>6</v>
      </c>
      <c r="F618" s="11">
        <v>6</v>
      </c>
      <c r="G618" s="11">
        <v>0</v>
      </c>
      <c r="H618" s="11">
        <v>0</v>
      </c>
      <c r="I618" s="24">
        <f t="shared" si="57"/>
        <v>203</v>
      </c>
      <c r="J618" s="24">
        <f t="shared" si="60"/>
        <v>5</v>
      </c>
      <c r="K618" s="24">
        <f t="shared" si="58"/>
        <v>208</v>
      </c>
    </row>
    <row r="619" spans="1:11" x14ac:dyDescent="0.25">
      <c r="A619" s="22" t="str">
        <f t="shared" si="59"/>
        <v>City of New Rochelle - 51</v>
      </c>
      <c r="B619" s="11">
        <v>210051</v>
      </c>
      <c r="C619" s="11">
        <v>59</v>
      </c>
      <c r="D619" s="11">
        <v>13</v>
      </c>
      <c r="E619" s="11">
        <v>2</v>
      </c>
      <c r="F619" s="11">
        <v>2</v>
      </c>
      <c r="G619" s="11">
        <v>0</v>
      </c>
      <c r="H619" s="11">
        <v>0</v>
      </c>
      <c r="I619" s="24">
        <f t="shared" si="57"/>
        <v>76</v>
      </c>
      <c r="J619" s="24">
        <f t="shared" si="60"/>
        <v>2</v>
      </c>
      <c r="K619" s="24">
        <f t="shared" si="58"/>
        <v>78</v>
      </c>
    </row>
    <row r="620" spans="1:11" x14ac:dyDescent="0.25">
      <c r="A620" s="22" t="str">
        <f t="shared" si="59"/>
        <v>City of New Rochelle - 52</v>
      </c>
      <c r="B620" s="11">
        <v>210052</v>
      </c>
      <c r="C620" s="11">
        <v>157</v>
      </c>
      <c r="D620" s="11">
        <v>75</v>
      </c>
      <c r="E620" s="11">
        <v>3</v>
      </c>
      <c r="F620" s="11">
        <v>5</v>
      </c>
      <c r="G620" s="11">
        <v>0</v>
      </c>
      <c r="H620" s="11">
        <v>0</v>
      </c>
      <c r="I620" s="24">
        <f t="shared" si="57"/>
        <v>240</v>
      </c>
      <c r="J620" s="24">
        <f t="shared" si="60"/>
        <v>3</v>
      </c>
      <c r="K620" s="24">
        <f t="shared" si="58"/>
        <v>243</v>
      </c>
    </row>
    <row r="621" spans="1:11" x14ac:dyDescent="0.25">
      <c r="A621" s="22" t="str">
        <f t="shared" si="59"/>
        <v>City of New Rochelle - 53</v>
      </c>
      <c r="B621" s="11">
        <v>210053</v>
      </c>
      <c r="C621" s="11">
        <v>123</v>
      </c>
      <c r="D621" s="11">
        <v>68</v>
      </c>
      <c r="E621" s="11">
        <v>4</v>
      </c>
      <c r="F621" s="11">
        <v>8</v>
      </c>
      <c r="G621" s="11">
        <v>0</v>
      </c>
      <c r="H621" s="11">
        <v>1</v>
      </c>
      <c r="I621" s="24">
        <f t="shared" si="57"/>
        <v>204</v>
      </c>
      <c r="J621" s="24">
        <f t="shared" si="60"/>
        <v>1</v>
      </c>
      <c r="K621" s="24">
        <f t="shared" si="58"/>
        <v>205</v>
      </c>
    </row>
    <row r="622" spans="1:11" x14ac:dyDescent="0.25">
      <c r="A622" s="22" t="str">
        <f t="shared" si="59"/>
        <v>City of New Rochelle - 54</v>
      </c>
      <c r="B622" s="11">
        <v>210054</v>
      </c>
      <c r="C622" s="11">
        <v>100</v>
      </c>
      <c r="D622" s="11">
        <v>48</v>
      </c>
      <c r="E622" s="11">
        <v>4</v>
      </c>
      <c r="F622" s="11">
        <v>4</v>
      </c>
      <c r="G622" s="11">
        <v>0</v>
      </c>
      <c r="H622" s="11">
        <v>0</v>
      </c>
      <c r="I622" s="24">
        <f t="shared" si="57"/>
        <v>156</v>
      </c>
      <c r="J622" s="24">
        <f t="shared" si="60"/>
        <v>1</v>
      </c>
      <c r="K622" s="24">
        <f t="shared" si="58"/>
        <v>157</v>
      </c>
    </row>
    <row r="623" spans="1:11" x14ac:dyDescent="0.25">
      <c r="A623" s="22" t="str">
        <f t="shared" si="59"/>
        <v>City of New Rochelle - 55</v>
      </c>
      <c r="B623" s="11">
        <v>210055</v>
      </c>
      <c r="C623" s="11">
        <v>3</v>
      </c>
      <c r="D623" s="11">
        <v>2</v>
      </c>
      <c r="E623" s="11">
        <v>0</v>
      </c>
      <c r="F623" s="11">
        <v>0</v>
      </c>
      <c r="G623" s="11">
        <v>0</v>
      </c>
      <c r="H623" s="11">
        <v>0</v>
      </c>
      <c r="I623" s="24">
        <f t="shared" si="57"/>
        <v>5</v>
      </c>
      <c r="J623" s="24">
        <f t="shared" si="60"/>
        <v>0</v>
      </c>
      <c r="K623" s="24">
        <f t="shared" si="58"/>
        <v>5</v>
      </c>
    </row>
    <row r="624" spans="1:11" x14ac:dyDescent="0.25">
      <c r="A624" s="22" t="str">
        <f t="shared" si="59"/>
        <v>City of New Rochelle - 56</v>
      </c>
      <c r="B624" s="11">
        <v>210056</v>
      </c>
      <c r="C624" s="11">
        <v>33</v>
      </c>
      <c r="D624" s="11">
        <v>27</v>
      </c>
      <c r="E624" s="11">
        <v>0</v>
      </c>
      <c r="F624" s="11">
        <v>3</v>
      </c>
      <c r="G624" s="11">
        <v>0</v>
      </c>
      <c r="H624" s="11">
        <v>0</v>
      </c>
      <c r="I624" s="24">
        <f t="shared" si="57"/>
        <v>63</v>
      </c>
      <c r="J624" s="24">
        <f t="shared" si="60"/>
        <v>0</v>
      </c>
      <c r="K624" s="24">
        <f t="shared" si="58"/>
        <v>63</v>
      </c>
    </row>
    <row r="625" spans="1:11" x14ac:dyDescent="0.25">
      <c r="A625" s="22" t="str">
        <f t="shared" si="59"/>
        <v>City of New Rochelle - 57</v>
      </c>
      <c r="B625" s="11">
        <v>210057</v>
      </c>
      <c r="C625" s="11">
        <v>258</v>
      </c>
      <c r="D625" s="11">
        <v>19</v>
      </c>
      <c r="E625" s="11">
        <v>4</v>
      </c>
      <c r="F625" s="11">
        <v>32</v>
      </c>
      <c r="G625" s="11">
        <v>0</v>
      </c>
      <c r="H625" s="11">
        <v>0</v>
      </c>
      <c r="I625" s="24">
        <f t="shared" si="57"/>
        <v>313</v>
      </c>
      <c r="J625" s="24">
        <f t="shared" si="60"/>
        <v>5</v>
      </c>
      <c r="K625" s="24">
        <f t="shared" si="58"/>
        <v>318</v>
      </c>
    </row>
    <row r="626" spans="1:11" x14ac:dyDescent="0.25">
      <c r="A626" s="22" t="str">
        <f t="shared" si="59"/>
        <v>City of New Rochelle - 58</v>
      </c>
      <c r="B626" s="11">
        <v>210058</v>
      </c>
      <c r="C626" s="11">
        <v>191</v>
      </c>
      <c r="D626" s="11">
        <v>33</v>
      </c>
      <c r="E626" s="11">
        <v>3</v>
      </c>
      <c r="F626" s="11">
        <v>5</v>
      </c>
      <c r="G626" s="11">
        <v>0</v>
      </c>
      <c r="H626" s="11">
        <v>0</v>
      </c>
      <c r="I626" s="24">
        <f t="shared" si="57"/>
        <v>232</v>
      </c>
      <c r="J626" s="24">
        <f t="shared" si="60"/>
        <v>3</v>
      </c>
      <c r="K626" s="24">
        <f t="shared" si="58"/>
        <v>235</v>
      </c>
    </row>
    <row r="627" spans="1:11" x14ac:dyDescent="0.25">
      <c r="A627" s="22" t="str">
        <f t="shared" si="59"/>
        <v>City of New Rochelle - 59</v>
      </c>
      <c r="B627" s="11">
        <v>210059</v>
      </c>
      <c r="C627" s="11">
        <v>268</v>
      </c>
      <c r="D627" s="11">
        <v>50</v>
      </c>
      <c r="E627" s="11">
        <v>2</v>
      </c>
      <c r="F627" s="11">
        <v>10</v>
      </c>
      <c r="G627" s="11">
        <v>0</v>
      </c>
      <c r="H627" s="11">
        <v>0</v>
      </c>
      <c r="I627" s="24">
        <f t="shared" si="57"/>
        <v>330</v>
      </c>
      <c r="J627" s="24">
        <f t="shared" si="60"/>
        <v>1</v>
      </c>
      <c r="K627" s="24">
        <f t="shared" si="58"/>
        <v>331</v>
      </c>
    </row>
    <row r="628" spans="1:11" x14ac:dyDescent="0.25">
      <c r="A628" s="22" t="str">
        <f t="shared" si="59"/>
        <v>City of New Rochelle - 60</v>
      </c>
      <c r="B628" s="11">
        <v>210060</v>
      </c>
      <c r="C628" s="11">
        <v>157</v>
      </c>
      <c r="D628" s="11">
        <v>12</v>
      </c>
      <c r="E628" s="11">
        <v>3</v>
      </c>
      <c r="F628" s="11">
        <v>4</v>
      </c>
      <c r="G628" s="11">
        <v>1</v>
      </c>
      <c r="H628" s="11">
        <v>0</v>
      </c>
      <c r="I628" s="24">
        <f t="shared" si="57"/>
        <v>177</v>
      </c>
      <c r="J628" s="24">
        <f t="shared" si="60"/>
        <v>1</v>
      </c>
      <c r="K628" s="24">
        <f t="shared" si="58"/>
        <v>178</v>
      </c>
    </row>
    <row r="629" spans="1:11" x14ac:dyDescent="0.25">
      <c r="A629" s="22" t="str">
        <f t="shared" si="59"/>
        <v>City of New Rochelle - 61</v>
      </c>
      <c r="B629" s="11">
        <v>210061</v>
      </c>
      <c r="C629" s="11">
        <v>99</v>
      </c>
      <c r="D629" s="11">
        <v>67</v>
      </c>
      <c r="E629" s="11">
        <v>4</v>
      </c>
      <c r="F629" s="11">
        <v>9</v>
      </c>
      <c r="G629" s="11">
        <v>1</v>
      </c>
      <c r="H629" s="11">
        <v>0</v>
      </c>
      <c r="I629" s="24">
        <f t="shared" si="57"/>
        <v>180</v>
      </c>
      <c r="J629" s="24">
        <f t="shared" si="60"/>
        <v>2</v>
      </c>
      <c r="K629" s="24">
        <f t="shared" si="58"/>
        <v>182</v>
      </c>
    </row>
    <row r="630" spans="1:11" x14ac:dyDescent="0.25">
      <c r="A630" s="22" t="str">
        <f t="shared" si="59"/>
        <v>City of New Rochelle - 63</v>
      </c>
      <c r="B630" s="11">
        <v>210063</v>
      </c>
      <c r="C630" s="11">
        <v>224</v>
      </c>
      <c r="D630" s="11">
        <v>66</v>
      </c>
      <c r="E630" s="11">
        <v>5</v>
      </c>
      <c r="F630" s="11">
        <v>14</v>
      </c>
      <c r="G630" s="11">
        <v>0</v>
      </c>
      <c r="H630" s="11">
        <v>0</v>
      </c>
      <c r="I630" s="24">
        <f t="shared" si="57"/>
        <v>309</v>
      </c>
      <c r="J630" s="24">
        <f t="shared" si="60"/>
        <v>3</v>
      </c>
      <c r="K630" s="24">
        <f t="shared" si="58"/>
        <v>312</v>
      </c>
    </row>
    <row r="631" spans="1:11" x14ac:dyDescent="0.25">
      <c r="A631" s="22" t="str">
        <f t="shared" si="59"/>
        <v>City of New Rochelle - 64</v>
      </c>
      <c r="B631" s="11">
        <v>210064</v>
      </c>
      <c r="C631" s="11">
        <v>150</v>
      </c>
      <c r="D631" s="11">
        <v>22</v>
      </c>
      <c r="E631" s="11">
        <v>1</v>
      </c>
      <c r="F631" s="11">
        <v>10</v>
      </c>
      <c r="G631" s="11">
        <v>0</v>
      </c>
      <c r="H631" s="11">
        <v>0</v>
      </c>
      <c r="I631" s="24">
        <f t="shared" si="57"/>
        <v>183</v>
      </c>
      <c r="J631" s="24">
        <f t="shared" si="60"/>
        <v>2</v>
      </c>
      <c r="K631" s="24">
        <f t="shared" si="58"/>
        <v>185</v>
      </c>
    </row>
    <row r="632" spans="1:11" x14ac:dyDescent="0.25">
      <c r="A632" s="22" t="str">
        <f t="shared" si="59"/>
        <v>City of New Rochelle - 65</v>
      </c>
      <c r="B632" s="11">
        <v>210065</v>
      </c>
      <c r="C632" s="11">
        <v>124</v>
      </c>
      <c r="D632" s="11">
        <v>59</v>
      </c>
      <c r="E632" s="11">
        <v>5</v>
      </c>
      <c r="F632" s="11">
        <v>3</v>
      </c>
      <c r="G632" s="11">
        <v>0</v>
      </c>
      <c r="H632" s="11">
        <v>0</v>
      </c>
      <c r="I632" s="24">
        <f t="shared" si="57"/>
        <v>191</v>
      </c>
      <c r="J632" s="24">
        <f t="shared" si="60"/>
        <v>5</v>
      </c>
      <c r="K632" s="24">
        <f t="shared" si="58"/>
        <v>196</v>
      </c>
    </row>
    <row r="633" spans="1:11" x14ac:dyDescent="0.25">
      <c r="A633" s="22" t="str">
        <f t="shared" si="59"/>
        <v>City of New Rochelle - 66</v>
      </c>
      <c r="B633" s="11">
        <v>210066</v>
      </c>
      <c r="C633" s="11">
        <v>67</v>
      </c>
      <c r="D633" s="11">
        <v>5</v>
      </c>
      <c r="E633" s="11">
        <v>0</v>
      </c>
      <c r="F633" s="11">
        <v>1</v>
      </c>
      <c r="G633" s="11">
        <v>0</v>
      </c>
      <c r="H633" s="11">
        <v>0</v>
      </c>
      <c r="I633" s="24">
        <f t="shared" si="57"/>
        <v>73</v>
      </c>
      <c r="J633" s="24">
        <f t="shared" si="60"/>
        <v>0</v>
      </c>
      <c r="K633" s="24">
        <f t="shared" si="58"/>
        <v>73</v>
      </c>
    </row>
    <row r="634" spans="1:11" x14ac:dyDescent="0.25">
      <c r="A634" s="22" t="str">
        <f t="shared" si="59"/>
        <v>City of New Rochelle - 67</v>
      </c>
      <c r="B634" s="11">
        <v>210067</v>
      </c>
      <c r="C634" s="11">
        <v>187</v>
      </c>
      <c r="D634" s="11">
        <v>142</v>
      </c>
      <c r="E634" s="11">
        <v>11</v>
      </c>
      <c r="F634" s="11">
        <v>9</v>
      </c>
      <c r="G634" s="11">
        <v>0</v>
      </c>
      <c r="H634" s="11">
        <v>0</v>
      </c>
      <c r="I634" s="24">
        <f t="shared" si="57"/>
        <v>349</v>
      </c>
      <c r="J634" s="24">
        <f t="shared" si="60"/>
        <v>2</v>
      </c>
      <c r="K634" s="24">
        <f t="shared" si="58"/>
        <v>351</v>
      </c>
    </row>
    <row r="635" spans="1:11" x14ac:dyDescent="0.25">
      <c r="A635" s="22" t="str">
        <f t="shared" si="59"/>
        <v>City of New Rochelle - 68</v>
      </c>
      <c r="B635" s="11">
        <v>210068</v>
      </c>
      <c r="C635" s="11">
        <v>136</v>
      </c>
      <c r="D635" s="11">
        <v>80</v>
      </c>
      <c r="E635" s="11">
        <v>7</v>
      </c>
      <c r="F635" s="11">
        <v>6</v>
      </c>
      <c r="G635" s="11">
        <v>0</v>
      </c>
      <c r="H635" s="11">
        <v>0</v>
      </c>
      <c r="I635" s="24">
        <f t="shared" si="57"/>
        <v>229</v>
      </c>
      <c r="J635" s="24">
        <f t="shared" si="60"/>
        <v>2</v>
      </c>
      <c r="K635" s="24">
        <f t="shared" si="58"/>
        <v>231</v>
      </c>
    </row>
    <row r="636" spans="1:11" x14ac:dyDescent="0.25">
      <c r="A636" s="22" t="str">
        <f t="shared" si="59"/>
        <v>City of New Rochelle - 69</v>
      </c>
      <c r="B636" s="11">
        <v>210069</v>
      </c>
      <c r="C636" s="11">
        <v>234</v>
      </c>
      <c r="D636" s="11">
        <v>188</v>
      </c>
      <c r="E636" s="11">
        <v>19</v>
      </c>
      <c r="F636" s="11">
        <v>7</v>
      </c>
      <c r="G636" s="11">
        <v>0</v>
      </c>
      <c r="H636" s="11">
        <v>0</v>
      </c>
      <c r="I636" s="24">
        <f t="shared" si="57"/>
        <v>448</v>
      </c>
      <c r="J636" s="24">
        <f t="shared" si="60"/>
        <v>6</v>
      </c>
      <c r="K636" s="24">
        <f t="shared" si="58"/>
        <v>454</v>
      </c>
    </row>
    <row r="637" spans="1:11" x14ac:dyDescent="0.25">
      <c r="A637" s="22" t="str">
        <f t="shared" si="59"/>
        <v>City of New Rochelle - 70</v>
      </c>
      <c r="B637" s="11">
        <v>210070</v>
      </c>
      <c r="C637" s="11">
        <v>8</v>
      </c>
      <c r="D637" s="11">
        <v>1</v>
      </c>
      <c r="E637" s="11">
        <v>0</v>
      </c>
      <c r="F637" s="11">
        <v>1</v>
      </c>
      <c r="G637" s="11">
        <v>0</v>
      </c>
      <c r="H637" s="11">
        <v>0</v>
      </c>
      <c r="I637" s="24">
        <f t="shared" si="57"/>
        <v>10</v>
      </c>
      <c r="J637" s="24">
        <f t="shared" si="60"/>
        <v>0</v>
      </c>
      <c r="K637" s="24">
        <f t="shared" si="58"/>
        <v>10</v>
      </c>
    </row>
    <row r="638" spans="1:11" x14ac:dyDescent="0.25">
      <c r="A638" s="22" t="str">
        <f t="shared" si="59"/>
        <v>City of New Rochelle - 71</v>
      </c>
      <c r="B638" s="11">
        <v>210071</v>
      </c>
      <c r="C638" s="11">
        <v>135</v>
      </c>
      <c r="D638" s="11">
        <v>112</v>
      </c>
      <c r="E638" s="11">
        <v>6</v>
      </c>
      <c r="F638" s="11">
        <v>10</v>
      </c>
      <c r="G638" s="11">
        <v>0</v>
      </c>
      <c r="H638" s="11">
        <v>0</v>
      </c>
      <c r="I638" s="24">
        <f t="shared" si="57"/>
        <v>263</v>
      </c>
      <c r="J638" s="24">
        <f t="shared" si="60"/>
        <v>2</v>
      </c>
      <c r="K638" s="24">
        <f t="shared" si="58"/>
        <v>265</v>
      </c>
    </row>
    <row r="639" spans="1:11" x14ac:dyDescent="0.25">
      <c r="A639" s="22" t="str">
        <f t="shared" si="59"/>
        <v>City of New Rochelle - 72</v>
      </c>
      <c r="B639" s="11">
        <v>210072</v>
      </c>
      <c r="C639" s="11">
        <v>83</v>
      </c>
      <c r="D639" s="11">
        <v>25</v>
      </c>
      <c r="E639" s="11">
        <v>4</v>
      </c>
      <c r="F639" s="11">
        <v>11</v>
      </c>
      <c r="G639" s="11">
        <v>0</v>
      </c>
      <c r="H639" s="11">
        <v>0</v>
      </c>
      <c r="I639" s="24">
        <f t="shared" si="57"/>
        <v>123</v>
      </c>
      <c r="J639" s="24">
        <f t="shared" si="60"/>
        <v>1</v>
      </c>
      <c r="K639" s="24">
        <f t="shared" si="58"/>
        <v>124</v>
      </c>
    </row>
    <row r="640" spans="1:11" x14ac:dyDescent="0.25">
      <c r="A640" s="22" t="str">
        <f t="shared" si="59"/>
        <v>City of New Rochelle - 73</v>
      </c>
      <c r="B640" s="11">
        <v>210073</v>
      </c>
      <c r="C640" s="11">
        <v>207</v>
      </c>
      <c r="D640" s="11">
        <v>206</v>
      </c>
      <c r="E640" s="11">
        <v>15</v>
      </c>
      <c r="F640" s="11">
        <v>8</v>
      </c>
      <c r="G640" s="11">
        <v>0</v>
      </c>
      <c r="H640" s="11">
        <v>0</v>
      </c>
      <c r="I640" s="24">
        <f t="shared" si="57"/>
        <v>436</v>
      </c>
      <c r="J640" s="24">
        <f t="shared" si="60"/>
        <v>4</v>
      </c>
      <c r="K640" s="24">
        <f t="shared" si="58"/>
        <v>440</v>
      </c>
    </row>
    <row r="641" spans="1:11" x14ac:dyDescent="0.25">
      <c r="A641" s="22" t="str">
        <f t="shared" si="59"/>
        <v>City of New Rochelle - 74</v>
      </c>
      <c r="B641" s="11">
        <v>210074</v>
      </c>
      <c r="C641" s="11">
        <v>280</v>
      </c>
      <c r="D641" s="11">
        <v>230</v>
      </c>
      <c r="E641" s="11">
        <v>15</v>
      </c>
      <c r="F641" s="11">
        <v>17</v>
      </c>
      <c r="G641" s="11">
        <v>0</v>
      </c>
      <c r="H641" s="11">
        <v>0</v>
      </c>
      <c r="I641" s="24">
        <f t="shared" si="57"/>
        <v>542</v>
      </c>
      <c r="J641" s="24">
        <f t="shared" si="60"/>
        <v>2</v>
      </c>
      <c r="K641" s="24">
        <f t="shared" si="58"/>
        <v>544</v>
      </c>
    </row>
    <row r="642" spans="1:11" x14ac:dyDescent="0.25">
      <c r="A642" s="22" t="str">
        <f t="shared" si="59"/>
        <v>City of New Rochelle - 75</v>
      </c>
      <c r="B642" s="11">
        <v>210075</v>
      </c>
      <c r="C642" s="11">
        <v>31</v>
      </c>
      <c r="D642" s="11">
        <v>5</v>
      </c>
      <c r="E642" s="11">
        <v>1</v>
      </c>
      <c r="F642" s="11">
        <v>1</v>
      </c>
      <c r="G642" s="11">
        <v>0</v>
      </c>
      <c r="H642" s="11">
        <v>0</v>
      </c>
      <c r="I642" s="24">
        <f t="shared" si="57"/>
        <v>38</v>
      </c>
      <c r="J642" s="24">
        <f t="shared" si="60"/>
        <v>0</v>
      </c>
      <c r="K642" s="24">
        <f t="shared" si="58"/>
        <v>38</v>
      </c>
    </row>
    <row r="643" spans="1:11" x14ac:dyDescent="0.25">
      <c r="A643" s="22" t="str">
        <f t="shared" si="59"/>
        <v>City of New Rochelle - 76</v>
      </c>
      <c r="B643" s="11">
        <v>210076</v>
      </c>
      <c r="C643" s="11">
        <v>0</v>
      </c>
      <c r="D643" s="11">
        <v>0</v>
      </c>
      <c r="E643" s="11">
        <v>0</v>
      </c>
      <c r="F643" s="11">
        <v>0</v>
      </c>
      <c r="G643" s="11">
        <v>0</v>
      </c>
      <c r="H643" s="11">
        <v>0</v>
      </c>
      <c r="I643" s="24">
        <f t="shared" si="57"/>
        <v>0</v>
      </c>
      <c r="J643" s="24">
        <f t="shared" si="60"/>
        <v>0</v>
      </c>
      <c r="K643" s="24">
        <f t="shared" si="58"/>
        <v>0</v>
      </c>
    </row>
    <row r="644" spans="1:11" x14ac:dyDescent="0.25">
      <c r="A644" s="22" t="str">
        <f t="shared" si="59"/>
        <v>City of New Rochelle - 77</v>
      </c>
      <c r="B644" s="11">
        <v>210077</v>
      </c>
      <c r="C644" s="11">
        <v>0</v>
      </c>
      <c r="D644" s="11">
        <v>0</v>
      </c>
      <c r="E644" s="11">
        <v>0</v>
      </c>
      <c r="F644" s="11">
        <v>0</v>
      </c>
      <c r="G644" s="11">
        <v>0</v>
      </c>
      <c r="H644" s="11">
        <v>0</v>
      </c>
      <c r="I644" s="24">
        <f t="shared" si="57"/>
        <v>0</v>
      </c>
      <c r="J644" s="24">
        <f t="shared" si="60"/>
        <v>0</v>
      </c>
      <c r="K644" s="24">
        <f t="shared" si="58"/>
        <v>0</v>
      </c>
    </row>
    <row r="645" spans="1:11" x14ac:dyDescent="0.25">
      <c r="A645" s="22" t="str">
        <f t="shared" si="59"/>
        <v>City of New Rochelle - 78</v>
      </c>
      <c r="B645" s="11">
        <v>210078</v>
      </c>
      <c r="C645" s="11">
        <v>127</v>
      </c>
      <c r="D645" s="11">
        <v>52</v>
      </c>
      <c r="E645" s="11">
        <v>5</v>
      </c>
      <c r="F645" s="11">
        <v>4</v>
      </c>
      <c r="G645" s="11">
        <v>0</v>
      </c>
      <c r="H645" s="11">
        <v>0</v>
      </c>
      <c r="I645" s="24">
        <f t="shared" si="57"/>
        <v>188</v>
      </c>
      <c r="J645" s="24">
        <f t="shared" si="60"/>
        <v>2</v>
      </c>
      <c r="K645" s="24">
        <f t="shared" si="58"/>
        <v>190</v>
      </c>
    </row>
    <row r="646" spans="1:11" ht="13.8" thickBot="1" x14ac:dyDescent="0.3">
      <c r="A646" s="18" t="str">
        <f t="shared" si="59"/>
        <v>City of New Rochelle - 79</v>
      </c>
      <c r="B646" s="19">
        <v>210079</v>
      </c>
      <c r="C646" s="19">
        <v>0</v>
      </c>
      <c r="D646" s="19">
        <v>0</v>
      </c>
      <c r="E646" s="19">
        <v>0</v>
      </c>
      <c r="F646" s="19">
        <v>0</v>
      </c>
      <c r="G646" s="19">
        <v>0</v>
      </c>
      <c r="H646" s="19">
        <v>0</v>
      </c>
      <c r="I646" s="26">
        <f t="shared" si="57"/>
        <v>0</v>
      </c>
      <c r="J646" s="26">
        <f t="shared" si="60"/>
        <v>0</v>
      </c>
      <c r="K646" s="26">
        <f t="shared" si="58"/>
        <v>0</v>
      </c>
    </row>
    <row r="647" spans="1:11" x14ac:dyDescent="0.25">
      <c r="A647" s="22"/>
      <c r="B647" s="11" t="s">
        <v>977</v>
      </c>
      <c r="C647" s="11">
        <f>SUM(C571:C646)</f>
        <v>13666</v>
      </c>
      <c r="D647" s="11">
        <f t="shared" ref="D647:K647" si="61">SUM(D571:D646)</f>
        <v>7723</v>
      </c>
      <c r="E647" s="11">
        <f t="shared" si="61"/>
        <v>582</v>
      </c>
      <c r="F647" s="11">
        <f t="shared" si="61"/>
        <v>768</v>
      </c>
      <c r="G647" s="11">
        <f t="shared" si="61"/>
        <v>3</v>
      </c>
      <c r="H647" s="11">
        <f t="shared" si="61"/>
        <v>13</v>
      </c>
      <c r="I647" s="11">
        <f t="shared" si="61"/>
        <v>22755</v>
      </c>
      <c r="J647" s="11">
        <f t="shared" si="61"/>
        <v>193</v>
      </c>
      <c r="K647" s="11">
        <f t="shared" si="61"/>
        <v>22948</v>
      </c>
    </row>
    <row r="648" spans="1:11" x14ac:dyDescent="0.25">
      <c r="A648" s="22" t="str">
        <f t="shared" si="59"/>
        <v>City of Peekskill - 1</v>
      </c>
      <c r="B648" s="11">
        <v>220001</v>
      </c>
      <c r="C648" s="11">
        <v>217</v>
      </c>
      <c r="D648" s="11">
        <v>53</v>
      </c>
      <c r="E648" s="11">
        <v>4</v>
      </c>
      <c r="F648" s="11">
        <v>28</v>
      </c>
      <c r="G648" s="11">
        <v>0</v>
      </c>
      <c r="H648" s="11">
        <v>1</v>
      </c>
      <c r="I648" s="24">
        <f t="shared" si="57"/>
        <v>303</v>
      </c>
      <c r="J648" s="24">
        <f t="shared" si="60"/>
        <v>7</v>
      </c>
      <c r="K648" s="24">
        <f t="shared" si="58"/>
        <v>310</v>
      </c>
    </row>
    <row r="649" spans="1:11" x14ac:dyDescent="0.25">
      <c r="A649" s="22" t="str">
        <f t="shared" si="59"/>
        <v>City of Peekskill - 2</v>
      </c>
      <c r="B649" s="11">
        <v>220002</v>
      </c>
      <c r="C649" s="11">
        <v>183</v>
      </c>
      <c r="D649" s="11">
        <v>48</v>
      </c>
      <c r="E649" s="11">
        <v>6</v>
      </c>
      <c r="F649" s="11">
        <v>16</v>
      </c>
      <c r="G649" s="11">
        <v>0</v>
      </c>
      <c r="H649" s="11">
        <v>0</v>
      </c>
      <c r="I649" s="24">
        <f t="shared" si="57"/>
        <v>253</v>
      </c>
      <c r="J649" s="24">
        <f t="shared" si="60"/>
        <v>4</v>
      </c>
      <c r="K649" s="24">
        <f t="shared" si="58"/>
        <v>257</v>
      </c>
    </row>
    <row r="650" spans="1:11" x14ac:dyDescent="0.25">
      <c r="A650" s="22" t="str">
        <f t="shared" si="59"/>
        <v>City of Peekskill - 3</v>
      </c>
      <c r="B650" s="11">
        <v>220003</v>
      </c>
      <c r="C650" s="11">
        <v>114</v>
      </c>
      <c r="D650" s="11">
        <v>41</v>
      </c>
      <c r="E650" s="11">
        <v>5</v>
      </c>
      <c r="F650" s="11">
        <v>5</v>
      </c>
      <c r="G650" s="11">
        <v>0</v>
      </c>
      <c r="H650" s="11">
        <v>1</v>
      </c>
      <c r="I650" s="24">
        <f t="shared" si="57"/>
        <v>166</v>
      </c>
      <c r="J650" s="24">
        <f t="shared" si="60"/>
        <v>1</v>
      </c>
      <c r="K650" s="24">
        <f t="shared" si="58"/>
        <v>167</v>
      </c>
    </row>
    <row r="651" spans="1:11" x14ac:dyDescent="0.25">
      <c r="A651" s="22" t="str">
        <f t="shared" si="59"/>
        <v>City of Peekskill - 4</v>
      </c>
      <c r="B651" s="11">
        <v>220004</v>
      </c>
      <c r="C651" s="11">
        <v>204</v>
      </c>
      <c r="D651" s="11">
        <v>67</v>
      </c>
      <c r="E651" s="11">
        <v>14</v>
      </c>
      <c r="F651" s="11">
        <v>14</v>
      </c>
      <c r="G651" s="11">
        <v>0</v>
      </c>
      <c r="H651" s="11">
        <v>0</v>
      </c>
      <c r="I651" s="24">
        <f t="shared" si="57"/>
        <v>299</v>
      </c>
      <c r="J651" s="24">
        <f t="shared" si="60"/>
        <v>8</v>
      </c>
      <c r="K651" s="24">
        <f t="shared" si="58"/>
        <v>307</v>
      </c>
    </row>
    <row r="652" spans="1:11" x14ac:dyDescent="0.25">
      <c r="A652" s="22" t="str">
        <f t="shared" si="59"/>
        <v>City of Peekskill - 5</v>
      </c>
      <c r="B652" s="11">
        <v>220005</v>
      </c>
      <c r="C652" s="11">
        <v>185</v>
      </c>
      <c r="D652" s="11">
        <v>96</v>
      </c>
      <c r="E652" s="11">
        <v>12</v>
      </c>
      <c r="F652" s="11">
        <v>20</v>
      </c>
      <c r="G652" s="11">
        <v>0</v>
      </c>
      <c r="H652" s="11">
        <v>0</v>
      </c>
      <c r="I652" s="24">
        <f t="shared" si="57"/>
        <v>313</v>
      </c>
      <c r="J652" s="24">
        <f t="shared" si="60"/>
        <v>4</v>
      </c>
      <c r="K652" s="24">
        <f t="shared" si="58"/>
        <v>317</v>
      </c>
    </row>
    <row r="653" spans="1:11" x14ac:dyDescent="0.25">
      <c r="A653" s="22" t="str">
        <f t="shared" si="59"/>
        <v>City of Peekskill - 6</v>
      </c>
      <c r="B653" s="11">
        <v>220006</v>
      </c>
      <c r="C653" s="11">
        <v>66</v>
      </c>
      <c r="D653" s="11">
        <v>20</v>
      </c>
      <c r="E653" s="11">
        <v>1</v>
      </c>
      <c r="F653" s="11">
        <v>10</v>
      </c>
      <c r="G653" s="11">
        <v>0</v>
      </c>
      <c r="H653" s="11">
        <v>0</v>
      </c>
      <c r="I653" s="24">
        <f t="shared" si="57"/>
        <v>97</v>
      </c>
      <c r="J653" s="24">
        <f t="shared" si="60"/>
        <v>3</v>
      </c>
      <c r="K653" s="24">
        <f t="shared" si="58"/>
        <v>100</v>
      </c>
    </row>
    <row r="654" spans="1:11" x14ac:dyDescent="0.25">
      <c r="A654" s="22" t="str">
        <f t="shared" si="59"/>
        <v>City of Peekskill - 7</v>
      </c>
      <c r="B654" s="11">
        <v>220007</v>
      </c>
      <c r="C654" s="11">
        <v>146</v>
      </c>
      <c r="D654" s="11">
        <v>89</v>
      </c>
      <c r="E654" s="11">
        <v>7</v>
      </c>
      <c r="F654" s="11">
        <v>9</v>
      </c>
      <c r="G654" s="11">
        <v>1</v>
      </c>
      <c r="H654" s="11">
        <v>0</v>
      </c>
      <c r="I654" s="24">
        <f t="shared" si="57"/>
        <v>252</v>
      </c>
      <c r="J654" s="24">
        <f t="shared" si="60"/>
        <v>1</v>
      </c>
      <c r="K654" s="24">
        <f t="shared" si="58"/>
        <v>253</v>
      </c>
    </row>
    <row r="655" spans="1:11" x14ac:dyDescent="0.25">
      <c r="A655" s="22" t="str">
        <f t="shared" si="59"/>
        <v>City of Peekskill - 8</v>
      </c>
      <c r="B655" s="11">
        <v>220008</v>
      </c>
      <c r="C655" s="11">
        <v>171</v>
      </c>
      <c r="D655" s="11">
        <v>53</v>
      </c>
      <c r="E655" s="11">
        <v>5</v>
      </c>
      <c r="F655" s="11">
        <v>25</v>
      </c>
      <c r="G655" s="11">
        <v>0</v>
      </c>
      <c r="H655" s="11">
        <v>0</v>
      </c>
      <c r="I655" s="24">
        <f t="shared" si="57"/>
        <v>254</v>
      </c>
      <c r="J655" s="24">
        <f t="shared" si="60"/>
        <v>3</v>
      </c>
      <c r="K655" s="24">
        <f t="shared" si="58"/>
        <v>257</v>
      </c>
    </row>
    <row r="656" spans="1:11" x14ac:dyDescent="0.25">
      <c r="A656" s="22" t="str">
        <f t="shared" si="59"/>
        <v>City of Peekskill - 9</v>
      </c>
      <c r="B656" s="11">
        <v>220009</v>
      </c>
      <c r="C656" s="11">
        <v>209</v>
      </c>
      <c r="D656" s="11">
        <v>73</v>
      </c>
      <c r="E656" s="11">
        <v>12</v>
      </c>
      <c r="F656" s="11">
        <v>32</v>
      </c>
      <c r="G656" s="11">
        <v>0</v>
      </c>
      <c r="H656" s="11">
        <v>0</v>
      </c>
      <c r="I656" s="24">
        <f t="shared" si="57"/>
        <v>326</v>
      </c>
      <c r="J656" s="24">
        <f t="shared" si="60"/>
        <v>4</v>
      </c>
      <c r="K656" s="24">
        <f t="shared" si="58"/>
        <v>330</v>
      </c>
    </row>
    <row r="657" spans="1:11" x14ac:dyDescent="0.25">
      <c r="A657" s="22" t="str">
        <f t="shared" si="59"/>
        <v>City of Peekskill - 10</v>
      </c>
      <c r="B657" s="11">
        <v>220010</v>
      </c>
      <c r="C657" s="11">
        <v>230</v>
      </c>
      <c r="D657" s="11">
        <v>118</v>
      </c>
      <c r="E657" s="11">
        <v>17</v>
      </c>
      <c r="F657" s="11">
        <v>23</v>
      </c>
      <c r="G657" s="11">
        <v>0</v>
      </c>
      <c r="H657" s="11">
        <v>3</v>
      </c>
      <c r="I657" s="24">
        <f t="shared" si="57"/>
        <v>391</v>
      </c>
      <c r="J657" s="24">
        <f t="shared" si="60"/>
        <v>4</v>
      </c>
      <c r="K657" s="24">
        <f t="shared" si="58"/>
        <v>395</v>
      </c>
    </row>
    <row r="658" spans="1:11" x14ac:dyDescent="0.25">
      <c r="A658" s="22" t="str">
        <f t="shared" si="59"/>
        <v>City of Peekskill - 11</v>
      </c>
      <c r="B658" s="11">
        <v>220011</v>
      </c>
      <c r="C658" s="11">
        <v>276</v>
      </c>
      <c r="D658" s="11">
        <v>109</v>
      </c>
      <c r="E658" s="11">
        <v>24</v>
      </c>
      <c r="F658" s="11">
        <v>24</v>
      </c>
      <c r="G658" s="11">
        <v>0</v>
      </c>
      <c r="H658" s="11">
        <v>0</v>
      </c>
      <c r="I658" s="24">
        <f t="shared" si="57"/>
        <v>433</v>
      </c>
      <c r="J658" s="24">
        <f t="shared" si="60"/>
        <v>1</v>
      </c>
      <c r="K658" s="24">
        <f t="shared" si="58"/>
        <v>434</v>
      </c>
    </row>
    <row r="659" spans="1:11" x14ac:dyDescent="0.25">
      <c r="A659" s="22" t="str">
        <f t="shared" si="59"/>
        <v>City of Peekskill - 13</v>
      </c>
      <c r="B659" s="11">
        <v>220013</v>
      </c>
      <c r="C659" s="11">
        <v>195</v>
      </c>
      <c r="D659" s="11">
        <v>149</v>
      </c>
      <c r="E659" s="11">
        <v>16</v>
      </c>
      <c r="F659" s="11">
        <v>32</v>
      </c>
      <c r="G659" s="11">
        <v>0</v>
      </c>
      <c r="H659" s="11">
        <v>0</v>
      </c>
      <c r="I659" s="24">
        <f t="shared" si="57"/>
        <v>392</v>
      </c>
      <c r="J659" s="24">
        <f t="shared" si="60"/>
        <v>5</v>
      </c>
      <c r="K659" s="24">
        <f t="shared" si="58"/>
        <v>397</v>
      </c>
    </row>
    <row r="660" spans="1:11" x14ac:dyDescent="0.25">
      <c r="A660" s="22" t="str">
        <f t="shared" si="59"/>
        <v>City of Peekskill - 14</v>
      </c>
      <c r="B660" s="11">
        <v>220014</v>
      </c>
      <c r="C660" s="11">
        <v>76</v>
      </c>
      <c r="D660" s="11">
        <v>63</v>
      </c>
      <c r="E660" s="11">
        <v>8</v>
      </c>
      <c r="F660" s="11">
        <v>5</v>
      </c>
      <c r="G660" s="11">
        <v>0</v>
      </c>
      <c r="H660" s="11">
        <v>0</v>
      </c>
      <c r="I660" s="24">
        <f t="shared" si="57"/>
        <v>152</v>
      </c>
      <c r="J660" s="24">
        <f t="shared" si="60"/>
        <v>0</v>
      </c>
      <c r="K660" s="24">
        <f t="shared" si="58"/>
        <v>152</v>
      </c>
    </row>
    <row r="661" spans="1:11" x14ac:dyDescent="0.25">
      <c r="A661" s="22" t="str">
        <f t="shared" si="59"/>
        <v>City of Peekskill - 15</v>
      </c>
      <c r="B661" s="11">
        <v>220015</v>
      </c>
      <c r="C661" s="11">
        <v>143</v>
      </c>
      <c r="D661" s="11">
        <v>68</v>
      </c>
      <c r="E661" s="11">
        <v>11</v>
      </c>
      <c r="F661" s="11">
        <v>10</v>
      </c>
      <c r="G661" s="11">
        <v>0</v>
      </c>
      <c r="H661" s="11">
        <v>0</v>
      </c>
      <c r="I661" s="24">
        <f t="shared" si="57"/>
        <v>232</v>
      </c>
      <c r="J661" s="24">
        <f t="shared" si="60"/>
        <v>3</v>
      </c>
      <c r="K661" s="24">
        <f t="shared" si="58"/>
        <v>235</v>
      </c>
    </row>
    <row r="662" spans="1:11" x14ac:dyDescent="0.25">
      <c r="A662" s="22" t="str">
        <f t="shared" si="59"/>
        <v>City of Peekskill - 16</v>
      </c>
      <c r="B662" s="11">
        <v>220016</v>
      </c>
      <c r="C662" s="11">
        <v>278</v>
      </c>
      <c r="D662" s="11">
        <v>176</v>
      </c>
      <c r="E662" s="11">
        <v>10</v>
      </c>
      <c r="F662" s="11">
        <v>10</v>
      </c>
      <c r="G662" s="11">
        <v>1</v>
      </c>
      <c r="H662" s="11">
        <v>0</v>
      </c>
      <c r="I662" s="24">
        <f t="shared" si="57"/>
        <v>475</v>
      </c>
      <c r="J662" s="24">
        <f t="shared" si="60"/>
        <v>4</v>
      </c>
      <c r="K662" s="24">
        <f t="shared" si="58"/>
        <v>479</v>
      </c>
    </row>
    <row r="663" spans="1:11" x14ac:dyDescent="0.25">
      <c r="A663" s="22" t="str">
        <f t="shared" si="59"/>
        <v>City of Peekskill - 17</v>
      </c>
      <c r="B663" s="11">
        <v>220017</v>
      </c>
      <c r="C663" s="11">
        <v>207</v>
      </c>
      <c r="D663" s="11">
        <v>69</v>
      </c>
      <c r="E663" s="11">
        <v>10</v>
      </c>
      <c r="F663" s="11">
        <v>12</v>
      </c>
      <c r="G663" s="11">
        <v>0</v>
      </c>
      <c r="H663" s="11">
        <v>1</v>
      </c>
      <c r="I663" s="24">
        <f t="shared" si="57"/>
        <v>299</v>
      </c>
      <c r="J663" s="24">
        <f t="shared" si="60"/>
        <v>3</v>
      </c>
      <c r="K663" s="24">
        <f t="shared" si="58"/>
        <v>302</v>
      </c>
    </row>
    <row r="664" spans="1:11" x14ac:dyDescent="0.25">
      <c r="A664" s="22" t="str">
        <f t="shared" si="59"/>
        <v>City of Peekskill - 18</v>
      </c>
      <c r="B664" s="11">
        <v>220018</v>
      </c>
      <c r="C664" s="11">
        <v>98</v>
      </c>
      <c r="D664" s="11">
        <v>45</v>
      </c>
      <c r="E664" s="11">
        <v>1</v>
      </c>
      <c r="F664" s="11">
        <v>2</v>
      </c>
      <c r="G664" s="11">
        <v>0</v>
      </c>
      <c r="H664" s="11">
        <v>1</v>
      </c>
      <c r="I664" s="24">
        <f t="shared" ref="I664:I729" si="62">SUM(C664:H664)</f>
        <v>147</v>
      </c>
      <c r="J664" s="24">
        <f t="shared" si="60"/>
        <v>0</v>
      </c>
      <c r="K664" s="24">
        <f t="shared" ref="K664:K729" si="63">VLOOKUP(B664,KEY,2,FALSE)</f>
        <v>147</v>
      </c>
    </row>
    <row r="665" spans="1:11" x14ac:dyDescent="0.25">
      <c r="A665" s="22" t="str">
        <f t="shared" si="59"/>
        <v>City of Peekskill - 19</v>
      </c>
      <c r="B665" s="11">
        <v>220019</v>
      </c>
      <c r="C665" s="11">
        <v>340</v>
      </c>
      <c r="D665" s="11">
        <v>198</v>
      </c>
      <c r="E665" s="11">
        <v>21</v>
      </c>
      <c r="F665" s="11">
        <v>19</v>
      </c>
      <c r="G665" s="11">
        <v>0</v>
      </c>
      <c r="H665" s="11">
        <v>1</v>
      </c>
      <c r="I665" s="24">
        <f t="shared" si="62"/>
        <v>579</v>
      </c>
      <c r="J665" s="24">
        <f t="shared" si="60"/>
        <v>1</v>
      </c>
      <c r="K665" s="24">
        <f t="shared" si="63"/>
        <v>580</v>
      </c>
    </row>
    <row r="666" spans="1:11" x14ac:dyDescent="0.25">
      <c r="A666" s="22" t="str">
        <f t="shared" ref="A666:A731" si="64">VLOOKUP(B666,KEY,3,FALSE)</f>
        <v>City of Peekskill - 20</v>
      </c>
      <c r="B666" s="11">
        <v>220020</v>
      </c>
      <c r="C666" s="11">
        <v>57</v>
      </c>
      <c r="D666" s="11">
        <v>46</v>
      </c>
      <c r="E666" s="11">
        <v>5</v>
      </c>
      <c r="F666" s="11">
        <v>5</v>
      </c>
      <c r="G666" s="11">
        <v>0</v>
      </c>
      <c r="H666" s="11">
        <v>1</v>
      </c>
      <c r="I666" s="24">
        <f t="shared" si="62"/>
        <v>114</v>
      </c>
      <c r="J666" s="24">
        <f t="shared" si="60"/>
        <v>1</v>
      </c>
      <c r="K666" s="24">
        <f t="shared" si="63"/>
        <v>115</v>
      </c>
    </row>
    <row r="667" spans="1:11" x14ac:dyDescent="0.25">
      <c r="A667" s="22" t="str">
        <f t="shared" si="64"/>
        <v>City of Peekskill - 21</v>
      </c>
      <c r="B667" s="11">
        <v>220021</v>
      </c>
      <c r="C667" s="11">
        <v>214</v>
      </c>
      <c r="D667" s="11">
        <v>70</v>
      </c>
      <c r="E667" s="11">
        <v>16</v>
      </c>
      <c r="F667" s="11">
        <v>12</v>
      </c>
      <c r="G667" s="11">
        <v>0</v>
      </c>
      <c r="H667" s="11">
        <v>1</v>
      </c>
      <c r="I667" s="24">
        <f t="shared" si="62"/>
        <v>313</v>
      </c>
      <c r="J667" s="24">
        <f t="shared" si="60"/>
        <v>2</v>
      </c>
      <c r="K667" s="24">
        <f t="shared" si="63"/>
        <v>315</v>
      </c>
    </row>
    <row r="668" spans="1:11" x14ac:dyDescent="0.25">
      <c r="A668" s="22" t="str">
        <f t="shared" si="64"/>
        <v>City of Peekskill - 22</v>
      </c>
      <c r="B668" s="11">
        <v>220022</v>
      </c>
      <c r="C668" s="11">
        <v>158</v>
      </c>
      <c r="D668" s="11">
        <v>70</v>
      </c>
      <c r="E668" s="11">
        <v>5</v>
      </c>
      <c r="F668" s="11">
        <v>9</v>
      </c>
      <c r="G668" s="11">
        <v>0</v>
      </c>
      <c r="H668" s="11">
        <v>0</v>
      </c>
      <c r="I668" s="24">
        <f t="shared" si="62"/>
        <v>242</v>
      </c>
      <c r="J668" s="24">
        <f t="shared" si="60"/>
        <v>0</v>
      </c>
      <c r="K668" s="24">
        <f t="shared" si="63"/>
        <v>242</v>
      </c>
    </row>
    <row r="669" spans="1:11" ht="13.8" thickBot="1" x14ac:dyDescent="0.3">
      <c r="A669" s="18" t="str">
        <f t="shared" si="64"/>
        <v>City of Peekskill - 23</v>
      </c>
      <c r="B669" s="19">
        <v>220023</v>
      </c>
      <c r="C669" s="19">
        <v>164</v>
      </c>
      <c r="D669" s="19">
        <v>86</v>
      </c>
      <c r="E669" s="19">
        <v>13</v>
      </c>
      <c r="F669" s="19">
        <v>16</v>
      </c>
      <c r="G669" s="19">
        <v>0</v>
      </c>
      <c r="H669" s="19">
        <v>0</v>
      </c>
      <c r="I669" s="26">
        <f t="shared" si="62"/>
        <v>279</v>
      </c>
      <c r="J669" s="26">
        <f t="shared" si="60"/>
        <v>1</v>
      </c>
      <c r="K669" s="26">
        <f t="shared" si="63"/>
        <v>280</v>
      </c>
    </row>
    <row r="670" spans="1:11" x14ac:dyDescent="0.25">
      <c r="A670" s="22"/>
      <c r="B670" s="11" t="s">
        <v>977</v>
      </c>
      <c r="C670" s="11">
        <f>SUM(C648:C669)</f>
        <v>3931</v>
      </c>
      <c r="D670" s="11">
        <f t="shared" ref="D670:K670" si="65">SUM(D648:D669)</f>
        <v>1807</v>
      </c>
      <c r="E670" s="11">
        <f t="shared" si="65"/>
        <v>223</v>
      </c>
      <c r="F670" s="11">
        <f t="shared" si="65"/>
        <v>338</v>
      </c>
      <c r="G670" s="11">
        <f t="shared" si="65"/>
        <v>2</v>
      </c>
      <c r="H670" s="11">
        <f t="shared" si="65"/>
        <v>10</v>
      </c>
      <c r="I670" s="11">
        <f t="shared" si="65"/>
        <v>6311</v>
      </c>
      <c r="J670" s="11">
        <f t="shared" si="65"/>
        <v>60</v>
      </c>
      <c r="K670" s="11">
        <f t="shared" si="65"/>
        <v>6371</v>
      </c>
    </row>
    <row r="671" spans="1:11" x14ac:dyDescent="0.25">
      <c r="A671" s="22" t="str">
        <f t="shared" si="64"/>
        <v>City of Rye - 1</v>
      </c>
      <c r="B671" s="11">
        <v>230001</v>
      </c>
      <c r="C671" s="11">
        <v>357</v>
      </c>
      <c r="D671" s="11">
        <v>209</v>
      </c>
      <c r="E671" s="11">
        <v>10</v>
      </c>
      <c r="F671" s="11">
        <v>12</v>
      </c>
      <c r="G671" s="11">
        <v>0</v>
      </c>
      <c r="H671" s="11">
        <v>0</v>
      </c>
      <c r="I671" s="24">
        <f t="shared" si="62"/>
        <v>588</v>
      </c>
      <c r="J671" s="24">
        <f t="shared" si="60"/>
        <v>9</v>
      </c>
      <c r="K671" s="24">
        <f t="shared" si="63"/>
        <v>597</v>
      </c>
    </row>
    <row r="672" spans="1:11" x14ac:dyDescent="0.25">
      <c r="A672" s="22" t="str">
        <f t="shared" si="64"/>
        <v>City of Rye - 2</v>
      </c>
      <c r="B672" s="11">
        <v>230002</v>
      </c>
      <c r="C672" s="11">
        <v>258</v>
      </c>
      <c r="D672" s="11">
        <v>151</v>
      </c>
      <c r="E672" s="11">
        <v>14</v>
      </c>
      <c r="F672" s="11">
        <v>5</v>
      </c>
      <c r="G672" s="11">
        <v>0</v>
      </c>
      <c r="H672" s="11">
        <v>0</v>
      </c>
      <c r="I672" s="24">
        <f t="shared" si="62"/>
        <v>428</v>
      </c>
      <c r="J672" s="24">
        <f t="shared" si="60"/>
        <v>3</v>
      </c>
      <c r="K672" s="24">
        <f t="shared" si="63"/>
        <v>431</v>
      </c>
    </row>
    <row r="673" spans="1:11" x14ac:dyDescent="0.25">
      <c r="A673" s="22" t="str">
        <f t="shared" si="64"/>
        <v>City of Rye - 3</v>
      </c>
      <c r="B673" s="11">
        <v>230003</v>
      </c>
      <c r="C673" s="11">
        <v>187</v>
      </c>
      <c r="D673" s="11">
        <v>152</v>
      </c>
      <c r="E673" s="11">
        <v>9</v>
      </c>
      <c r="F673" s="11">
        <v>17</v>
      </c>
      <c r="G673" s="11">
        <v>0</v>
      </c>
      <c r="H673" s="11">
        <v>0</v>
      </c>
      <c r="I673" s="24">
        <f t="shared" si="62"/>
        <v>365</v>
      </c>
      <c r="J673" s="24">
        <f t="shared" si="60"/>
        <v>6</v>
      </c>
      <c r="K673" s="24">
        <f t="shared" si="63"/>
        <v>371</v>
      </c>
    </row>
    <row r="674" spans="1:11" x14ac:dyDescent="0.25">
      <c r="A674" s="22" t="str">
        <f t="shared" si="64"/>
        <v>City of Rye - 4</v>
      </c>
      <c r="B674" s="11">
        <v>230004</v>
      </c>
      <c r="C674" s="11">
        <v>199</v>
      </c>
      <c r="D674" s="11">
        <v>196</v>
      </c>
      <c r="E674" s="11">
        <v>14</v>
      </c>
      <c r="F674" s="11">
        <v>11</v>
      </c>
      <c r="G674" s="11">
        <v>0</v>
      </c>
      <c r="H674" s="11">
        <v>0</v>
      </c>
      <c r="I674" s="24">
        <f t="shared" si="62"/>
        <v>420</v>
      </c>
      <c r="J674" s="24">
        <f t="shared" si="60"/>
        <v>4</v>
      </c>
      <c r="K674" s="24">
        <f t="shared" si="63"/>
        <v>424</v>
      </c>
    </row>
    <row r="675" spans="1:11" x14ac:dyDescent="0.25">
      <c r="A675" s="22" t="str">
        <f t="shared" si="64"/>
        <v>City of Rye - 5</v>
      </c>
      <c r="B675" s="11">
        <v>230005</v>
      </c>
      <c r="C675" s="11">
        <v>209</v>
      </c>
      <c r="D675" s="11">
        <v>173</v>
      </c>
      <c r="E675" s="11">
        <v>12</v>
      </c>
      <c r="F675" s="11">
        <v>1</v>
      </c>
      <c r="G675" s="11">
        <v>0</v>
      </c>
      <c r="H675" s="11">
        <v>0</v>
      </c>
      <c r="I675" s="24">
        <f t="shared" si="62"/>
        <v>395</v>
      </c>
      <c r="J675" s="24">
        <f t="shared" si="60"/>
        <v>11</v>
      </c>
      <c r="K675" s="24">
        <f t="shared" si="63"/>
        <v>406</v>
      </c>
    </row>
    <row r="676" spans="1:11" x14ac:dyDescent="0.25">
      <c r="A676" s="22" t="str">
        <f t="shared" si="64"/>
        <v>City of Rye - 6</v>
      </c>
      <c r="B676" s="11">
        <v>230006</v>
      </c>
      <c r="C676" s="11">
        <v>269</v>
      </c>
      <c r="D676" s="11">
        <v>151</v>
      </c>
      <c r="E676" s="11">
        <v>7</v>
      </c>
      <c r="F676" s="11">
        <v>13</v>
      </c>
      <c r="G676" s="11">
        <v>0</v>
      </c>
      <c r="H676" s="11">
        <v>4</v>
      </c>
      <c r="I676" s="24">
        <f t="shared" si="62"/>
        <v>444</v>
      </c>
      <c r="J676" s="24">
        <f t="shared" si="60"/>
        <v>6</v>
      </c>
      <c r="K676" s="24">
        <f t="shared" si="63"/>
        <v>450</v>
      </c>
    </row>
    <row r="677" spans="1:11" x14ac:dyDescent="0.25">
      <c r="A677" s="22" t="str">
        <f t="shared" si="64"/>
        <v>City of Rye - 7</v>
      </c>
      <c r="B677" s="11">
        <v>230007</v>
      </c>
      <c r="C677" s="11">
        <v>282</v>
      </c>
      <c r="D677" s="11">
        <v>224</v>
      </c>
      <c r="E677" s="11">
        <v>20</v>
      </c>
      <c r="F677" s="11">
        <v>14</v>
      </c>
      <c r="G677" s="11">
        <v>0</v>
      </c>
      <c r="H677" s="11">
        <v>2</v>
      </c>
      <c r="I677" s="24">
        <f t="shared" si="62"/>
        <v>542</v>
      </c>
      <c r="J677" s="24">
        <f t="shared" si="60"/>
        <v>5</v>
      </c>
      <c r="K677" s="24">
        <f t="shared" si="63"/>
        <v>547</v>
      </c>
    </row>
    <row r="678" spans="1:11" x14ac:dyDescent="0.25">
      <c r="A678" s="22" t="str">
        <f t="shared" si="64"/>
        <v>City of Rye - 8</v>
      </c>
      <c r="B678" s="11">
        <v>230008</v>
      </c>
      <c r="C678" s="11">
        <v>331</v>
      </c>
      <c r="D678" s="11">
        <v>217</v>
      </c>
      <c r="E678" s="11">
        <v>12</v>
      </c>
      <c r="F678" s="11">
        <v>9</v>
      </c>
      <c r="G678" s="11">
        <v>0</v>
      </c>
      <c r="H678" s="11">
        <v>1</v>
      </c>
      <c r="I678" s="24">
        <f t="shared" si="62"/>
        <v>570</v>
      </c>
      <c r="J678" s="24">
        <f t="shared" si="60"/>
        <v>5</v>
      </c>
      <c r="K678" s="24">
        <f t="shared" si="63"/>
        <v>575</v>
      </c>
    </row>
    <row r="679" spans="1:11" x14ac:dyDescent="0.25">
      <c r="A679" s="22" t="str">
        <f t="shared" si="64"/>
        <v>City of Rye - 9</v>
      </c>
      <c r="B679" s="11">
        <v>230009</v>
      </c>
      <c r="C679" s="11">
        <v>366</v>
      </c>
      <c r="D679" s="11">
        <v>327</v>
      </c>
      <c r="E679" s="11">
        <v>14</v>
      </c>
      <c r="F679" s="11">
        <v>9</v>
      </c>
      <c r="G679" s="11">
        <v>0</v>
      </c>
      <c r="H679" s="11">
        <v>0</v>
      </c>
      <c r="I679" s="24">
        <f t="shared" si="62"/>
        <v>716</v>
      </c>
      <c r="J679" s="24">
        <f t="shared" si="60"/>
        <v>11</v>
      </c>
      <c r="K679" s="24">
        <f t="shared" si="63"/>
        <v>727</v>
      </c>
    </row>
    <row r="680" spans="1:11" x14ac:dyDescent="0.25">
      <c r="A680" s="22" t="str">
        <f t="shared" si="64"/>
        <v>City of Rye - 10</v>
      </c>
      <c r="B680" s="11">
        <v>230010</v>
      </c>
      <c r="C680" s="11">
        <v>248</v>
      </c>
      <c r="D680" s="11">
        <v>187</v>
      </c>
      <c r="E680" s="11">
        <v>19</v>
      </c>
      <c r="F680" s="11">
        <v>5</v>
      </c>
      <c r="G680" s="11">
        <v>0</v>
      </c>
      <c r="H680" s="11">
        <v>1</v>
      </c>
      <c r="I680" s="24">
        <f t="shared" si="62"/>
        <v>460</v>
      </c>
      <c r="J680" s="24">
        <f t="shared" si="60"/>
        <v>4</v>
      </c>
      <c r="K680" s="24">
        <f t="shared" si="63"/>
        <v>464</v>
      </c>
    </row>
    <row r="681" spans="1:11" x14ac:dyDescent="0.25">
      <c r="A681" s="22" t="str">
        <f t="shared" si="64"/>
        <v>City of Rye - 11</v>
      </c>
      <c r="B681" s="11">
        <v>230011</v>
      </c>
      <c r="C681" s="11">
        <v>225</v>
      </c>
      <c r="D681" s="11">
        <v>174</v>
      </c>
      <c r="E681" s="11">
        <v>18</v>
      </c>
      <c r="F681" s="11">
        <v>5</v>
      </c>
      <c r="G681" s="11">
        <v>1</v>
      </c>
      <c r="H681" s="11">
        <v>1</v>
      </c>
      <c r="I681" s="24">
        <f t="shared" si="62"/>
        <v>424</v>
      </c>
      <c r="J681" s="24">
        <f t="shared" ref="J681:J746" si="66">SUM(K681-I681)</f>
        <v>11</v>
      </c>
      <c r="K681" s="24">
        <f t="shared" si="63"/>
        <v>435</v>
      </c>
    </row>
    <row r="682" spans="1:11" x14ac:dyDescent="0.25">
      <c r="A682" s="22" t="str">
        <f t="shared" si="64"/>
        <v>City of Rye - 12</v>
      </c>
      <c r="B682" s="11">
        <v>230012</v>
      </c>
      <c r="C682" s="11">
        <v>218</v>
      </c>
      <c r="D682" s="11">
        <v>170</v>
      </c>
      <c r="E682" s="11">
        <v>8</v>
      </c>
      <c r="F682" s="11">
        <v>9</v>
      </c>
      <c r="G682" s="11">
        <v>0</v>
      </c>
      <c r="H682" s="11">
        <v>1</v>
      </c>
      <c r="I682" s="24">
        <f t="shared" si="62"/>
        <v>406</v>
      </c>
      <c r="J682" s="24">
        <f t="shared" si="66"/>
        <v>2</v>
      </c>
      <c r="K682" s="24">
        <f t="shared" si="63"/>
        <v>408</v>
      </c>
    </row>
    <row r="683" spans="1:11" x14ac:dyDescent="0.25">
      <c r="A683" s="22" t="str">
        <f t="shared" si="64"/>
        <v>City of Rye - 13</v>
      </c>
      <c r="B683" s="11">
        <v>230013</v>
      </c>
      <c r="C683" s="11">
        <v>292</v>
      </c>
      <c r="D683" s="11">
        <v>197</v>
      </c>
      <c r="E683" s="11">
        <v>15</v>
      </c>
      <c r="F683" s="11">
        <v>14</v>
      </c>
      <c r="G683" s="11">
        <v>0</v>
      </c>
      <c r="H683" s="11">
        <v>0</v>
      </c>
      <c r="I683" s="24">
        <f t="shared" si="62"/>
        <v>518</v>
      </c>
      <c r="J683" s="24">
        <f t="shared" si="66"/>
        <v>3</v>
      </c>
      <c r="K683" s="24">
        <f t="shared" si="63"/>
        <v>521</v>
      </c>
    </row>
    <row r="684" spans="1:11" ht="13.8" thickBot="1" x14ac:dyDescent="0.3">
      <c r="A684" s="18" t="str">
        <f t="shared" si="64"/>
        <v>City of Rye - 14</v>
      </c>
      <c r="B684" s="19">
        <v>230014</v>
      </c>
      <c r="C684" s="19">
        <v>205</v>
      </c>
      <c r="D684" s="19">
        <v>195</v>
      </c>
      <c r="E684" s="19">
        <v>13</v>
      </c>
      <c r="F684" s="19">
        <v>14</v>
      </c>
      <c r="G684" s="19">
        <v>1</v>
      </c>
      <c r="H684" s="19">
        <v>1</v>
      </c>
      <c r="I684" s="26">
        <f t="shared" si="62"/>
        <v>429</v>
      </c>
      <c r="J684" s="26">
        <f t="shared" si="66"/>
        <v>6</v>
      </c>
      <c r="K684" s="26">
        <f t="shared" si="63"/>
        <v>435</v>
      </c>
    </row>
    <row r="685" spans="1:11" x14ac:dyDescent="0.25">
      <c r="A685" s="22"/>
      <c r="B685" s="11" t="s">
        <v>977</v>
      </c>
      <c r="C685" s="11">
        <f>SUM(C671:C684)</f>
        <v>3646</v>
      </c>
      <c r="D685" s="11">
        <f t="shared" ref="D685:K685" si="67">SUM(D671:D684)</f>
        <v>2723</v>
      </c>
      <c r="E685" s="11">
        <f t="shared" si="67"/>
        <v>185</v>
      </c>
      <c r="F685" s="11">
        <f t="shared" si="67"/>
        <v>138</v>
      </c>
      <c r="G685" s="11">
        <f t="shared" si="67"/>
        <v>2</v>
      </c>
      <c r="H685" s="11">
        <f t="shared" si="67"/>
        <v>11</v>
      </c>
      <c r="I685" s="11">
        <f t="shared" si="67"/>
        <v>6705</v>
      </c>
      <c r="J685" s="11">
        <f t="shared" si="67"/>
        <v>86</v>
      </c>
      <c r="K685" s="11">
        <f t="shared" si="67"/>
        <v>6791</v>
      </c>
    </row>
    <row r="686" spans="1:11" x14ac:dyDescent="0.25">
      <c r="A686" s="22" t="str">
        <f t="shared" si="64"/>
        <v>City of White Plains - 1</v>
      </c>
      <c r="B686" s="11">
        <v>240001</v>
      </c>
      <c r="C686" s="11">
        <v>424</v>
      </c>
      <c r="D686" s="11">
        <v>252</v>
      </c>
      <c r="E686" s="11">
        <v>28</v>
      </c>
      <c r="F686" s="11">
        <v>20</v>
      </c>
      <c r="G686" s="11">
        <v>0</v>
      </c>
      <c r="H686" s="11">
        <v>3</v>
      </c>
      <c r="I686" s="24">
        <f t="shared" si="62"/>
        <v>727</v>
      </c>
      <c r="J686" s="24">
        <f t="shared" si="66"/>
        <v>5</v>
      </c>
      <c r="K686" s="24">
        <f t="shared" si="63"/>
        <v>732</v>
      </c>
    </row>
    <row r="687" spans="1:11" x14ac:dyDescent="0.25">
      <c r="A687" s="22" t="str">
        <f t="shared" si="64"/>
        <v>City of White Plains - 2</v>
      </c>
      <c r="B687" s="11">
        <v>240002</v>
      </c>
      <c r="C687" s="11">
        <v>431</v>
      </c>
      <c r="D687" s="11">
        <v>318</v>
      </c>
      <c r="E687" s="11">
        <v>26</v>
      </c>
      <c r="F687" s="11">
        <v>22</v>
      </c>
      <c r="G687" s="11">
        <v>0</v>
      </c>
      <c r="H687" s="11">
        <v>3</v>
      </c>
      <c r="I687" s="24">
        <f t="shared" si="62"/>
        <v>800</v>
      </c>
      <c r="J687" s="24">
        <f t="shared" si="66"/>
        <v>5</v>
      </c>
      <c r="K687" s="24">
        <f t="shared" si="63"/>
        <v>805</v>
      </c>
    </row>
    <row r="688" spans="1:11" x14ac:dyDescent="0.25">
      <c r="A688" s="22" t="str">
        <f t="shared" si="64"/>
        <v>City of White Plains - 3</v>
      </c>
      <c r="B688" s="11">
        <v>240003</v>
      </c>
      <c r="C688" s="11">
        <v>193</v>
      </c>
      <c r="D688" s="11">
        <v>142</v>
      </c>
      <c r="E688" s="11">
        <v>12</v>
      </c>
      <c r="F688" s="11">
        <v>20</v>
      </c>
      <c r="G688" s="11">
        <v>0</v>
      </c>
      <c r="H688" s="11">
        <v>0</v>
      </c>
      <c r="I688" s="24">
        <f t="shared" si="62"/>
        <v>367</v>
      </c>
      <c r="J688" s="24">
        <f t="shared" si="66"/>
        <v>3</v>
      </c>
      <c r="K688" s="24">
        <f t="shared" si="63"/>
        <v>370</v>
      </c>
    </row>
    <row r="689" spans="1:11" x14ac:dyDescent="0.25">
      <c r="A689" s="22" t="str">
        <f t="shared" si="64"/>
        <v>City of White Plains - 4</v>
      </c>
      <c r="B689" s="11">
        <v>240004</v>
      </c>
      <c r="C689" s="11">
        <v>368</v>
      </c>
      <c r="D689" s="11">
        <v>205</v>
      </c>
      <c r="E689" s="11">
        <v>29</v>
      </c>
      <c r="F689" s="11">
        <v>24</v>
      </c>
      <c r="G689" s="11">
        <v>0</v>
      </c>
      <c r="H689" s="11">
        <v>0</v>
      </c>
      <c r="I689" s="24">
        <f t="shared" si="62"/>
        <v>626</v>
      </c>
      <c r="J689" s="24">
        <f t="shared" si="66"/>
        <v>3</v>
      </c>
      <c r="K689" s="24">
        <f t="shared" si="63"/>
        <v>629</v>
      </c>
    </row>
    <row r="690" spans="1:11" x14ac:dyDescent="0.25">
      <c r="A690" s="22" t="str">
        <f t="shared" si="64"/>
        <v>City of White Plains - 5</v>
      </c>
      <c r="B690" s="11">
        <v>240005</v>
      </c>
      <c r="C690" s="11">
        <v>370</v>
      </c>
      <c r="D690" s="11">
        <v>182</v>
      </c>
      <c r="E690" s="11">
        <v>16</v>
      </c>
      <c r="F690" s="11">
        <v>22</v>
      </c>
      <c r="G690" s="11">
        <v>0</v>
      </c>
      <c r="H690" s="11">
        <v>0</v>
      </c>
      <c r="I690" s="24">
        <f t="shared" si="62"/>
        <v>590</v>
      </c>
      <c r="J690" s="24">
        <f t="shared" si="66"/>
        <v>6</v>
      </c>
      <c r="K690" s="24">
        <f t="shared" si="63"/>
        <v>596</v>
      </c>
    </row>
    <row r="691" spans="1:11" x14ac:dyDescent="0.25">
      <c r="A691" s="22" t="str">
        <f t="shared" si="64"/>
        <v>City of White Plains - 6</v>
      </c>
      <c r="B691" s="11">
        <v>240006</v>
      </c>
      <c r="C691" s="11">
        <v>259</v>
      </c>
      <c r="D691" s="11">
        <v>159</v>
      </c>
      <c r="E691" s="11">
        <v>11</v>
      </c>
      <c r="F691" s="11">
        <v>31</v>
      </c>
      <c r="G691" s="11">
        <v>0</v>
      </c>
      <c r="H691" s="11">
        <v>0</v>
      </c>
      <c r="I691" s="24">
        <f t="shared" si="62"/>
        <v>460</v>
      </c>
      <c r="J691" s="24">
        <f t="shared" si="66"/>
        <v>3</v>
      </c>
      <c r="K691" s="24">
        <f t="shared" si="63"/>
        <v>463</v>
      </c>
    </row>
    <row r="692" spans="1:11" x14ac:dyDescent="0.25">
      <c r="A692" s="22" t="str">
        <f t="shared" si="64"/>
        <v>City of White Plains - 7</v>
      </c>
      <c r="B692" s="11">
        <v>240007</v>
      </c>
      <c r="C692" s="11">
        <v>143</v>
      </c>
      <c r="D692" s="11">
        <v>67</v>
      </c>
      <c r="E692" s="11">
        <v>4</v>
      </c>
      <c r="F692" s="11">
        <v>13</v>
      </c>
      <c r="G692" s="11">
        <v>0</v>
      </c>
      <c r="H692" s="11">
        <v>1</v>
      </c>
      <c r="I692" s="24">
        <f t="shared" si="62"/>
        <v>228</v>
      </c>
      <c r="J692" s="24">
        <f t="shared" si="66"/>
        <v>3</v>
      </c>
      <c r="K692" s="24">
        <f t="shared" si="63"/>
        <v>231</v>
      </c>
    </row>
    <row r="693" spans="1:11" x14ac:dyDescent="0.25">
      <c r="A693" s="22" t="str">
        <f t="shared" si="64"/>
        <v>City of White Plains - 8</v>
      </c>
      <c r="B693" s="11">
        <v>240008</v>
      </c>
      <c r="C693" s="11">
        <v>46</v>
      </c>
      <c r="D693" s="11">
        <v>19</v>
      </c>
      <c r="E693" s="11">
        <v>8</v>
      </c>
      <c r="F693" s="11">
        <v>3</v>
      </c>
      <c r="G693" s="11">
        <v>0</v>
      </c>
      <c r="H693" s="11">
        <v>0</v>
      </c>
      <c r="I693" s="24">
        <f t="shared" si="62"/>
        <v>76</v>
      </c>
      <c r="J693" s="24">
        <f t="shared" si="66"/>
        <v>2</v>
      </c>
      <c r="K693" s="24">
        <f t="shared" si="63"/>
        <v>78</v>
      </c>
    </row>
    <row r="694" spans="1:11" x14ac:dyDescent="0.25">
      <c r="A694" s="22" t="str">
        <f t="shared" si="64"/>
        <v>City of White Plains - 9</v>
      </c>
      <c r="B694" s="11">
        <v>240009</v>
      </c>
      <c r="C694" s="11">
        <v>227</v>
      </c>
      <c r="D694" s="11">
        <v>137</v>
      </c>
      <c r="E694" s="11">
        <v>11</v>
      </c>
      <c r="F694" s="11">
        <v>16</v>
      </c>
      <c r="G694" s="11">
        <v>0</v>
      </c>
      <c r="H694" s="11">
        <v>0</v>
      </c>
      <c r="I694" s="24">
        <f t="shared" si="62"/>
        <v>391</v>
      </c>
      <c r="J694" s="24">
        <f t="shared" si="66"/>
        <v>4</v>
      </c>
      <c r="K694" s="24">
        <f t="shared" si="63"/>
        <v>395</v>
      </c>
    </row>
    <row r="695" spans="1:11" x14ac:dyDescent="0.25">
      <c r="A695" s="22" t="str">
        <f t="shared" si="64"/>
        <v>City of White Plains - 10</v>
      </c>
      <c r="B695" s="11">
        <v>240010</v>
      </c>
      <c r="C695" s="11">
        <v>443</v>
      </c>
      <c r="D695" s="11">
        <v>261</v>
      </c>
      <c r="E695" s="11">
        <v>25</v>
      </c>
      <c r="F695" s="11">
        <v>16</v>
      </c>
      <c r="G695" s="11">
        <v>0</v>
      </c>
      <c r="H695" s="11">
        <v>0</v>
      </c>
      <c r="I695" s="24">
        <f t="shared" si="62"/>
        <v>745</v>
      </c>
      <c r="J695" s="24">
        <f t="shared" si="66"/>
        <v>3</v>
      </c>
      <c r="K695" s="24">
        <f t="shared" si="63"/>
        <v>748</v>
      </c>
    </row>
    <row r="696" spans="1:11" x14ac:dyDescent="0.25">
      <c r="A696" s="22" t="str">
        <f t="shared" si="64"/>
        <v>City of White Plains - 11</v>
      </c>
      <c r="B696" s="11">
        <v>240011</v>
      </c>
      <c r="C696" s="11">
        <v>159</v>
      </c>
      <c r="D696" s="11">
        <v>110</v>
      </c>
      <c r="E696" s="11">
        <v>14</v>
      </c>
      <c r="F696" s="11">
        <v>9</v>
      </c>
      <c r="G696" s="11">
        <v>0</v>
      </c>
      <c r="H696" s="11">
        <v>0</v>
      </c>
      <c r="I696" s="24">
        <f t="shared" si="62"/>
        <v>292</v>
      </c>
      <c r="J696" s="24">
        <f t="shared" si="66"/>
        <v>1</v>
      </c>
      <c r="K696" s="24">
        <f t="shared" si="63"/>
        <v>293</v>
      </c>
    </row>
    <row r="697" spans="1:11" x14ac:dyDescent="0.25">
      <c r="A697" s="22" t="str">
        <f t="shared" si="64"/>
        <v>City of White Plains - 12</v>
      </c>
      <c r="B697" s="11">
        <v>240012</v>
      </c>
      <c r="C697" s="11">
        <v>383</v>
      </c>
      <c r="D697" s="11">
        <v>159</v>
      </c>
      <c r="E697" s="11">
        <v>27</v>
      </c>
      <c r="F697" s="11">
        <v>21</v>
      </c>
      <c r="G697" s="11">
        <v>1</v>
      </c>
      <c r="H697" s="11">
        <v>0</v>
      </c>
      <c r="I697" s="24">
        <f t="shared" si="62"/>
        <v>591</v>
      </c>
      <c r="J697" s="24">
        <f t="shared" si="66"/>
        <v>9</v>
      </c>
      <c r="K697" s="24">
        <f t="shared" si="63"/>
        <v>600</v>
      </c>
    </row>
    <row r="698" spans="1:11" x14ac:dyDescent="0.25">
      <c r="A698" s="22" t="str">
        <f t="shared" si="64"/>
        <v>City of White Plains - 13</v>
      </c>
      <c r="B698" s="11">
        <v>240013</v>
      </c>
      <c r="C698" s="11">
        <v>315</v>
      </c>
      <c r="D698" s="11">
        <v>189</v>
      </c>
      <c r="E698" s="11">
        <v>23</v>
      </c>
      <c r="F698" s="11">
        <v>12</v>
      </c>
      <c r="G698" s="11">
        <v>1</v>
      </c>
      <c r="H698" s="11">
        <v>2</v>
      </c>
      <c r="I698" s="24">
        <f t="shared" si="62"/>
        <v>542</v>
      </c>
      <c r="J698" s="24">
        <f t="shared" si="66"/>
        <v>6</v>
      </c>
      <c r="K698" s="24">
        <f t="shared" si="63"/>
        <v>548</v>
      </c>
    </row>
    <row r="699" spans="1:11" x14ac:dyDescent="0.25">
      <c r="A699" s="22" t="str">
        <f t="shared" si="64"/>
        <v>City of White Plains - 14</v>
      </c>
      <c r="B699" s="11">
        <v>240014</v>
      </c>
      <c r="C699" s="11">
        <v>276</v>
      </c>
      <c r="D699" s="11">
        <v>197</v>
      </c>
      <c r="E699" s="11">
        <v>16</v>
      </c>
      <c r="F699" s="11">
        <v>21</v>
      </c>
      <c r="G699" s="11">
        <v>0</v>
      </c>
      <c r="H699" s="11">
        <v>1</v>
      </c>
      <c r="I699" s="24">
        <f t="shared" si="62"/>
        <v>511</v>
      </c>
      <c r="J699" s="24">
        <f t="shared" si="66"/>
        <v>4</v>
      </c>
      <c r="K699" s="24">
        <f t="shared" si="63"/>
        <v>515</v>
      </c>
    </row>
    <row r="700" spans="1:11" x14ac:dyDescent="0.25">
      <c r="A700" s="22" t="str">
        <f t="shared" si="64"/>
        <v>City of White Plains - 15</v>
      </c>
      <c r="B700" s="11">
        <v>240015</v>
      </c>
      <c r="C700" s="11">
        <v>294</v>
      </c>
      <c r="D700" s="11">
        <v>195</v>
      </c>
      <c r="E700" s="11">
        <v>11</v>
      </c>
      <c r="F700" s="11">
        <v>14</v>
      </c>
      <c r="G700" s="11">
        <v>1</v>
      </c>
      <c r="H700" s="11">
        <v>1</v>
      </c>
      <c r="I700" s="24">
        <f t="shared" si="62"/>
        <v>516</v>
      </c>
      <c r="J700" s="24">
        <f t="shared" si="66"/>
        <v>4</v>
      </c>
      <c r="K700" s="24">
        <f t="shared" si="63"/>
        <v>520</v>
      </c>
    </row>
    <row r="701" spans="1:11" x14ac:dyDescent="0.25">
      <c r="A701" s="22" t="str">
        <f t="shared" si="64"/>
        <v>City of White Plains - 16</v>
      </c>
      <c r="B701" s="11">
        <v>240016</v>
      </c>
      <c r="C701" s="11">
        <v>341</v>
      </c>
      <c r="D701" s="11">
        <v>131</v>
      </c>
      <c r="E701" s="11">
        <v>9</v>
      </c>
      <c r="F701" s="11">
        <v>17</v>
      </c>
      <c r="G701" s="11">
        <v>0</v>
      </c>
      <c r="H701" s="11">
        <v>0</v>
      </c>
      <c r="I701" s="24">
        <f t="shared" si="62"/>
        <v>498</v>
      </c>
      <c r="J701" s="24">
        <f t="shared" si="66"/>
        <v>8</v>
      </c>
      <c r="K701" s="24">
        <f t="shared" si="63"/>
        <v>506</v>
      </c>
    </row>
    <row r="702" spans="1:11" x14ac:dyDescent="0.25">
      <c r="A702" s="22" t="str">
        <f t="shared" si="64"/>
        <v>City of White Plains - 17</v>
      </c>
      <c r="B702" s="11">
        <v>240017</v>
      </c>
      <c r="C702" s="11">
        <v>182</v>
      </c>
      <c r="D702" s="11">
        <v>33</v>
      </c>
      <c r="E702" s="11">
        <v>3</v>
      </c>
      <c r="F702" s="11">
        <v>1</v>
      </c>
      <c r="G702" s="11">
        <v>0</v>
      </c>
      <c r="H702" s="11">
        <v>0</v>
      </c>
      <c r="I702" s="24">
        <f t="shared" si="62"/>
        <v>219</v>
      </c>
      <c r="J702" s="24">
        <f t="shared" si="66"/>
        <v>4</v>
      </c>
      <c r="K702" s="24">
        <f t="shared" si="63"/>
        <v>223</v>
      </c>
    </row>
    <row r="703" spans="1:11" x14ac:dyDescent="0.25">
      <c r="A703" s="22" t="str">
        <f t="shared" si="64"/>
        <v>City of White Plains - 18</v>
      </c>
      <c r="B703" s="11">
        <v>240018</v>
      </c>
      <c r="C703" s="11">
        <v>307</v>
      </c>
      <c r="D703" s="11">
        <v>173</v>
      </c>
      <c r="E703" s="11">
        <v>7</v>
      </c>
      <c r="F703" s="11">
        <v>33</v>
      </c>
      <c r="G703" s="11">
        <v>0</v>
      </c>
      <c r="H703" s="11">
        <v>1</v>
      </c>
      <c r="I703" s="24">
        <f t="shared" si="62"/>
        <v>521</v>
      </c>
      <c r="J703" s="24">
        <f t="shared" si="66"/>
        <v>2</v>
      </c>
      <c r="K703" s="24">
        <f t="shared" si="63"/>
        <v>523</v>
      </c>
    </row>
    <row r="704" spans="1:11" x14ac:dyDescent="0.25">
      <c r="A704" s="22" t="str">
        <f t="shared" si="64"/>
        <v>City of White Plains - 19</v>
      </c>
      <c r="B704" s="11">
        <v>240019</v>
      </c>
      <c r="C704" s="11">
        <v>458</v>
      </c>
      <c r="D704" s="11">
        <v>115</v>
      </c>
      <c r="E704" s="11">
        <v>1</v>
      </c>
      <c r="F704" s="11">
        <v>30</v>
      </c>
      <c r="G704" s="11">
        <v>0</v>
      </c>
      <c r="H704" s="11">
        <v>0</v>
      </c>
      <c r="I704" s="24">
        <f t="shared" si="62"/>
        <v>604</v>
      </c>
      <c r="J704" s="24">
        <f t="shared" si="66"/>
        <v>0</v>
      </c>
      <c r="K704" s="24">
        <f t="shared" si="63"/>
        <v>604</v>
      </c>
    </row>
    <row r="705" spans="1:11" x14ac:dyDescent="0.25">
      <c r="A705" s="22" t="str">
        <f t="shared" si="64"/>
        <v>City of White Plains - 20</v>
      </c>
      <c r="B705" s="11">
        <v>240020</v>
      </c>
      <c r="C705" s="11">
        <v>424</v>
      </c>
      <c r="D705" s="11">
        <v>163</v>
      </c>
      <c r="E705" s="11">
        <v>13</v>
      </c>
      <c r="F705" s="11">
        <v>18</v>
      </c>
      <c r="G705" s="11">
        <v>0</v>
      </c>
      <c r="H705" s="11">
        <v>0</v>
      </c>
      <c r="I705" s="24">
        <f t="shared" si="62"/>
        <v>618</v>
      </c>
      <c r="J705" s="24">
        <f t="shared" si="66"/>
        <v>4</v>
      </c>
      <c r="K705" s="24">
        <f t="shared" si="63"/>
        <v>622</v>
      </c>
    </row>
    <row r="706" spans="1:11" x14ac:dyDescent="0.25">
      <c r="A706" s="22" t="str">
        <f t="shared" si="64"/>
        <v>City of White Plains - 21</v>
      </c>
      <c r="B706" s="11">
        <v>240021</v>
      </c>
      <c r="C706" s="11">
        <v>241</v>
      </c>
      <c r="D706" s="11">
        <v>76</v>
      </c>
      <c r="E706" s="11">
        <v>11</v>
      </c>
      <c r="F706" s="11">
        <v>23</v>
      </c>
      <c r="G706" s="11">
        <v>1</v>
      </c>
      <c r="H706" s="11">
        <v>0</v>
      </c>
      <c r="I706" s="24">
        <f t="shared" si="62"/>
        <v>352</v>
      </c>
      <c r="J706" s="24">
        <f t="shared" si="66"/>
        <v>1</v>
      </c>
      <c r="K706" s="24">
        <f t="shared" si="63"/>
        <v>353</v>
      </c>
    </row>
    <row r="707" spans="1:11" x14ac:dyDescent="0.25">
      <c r="A707" s="22" t="str">
        <f t="shared" si="64"/>
        <v>City of White Plains - 22</v>
      </c>
      <c r="B707" s="11">
        <v>240022</v>
      </c>
      <c r="C707" s="11">
        <v>107</v>
      </c>
      <c r="D707" s="11">
        <v>69</v>
      </c>
      <c r="E707" s="11">
        <v>10</v>
      </c>
      <c r="F707" s="11">
        <v>12</v>
      </c>
      <c r="G707" s="11">
        <v>0</v>
      </c>
      <c r="H707" s="11">
        <v>0</v>
      </c>
      <c r="I707" s="24">
        <f t="shared" si="62"/>
        <v>198</v>
      </c>
      <c r="J707" s="24">
        <f t="shared" si="66"/>
        <v>2</v>
      </c>
      <c r="K707" s="24">
        <f t="shared" si="63"/>
        <v>200</v>
      </c>
    </row>
    <row r="708" spans="1:11" x14ac:dyDescent="0.25">
      <c r="A708" s="22" t="str">
        <f t="shared" si="64"/>
        <v>City of White Plains - 23</v>
      </c>
      <c r="B708" s="11">
        <v>240023</v>
      </c>
      <c r="C708" s="11">
        <v>260</v>
      </c>
      <c r="D708" s="11">
        <v>76</v>
      </c>
      <c r="E708" s="11">
        <v>5</v>
      </c>
      <c r="F708" s="11">
        <v>15</v>
      </c>
      <c r="G708" s="11">
        <v>0</v>
      </c>
      <c r="H708" s="11">
        <v>0</v>
      </c>
      <c r="I708" s="24">
        <f t="shared" si="62"/>
        <v>356</v>
      </c>
      <c r="J708" s="24">
        <f t="shared" si="66"/>
        <v>6</v>
      </c>
      <c r="K708" s="24">
        <f t="shared" si="63"/>
        <v>362</v>
      </c>
    </row>
    <row r="709" spans="1:11" x14ac:dyDescent="0.25">
      <c r="A709" s="22" t="str">
        <f t="shared" si="64"/>
        <v>City of White Plains - 24</v>
      </c>
      <c r="B709" s="11">
        <v>240024</v>
      </c>
      <c r="C709" s="11">
        <v>424</v>
      </c>
      <c r="D709" s="11">
        <v>162</v>
      </c>
      <c r="E709" s="11">
        <v>16</v>
      </c>
      <c r="F709" s="11">
        <v>26</v>
      </c>
      <c r="G709" s="11">
        <v>0</v>
      </c>
      <c r="H709" s="11">
        <v>0</v>
      </c>
      <c r="I709" s="24">
        <f t="shared" si="62"/>
        <v>628</v>
      </c>
      <c r="J709" s="24">
        <f t="shared" si="66"/>
        <v>5</v>
      </c>
      <c r="K709" s="24">
        <f t="shared" si="63"/>
        <v>633</v>
      </c>
    </row>
    <row r="710" spans="1:11" x14ac:dyDescent="0.25">
      <c r="A710" s="22" t="str">
        <f t="shared" si="64"/>
        <v>City of White Plains - 25</v>
      </c>
      <c r="B710" s="11">
        <v>240025</v>
      </c>
      <c r="C710" s="11">
        <v>374</v>
      </c>
      <c r="D710" s="11">
        <v>164</v>
      </c>
      <c r="E710" s="11">
        <v>9</v>
      </c>
      <c r="F710" s="11">
        <v>10</v>
      </c>
      <c r="G710" s="11">
        <v>0</v>
      </c>
      <c r="H710" s="11">
        <v>0</v>
      </c>
      <c r="I710" s="24">
        <f t="shared" si="62"/>
        <v>557</v>
      </c>
      <c r="J710" s="24">
        <f t="shared" si="66"/>
        <v>5</v>
      </c>
      <c r="K710" s="24">
        <f t="shared" si="63"/>
        <v>562</v>
      </c>
    </row>
    <row r="711" spans="1:11" x14ac:dyDescent="0.25">
      <c r="A711" s="22" t="str">
        <f t="shared" si="64"/>
        <v>City of White Plains - 26</v>
      </c>
      <c r="B711" s="11">
        <v>240026</v>
      </c>
      <c r="C711" s="11">
        <v>190</v>
      </c>
      <c r="D711" s="11">
        <v>73</v>
      </c>
      <c r="E711" s="11">
        <v>10</v>
      </c>
      <c r="F711" s="11">
        <v>13</v>
      </c>
      <c r="G711" s="11">
        <v>0</v>
      </c>
      <c r="H711" s="11">
        <v>0</v>
      </c>
      <c r="I711" s="24">
        <f t="shared" si="62"/>
        <v>286</v>
      </c>
      <c r="J711" s="24">
        <f t="shared" si="66"/>
        <v>6</v>
      </c>
      <c r="K711" s="24">
        <f t="shared" si="63"/>
        <v>292</v>
      </c>
    </row>
    <row r="712" spans="1:11" x14ac:dyDescent="0.25">
      <c r="A712" s="22" t="str">
        <f t="shared" si="64"/>
        <v>City of White Plains - 27</v>
      </c>
      <c r="B712" s="11">
        <v>240027</v>
      </c>
      <c r="C712" s="11">
        <v>312</v>
      </c>
      <c r="D712" s="11">
        <v>207</v>
      </c>
      <c r="E712" s="11">
        <v>27</v>
      </c>
      <c r="F712" s="11">
        <v>25</v>
      </c>
      <c r="G712" s="11">
        <v>0</v>
      </c>
      <c r="H712" s="11">
        <v>0</v>
      </c>
      <c r="I712" s="24">
        <f t="shared" si="62"/>
        <v>571</v>
      </c>
      <c r="J712" s="24">
        <f t="shared" si="66"/>
        <v>1</v>
      </c>
      <c r="K712" s="24">
        <f t="shared" si="63"/>
        <v>572</v>
      </c>
    </row>
    <row r="713" spans="1:11" x14ac:dyDescent="0.25">
      <c r="A713" s="22" t="str">
        <f t="shared" si="64"/>
        <v>City of White Plains - 28</v>
      </c>
      <c r="B713" s="11">
        <v>240028</v>
      </c>
      <c r="C713" s="11">
        <v>197</v>
      </c>
      <c r="D713" s="11">
        <v>107</v>
      </c>
      <c r="E713" s="11">
        <v>11</v>
      </c>
      <c r="F713" s="11">
        <v>11</v>
      </c>
      <c r="G713" s="11">
        <v>0</v>
      </c>
      <c r="H713" s="11">
        <v>0</v>
      </c>
      <c r="I713" s="24">
        <f t="shared" si="62"/>
        <v>326</v>
      </c>
      <c r="J713" s="24">
        <f t="shared" si="66"/>
        <v>9</v>
      </c>
      <c r="K713" s="24">
        <f t="shared" si="63"/>
        <v>335</v>
      </c>
    </row>
    <row r="714" spans="1:11" x14ac:dyDescent="0.25">
      <c r="A714" s="22" t="str">
        <f t="shared" si="64"/>
        <v>City of White Plains - 29</v>
      </c>
      <c r="B714" s="11">
        <v>240029</v>
      </c>
      <c r="C714" s="11">
        <v>263</v>
      </c>
      <c r="D714" s="11">
        <v>189</v>
      </c>
      <c r="E714" s="11">
        <v>16</v>
      </c>
      <c r="F714" s="11">
        <v>19</v>
      </c>
      <c r="G714" s="11">
        <v>0</v>
      </c>
      <c r="H714" s="11">
        <v>0</v>
      </c>
      <c r="I714" s="24">
        <f t="shared" si="62"/>
        <v>487</v>
      </c>
      <c r="J714" s="24">
        <f t="shared" si="66"/>
        <v>8</v>
      </c>
      <c r="K714" s="24">
        <f t="shared" si="63"/>
        <v>495</v>
      </c>
    </row>
    <row r="715" spans="1:11" x14ac:dyDescent="0.25">
      <c r="A715" s="22" t="str">
        <f t="shared" si="64"/>
        <v>City of White Plains - 30</v>
      </c>
      <c r="B715" s="11">
        <v>240030</v>
      </c>
      <c r="C715" s="11">
        <v>403</v>
      </c>
      <c r="D715" s="11">
        <v>173</v>
      </c>
      <c r="E715" s="11">
        <v>11</v>
      </c>
      <c r="F715" s="11">
        <v>14</v>
      </c>
      <c r="G715" s="11">
        <v>0</v>
      </c>
      <c r="H715" s="11">
        <v>0</v>
      </c>
      <c r="I715" s="24">
        <f t="shared" si="62"/>
        <v>601</v>
      </c>
      <c r="J715" s="24">
        <f t="shared" si="66"/>
        <v>8</v>
      </c>
      <c r="K715" s="24">
        <f t="shared" si="63"/>
        <v>609</v>
      </c>
    </row>
    <row r="716" spans="1:11" x14ac:dyDescent="0.25">
      <c r="A716" s="22" t="str">
        <f t="shared" si="64"/>
        <v>City of White Plains - 31</v>
      </c>
      <c r="B716" s="11">
        <v>240031</v>
      </c>
      <c r="C716" s="11">
        <v>92</v>
      </c>
      <c r="D716" s="11">
        <v>25</v>
      </c>
      <c r="E716" s="11">
        <v>1</v>
      </c>
      <c r="F716" s="11">
        <v>0</v>
      </c>
      <c r="G716" s="11">
        <v>0</v>
      </c>
      <c r="H716" s="11">
        <v>0</v>
      </c>
      <c r="I716" s="24">
        <f t="shared" si="62"/>
        <v>118</v>
      </c>
      <c r="J716" s="24">
        <f t="shared" si="66"/>
        <v>2</v>
      </c>
      <c r="K716" s="24">
        <f t="shared" si="63"/>
        <v>120</v>
      </c>
    </row>
    <row r="717" spans="1:11" x14ac:dyDescent="0.25">
      <c r="A717" s="22" t="str">
        <f t="shared" si="64"/>
        <v>City of White Plains - 32</v>
      </c>
      <c r="B717" s="11">
        <v>240032</v>
      </c>
      <c r="C717" s="11">
        <v>60</v>
      </c>
      <c r="D717" s="11">
        <v>37</v>
      </c>
      <c r="E717" s="11">
        <v>1</v>
      </c>
      <c r="F717" s="11">
        <v>2</v>
      </c>
      <c r="G717" s="11">
        <v>0</v>
      </c>
      <c r="H717" s="11">
        <v>0</v>
      </c>
      <c r="I717" s="24">
        <f t="shared" si="62"/>
        <v>100</v>
      </c>
      <c r="J717" s="24">
        <f t="shared" si="66"/>
        <v>1</v>
      </c>
      <c r="K717" s="24">
        <f t="shared" si="63"/>
        <v>101</v>
      </c>
    </row>
    <row r="718" spans="1:11" x14ac:dyDescent="0.25">
      <c r="A718" s="22" t="str">
        <f t="shared" si="64"/>
        <v>City of White Plains - 33</v>
      </c>
      <c r="B718" s="11">
        <v>240033</v>
      </c>
      <c r="C718" s="11">
        <v>255</v>
      </c>
      <c r="D718" s="11">
        <v>84</v>
      </c>
      <c r="E718" s="11">
        <v>5</v>
      </c>
      <c r="F718" s="11">
        <v>9</v>
      </c>
      <c r="G718" s="11">
        <v>0</v>
      </c>
      <c r="H718" s="11">
        <v>1</v>
      </c>
      <c r="I718" s="24">
        <f t="shared" si="62"/>
        <v>354</v>
      </c>
      <c r="J718" s="24">
        <f t="shared" si="66"/>
        <v>5</v>
      </c>
      <c r="K718" s="24">
        <f t="shared" si="63"/>
        <v>359</v>
      </c>
    </row>
    <row r="719" spans="1:11" x14ac:dyDescent="0.25">
      <c r="A719" s="22" t="str">
        <f t="shared" si="64"/>
        <v>City of White Plains - 34</v>
      </c>
      <c r="B719" s="11">
        <v>240034</v>
      </c>
      <c r="C719" s="11">
        <v>432</v>
      </c>
      <c r="D719" s="11">
        <v>189</v>
      </c>
      <c r="E719" s="11">
        <v>24</v>
      </c>
      <c r="F719" s="11">
        <v>25</v>
      </c>
      <c r="G719" s="11">
        <v>0</v>
      </c>
      <c r="H719" s="11">
        <v>0</v>
      </c>
      <c r="I719" s="24">
        <f t="shared" si="62"/>
        <v>670</v>
      </c>
      <c r="J719" s="24">
        <f t="shared" si="66"/>
        <v>5</v>
      </c>
      <c r="K719" s="24">
        <f t="shared" si="63"/>
        <v>675</v>
      </c>
    </row>
    <row r="720" spans="1:11" x14ac:dyDescent="0.25">
      <c r="A720" s="22" t="str">
        <f t="shared" si="64"/>
        <v>City of White Plains - 35</v>
      </c>
      <c r="B720" s="11">
        <v>240035</v>
      </c>
      <c r="C720" s="11">
        <v>125</v>
      </c>
      <c r="D720" s="11">
        <v>41</v>
      </c>
      <c r="E720" s="11">
        <v>8</v>
      </c>
      <c r="F720" s="11">
        <v>8</v>
      </c>
      <c r="G720" s="11">
        <v>0</v>
      </c>
      <c r="H720" s="11">
        <v>1</v>
      </c>
      <c r="I720" s="24">
        <f t="shared" si="62"/>
        <v>183</v>
      </c>
      <c r="J720" s="24">
        <f t="shared" si="66"/>
        <v>1</v>
      </c>
      <c r="K720" s="24">
        <f t="shared" si="63"/>
        <v>184</v>
      </c>
    </row>
    <row r="721" spans="1:11" x14ac:dyDescent="0.25">
      <c r="A721" s="22" t="str">
        <f t="shared" si="64"/>
        <v>City of White Plains - 36</v>
      </c>
      <c r="B721" s="11">
        <v>240036</v>
      </c>
      <c r="C721" s="11">
        <v>315</v>
      </c>
      <c r="D721" s="11">
        <v>113</v>
      </c>
      <c r="E721" s="11">
        <v>3</v>
      </c>
      <c r="F721" s="11">
        <v>24</v>
      </c>
      <c r="G721" s="11">
        <v>0</v>
      </c>
      <c r="H721" s="11">
        <v>0</v>
      </c>
      <c r="I721" s="24">
        <f t="shared" si="62"/>
        <v>455</v>
      </c>
      <c r="J721" s="24">
        <f t="shared" si="66"/>
        <v>2</v>
      </c>
      <c r="K721" s="24">
        <f t="shared" si="63"/>
        <v>457</v>
      </c>
    </row>
    <row r="722" spans="1:11" x14ac:dyDescent="0.25">
      <c r="A722" s="22" t="str">
        <f t="shared" si="64"/>
        <v>City of White Plains - 37</v>
      </c>
      <c r="B722" s="11">
        <v>240037</v>
      </c>
      <c r="C722" s="11">
        <v>191</v>
      </c>
      <c r="D722" s="11">
        <v>70</v>
      </c>
      <c r="E722" s="11">
        <v>5</v>
      </c>
      <c r="F722" s="11">
        <v>7</v>
      </c>
      <c r="G722" s="11">
        <v>0</v>
      </c>
      <c r="H722" s="11">
        <v>0</v>
      </c>
      <c r="I722" s="24">
        <f t="shared" si="62"/>
        <v>273</v>
      </c>
      <c r="J722" s="24">
        <f t="shared" si="66"/>
        <v>2</v>
      </c>
      <c r="K722" s="24">
        <f t="shared" si="63"/>
        <v>275</v>
      </c>
    </row>
    <row r="723" spans="1:11" x14ac:dyDescent="0.25">
      <c r="A723" s="22" t="str">
        <f t="shared" si="64"/>
        <v>City of White Plains - 38</v>
      </c>
      <c r="B723" s="11">
        <v>240038</v>
      </c>
      <c r="C723" s="11">
        <v>209</v>
      </c>
      <c r="D723" s="11">
        <v>28</v>
      </c>
      <c r="E723" s="11">
        <v>3</v>
      </c>
      <c r="F723" s="11">
        <v>6</v>
      </c>
      <c r="G723" s="11">
        <v>0</v>
      </c>
      <c r="H723" s="11">
        <v>0</v>
      </c>
      <c r="I723" s="24">
        <f t="shared" si="62"/>
        <v>246</v>
      </c>
      <c r="J723" s="24">
        <f t="shared" si="66"/>
        <v>1</v>
      </c>
      <c r="K723" s="24">
        <f t="shared" si="63"/>
        <v>247</v>
      </c>
    </row>
    <row r="724" spans="1:11" x14ac:dyDescent="0.25">
      <c r="A724" s="22" t="str">
        <f t="shared" si="64"/>
        <v>City of White Plains - 39</v>
      </c>
      <c r="B724" s="11">
        <v>240039</v>
      </c>
      <c r="C724" s="11">
        <v>247</v>
      </c>
      <c r="D724" s="11">
        <v>114</v>
      </c>
      <c r="E724" s="11">
        <v>10</v>
      </c>
      <c r="F724" s="11">
        <v>14</v>
      </c>
      <c r="G724" s="11">
        <v>0</v>
      </c>
      <c r="H724" s="11">
        <v>0</v>
      </c>
      <c r="I724" s="24">
        <f t="shared" si="62"/>
        <v>385</v>
      </c>
      <c r="J724" s="24">
        <f t="shared" si="66"/>
        <v>3</v>
      </c>
      <c r="K724" s="24">
        <f t="shared" si="63"/>
        <v>388</v>
      </c>
    </row>
    <row r="725" spans="1:11" x14ac:dyDescent="0.25">
      <c r="A725" s="22" t="str">
        <f t="shared" si="64"/>
        <v>City of White Plains - 40</v>
      </c>
      <c r="B725" s="11">
        <v>240040</v>
      </c>
      <c r="C725" s="11">
        <v>160</v>
      </c>
      <c r="D725" s="11">
        <v>35</v>
      </c>
      <c r="E725" s="11">
        <v>2</v>
      </c>
      <c r="F725" s="11">
        <v>7</v>
      </c>
      <c r="G725" s="11">
        <v>0</v>
      </c>
      <c r="H725" s="11">
        <v>0</v>
      </c>
      <c r="I725" s="24">
        <f t="shared" si="62"/>
        <v>204</v>
      </c>
      <c r="J725" s="24">
        <f t="shared" si="66"/>
        <v>3</v>
      </c>
      <c r="K725" s="24">
        <f t="shared" si="63"/>
        <v>207</v>
      </c>
    </row>
    <row r="726" spans="1:11" x14ac:dyDescent="0.25">
      <c r="A726" s="22" t="str">
        <f t="shared" si="64"/>
        <v>City of White Plains - 41</v>
      </c>
      <c r="B726" s="11">
        <v>240041</v>
      </c>
      <c r="C726" s="11">
        <v>361</v>
      </c>
      <c r="D726" s="11">
        <v>111</v>
      </c>
      <c r="E726" s="11">
        <v>8</v>
      </c>
      <c r="F726" s="11">
        <v>16</v>
      </c>
      <c r="G726" s="11">
        <v>0</v>
      </c>
      <c r="H726" s="11">
        <v>0</v>
      </c>
      <c r="I726" s="24">
        <f t="shared" si="62"/>
        <v>496</v>
      </c>
      <c r="J726" s="24">
        <f t="shared" si="66"/>
        <v>11</v>
      </c>
      <c r="K726" s="24">
        <f t="shared" si="63"/>
        <v>507</v>
      </c>
    </row>
    <row r="727" spans="1:11" x14ac:dyDescent="0.25">
      <c r="A727" s="22" t="str">
        <f t="shared" si="64"/>
        <v>City of White Plains - 42</v>
      </c>
      <c r="B727" s="11">
        <v>240042</v>
      </c>
      <c r="C727" s="11">
        <v>442</v>
      </c>
      <c r="D727" s="11">
        <v>216</v>
      </c>
      <c r="E727" s="11">
        <v>18</v>
      </c>
      <c r="F727" s="11">
        <v>32</v>
      </c>
      <c r="G727" s="11">
        <v>0</v>
      </c>
      <c r="H727" s="11">
        <v>0</v>
      </c>
      <c r="I727" s="24">
        <f t="shared" si="62"/>
        <v>708</v>
      </c>
      <c r="J727" s="24">
        <f t="shared" si="66"/>
        <v>8</v>
      </c>
      <c r="K727" s="24">
        <f t="shared" si="63"/>
        <v>716</v>
      </c>
    </row>
    <row r="728" spans="1:11" x14ac:dyDescent="0.25">
      <c r="A728" s="22" t="str">
        <f t="shared" si="64"/>
        <v>City of White Plains - 43</v>
      </c>
      <c r="B728" s="11">
        <v>240043</v>
      </c>
      <c r="C728" s="11">
        <v>161</v>
      </c>
      <c r="D728" s="11">
        <v>67</v>
      </c>
      <c r="E728" s="11">
        <v>4</v>
      </c>
      <c r="F728" s="11">
        <v>10</v>
      </c>
      <c r="G728" s="11">
        <v>0</v>
      </c>
      <c r="H728" s="11">
        <v>1</v>
      </c>
      <c r="I728" s="24">
        <f t="shared" si="62"/>
        <v>243</v>
      </c>
      <c r="J728" s="24">
        <f t="shared" si="66"/>
        <v>0</v>
      </c>
      <c r="K728" s="24">
        <f t="shared" si="63"/>
        <v>243</v>
      </c>
    </row>
    <row r="729" spans="1:11" x14ac:dyDescent="0.25">
      <c r="A729" s="22" t="str">
        <f t="shared" si="64"/>
        <v>City of White Plains - 44</v>
      </c>
      <c r="B729" s="11">
        <v>240044</v>
      </c>
      <c r="C729" s="11">
        <v>1</v>
      </c>
      <c r="D729" s="11">
        <v>0</v>
      </c>
      <c r="E729" s="11">
        <v>0</v>
      </c>
      <c r="F729" s="11">
        <v>0</v>
      </c>
      <c r="G729" s="11">
        <v>0</v>
      </c>
      <c r="H729" s="11">
        <v>0</v>
      </c>
      <c r="I729" s="24">
        <f t="shared" si="62"/>
        <v>1</v>
      </c>
      <c r="J729" s="24">
        <f t="shared" si="66"/>
        <v>0</v>
      </c>
      <c r="K729" s="24">
        <f t="shared" si="63"/>
        <v>1</v>
      </c>
    </row>
    <row r="730" spans="1:11" x14ac:dyDescent="0.25">
      <c r="A730" s="22" t="str">
        <f t="shared" si="64"/>
        <v>City of White Plains - 45</v>
      </c>
      <c r="B730" s="11">
        <v>240045</v>
      </c>
      <c r="C730" s="11">
        <v>79</v>
      </c>
      <c r="D730" s="11">
        <v>28</v>
      </c>
      <c r="E730" s="11">
        <v>5</v>
      </c>
      <c r="F730" s="11">
        <v>5</v>
      </c>
      <c r="G730" s="11">
        <v>0</v>
      </c>
      <c r="H730" s="11">
        <v>0</v>
      </c>
      <c r="I730" s="24">
        <f t="shared" ref="I730:I796" si="68">SUM(C730:H730)</f>
        <v>117</v>
      </c>
      <c r="J730" s="24">
        <f t="shared" si="66"/>
        <v>2</v>
      </c>
      <c r="K730" s="24">
        <f t="shared" ref="K730:K796" si="69">VLOOKUP(B730,KEY,2,FALSE)</f>
        <v>119</v>
      </c>
    </row>
    <row r="731" spans="1:11" x14ac:dyDescent="0.25">
      <c r="A731" s="22" t="str">
        <f t="shared" si="64"/>
        <v>City of White Plains - 46</v>
      </c>
      <c r="B731" s="11">
        <v>240046</v>
      </c>
      <c r="C731" s="11">
        <v>78</v>
      </c>
      <c r="D731" s="11">
        <v>21</v>
      </c>
      <c r="E731" s="11">
        <v>0</v>
      </c>
      <c r="F731" s="11">
        <v>7</v>
      </c>
      <c r="G731" s="11">
        <v>0</v>
      </c>
      <c r="H731" s="11">
        <v>0</v>
      </c>
      <c r="I731" s="24">
        <f t="shared" si="68"/>
        <v>106</v>
      </c>
      <c r="J731" s="24">
        <f t="shared" si="66"/>
        <v>2</v>
      </c>
      <c r="K731" s="24">
        <f t="shared" si="69"/>
        <v>108</v>
      </c>
    </row>
    <row r="732" spans="1:11" ht="13.8" thickBot="1" x14ac:dyDescent="0.3">
      <c r="A732" s="18" t="str">
        <f t="shared" ref="A732:A799" si="70">VLOOKUP(B732,KEY,3,FALSE)</f>
        <v>City of White Plains - 47</v>
      </c>
      <c r="B732" s="19">
        <v>240047</v>
      </c>
      <c r="C732" s="19">
        <v>17</v>
      </c>
      <c r="D732" s="19">
        <v>7</v>
      </c>
      <c r="E732" s="19">
        <v>1</v>
      </c>
      <c r="F732" s="19">
        <v>6</v>
      </c>
      <c r="G732" s="19">
        <v>0</v>
      </c>
      <c r="H732" s="19">
        <v>0</v>
      </c>
      <c r="I732" s="26">
        <f t="shared" si="68"/>
        <v>31</v>
      </c>
      <c r="J732" s="26">
        <f t="shared" si="66"/>
        <v>1</v>
      </c>
      <c r="K732" s="26">
        <f t="shared" si="69"/>
        <v>32</v>
      </c>
    </row>
    <row r="733" spans="1:11" x14ac:dyDescent="0.25">
      <c r="A733" s="22"/>
      <c r="B733" s="11" t="s">
        <v>977</v>
      </c>
      <c r="C733" s="11">
        <f>SUM(C686:C732)</f>
        <v>12039</v>
      </c>
      <c r="D733" s="11">
        <f t="shared" ref="D733:K733" si="71">SUM(D686:D732)</f>
        <v>5689</v>
      </c>
      <c r="E733" s="11">
        <f t="shared" si="71"/>
        <v>518</v>
      </c>
      <c r="F733" s="11">
        <f t="shared" si="71"/>
        <v>709</v>
      </c>
      <c r="G733" s="11">
        <f t="shared" si="71"/>
        <v>4</v>
      </c>
      <c r="H733" s="11">
        <f t="shared" si="71"/>
        <v>15</v>
      </c>
      <c r="I733" s="11">
        <f t="shared" si="71"/>
        <v>18974</v>
      </c>
      <c r="J733" s="11">
        <f t="shared" si="71"/>
        <v>179</v>
      </c>
      <c r="K733" s="11">
        <f t="shared" si="71"/>
        <v>19153</v>
      </c>
    </row>
    <row r="734" spans="1:11" x14ac:dyDescent="0.25">
      <c r="A734" s="22" t="str">
        <f t="shared" si="70"/>
        <v>City of Yonkers Ward 1 ED 1</v>
      </c>
      <c r="B734" s="11">
        <v>250101</v>
      </c>
      <c r="C734" s="11">
        <v>296</v>
      </c>
      <c r="D734" s="11">
        <v>66</v>
      </c>
      <c r="E734" s="11">
        <v>2</v>
      </c>
      <c r="F734" s="11">
        <v>18</v>
      </c>
      <c r="G734" s="11">
        <v>0</v>
      </c>
      <c r="H734" s="11">
        <v>0</v>
      </c>
      <c r="I734" s="24">
        <f t="shared" si="68"/>
        <v>382</v>
      </c>
      <c r="J734" s="24">
        <f t="shared" si="66"/>
        <v>2</v>
      </c>
      <c r="K734" s="24">
        <f t="shared" si="69"/>
        <v>384</v>
      </c>
    </row>
    <row r="735" spans="1:11" x14ac:dyDescent="0.25">
      <c r="A735" s="22" t="str">
        <f t="shared" si="70"/>
        <v>City of Yonkers Ward 1 ED 2</v>
      </c>
      <c r="B735" s="11">
        <v>250102</v>
      </c>
      <c r="C735" s="11">
        <v>87</v>
      </c>
      <c r="D735" s="11">
        <v>17</v>
      </c>
      <c r="E735" s="11">
        <v>1</v>
      </c>
      <c r="F735" s="11">
        <v>4</v>
      </c>
      <c r="G735" s="11">
        <v>0</v>
      </c>
      <c r="H735" s="11">
        <v>2</v>
      </c>
      <c r="I735" s="24">
        <f t="shared" si="68"/>
        <v>111</v>
      </c>
      <c r="J735" s="24">
        <f t="shared" si="66"/>
        <v>0</v>
      </c>
      <c r="K735" s="24">
        <f t="shared" si="69"/>
        <v>111</v>
      </c>
    </row>
    <row r="736" spans="1:11" x14ac:dyDescent="0.25">
      <c r="A736" s="22" t="str">
        <f t="shared" si="70"/>
        <v>City of Yonkers Ward 1 ED 3</v>
      </c>
      <c r="B736" s="11">
        <v>250103</v>
      </c>
      <c r="C736" s="11">
        <v>15</v>
      </c>
      <c r="D736" s="11">
        <v>5</v>
      </c>
      <c r="E736" s="11">
        <v>2</v>
      </c>
      <c r="F736" s="11">
        <v>1</v>
      </c>
      <c r="G736" s="11">
        <v>0</v>
      </c>
      <c r="H736" s="11">
        <v>0</v>
      </c>
      <c r="I736" s="24">
        <f t="shared" si="68"/>
        <v>23</v>
      </c>
      <c r="J736" s="24">
        <f t="shared" si="66"/>
        <v>1</v>
      </c>
      <c r="K736" s="24">
        <f t="shared" si="69"/>
        <v>24</v>
      </c>
    </row>
    <row r="737" spans="1:11" x14ac:dyDescent="0.25">
      <c r="A737" s="22" t="str">
        <f t="shared" si="70"/>
        <v>City of Yonkers Ward 1 ED 4</v>
      </c>
      <c r="B737" s="11">
        <v>250104</v>
      </c>
      <c r="C737" s="11">
        <v>18</v>
      </c>
      <c r="D737" s="11">
        <v>3</v>
      </c>
      <c r="E737" s="11">
        <v>1</v>
      </c>
      <c r="F737" s="11">
        <v>1</v>
      </c>
      <c r="G737" s="11">
        <v>0</v>
      </c>
      <c r="H737" s="11">
        <v>0</v>
      </c>
      <c r="I737" s="24">
        <f t="shared" si="68"/>
        <v>23</v>
      </c>
      <c r="J737" s="24">
        <f t="shared" si="66"/>
        <v>1</v>
      </c>
      <c r="K737" s="24">
        <f t="shared" si="69"/>
        <v>24</v>
      </c>
    </row>
    <row r="738" spans="1:11" x14ac:dyDescent="0.25">
      <c r="A738" s="22" t="str">
        <f t="shared" si="70"/>
        <v>City of Yonkers Ward 1 ED 5</v>
      </c>
      <c r="B738" s="11">
        <v>250105</v>
      </c>
      <c r="C738" s="11">
        <v>202</v>
      </c>
      <c r="D738" s="11">
        <v>29</v>
      </c>
      <c r="E738" s="11">
        <v>1</v>
      </c>
      <c r="F738" s="11">
        <v>5</v>
      </c>
      <c r="G738" s="11">
        <v>0</v>
      </c>
      <c r="H738" s="11">
        <v>0</v>
      </c>
      <c r="I738" s="24">
        <f t="shared" si="68"/>
        <v>237</v>
      </c>
      <c r="J738" s="24">
        <f t="shared" si="66"/>
        <v>3</v>
      </c>
      <c r="K738" s="24">
        <f t="shared" si="69"/>
        <v>240</v>
      </c>
    </row>
    <row r="739" spans="1:11" x14ac:dyDescent="0.25">
      <c r="A739" s="22" t="str">
        <f t="shared" si="70"/>
        <v>City of Yonkers Ward 1 ED 6</v>
      </c>
      <c r="B739" s="11">
        <v>250106</v>
      </c>
      <c r="C739" s="11">
        <v>91</v>
      </c>
      <c r="D739" s="11">
        <v>28</v>
      </c>
      <c r="E739" s="11">
        <v>1</v>
      </c>
      <c r="F739" s="11">
        <v>2</v>
      </c>
      <c r="G739" s="11">
        <v>0</v>
      </c>
      <c r="H739" s="11">
        <v>0</v>
      </c>
      <c r="I739" s="24">
        <f t="shared" si="68"/>
        <v>122</v>
      </c>
      <c r="J739" s="24">
        <f t="shared" si="66"/>
        <v>4</v>
      </c>
      <c r="K739" s="24">
        <f t="shared" si="69"/>
        <v>126</v>
      </c>
    </row>
    <row r="740" spans="1:11" x14ac:dyDescent="0.25">
      <c r="A740" s="22" t="str">
        <f t="shared" si="70"/>
        <v>City of Yonkers Ward 1 ED 7</v>
      </c>
      <c r="B740" s="11">
        <v>250107</v>
      </c>
      <c r="C740" s="11">
        <v>168</v>
      </c>
      <c r="D740" s="11">
        <v>27</v>
      </c>
      <c r="E740" s="11">
        <v>3</v>
      </c>
      <c r="F740" s="11">
        <v>8</v>
      </c>
      <c r="G740" s="11">
        <v>0</v>
      </c>
      <c r="H740" s="11">
        <v>0</v>
      </c>
      <c r="I740" s="24">
        <f t="shared" si="68"/>
        <v>206</v>
      </c>
      <c r="J740" s="24">
        <f t="shared" si="66"/>
        <v>3</v>
      </c>
      <c r="K740" s="24">
        <f t="shared" si="69"/>
        <v>209</v>
      </c>
    </row>
    <row r="741" spans="1:11" x14ac:dyDescent="0.25">
      <c r="A741" s="22" t="str">
        <f t="shared" si="70"/>
        <v>City of Yonkers Ward 1 ED 8</v>
      </c>
      <c r="B741" s="11">
        <v>250108</v>
      </c>
      <c r="C741" s="11">
        <v>203</v>
      </c>
      <c r="D741" s="11">
        <v>32</v>
      </c>
      <c r="E741" s="11">
        <v>1</v>
      </c>
      <c r="F741" s="11">
        <v>5</v>
      </c>
      <c r="G741" s="11">
        <v>0</v>
      </c>
      <c r="H741" s="11">
        <v>0</v>
      </c>
      <c r="I741" s="24">
        <f t="shared" si="68"/>
        <v>241</v>
      </c>
      <c r="J741" s="24">
        <f t="shared" si="66"/>
        <v>4</v>
      </c>
      <c r="K741" s="24">
        <f t="shared" si="69"/>
        <v>245</v>
      </c>
    </row>
    <row r="742" spans="1:11" x14ac:dyDescent="0.25">
      <c r="A742" s="22" t="str">
        <f t="shared" si="70"/>
        <v>City of Yonkers Ward 1 ED 9</v>
      </c>
      <c r="B742" s="11">
        <v>250109</v>
      </c>
      <c r="C742" s="11">
        <v>86</v>
      </c>
      <c r="D742" s="11">
        <v>9</v>
      </c>
      <c r="E742" s="11">
        <v>0</v>
      </c>
      <c r="F742" s="11">
        <v>2</v>
      </c>
      <c r="G742" s="11">
        <v>0</v>
      </c>
      <c r="H742" s="11">
        <v>0</v>
      </c>
      <c r="I742" s="24">
        <f t="shared" si="68"/>
        <v>97</v>
      </c>
      <c r="J742" s="24">
        <f t="shared" si="66"/>
        <v>2</v>
      </c>
      <c r="K742" s="24">
        <f t="shared" si="69"/>
        <v>99</v>
      </c>
    </row>
    <row r="743" spans="1:11" x14ac:dyDescent="0.25">
      <c r="A743" s="22" t="str">
        <f t="shared" si="70"/>
        <v>City of Yonkers Ward 1 ED 10</v>
      </c>
      <c r="B743" s="11">
        <v>250110</v>
      </c>
      <c r="C743" s="11">
        <v>124</v>
      </c>
      <c r="D743" s="11">
        <v>37</v>
      </c>
      <c r="E743" s="11">
        <v>2</v>
      </c>
      <c r="F743" s="11">
        <v>4</v>
      </c>
      <c r="G743" s="11">
        <v>0</v>
      </c>
      <c r="H743" s="11">
        <v>0</v>
      </c>
      <c r="I743" s="24">
        <f t="shared" si="68"/>
        <v>167</v>
      </c>
      <c r="J743" s="24">
        <f t="shared" si="66"/>
        <v>2</v>
      </c>
      <c r="K743" s="24">
        <f t="shared" si="69"/>
        <v>169</v>
      </c>
    </row>
    <row r="744" spans="1:11" x14ac:dyDescent="0.25">
      <c r="A744" s="22" t="str">
        <f t="shared" si="70"/>
        <v>City of Yonkers Ward 1 ED 11</v>
      </c>
      <c r="B744" s="11">
        <v>250111</v>
      </c>
      <c r="C744" s="11">
        <v>260</v>
      </c>
      <c r="D744" s="11">
        <v>28</v>
      </c>
      <c r="E744" s="11">
        <v>1</v>
      </c>
      <c r="F744" s="11">
        <v>0</v>
      </c>
      <c r="G744" s="11">
        <v>0</v>
      </c>
      <c r="H744" s="11">
        <v>0</v>
      </c>
      <c r="I744" s="24">
        <f t="shared" si="68"/>
        <v>289</v>
      </c>
      <c r="J744" s="24">
        <f t="shared" si="66"/>
        <v>3</v>
      </c>
      <c r="K744" s="24">
        <f t="shared" si="69"/>
        <v>292</v>
      </c>
    </row>
    <row r="745" spans="1:11" x14ac:dyDescent="0.25">
      <c r="A745" s="22" t="str">
        <f t="shared" si="70"/>
        <v>City of Yonkers Ward 1 ED 12</v>
      </c>
      <c r="B745" s="11">
        <v>250112</v>
      </c>
      <c r="C745" s="11">
        <v>150</v>
      </c>
      <c r="D745" s="11">
        <v>29</v>
      </c>
      <c r="E745" s="11">
        <v>1</v>
      </c>
      <c r="F745" s="11">
        <v>4</v>
      </c>
      <c r="G745" s="11">
        <v>0</v>
      </c>
      <c r="H745" s="11">
        <v>0</v>
      </c>
      <c r="I745" s="24">
        <f t="shared" si="68"/>
        <v>184</v>
      </c>
      <c r="J745" s="24">
        <f t="shared" si="66"/>
        <v>2</v>
      </c>
      <c r="K745" s="24">
        <f t="shared" si="69"/>
        <v>186</v>
      </c>
    </row>
    <row r="746" spans="1:11" x14ac:dyDescent="0.25">
      <c r="A746" s="22" t="str">
        <f t="shared" si="70"/>
        <v>City of Yonkers Ward 1 ED 18</v>
      </c>
      <c r="B746" s="11">
        <v>250118</v>
      </c>
      <c r="C746" s="11">
        <v>137</v>
      </c>
      <c r="D746" s="11">
        <v>52</v>
      </c>
      <c r="E746" s="11">
        <v>1</v>
      </c>
      <c r="F746" s="11">
        <v>4</v>
      </c>
      <c r="G746" s="11">
        <v>0</v>
      </c>
      <c r="H746" s="11">
        <v>0</v>
      </c>
      <c r="I746" s="24">
        <f t="shared" si="68"/>
        <v>194</v>
      </c>
      <c r="J746" s="24">
        <f t="shared" si="66"/>
        <v>1</v>
      </c>
      <c r="K746" s="24">
        <f t="shared" si="69"/>
        <v>195</v>
      </c>
    </row>
    <row r="747" spans="1:11" x14ac:dyDescent="0.25">
      <c r="A747" s="22" t="str">
        <f t="shared" si="70"/>
        <v>City of Yonkers Ward 1 ED 22</v>
      </c>
      <c r="B747" s="11">
        <v>250122</v>
      </c>
      <c r="C747" s="11">
        <v>100</v>
      </c>
      <c r="D747" s="11">
        <v>31</v>
      </c>
      <c r="E747" s="11">
        <v>0</v>
      </c>
      <c r="F747" s="11">
        <v>16</v>
      </c>
      <c r="G747" s="11">
        <v>0</v>
      </c>
      <c r="H747" s="11">
        <v>1</v>
      </c>
      <c r="I747" s="24">
        <f t="shared" si="68"/>
        <v>148</v>
      </c>
      <c r="J747" s="24">
        <f t="shared" ref="J747:J813" si="72">SUM(K747-I747)</f>
        <v>0</v>
      </c>
      <c r="K747" s="24">
        <f t="shared" si="69"/>
        <v>148</v>
      </c>
    </row>
    <row r="748" spans="1:11" ht="13.8" thickBot="1" x14ac:dyDescent="0.3">
      <c r="A748" s="18" t="str">
        <f t="shared" si="70"/>
        <v>City of Yonkers Ward 1 ED 26</v>
      </c>
      <c r="B748" s="19">
        <v>250126</v>
      </c>
      <c r="C748" s="19">
        <v>70</v>
      </c>
      <c r="D748" s="19">
        <v>21</v>
      </c>
      <c r="E748" s="19">
        <v>2</v>
      </c>
      <c r="F748" s="19">
        <v>2</v>
      </c>
      <c r="G748" s="19">
        <v>0</v>
      </c>
      <c r="H748" s="19">
        <v>0</v>
      </c>
      <c r="I748" s="26">
        <f t="shared" si="68"/>
        <v>95</v>
      </c>
      <c r="J748" s="26">
        <f t="shared" si="72"/>
        <v>4</v>
      </c>
      <c r="K748" s="26">
        <f t="shared" si="69"/>
        <v>99</v>
      </c>
    </row>
    <row r="749" spans="1:11" x14ac:dyDescent="0.25">
      <c r="A749" s="22"/>
      <c r="B749" s="11" t="s">
        <v>977</v>
      </c>
      <c r="C749" s="11">
        <f>SUM(C734:C748)</f>
        <v>2007</v>
      </c>
      <c r="D749" s="11">
        <f t="shared" ref="D749:K749" si="73">SUM(D734:D748)</f>
        <v>414</v>
      </c>
      <c r="E749" s="11">
        <f t="shared" si="73"/>
        <v>19</v>
      </c>
      <c r="F749" s="11">
        <f t="shared" si="73"/>
        <v>76</v>
      </c>
      <c r="G749" s="11">
        <f t="shared" si="73"/>
        <v>0</v>
      </c>
      <c r="H749" s="11">
        <f t="shared" si="73"/>
        <v>3</v>
      </c>
      <c r="I749" s="11">
        <f t="shared" si="73"/>
        <v>2519</v>
      </c>
      <c r="J749" s="11">
        <f t="shared" si="73"/>
        <v>32</v>
      </c>
      <c r="K749" s="11">
        <f t="shared" si="73"/>
        <v>2551</v>
      </c>
    </row>
    <row r="750" spans="1:11" x14ac:dyDescent="0.25">
      <c r="A750" s="22" t="str">
        <f t="shared" si="70"/>
        <v>City of Yonkers Ward 2 ED 1</v>
      </c>
      <c r="B750" s="11">
        <v>250201</v>
      </c>
      <c r="C750" s="11">
        <v>101</v>
      </c>
      <c r="D750" s="11">
        <v>163</v>
      </c>
      <c r="E750" s="11">
        <v>14</v>
      </c>
      <c r="F750" s="11">
        <v>7</v>
      </c>
      <c r="G750" s="11">
        <v>0</v>
      </c>
      <c r="H750" s="11">
        <v>0</v>
      </c>
      <c r="I750" s="24">
        <f t="shared" si="68"/>
        <v>285</v>
      </c>
      <c r="J750" s="24">
        <f t="shared" si="72"/>
        <v>1</v>
      </c>
      <c r="K750" s="24">
        <f t="shared" si="69"/>
        <v>286</v>
      </c>
    </row>
    <row r="751" spans="1:11" x14ac:dyDescent="0.25">
      <c r="A751" s="22" t="str">
        <f t="shared" si="70"/>
        <v>City of Yonkers Ward 2 ED 2</v>
      </c>
      <c r="B751" s="11">
        <v>250202</v>
      </c>
      <c r="C751" s="11">
        <v>143</v>
      </c>
      <c r="D751" s="11">
        <v>169</v>
      </c>
      <c r="E751" s="11">
        <v>14</v>
      </c>
      <c r="F751" s="11">
        <v>3</v>
      </c>
      <c r="G751" s="11">
        <v>0</v>
      </c>
      <c r="H751" s="11">
        <v>1</v>
      </c>
      <c r="I751" s="24">
        <f t="shared" si="68"/>
        <v>330</v>
      </c>
      <c r="J751" s="24">
        <f t="shared" si="72"/>
        <v>3</v>
      </c>
      <c r="K751" s="24">
        <f t="shared" si="69"/>
        <v>333</v>
      </c>
    </row>
    <row r="752" spans="1:11" x14ac:dyDescent="0.25">
      <c r="A752" s="22" t="str">
        <f t="shared" si="70"/>
        <v>City of Yonkers Ward 2 ED 3</v>
      </c>
      <c r="B752" s="11">
        <v>250203</v>
      </c>
      <c r="C752" s="11">
        <v>167</v>
      </c>
      <c r="D752" s="11">
        <v>228</v>
      </c>
      <c r="E752" s="11">
        <v>19</v>
      </c>
      <c r="F752" s="11">
        <v>9</v>
      </c>
      <c r="G752" s="11">
        <v>0</v>
      </c>
      <c r="H752" s="11">
        <v>0</v>
      </c>
      <c r="I752" s="24">
        <f t="shared" si="68"/>
        <v>423</v>
      </c>
      <c r="J752" s="24">
        <f t="shared" si="72"/>
        <v>5</v>
      </c>
      <c r="K752" s="24">
        <f t="shared" si="69"/>
        <v>428</v>
      </c>
    </row>
    <row r="753" spans="1:11" x14ac:dyDescent="0.25">
      <c r="A753" s="22" t="str">
        <f t="shared" si="70"/>
        <v>City of Yonkers Ward 2 ED 4</v>
      </c>
      <c r="B753" s="11">
        <v>250204</v>
      </c>
      <c r="C753" s="11">
        <v>46</v>
      </c>
      <c r="D753" s="11">
        <v>107</v>
      </c>
      <c r="E753" s="11">
        <v>12</v>
      </c>
      <c r="F753" s="11">
        <v>7</v>
      </c>
      <c r="G753" s="11">
        <v>0</v>
      </c>
      <c r="H753" s="11">
        <v>0</v>
      </c>
      <c r="I753" s="24">
        <f t="shared" si="68"/>
        <v>172</v>
      </c>
      <c r="J753" s="24">
        <f t="shared" si="72"/>
        <v>3</v>
      </c>
      <c r="K753" s="24">
        <f t="shared" si="69"/>
        <v>175</v>
      </c>
    </row>
    <row r="754" spans="1:11" x14ac:dyDescent="0.25">
      <c r="A754" s="22" t="str">
        <f t="shared" si="70"/>
        <v>City of Yonkers Ward 2 ED 5</v>
      </c>
      <c r="B754" s="11">
        <v>250205</v>
      </c>
      <c r="C754" s="11">
        <v>92</v>
      </c>
      <c r="D754" s="11">
        <v>222</v>
      </c>
      <c r="E754" s="11">
        <v>21</v>
      </c>
      <c r="F754" s="11">
        <v>6</v>
      </c>
      <c r="G754" s="11">
        <v>0</v>
      </c>
      <c r="H754" s="11">
        <v>0</v>
      </c>
      <c r="I754" s="24">
        <f t="shared" si="68"/>
        <v>341</v>
      </c>
      <c r="J754" s="24">
        <f t="shared" si="72"/>
        <v>5</v>
      </c>
      <c r="K754" s="24">
        <f t="shared" si="69"/>
        <v>346</v>
      </c>
    </row>
    <row r="755" spans="1:11" x14ac:dyDescent="0.25">
      <c r="A755" s="22" t="str">
        <f t="shared" si="70"/>
        <v>City of Yonkers Ward 2 ED 6</v>
      </c>
      <c r="B755" s="11">
        <v>250206</v>
      </c>
      <c r="C755" s="11">
        <v>105</v>
      </c>
      <c r="D755" s="11">
        <v>97</v>
      </c>
      <c r="E755" s="11">
        <v>2</v>
      </c>
      <c r="F755" s="11">
        <v>5</v>
      </c>
      <c r="G755" s="11">
        <v>0</v>
      </c>
      <c r="H755" s="11">
        <v>0</v>
      </c>
      <c r="I755" s="24">
        <f t="shared" si="68"/>
        <v>209</v>
      </c>
      <c r="J755" s="24">
        <f t="shared" si="72"/>
        <v>0</v>
      </c>
      <c r="K755" s="24">
        <f t="shared" si="69"/>
        <v>209</v>
      </c>
    </row>
    <row r="756" spans="1:11" x14ac:dyDescent="0.25">
      <c r="A756" s="22" t="str">
        <f t="shared" si="70"/>
        <v>City of Yonkers Ward 2 ED 7</v>
      </c>
      <c r="B756" s="11">
        <v>250207</v>
      </c>
      <c r="C756" s="11">
        <v>122</v>
      </c>
      <c r="D756" s="11">
        <v>70</v>
      </c>
      <c r="E756" s="11">
        <v>5</v>
      </c>
      <c r="F756" s="11">
        <v>11</v>
      </c>
      <c r="G756" s="11">
        <v>0</v>
      </c>
      <c r="H756" s="11">
        <v>0</v>
      </c>
      <c r="I756" s="24">
        <f t="shared" si="68"/>
        <v>208</v>
      </c>
      <c r="J756" s="24">
        <f t="shared" si="72"/>
        <v>0</v>
      </c>
      <c r="K756" s="24">
        <f t="shared" si="69"/>
        <v>208</v>
      </c>
    </row>
    <row r="757" spans="1:11" x14ac:dyDescent="0.25">
      <c r="A757" s="22" t="str">
        <f t="shared" si="70"/>
        <v>City of Yonkers Ward 2 ED 8</v>
      </c>
      <c r="B757" s="11">
        <v>250208</v>
      </c>
      <c r="C757" s="11">
        <v>47</v>
      </c>
      <c r="D757" s="11">
        <v>34</v>
      </c>
      <c r="E757" s="11">
        <v>3</v>
      </c>
      <c r="F757" s="11">
        <v>6</v>
      </c>
      <c r="G757" s="11">
        <v>0</v>
      </c>
      <c r="H757" s="11">
        <v>0</v>
      </c>
      <c r="I757" s="24">
        <f t="shared" si="68"/>
        <v>90</v>
      </c>
      <c r="J757" s="24">
        <f t="shared" si="72"/>
        <v>2</v>
      </c>
      <c r="K757" s="24">
        <f t="shared" si="69"/>
        <v>92</v>
      </c>
    </row>
    <row r="758" spans="1:11" x14ac:dyDescent="0.25">
      <c r="A758" s="22" t="str">
        <f t="shared" si="70"/>
        <v>City of Yonkers Ward 2 ED 9</v>
      </c>
      <c r="B758" s="11">
        <v>250209</v>
      </c>
      <c r="C758" s="11">
        <v>121</v>
      </c>
      <c r="D758" s="11">
        <v>155</v>
      </c>
      <c r="E758" s="11">
        <v>10</v>
      </c>
      <c r="F758" s="11">
        <v>4</v>
      </c>
      <c r="G758" s="11">
        <v>0</v>
      </c>
      <c r="H758" s="11">
        <v>0</v>
      </c>
      <c r="I758" s="24">
        <f t="shared" si="68"/>
        <v>290</v>
      </c>
      <c r="J758" s="24">
        <f t="shared" si="72"/>
        <v>2</v>
      </c>
      <c r="K758" s="24">
        <f t="shared" si="69"/>
        <v>292</v>
      </c>
    </row>
    <row r="759" spans="1:11" x14ac:dyDescent="0.25">
      <c r="A759" s="22" t="str">
        <f t="shared" si="70"/>
        <v>City of Yonkers Ward 2 ED 10</v>
      </c>
      <c r="B759" s="11">
        <v>250210</v>
      </c>
      <c r="C759" s="11">
        <v>62</v>
      </c>
      <c r="D759" s="11">
        <v>57</v>
      </c>
      <c r="E759" s="11">
        <v>7</v>
      </c>
      <c r="F759" s="11">
        <v>1</v>
      </c>
      <c r="G759" s="11">
        <v>0</v>
      </c>
      <c r="H759" s="11">
        <v>0</v>
      </c>
      <c r="I759" s="24">
        <f t="shared" si="68"/>
        <v>127</v>
      </c>
      <c r="J759" s="24">
        <f t="shared" si="72"/>
        <v>0</v>
      </c>
      <c r="K759" s="24">
        <f t="shared" si="69"/>
        <v>127</v>
      </c>
    </row>
    <row r="760" spans="1:11" x14ac:dyDescent="0.25">
      <c r="A760" s="22" t="str">
        <f t="shared" si="70"/>
        <v>City of Yonkers Ward 2 ED 11</v>
      </c>
      <c r="B760" s="11">
        <v>250211</v>
      </c>
      <c r="C760" s="11">
        <v>232</v>
      </c>
      <c r="D760" s="11">
        <v>214</v>
      </c>
      <c r="E760" s="11">
        <v>21</v>
      </c>
      <c r="F760" s="11">
        <v>29</v>
      </c>
      <c r="G760" s="11">
        <v>0</v>
      </c>
      <c r="H760" s="11">
        <v>0</v>
      </c>
      <c r="I760" s="24">
        <f t="shared" si="68"/>
        <v>496</v>
      </c>
      <c r="J760" s="24">
        <f t="shared" si="72"/>
        <v>7</v>
      </c>
      <c r="K760" s="24">
        <f t="shared" si="69"/>
        <v>503</v>
      </c>
    </row>
    <row r="761" spans="1:11" x14ac:dyDescent="0.25">
      <c r="A761" s="22" t="str">
        <f t="shared" si="70"/>
        <v>City of Yonkers Ward 2 ED 12</v>
      </c>
      <c r="B761" s="11">
        <v>250212</v>
      </c>
      <c r="C761" s="11">
        <v>159</v>
      </c>
      <c r="D761" s="11">
        <v>216</v>
      </c>
      <c r="E761" s="11">
        <v>20</v>
      </c>
      <c r="F761" s="11">
        <v>8</v>
      </c>
      <c r="G761" s="11">
        <v>0</v>
      </c>
      <c r="H761" s="11">
        <v>0</v>
      </c>
      <c r="I761" s="24">
        <f t="shared" si="68"/>
        <v>403</v>
      </c>
      <c r="J761" s="24">
        <f t="shared" si="72"/>
        <v>2</v>
      </c>
      <c r="K761" s="24">
        <f t="shared" si="69"/>
        <v>405</v>
      </c>
    </row>
    <row r="762" spans="1:11" x14ac:dyDescent="0.25">
      <c r="A762" s="22" t="str">
        <f t="shared" si="70"/>
        <v>City of Yonkers Ward 2 ED 13</v>
      </c>
      <c r="B762" s="11">
        <v>250213</v>
      </c>
      <c r="C762" s="11">
        <v>109</v>
      </c>
      <c r="D762" s="11">
        <v>80</v>
      </c>
      <c r="E762" s="11">
        <v>10</v>
      </c>
      <c r="F762" s="11">
        <v>2</v>
      </c>
      <c r="G762" s="11">
        <v>0</v>
      </c>
      <c r="H762" s="11">
        <v>1</v>
      </c>
      <c r="I762" s="24">
        <f t="shared" si="68"/>
        <v>202</v>
      </c>
      <c r="J762" s="24">
        <f t="shared" si="72"/>
        <v>2</v>
      </c>
      <c r="K762" s="24">
        <f t="shared" si="69"/>
        <v>204</v>
      </c>
    </row>
    <row r="763" spans="1:11" x14ac:dyDescent="0.25">
      <c r="A763" s="22" t="str">
        <f t="shared" si="70"/>
        <v>City of Yonkers Ward 2 ED 14</v>
      </c>
      <c r="B763" s="11">
        <v>250214</v>
      </c>
      <c r="C763" s="11">
        <v>40</v>
      </c>
      <c r="D763" s="11">
        <v>39</v>
      </c>
      <c r="E763" s="11">
        <v>6</v>
      </c>
      <c r="F763" s="11">
        <v>7</v>
      </c>
      <c r="G763" s="11">
        <v>0</v>
      </c>
      <c r="H763" s="11">
        <v>0</v>
      </c>
      <c r="I763" s="24">
        <f t="shared" si="68"/>
        <v>92</v>
      </c>
      <c r="J763" s="24">
        <f t="shared" si="72"/>
        <v>2</v>
      </c>
      <c r="K763" s="24">
        <f t="shared" si="69"/>
        <v>94</v>
      </c>
    </row>
    <row r="764" spans="1:11" x14ac:dyDescent="0.25">
      <c r="A764" s="22" t="str">
        <f t="shared" si="70"/>
        <v>City of Yonkers Ward 2 ED 16</v>
      </c>
      <c r="B764" s="11">
        <v>250216</v>
      </c>
      <c r="C764" s="11">
        <v>60</v>
      </c>
      <c r="D764" s="11">
        <v>119</v>
      </c>
      <c r="E764" s="11">
        <v>8</v>
      </c>
      <c r="F764" s="11">
        <v>3</v>
      </c>
      <c r="G764" s="11">
        <v>0</v>
      </c>
      <c r="H764" s="11">
        <v>0</v>
      </c>
      <c r="I764" s="24">
        <f t="shared" si="68"/>
        <v>190</v>
      </c>
      <c r="J764" s="24">
        <f t="shared" si="72"/>
        <v>1</v>
      </c>
      <c r="K764" s="24">
        <f t="shared" si="69"/>
        <v>191</v>
      </c>
    </row>
    <row r="765" spans="1:11" x14ac:dyDescent="0.25">
      <c r="A765" s="22" t="str">
        <f t="shared" si="70"/>
        <v>City of Yonkers Ward 2 ED 18</v>
      </c>
      <c r="B765" s="11">
        <v>250218</v>
      </c>
      <c r="C765" s="11">
        <v>94</v>
      </c>
      <c r="D765" s="11">
        <v>29</v>
      </c>
      <c r="E765" s="11">
        <v>2</v>
      </c>
      <c r="F765" s="11">
        <v>2</v>
      </c>
      <c r="G765" s="11">
        <v>0</v>
      </c>
      <c r="H765" s="11">
        <v>0</v>
      </c>
      <c r="I765" s="24">
        <f t="shared" si="68"/>
        <v>127</v>
      </c>
      <c r="J765" s="24">
        <f t="shared" si="72"/>
        <v>2</v>
      </c>
      <c r="K765" s="24">
        <f t="shared" si="69"/>
        <v>129</v>
      </c>
    </row>
    <row r="766" spans="1:11" x14ac:dyDescent="0.25">
      <c r="A766" s="22" t="str">
        <f t="shared" si="70"/>
        <v>City of Yonkers Ward 2 ED 20</v>
      </c>
      <c r="B766" s="11">
        <v>250220</v>
      </c>
      <c r="C766" s="11">
        <v>67</v>
      </c>
      <c r="D766" s="11">
        <v>56</v>
      </c>
      <c r="E766" s="11">
        <v>2</v>
      </c>
      <c r="F766" s="11">
        <v>1</v>
      </c>
      <c r="G766" s="11">
        <v>0</v>
      </c>
      <c r="H766" s="11">
        <v>1</v>
      </c>
      <c r="I766" s="24">
        <f t="shared" si="68"/>
        <v>127</v>
      </c>
      <c r="J766" s="24">
        <f t="shared" si="72"/>
        <v>2</v>
      </c>
      <c r="K766" s="24">
        <f t="shared" si="69"/>
        <v>129</v>
      </c>
    </row>
    <row r="767" spans="1:11" x14ac:dyDescent="0.25">
      <c r="A767" s="22" t="str">
        <f t="shared" si="70"/>
        <v>City of Yonkers Ward 2 ED 22</v>
      </c>
      <c r="B767" s="11">
        <v>250222</v>
      </c>
      <c r="C767" s="11">
        <v>0</v>
      </c>
      <c r="D767" s="11">
        <v>0</v>
      </c>
      <c r="E767" s="11">
        <v>0</v>
      </c>
      <c r="F767" s="11">
        <v>0</v>
      </c>
      <c r="G767" s="11">
        <v>0</v>
      </c>
      <c r="H767" s="11">
        <v>0</v>
      </c>
      <c r="I767" s="24">
        <f t="shared" si="68"/>
        <v>0</v>
      </c>
      <c r="J767" s="24">
        <f t="shared" si="72"/>
        <v>0</v>
      </c>
      <c r="K767" s="24">
        <f t="shared" si="69"/>
        <v>0</v>
      </c>
    </row>
    <row r="768" spans="1:11" x14ac:dyDescent="0.25">
      <c r="A768" s="22" t="str">
        <f t="shared" si="70"/>
        <v>City of Yonkers Ward 2 ED 23</v>
      </c>
      <c r="B768" s="11">
        <v>250223</v>
      </c>
      <c r="C768" s="11">
        <v>0</v>
      </c>
      <c r="D768" s="11">
        <v>0</v>
      </c>
      <c r="E768" s="11">
        <v>0</v>
      </c>
      <c r="F768" s="11">
        <v>0</v>
      </c>
      <c r="G768" s="11">
        <v>0</v>
      </c>
      <c r="H768" s="11">
        <v>0</v>
      </c>
      <c r="I768" s="24">
        <f t="shared" si="68"/>
        <v>0</v>
      </c>
      <c r="J768" s="24">
        <f t="shared" si="72"/>
        <v>0</v>
      </c>
      <c r="K768" s="24">
        <f t="shared" si="69"/>
        <v>0</v>
      </c>
    </row>
    <row r="769" spans="1:11" x14ac:dyDescent="0.25">
      <c r="A769" s="22" t="str">
        <f t="shared" si="70"/>
        <v>City of Yonkers Ward 2 ED 24</v>
      </c>
      <c r="B769" s="11">
        <v>250224</v>
      </c>
      <c r="C769" s="11">
        <v>53</v>
      </c>
      <c r="D769" s="11">
        <v>81</v>
      </c>
      <c r="E769" s="11">
        <v>10</v>
      </c>
      <c r="F769" s="11">
        <v>2</v>
      </c>
      <c r="G769" s="11">
        <v>0</v>
      </c>
      <c r="H769" s="11">
        <v>1</v>
      </c>
      <c r="I769" s="24">
        <f t="shared" si="68"/>
        <v>147</v>
      </c>
      <c r="J769" s="24">
        <f t="shared" si="72"/>
        <v>2</v>
      </c>
      <c r="K769" s="24">
        <f t="shared" si="69"/>
        <v>149</v>
      </c>
    </row>
    <row r="770" spans="1:11" x14ac:dyDescent="0.25">
      <c r="A770" s="22" t="str">
        <f t="shared" si="70"/>
        <v>City of Yonkers Ward 2 ED 26</v>
      </c>
      <c r="B770" s="11">
        <v>250226</v>
      </c>
      <c r="C770" s="11">
        <v>69</v>
      </c>
      <c r="D770" s="11">
        <v>37</v>
      </c>
      <c r="E770" s="11">
        <v>2</v>
      </c>
      <c r="F770" s="11">
        <v>1</v>
      </c>
      <c r="G770" s="11">
        <v>0</v>
      </c>
      <c r="H770" s="11">
        <v>0</v>
      </c>
      <c r="I770" s="24">
        <f t="shared" si="68"/>
        <v>109</v>
      </c>
      <c r="J770" s="24">
        <f t="shared" si="72"/>
        <v>0</v>
      </c>
      <c r="K770" s="24">
        <f t="shared" si="69"/>
        <v>109</v>
      </c>
    </row>
    <row r="771" spans="1:11" ht="13.8" thickBot="1" x14ac:dyDescent="0.3">
      <c r="A771" s="18" t="str">
        <f t="shared" si="70"/>
        <v>City of Yonkers Ward 2 ED 29</v>
      </c>
      <c r="B771" s="19">
        <v>250229</v>
      </c>
      <c r="C771" s="19">
        <v>0</v>
      </c>
      <c r="D771" s="19">
        <v>0</v>
      </c>
      <c r="E771" s="19">
        <v>0</v>
      </c>
      <c r="F771" s="19">
        <v>0</v>
      </c>
      <c r="G771" s="19">
        <v>0</v>
      </c>
      <c r="H771" s="19">
        <v>0</v>
      </c>
      <c r="I771" s="26">
        <f t="shared" si="68"/>
        <v>0</v>
      </c>
      <c r="J771" s="26">
        <f t="shared" si="72"/>
        <v>0</v>
      </c>
      <c r="K771" s="26">
        <f t="shared" si="69"/>
        <v>0</v>
      </c>
    </row>
    <row r="772" spans="1:11" x14ac:dyDescent="0.25">
      <c r="A772" s="22"/>
      <c r="B772" s="11" t="s">
        <v>977</v>
      </c>
      <c r="C772" s="11">
        <f>SUM(C750:C771)</f>
        <v>1889</v>
      </c>
      <c r="D772" s="11">
        <f t="shared" ref="D772:K772" si="74">SUM(D750:D771)</f>
        <v>2173</v>
      </c>
      <c r="E772" s="11">
        <f t="shared" si="74"/>
        <v>188</v>
      </c>
      <c r="F772" s="11">
        <f t="shared" si="74"/>
        <v>114</v>
      </c>
      <c r="G772" s="11">
        <f t="shared" si="74"/>
        <v>0</v>
      </c>
      <c r="H772" s="11">
        <f t="shared" si="74"/>
        <v>4</v>
      </c>
      <c r="I772" s="11">
        <f t="shared" si="74"/>
        <v>4368</v>
      </c>
      <c r="J772" s="11">
        <f t="shared" si="74"/>
        <v>41</v>
      </c>
      <c r="K772" s="11">
        <f t="shared" si="74"/>
        <v>4409</v>
      </c>
    </row>
    <row r="773" spans="1:11" x14ac:dyDescent="0.25">
      <c r="A773" s="22" t="str">
        <f t="shared" si="70"/>
        <v>City of Yonkers Ward 3 ED 1</v>
      </c>
      <c r="B773" s="11">
        <v>250301</v>
      </c>
      <c r="C773" s="11">
        <v>25</v>
      </c>
      <c r="D773" s="11">
        <v>6</v>
      </c>
      <c r="E773" s="11">
        <v>0</v>
      </c>
      <c r="F773" s="11">
        <v>0</v>
      </c>
      <c r="G773" s="11">
        <v>0</v>
      </c>
      <c r="H773" s="11">
        <v>0</v>
      </c>
      <c r="I773" s="24">
        <f t="shared" si="68"/>
        <v>31</v>
      </c>
      <c r="J773" s="24">
        <f t="shared" si="72"/>
        <v>0</v>
      </c>
      <c r="K773" s="24">
        <f t="shared" si="69"/>
        <v>31</v>
      </c>
    </row>
    <row r="774" spans="1:11" x14ac:dyDescent="0.25">
      <c r="A774" s="22" t="str">
        <f t="shared" si="70"/>
        <v>City of Yonkers Ward 3 ED 2</v>
      </c>
      <c r="B774" s="11">
        <v>250302</v>
      </c>
      <c r="C774" s="11">
        <v>47</v>
      </c>
      <c r="D774" s="11">
        <v>54</v>
      </c>
      <c r="E774" s="11">
        <v>4</v>
      </c>
      <c r="F774" s="11">
        <v>2</v>
      </c>
      <c r="G774" s="11">
        <v>0</v>
      </c>
      <c r="H774" s="11">
        <v>0</v>
      </c>
      <c r="I774" s="24">
        <f t="shared" si="68"/>
        <v>107</v>
      </c>
      <c r="J774" s="24">
        <f t="shared" si="72"/>
        <v>1</v>
      </c>
      <c r="K774" s="24">
        <f t="shared" si="69"/>
        <v>108</v>
      </c>
    </row>
    <row r="775" spans="1:11" x14ac:dyDescent="0.25">
      <c r="A775" s="22" t="str">
        <f t="shared" si="70"/>
        <v>City of Yonkers Ward 3 ED 3</v>
      </c>
      <c r="B775" s="11">
        <v>250303</v>
      </c>
      <c r="C775" s="11">
        <v>165</v>
      </c>
      <c r="D775" s="11">
        <v>38</v>
      </c>
      <c r="E775" s="11">
        <v>5</v>
      </c>
      <c r="F775" s="11">
        <v>6</v>
      </c>
      <c r="G775" s="11">
        <v>0</v>
      </c>
      <c r="H775" s="11">
        <v>0</v>
      </c>
      <c r="I775" s="24">
        <f t="shared" si="68"/>
        <v>214</v>
      </c>
      <c r="J775" s="24">
        <f t="shared" si="72"/>
        <v>3</v>
      </c>
      <c r="K775" s="24">
        <f t="shared" si="69"/>
        <v>217</v>
      </c>
    </row>
    <row r="776" spans="1:11" x14ac:dyDescent="0.25">
      <c r="A776" s="22" t="str">
        <f t="shared" si="70"/>
        <v>City of Yonkers Ward 3 ED 4</v>
      </c>
      <c r="B776" s="11">
        <v>250304</v>
      </c>
      <c r="C776" s="11">
        <v>77</v>
      </c>
      <c r="D776" s="11">
        <v>67</v>
      </c>
      <c r="E776" s="11">
        <v>10</v>
      </c>
      <c r="F776" s="11">
        <v>9</v>
      </c>
      <c r="G776" s="11">
        <v>0</v>
      </c>
      <c r="H776" s="11">
        <v>0</v>
      </c>
      <c r="I776" s="24">
        <f t="shared" si="68"/>
        <v>163</v>
      </c>
      <c r="J776" s="24">
        <f t="shared" si="72"/>
        <v>0</v>
      </c>
      <c r="K776" s="24">
        <f t="shared" si="69"/>
        <v>163</v>
      </c>
    </row>
    <row r="777" spans="1:11" x14ac:dyDescent="0.25">
      <c r="A777" s="22" t="str">
        <f t="shared" si="70"/>
        <v>City of Yonkers Ward 3 ED 5</v>
      </c>
      <c r="B777" s="11">
        <v>250305</v>
      </c>
      <c r="C777" s="11">
        <v>12</v>
      </c>
      <c r="D777" s="11">
        <v>8</v>
      </c>
      <c r="E777" s="11">
        <v>0</v>
      </c>
      <c r="F777" s="11">
        <v>0</v>
      </c>
      <c r="G777" s="11">
        <v>0</v>
      </c>
      <c r="H777" s="11">
        <v>0</v>
      </c>
      <c r="I777" s="24">
        <f t="shared" si="68"/>
        <v>20</v>
      </c>
      <c r="J777" s="24">
        <f t="shared" si="72"/>
        <v>0</v>
      </c>
      <c r="K777" s="24">
        <f t="shared" si="69"/>
        <v>20</v>
      </c>
    </row>
    <row r="778" spans="1:11" x14ac:dyDescent="0.25">
      <c r="A778" s="22" t="str">
        <f t="shared" si="70"/>
        <v>City of Yonkers Ward 3 ED 6</v>
      </c>
      <c r="B778" s="11">
        <v>250306</v>
      </c>
      <c r="C778" s="11">
        <v>35</v>
      </c>
      <c r="D778" s="11">
        <v>36</v>
      </c>
      <c r="E778" s="11">
        <v>7</v>
      </c>
      <c r="F778" s="11">
        <v>2</v>
      </c>
      <c r="G778" s="11">
        <v>0</v>
      </c>
      <c r="H778" s="11">
        <v>0</v>
      </c>
      <c r="I778" s="24">
        <f t="shared" si="68"/>
        <v>80</v>
      </c>
      <c r="J778" s="24">
        <f t="shared" si="72"/>
        <v>0</v>
      </c>
      <c r="K778" s="24">
        <f t="shared" si="69"/>
        <v>80</v>
      </c>
    </row>
    <row r="779" spans="1:11" x14ac:dyDescent="0.25">
      <c r="A779" s="22" t="str">
        <f t="shared" si="70"/>
        <v>City of Yonkers Ward 3 ED 7</v>
      </c>
      <c r="B779" s="11">
        <v>250307</v>
      </c>
      <c r="C779" s="11">
        <v>277</v>
      </c>
      <c r="D779" s="11">
        <v>31</v>
      </c>
      <c r="E779" s="11">
        <v>5</v>
      </c>
      <c r="F779" s="11">
        <v>11</v>
      </c>
      <c r="G779" s="11">
        <v>0</v>
      </c>
      <c r="H779" s="11">
        <v>0</v>
      </c>
      <c r="I779" s="24">
        <f t="shared" si="68"/>
        <v>324</v>
      </c>
      <c r="J779" s="24">
        <f t="shared" si="72"/>
        <v>6</v>
      </c>
      <c r="K779" s="24">
        <f t="shared" si="69"/>
        <v>330</v>
      </c>
    </row>
    <row r="780" spans="1:11" x14ac:dyDescent="0.25">
      <c r="A780" s="22" t="str">
        <f t="shared" si="70"/>
        <v>City of Yonkers Ward 3 ED 8</v>
      </c>
      <c r="B780" s="11">
        <v>250308</v>
      </c>
      <c r="C780" s="11">
        <v>122</v>
      </c>
      <c r="D780" s="11">
        <v>21</v>
      </c>
      <c r="E780" s="11">
        <v>1</v>
      </c>
      <c r="F780" s="11">
        <v>10</v>
      </c>
      <c r="G780" s="11">
        <v>0</v>
      </c>
      <c r="H780" s="11">
        <v>0</v>
      </c>
      <c r="I780" s="24">
        <f t="shared" si="68"/>
        <v>154</v>
      </c>
      <c r="J780" s="24">
        <f t="shared" si="72"/>
        <v>1</v>
      </c>
      <c r="K780" s="24">
        <f t="shared" si="69"/>
        <v>155</v>
      </c>
    </row>
    <row r="781" spans="1:11" x14ac:dyDescent="0.25">
      <c r="A781" s="22" t="str">
        <f t="shared" si="70"/>
        <v>City of Yonkers Ward 3 ED 10</v>
      </c>
      <c r="B781" s="11">
        <v>250310</v>
      </c>
      <c r="C781" s="11">
        <v>151</v>
      </c>
      <c r="D781" s="11">
        <v>130</v>
      </c>
      <c r="E781" s="11">
        <v>15</v>
      </c>
      <c r="F781" s="11">
        <v>4</v>
      </c>
      <c r="G781" s="11">
        <v>0</v>
      </c>
      <c r="H781" s="11">
        <v>0</v>
      </c>
      <c r="I781" s="24">
        <f t="shared" si="68"/>
        <v>300</v>
      </c>
      <c r="J781" s="24">
        <f t="shared" si="72"/>
        <v>2</v>
      </c>
      <c r="K781" s="24">
        <f t="shared" si="69"/>
        <v>302</v>
      </c>
    </row>
    <row r="782" spans="1:11" x14ac:dyDescent="0.25">
      <c r="A782" s="22" t="str">
        <f t="shared" si="70"/>
        <v>City of Yonkers Ward 3 ED 11</v>
      </c>
      <c r="B782" s="11">
        <v>250311</v>
      </c>
      <c r="C782" s="11">
        <v>108</v>
      </c>
      <c r="D782" s="11">
        <v>41</v>
      </c>
      <c r="E782" s="11">
        <v>6</v>
      </c>
      <c r="F782" s="11">
        <v>9</v>
      </c>
      <c r="G782" s="11">
        <v>0</v>
      </c>
      <c r="H782" s="11">
        <v>0</v>
      </c>
      <c r="I782" s="24">
        <f t="shared" si="68"/>
        <v>164</v>
      </c>
      <c r="J782" s="24">
        <f t="shared" si="72"/>
        <v>2</v>
      </c>
      <c r="K782" s="24">
        <f t="shared" si="69"/>
        <v>166</v>
      </c>
    </row>
    <row r="783" spans="1:11" x14ac:dyDescent="0.25">
      <c r="A783" s="22" t="str">
        <f t="shared" si="70"/>
        <v>City of Yonkers Ward 3 ED 12</v>
      </c>
      <c r="B783" s="11">
        <v>250312</v>
      </c>
      <c r="C783" s="11">
        <v>329</v>
      </c>
      <c r="D783" s="11">
        <v>92</v>
      </c>
      <c r="E783" s="11">
        <v>14</v>
      </c>
      <c r="F783" s="11">
        <v>15</v>
      </c>
      <c r="G783" s="11">
        <v>0</v>
      </c>
      <c r="H783" s="11">
        <v>1</v>
      </c>
      <c r="I783" s="24">
        <f t="shared" si="68"/>
        <v>451</v>
      </c>
      <c r="J783" s="24">
        <f t="shared" si="72"/>
        <v>4</v>
      </c>
      <c r="K783" s="24">
        <f t="shared" si="69"/>
        <v>455</v>
      </c>
    </row>
    <row r="784" spans="1:11" x14ac:dyDescent="0.25">
      <c r="A784" s="22" t="str">
        <f t="shared" si="70"/>
        <v>City of Yonkers Ward 3 ED 13</v>
      </c>
      <c r="B784" s="11">
        <v>250313</v>
      </c>
      <c r="C784" s="11">
        <v>86</v>
      </c>
      <c r="D784" s="11">
        <v>11</v>
      </c>
      <c r="E784" s="11">
        <v>2</v>
      </c>
      <c r="F784" s="11">
        <v>5</v>
      </c>
      <c r="G784" s="11">
        <v>0</v>
      </c>
      <c r="H784" s="11">
        <v>0</v>
      </c>
      <c r="I784" s="24">
        <f t="shared" si="68"/>
        <v>104</v>
      </c>
      <c r="J784" s="24">
        <f t="shared" si="72"/>
        <v>1</v>
      </c>
      <c r="K784" s="24">
        <f t="shared" si="69"/>
        <v>105</v>
      </c>
    </row>
    <row r="785" spans="1:11" x14ac:dyDescent="0.25">
      <c r="A785" s="22" t="str">
        <f t="shared" si="70"/>
        <v>City of Yonkers Ward 3 ED 15</v>
      </c>
      <c r="B785" s="11">
        <v>250315</v>
      </c>
      <c r="C785" s="11">
        <v>436</v>
      </c>
      <c r="D785" s="11">
        <v>108</v>
      </c>
      <c r="E785" s="11">
        <v>14</v>
      </c>
      <c r="F785" s="11">
        <v>37</v>
      </c>
      <c r="G785" s="11">
        <v>0</v>
      </c>
      <c r="H785" s="11">
        <v>0</v>
      </c>
      <c r="I785" s="24">
        <f t="shared" si="68"/>
        <v>595</v>
      </c>
      <c r="J785" s="24">
        <f t="shared" si="72"/>
        <v>6</v>
      </c>
      <c r="K785" s="24">
        <f t="shared" si="69"/>
        <v>601</v>
      </c>
    </row>
    <row r="786" spans="1:11" x14ac:dyDescent="0.25">
      <c r="A786" s="22" t="str">
        <f t="shared" si="70"/>
        <v>City of Yonkers Ward 3 ED 16</v>
      </c>
      <c r="B786" s="11">
        <v>250316</v>
      </c>
      <c r="C786" s="11">
        <v>188</v>
      </c>
      <c r="D786" s="11">
        <v>55</v>
      </c>
      <c r="E786" s="11">
        <v>4</v>
      </c>
      <c r="F786" s="11">
        <v>12</v>
      </c>
      <c r="G786" s="11">
        <v>0</v>
      </c>
      <c r="H786" s="11">
        <v>0</v>
      </c>
      <c r="I786" s="24">
        <f t="shared" si="68"/>
        <v>259</v>
      </c>
      <c r="J786" s="24">
        <f t="shared" si="72"/>
        <v>4</v>
      </c>
      <c r="K786" s="24">
        <f t="shared" si="69"/>
        <v>263</v>
      </c>
    </row>
    <row r="787" spans="1:11" x14ac:dyDescent="0.25">
      <c r="A787" s="22" t="str">
        <f t="shared" si="70"/>
        <v>City of Yonkers Ward 3 ED 17</v>
      </c>
      <c r="B787" s="11">
        <v>250317</v>
      </c>
      <c r="C787" s="11">
        <v>91</v>
      </c>
      <c r="D787" s="11">
        <v>47</v>
      </c>
      <c r="E787" s="11">
        <v>2</v>
      </c>
      <c r="F787" s="11">
        <v>3</v>
      </c>
      <c r="G787" s="11">
        <v>0</v>
      </c>
      <c r="H787" s="11">
        <v>0</v>
      </c>
      <c r="I787" s="24">
        <f t="shared" si="68"/>
        <v>143</v>
      </c>
      <c r="J787" s="24">
        <f t="shared" si="72"/>
        <v>0</v>
      </c>
      <c r="K787" s="24">
        <f t="shared" si="69"/>
        <v>143</v>
      </c>
    </row>
    <row r="788" spans="1:11" x14ac:dyDescent="0.25">
      <c r="A788" s="22" t="str">
        <f t="shared" si="70"/>
        <v>City of Yonkers Ward 3 ED 19</v>
      </c>
      <c r="B788" s="11">
        <v>250319</v>
      </c>
      <c r="C788" s="11">
        <v>81</v>
      </c>
      <c r="D788" s="11">
        <v>52</v>
      </c>
      <c r="E788" s="11">
        <v>8</v>
      </c>
      <c r="F788" s="11">
        <v>5</v>
      </c>
      <c r="G788" s="11">
        <v>0</v>
      </c>
      <c r="H788" s="11">
        <v>0</v>
      </c>
      <c r="I788" s="24">
        <f t="shared" si="68"/>
        <v>146</v>
      </c>
      <c r="J788" s="24">
        <f t="shared" si="72"/>
        <v>1</v>
      </c>
      <c r="K788" s="24">
        <f t="shared" si="69"/>
        <v>147</v>
      </c>
    </row>
    <row r="789" spans="1:11" x14ac:dyDescent="0.25">
      <c r="A789" s="22" t="str">
        <f t="shared" si="70"/>
        <v>City of Yonkers Ward 3 ED 20</v>
      </c>
      <c r="B789" s="11">
        <v>250320</v>
      </c>
      <c r="C789" s="11">
        <v>83</v>
      </c>
      <c r="D789" s="11">
        <v>122</v>
      </c>
      <c r="E789" s="11">
        <v>11</v>
      </c>
      <c r="F789" s="11">
        <v>6</v>
      </c>
      <c r="G789" s="11">
        <v>0</v>
      </c>
      <c r="H789" s="11">
        <v>0</v>
      </c>
      <c r="I789" s="24">
        <f t="shared" si="68"/>
        <v>222</v>
      </c>
      <c r="J789" s="24">
        <f t="shared" si="72"/>
        <v>1</v>
      </c>
      <c r="K789" s="24">
        <f t="shared" si="69"/>
        <v>223</v>
      </c>
    </row>
    <row r="790" spans="1:11" x14ac:dyDescent="0.25">
      <c r="A790" s="22" t="str">
        <f t="shared" si="70"/>
        <v>City of Yonkers Ward 3 ED 21</v>
      </c>
      <c r="B790" s="11">
        <v>250321</v>
      </c>
      <c r="C790" s="11">
        <v>92</v>
      </c>
      <c r="D790" s="11">
        <v>135</v>
      </c>
      <c r="E790" s="11">
        <v>19</v>
      </c>
      <c r="F790" s="11">
        <v>14</v>
      </c>
      <c r="G790" s="11">
        <v>0</v>
      </c>
      <c r="H790" s="11">
        <v>0</v>
      </c>
      <c r="I790" s="24">
        <f t="shared" si="68"/>
        <v>260</v>
      </c>
      <c r="J790" s="24">
        <f t="shared" si="72"/>
        <v>2</v>
      </c>
      <c r="K790" s="24">
        <f t="shared" si="69"/>
        <v>262</v>
      </c>
    </row>
    <row r="791" spans="1:11" x14ac:dyDescent="0.25">
      <c r="A791" s="22" t="str">
        <f t="shared" si="70"/>
        <v>City of Yonkers Ward 3 ED 23</v>
      </c>
      <c r="B791" s="11">
        <v>250323</v>
      </c>
      <c r="C791" s="11">
        <v>42</v>
      </c>
      <c r="D791" s="11">
        <v>16</v>
      </c>
      <c r="E791" s="11">
        <v>6</v>
      </c>
      <c r="F791" s="11">
        <v>2</v>
      </c>
      <c r="G791" s="11">
        <v>0</v>
      </c>
      <c r="H791" s="11">
        <v>0</v>
      </c>
      <c r="I791" s="24">
        <f t="shared" si="68"/>
        <v>66</v>
      </c>
      <c r="J791" s="24">
        <f t="shared" si="72"/>
        <v>0</v>
      </c>
      <c r="K791" s="24">
        <f t="shared" si="69"/>
        <v>66</v>
      </c>
    </row>
    <row r="792" spans="1:11" x14ac:dyDescent="0.25">
      <c r="A792" s="22" t="str">
        <f t="shared" si="70"/>
        <v>City of Yonkers Ward 3 ED 24</v>
      </c>
      <c r="B792" s="11">
        <v>250324</v>
      </c>
      <c r="C792" s="11">
        <v>46</v>
      </c>
      <c r="D792" s="11">
        <v>20</v>
      </c>
      <c r="E792" s="11">
        <v>2</v>
      </c>
      <c r="F792" s="11">
        <v>5</v>
      </c>
      <c r="G792" s="11">
        <v>0</v>
      </c>
      <c r="H792" s="11">
        <v>0</v>
      </c>
      <c r="I792" s="24">
        <f t="shared" si="68"/>
        <v>73</v>
      </c>
      <c r="J792" s="24">
        <f t="shared" si="72"/>
        <v>3</v>
      </c>
      <c r="K792" s="24">
        <f t="shared" si="69"/>
        <v>76</v>
      </c>
    </row>
    <row r="793" spans="1:11" x14ac:dyDescent="0.25">
      <c r="A793" s="22" t="str">
        <f t="shared" si="70"/>
        <v>City of Yonkers Ward 3 ED 25</v>
      </c>
      <c r="B793" s="11">
        <v>250325</v>
      </c>
      <c r="C793" s="11">
        <v>175</v>
      </c>
      <c r="D793" s="11">
        <v>160</v>
      </c>
      <c r="E793" s="11">
        <v>25</v>
      </c>
      <c r="F793" s="11">
        <v>12</v>
      </c>
      <c r="G793" s="11">
        <v>0</v>
      </c>
      <c r="H793" s="11">
        <v>0</v>
      </c>
      <c r="I793" s="24">
        <f t="shared" si="68"/>
        <v>372</v>
      </c>
      <c r="J793" s="24">
        <f t="shared" si="72"/>
        <v>9</v>
      </c>
      <c r="K793" s="24">
        <f t="shared" si="69"/>
        <v>381</v>
      </c>
    </row>
    <row r="794" spans="1:11" x14ac:dyDescent="0.25">
      <c r="A794" s="22" t="str">
        <f t="shared" si="70"/>
        <v>City of Yonkers Ward 3 ED 26</v>
      </c>
      <c r="B794" s="11">
        <v>250326</v>
      </c>
      <c r="C794" s="11">
        <v>74</v>
      </c>
      <c r="D794" s="11">
        <v>29</v>
      </c>
      <c r="E794" s="11">
        <v>0</v>
      </c>
      <c r="F794" s="11">
        <v>6</v>
      </c>
      <c r="G794" s="11">
        <v>0</v>
      </c>
      <c r="H794" s="11">
        <v>0</v>
      </c>
      <c r="I794" s="24">
        <f t="shared" si="68"/>
        <v>109</v>
      </c>
      <c r="J794" s="24">
        <f t="shared" si="72"/>
        <v>3</v>
      </c>
      <c r="K794" s="24">
        <f t="shared" si="69"/>
        <v>112</v>
      </c>
    </row>
    <row r="795" spans="1:11" x14ac:dyDescent="0.25">
      <c r="A795" s="22" t="str">
        <f t="shared" si="70"/>
        <v>City of Yonkers Ward 3 ED 27</v>
      </c>
      <c r="B795" s="11">
        <v>250327</v>
      </c>
      <c r="C795" s="11">
        <v>11</v>
      </c>
      <c r="D795" s="11">
        <v>0</v>
      </c>
      <c r="E795" s="11">
        <v>1</v>
      </c>
      <c r="F795" s="11">
        <v>1</v>
      </c>
      <c r="G795" s="11">
        <v>0</v>
      </c>
      <c r="H795" s="11">
        <v>0</v>
      </c>
      <c r="I795" s="24">
        <f t="shared" si="68"/>
        <v>13</v>
      </c>
      <c r="J795" s="24">
        <f t="shared" si="72"/>
        <v>1</v>
      </c>
      <c r="K795" s="24">
        <f t="shared" si="69"/>
        <v>14</v>
      </c>
    </row>
    <row r="796" spans="1:11" x14ac:dyDescent="0.25">
      <c r="A796" s="22" t="str">
        <f t="shared" si="70"/>
        <v>City of Yonkers Ward 3 ED 28</v>
      </c>
      <c r="B796" s="11">
        <v>250328</v>
      </c>
      <c r="C796" s="11">
        <v>226</v>
      </c>
      <c r="D796" s="11">
        <v>42</v>
      </c>
      <c r="E796" s="11">
        <v>3</v>
      </c>
      <c r="F796" s="11">
        <v>7</v>
      </c>
      <c r="G796" s="11">
        <v>0</v>
      </c>
      <c r="H796" s="11">
        <v>0</v>
      </c>
      <c r="I796" s="24">
        <f t="shared" si="68"/>
        <v>278</v>
      </c>
      <c r="J796" s="24">
        <f t="shared" si="72"/>
        <v>4</v>
      </c>
      <c r="K796" s="24">
        <f t="shared" si="69"/>
        <v>282</v>
      </c>
    </row>
    <row r="797" spans="1:11" ht="13.8" thickBot="1" x14ac:dyDescent="0.3">
      <c r="A797" s="18" t="str">
        <f t="shared" si="70"/>
        <v>City of Yonkers Ward 3 ED 29</v>
      </c>
      <c r="B797" s="19">
        <v>250329</v>
      </c>
      <c r="C797" s="19">
        <v>15</v>
      </c>
      <c r="D797" s="19">
        <v>9</v>
      </c>
      <c r="E797" s="19">
        <v>0</v>
      </c>
      <c r="F797" s="19">
        <v>0</v>
      </c>
      <c r="G797" s="19">
        <v>0</v>
      </c>
      <c r="H797" s="19">
        <v>0</v>
      </c>
      <c r="I797" s="26">
        <f t="shared" ref="I797:I863" si="75">SUM(C797:H797)</f>
        <v>24</v>
      </c>
      <c r="J797" s="26">
        <f t="shared" si="72"/>
        <v>0</v>
      </c>
      <c r="K797" s="26">
        <f t="shared" ref="K797:K863" si="76">VLOOKUP(B797,KEY,2,FALSE)</f>
        <v>24</v>
      </c>
    </row>
    <row r="798" spans="1:11" x14ac:dyDescent="0.25">
      <c r="A798" s="22"/>
      <c r="B798" s="11" t="s">
        <v>977</v>
      </c>
      <c r="C798" s="11">
        <f>SUM(C773:C797)</f>
        <v>2994</v>
      </c>
      <c r="D798" s="11">
        <f t="shared" ref="D798:K798" si="77">SUM(D773:D797)</f>
        <v>1330</v>
      </c>
      <c r="E798" s="11">
        <f t="shared" si="77"/>
        <v>164</v>
      </c>
      <c r="F798" s="11">
        <f t="shared" si="77"/>
        <v>183</v>
      </c>
      <c r="G798" s="11">
        <f t="shared" si="77"/>
        <v>0</v>
      </c>
      <c r="H798" s="11">
        <f t="shared" si="77"/>
        <v>1</v>
      </c>
      <c r="I798" s="11">
        <f t="shared" si="77"/>
        <v>4672</v>
      </c>
      <c r="J798" s="11">
        <f t="shared" si="77"/>
        <v>54</v>
      </c>
      <c r="K798" s="11">
        <f t="shared" si="77"/>
        <v>4726</v>
      </c>
    </row>
    <row r="799" spans="1:11" x14ac:dyDescent="0.25">
      <c r="A799" s="22" t="str">
        <f t="shared" si="70"/>
        <v>City of Yonkers Ward 4 ED 1</v>
      </c>
      <c r="B799" s="11">
        <v>250401</v>
      </c>
      <c r="C799" s="11">
        <v>220</v>
      </c>
      <c r="D799" s="11">
        <v>49</v>
      </c>
      <c r="E799" s="11">
        <v>5</v>
      </c>
      <c r="F799" s="11">
        <v>8</v>
      </c>
      <c r="G799" s="11">
        <v>0</v>
      </c>
      <c r="H799" s="11">
        <v>0</v>
      </c>
      <c r="I799" s="24">
        <f t="shared" si="75"/>
        <v>282</v>
      </c>
      <c r="J799" s="24">
        <f t="shared" si="72"/>
        <v>5</v>
      </c>
      <c r="K799" s="24">
        <f t="shared" si="76"/>
        <v>287</v>
      </c>
    </row>
    <row r="800" spans="1:11" x14ac:dyDescent="0.25">
      <c r="A800" s="22" t="str">
        <f t="shared" ref="A800:A866" si="78">VLOOKUP(B800,KEY,3,FALSE)</f>
        <v>City of Yonkers Ward 4 ED 2</v>
      </c>
      <c r="B800" s="11">
        <v>250402</v>
      </c>
      <c r="C800" s="11">
        <v>145</v>
      </c>
      <c r="D800" s="11">
        <v>48</v>
      </c>
      <c r="E800" s="11">
        <v>3</v>
      </c>
      <c r="F800" s="11">
        <v>3</v>
      </c>
      <c r="G800" s="11">
        <v>0</v>
      </c>
      <c r="H800" s="11">
        <v>0</v>
      </c>
      <c r="I800" s="24">
        <f t="shared" si="75"/>
        <v>199</v>
      </c>
      <c r="J800" s="24">
        <f t="shared" si="72"/>
        <v>1</v>
      </c>
      <c r="K800" s="24">
        <f t="shared" si="76"/>
        <v>200</v>
      </c>
    </row>
    <row r="801" spans="1:11" x14ac:dyDescent="0.25">
      <c r="A801" s="22" t="str">
        <f t="shared" si="78"/>
        <v>City of Yonkers Ward 4 ED 3</v>
      </c>
      <c r="B801" s="11">
        <v>250403</v>
      </c>
      <c r="C801" s="11">
        <v>253</v>
      </c>
      <c r="D801" s="11">
        <v>117</v>
      </c>
      <c r="E801" s="11">
        <v>8</v>
      </c>
      <c r="F801" s="11">
        <v>23</v>
      </c>
      <c r="G801" s="11">
        <v>1</v>
      </c>
      <c r="H801" s="11">
        <v>1</v>
      </c>
      <c r="I801" s="24">
        <f t="shared" si="75"/>
        <v>403</v>
      </c>
      <c r="J801" s="24">
        <f t="shared" si="72"/>
        <v>1</v>
      </c>
      <c r="K801" s="24">
        <f t="shared" si="76"/>
        <v>404</v>
      </c>
    </row>
    <row r="802" spans="1:11" x14ac:dyDescent="0.25">
      <c r="A802" s="22" t="str">
        <f t="shared" si="78"/>
        <v>City of Yonkers Ward 4 ED 4</v>
      </c>
      <c r="B802" s="11">
        <v>250404</v>
      </c>
      <c r="C802" s="11">
        <v>73</v>
      </c>
      <c r="D802" s="11">
        <v>32</v>
      </c>
      <c r="E802" s="11">
        <v>1</v>
      </c>
      <c r="F802" s="11">
        <v>0</v>
      </c>
      <c r="G802" s="11">
        <v>0</v>
      </c>
      <c r="H802" s="11">
        <v>0</v>
      </c>
      <c r="I802" s="24">
        <f t="shared" si="75"/>
        <v>106</v>
      </c>
      <c r="J802" s="24">
        <f t="shared" si="72"/>
        <v>3</v>
      </c>
      <c r="K802" s="24">
        <f t="shared" si="76"/>
        <v>109</v>
      </c>
    </row>
    <row r="803" spans="1:11" x14ac:dyDescent="0.25">
      <c r="A803" s="22" t="str">
        <f t="shared" si="78"/>
        <v>City of Yonkers Ward 4 ED 5</v>
      </c>
      <c r="B803" s="11">
        <v>250405</v>
      </c>
      <c r="C803" s="11">
        <v>184</v>
      </c>
      <c r="D803" s="11">
        <v>44</v>
      </c>
      <c r="E803" s="11">
        <v>5</v>
      </c>
      <c r="F803" s="11">
        <v>23</v>
      </c>
      <c r="G803" s="11">
        <v>0</v>
      </c>
      <c r="H803" s="11">
        <v>1</v>
      </c>
      <c r="I803" s="24">
        <f t="shared" si="75"/>
        <v>257</v>
      </c>
      <c r="J803" s="24">
        <f t="shared" si="72"/>
        <v>3</v>
      </c>
      <c r="K803" s="24">
        <f t="shared" si="76"/>
        <v>260</v>
      </c>
    </row>
    <row r="804" spans="1:11" x14ac:dyDescent="0.25">
      <c r="A804" s="22" t="str">
        <f t="shared" si="78"/>
        <v>City of Yonkers Ward 4 ED 6</v>
      </c>
      <c r="B804" s="11">
        <v>250406</v>
      </c>
      <c r="C804" s="11">
        <v>179</v>
      </c>
      <c r="D804" s="11">
        <v>51</v>
      </c>
      <c r="E804" s="11">
        <v>0</v>
      </c>
      <c r="F804" s="11">
        <v>6</v>
      </c>
      <c r="G804" s="11">
        <v>0</v>
      </c>
      <c r="H804" s="11">
        <v>0</v>
      </c>
      <c r="I804" s="24">
        <f t="shared" si="75"/>
        <v>236</v>
      </c>
      <c r="J804" s="24">
        <f t="shared" si="72"/>
        <v>7</v>
      </c>
      <c r="K804" s="24">
        <f t="shared" si="76"/>
        <v>243</v>
      </c>
    </row>
    <row r="805" spans="1:11" x14ac:dyDescent="0.25">
      <c r="A805" s="22" t="str">
        <f t="shared" si="78"/>
        <v>City of Yonkers Ward 4 ED 7</v>
      </c>
      <c r="B805" s="11">
        <v>250407</v>
      </c>
      <c r="C805" s="11">
        <v>137</v>
      </c>
      <c r="D805" s="11">
        <v>38</v>
      </c>
      <c r="E805" s="11">
        <v>2</v>
      </c>
      <c r="F805" s="11">
        <v>5</v>
      </c>
      <c r="G805" s="11">
        <v>0</v>
      </c>
      <c r="H805" s="11">
        <v>0</v>
      </c>
      <c r="I805" s="24">
        <f t="shared" si="75"/>
        <v>182</v>
      </c>
      <c r="J805" s="24">
        <f t="shared" si="72"/>
        <v>3</v>
      </c>
      <c r="K805" s="24">
        <f t="shared" si="76"/>
        <v>185</v>
      </c>
    </row>
    <row r="806" spans="1:11" x14ac:dyDescent="0.25">
      <c r="A806" s="22" t="str">
        <f t="shared" si="78"/>
        <v>City of Yonkers Ward 4 ED 8</v>
      </c>
      <c r="B806" s="11">
        <v>250408</v>
      </c>
      <c r="C806" s="11">
        <v>192</v>
      </c>
      <c r="D806" s="11">
        <v>70</v>
      </c>
      <c r="E806" s="11">
        <v>7</v>
      </c>
      <c r="F806" s="11">
        <v>7</v>
      </c>
      <c r="G806" s="11">
        <v>0</v>
      </c>
      <c r="H806" s="11">
        <v>1</v>
      </c>
      <c r="I806" s="24">
        <f t="shared" si="75"/>
        <v>277</v>
      </c>
      <c r="J806" s="24">
        <f t="shared" si="72"/>
        <v>3</v>
      </c>
      <c r="K806" s="24">
        <f t="shared" si="76"/>
        <v>280</v>
      </c>
    </row>
    <row r="807" spans="1:11" x14ac:dyDescent="0.25">
      <c r="A807" s="22" t="str">
        <f t="shared" si="78"/>
        <v>City of Yonkers Ward 4 ED 9</v>
      </c>
      <c r="B807" s="11">
        <v>250409</v>
      </c>
      <c r="C807" s="11">
        <v>77</v>
      </c>
      <c r="D807" s="11">
        <v>30</v>
      </c>
      <c r="E807" s="11">
        <v>1</v>
      </c>
      <c r="F807" s="11">
        <v>0</v>
      </c>
      <c r="G807" s="11">
        <v>0</v>
      </c>
      <c r="H807" s="11">
        <v>0</v>
      </c>
      <c r="I807" s="24">
        <f t="shared" si="75"/>
        <v>108</v>
      </c>
      <c r="J807" s="24">
        <f t="shared" si="72"/>
        <v>0</v>
      </c>
      <c r="K807" s="24">
        <f t="shared" si="76"/>
        <v>108</v>
      </c>
    </row>
    <row r="808" spans="1:11" x14ac:dyDescent="0.25">
      <c r="A808" s="22" t="str">
        <f t="shared" si="78"/>
        <v>City of Yonkers Ward 4 ED 10</v>
      </c>
      <c r="B808" s="11">
        <v>250410</v>
      </c>
      <c r="C808" s="11">
        <v>59</v>
      </c>
      <c r="D808" s="11">
        <v>46</v>
      </c>
      <c r="E808" s="11">
        <v>5</v>
      </c>
      <c r="F808" s="11">
        <v>3</v>
      </c>
      <c r="G808" s="11">
        <v>0</v>
      </c>
      <c r="H808" s="11">
        <v>1</v>
      </c>
      <c r="I808" s="24">
        <f t="shared" si="75"/>
        <v>114</v>
      </c>
      <c r="J808" s="24">
        <f t="shared" si="72"/>
        <v>4</v>
      </c>
      <c r="K808" s="24">
        <f t="shared" si="76"/>
        <v>118</v>
      </c>
    </row>
    <row r="809" spans="1:11" x14ac:dyDescent="0.25">
      <c r="A809" s="22" t="str">
        <f t="shared" si="78"/>
        <v>City of Yonkers Ward 4 ED 11</v>
      </c>
      <c r="B809" s="11">
        <v>250411</v>
      </c>
      <c r="C809" s="11">
        <v>82</v>
      </c>
      <c r="D809" s="11">
        <v>55</v>
      </c>
      <c r="E809" s="11">
        <v>6</v>
      </c>
      <c r="F809" s="11">
        <v>5</v>
      </c>
      <c r="G809" s="11">
        <v>0</v>
      </c>
      <c r="H809" s="11">
        <v>2</v>
      </c>
      <c r="I809" s="24">
        <f t="shared" si="75"/>
        <v>150</v>
      </c>
      <c r="J809" s="24">
        <f t="shared" si="72"/>
        <v>2</v>
      </c>
      <c r="K809" s="24">
        <f t="shared" si="76"/>
        <v>152</v>
      </c>
    </row>
    <row r="810" spans="1:11" x14ac:dyDescent="0.25">
      <c r="A810" s="22" t="str">
        <f t="shared" si="78"/>
        <v>City of Yonkers Ward 4 ED 12</v>
      </c>
      <c r="B810" s="11">
        <v>250412</v>
      </c>
      <c r="C810" s="11">
        <v>25</v>
      </c>
      <c r="D810" s="11">
        <v>14</v>
      </c>
      <c r="E810" s="11">
        <v>1</v>
      </c>
      <c r="F810" s="11">
        <v>3</v>
      </c>
      <c r="G810" s="11">
        <v>0</v>
      </c>
      <c r="H810" s="11">
        <v>0</v>
      </c>
      <c r="I810" s="24">
        <f t="shared" si="75"/>
        <v>43</v>
      </c>
      <c r="J810" s="24">
        <f t="shared" si="72"/>
        <v>1</v>
      </c>
      <c r="K810" s="24">
        <f t="shared" si="76"/>
        <v>44</v>
      </c>
    </row>
    <row r="811" spans="1:11" x14ac:dyDescent="0.25">
      <c r="A811" s="22" t="str">
        <f t="shared" si="78"/>
        <v>City of Yonkers Ward 4 ED 15</v>
      </c>
      <c r="B811" s="11">
        <v>250415</v>
      </c>
      <c r="C811" s="11">
        <v>140</v>
      </c>
      <c r="D811" s="11">
        <v>34</v>
      </c>
      <c r="E811" s="11">
        <v>3</v>
      </c>
      <c r="F811" s="11">
        <v>0</v>
      </c>
      <c r="G811" s="11">
        <v>0</v>
      </c>
      <c r="H811" s="11">
        <v>0</v>
      </c>
      <c r="I811" s="24">
        <f t="shared" si="75"/>
        <v>177</v>
      </c>
      <c r="J811" s="24">
        <f t="shared" si="72"/>
        <v>6</v>
      </c>
      <c r="K811" s="24">
        <f t="shared" si="76"/>
        <v>183</v>
      </c>
    </row>
    <row r="812" spans="1:11" x14ac:dyDescent="0.25">
      <c r="A812" s="22" t="str">
        <f t="shared" si="78"/>
        <v>City of Yonkers Ward 4 ED 16</v>
      </c>
      <c r="B812" s="11">
        <v>250416</v>
      </c>
      <c r="C812" s="11">
        <v>61</v>
      </c>
      <c r="D812" s="11">
        <v>32</v>
      </c>
      <c r="E812" s="11">
        <v>5</v>
      </c>
      <c r="F812" s="11">
        <v>2</v>
      </c>
      <c r="G812" s="11">
        <v>0</v>
      </c>
      <c r="H812" s="11">
        <v>0</v>
      </c>
      <c r="I812" s="24">
        <f t="shared" si="75"/>
        <v>100</v>
      </c>
      <c r="J812" s="24">
        <f t="shared" si="72"/>
        <v>6</v>
      </c>
      <c r="K812" s="24">
        <f t="shared" si="76"/>
        <v>106</v>
      </c>
    </row>
    <row r="813" spans="1:11" x14ac:dyDescent="0.25">
      <c r="A813" s="22" t="str">
        <f t="shared" si="78"/>
        <v>City of Yonkers Ward 4 ED 17</v>
      </c>
      <c r="B813" s="11">
        <v>250417</v>
      </c>
      <c r="C813" s="11">
        <v>48</v>
      </c>
      <c r="D813" s="11">
        <v>20</v>
      </c>
      <c r="E813" s="11">
        <v>3</v>
      </c>
      <c r="F813" s="11">
        <v>2</v>
      </c>
      <c r="G813" s="11">
        <v>0</v>
      </c>
      <c r="H813" s="11">
        <v>0</v>
      </c>
      <c r="I813" s="24">
        <f t="shared" si="75"/>
        <v>73</v>
      </c>
      <c r="J813" s="24">
        <f t="shared" si="72"/>
        <v>2</v>
      </c>
      <c r="K813" s="24">
        <f t="shared" si="76"/>
        <v>75</v>
      </c>
    </row>
    <row r="814" spans="1:11" x14ac:dyDescent="0.25">
      <c r="A814" s="22" t="str">
        <f t="shared" si="78"/>
        <v>City of Yonkers Ward 4 ED 18</v>
      </c>
      <c r="B814" s="11">
        <v>250418</v>
      </c>
      <c r="C814" s="11">
        <v>60</v>
      </c>
      <c r="D814" s="11">
        <v>37</v>
      </c>
      <c r="E814" s="11">
        <v>2</v>
      </c>
      <c r="F814" s="11">
        <v>2</v>
      </c>
      <c r="G814" s="11">
        <v>0</v>
      </c>
      <c r="H814" s="11">
        <v>0</v>
      </c>
      <c r="I814" s="24">
        <f t="shared" si="75"/>
        <v>101</v>
      </c>
      <c r="J814" s="24">
        <f t="shared" ref="J814:J880" si="79">SUM(K814-I814)</f>
        <v>2</v>
      </c>
      <c r="K814" s="24">
        <f t="shared" si="76"/>
        <v>103</v>
      </c>
    </row>
    <row r="815" spans="1:11" x14ac:dyDescent="0.25">
      <c r="A815" s="22" t="str">
        <f t="shared" si="78"/>
        <v>City of Yonkers Ward 4 ED 19</v>
      </c>
      <c r="B815" s="11">
        <v>250419</v>
      </c>
      <c r="C815" s="11">
        <v>56</v>
      </c>
      <c r="D815" s="11">
        <v>26</v>
      </c>
      <c r="E815" s="11">
        <v>1</v>
      </c>
      <c r="F815" s="11">
        <v>3</v>
      </c>
      <c r="G815" s="11">
        <v>0</v>
      </c>
      <c r="H815" s="11">
        <v>0</v>
      </c>
      <c r="I815" s="24">
        <f t="shared" si="75"/>
        <v>86</v>
      </c>
      <c r="J815" s="24">
        <f t="shared" si="79"/>
        <v>5</v>
      </c>
      <c r="K815" s="24">
        <f t="shared" si="76"/>
        <v>91</v>
      </c>
    </row>
    <row r="816" spans="1:11" ht="13.8" thickBot="1" x14ac:dyDescent="0.3">
      <c r="A816" s="18" t="str">
        <f t="shared" si="78"/>
        <v>City of Yonkers Ward 4 ED 21</v>
      </c>
      <c r="B816" s="19">
        <v>250421</v>
      </c>
      <c r="C816" s="19">
        <v>31</v>
      </c>
      <c r="D816" s="19">
        <v>5</v>
      </c>
      <c r="E816" s="19">
        <v>0</v>
      </c>
      <c r="F816" s="19">
        <v>0</v>
      </c>
      <c r="G816" s="19">
        <v>0</v>
      </c>
      <c r="H816" s="19">
        <v>0</v>
      </c>
      <c r="I816" s="26">
        <f t="shared" si="75"/>
        <v>36</v>
      </c>
      <c r="J816" s="26">
        <f t="shared" si="79"/>
        <v>0</v>
      </c>
      <c r="K816" s="26">
        <f t="shared" si="76"/>
        <v>36</v>
      </c>
    </row>
    <row r="817" spans="1:11" x14ac:dyDescent="0.25">
      <c r="A817" s="22"/>
      <c r="B817" s="11" t="s">
        <v>977</v>
      </c>
      <c r="C817" s="11">
        <f>SUM(C799:C816)</f>
        <v>2022</v>
      </c>
      <c r="D817" s="11">
        <f t="shared" ref="D817:K817" si="80">SUM(D799:D816)</f>
        <v>748</v>
      </c>
      <c r="E817" s="11">
        <f t="shared" si="80"/>
        <v>58</v>
      </c>
      <c r="F817" s="11">
        <f t="shared" si="80"/>
        <v>95</v>
      </c>
      <c r="G817" s="11">
        <f t="shared" si="80"/>
        <v>1</v>
      </c>
      <c r="H817" s="11">
        <f t="shared" si="80"/>
        <v>6</v>
      </c>
      <c r="I817" s="11">
        <f t="shared" si="80"/>
        <v>2930</v>
      </c>
      <c r="J817" s="11">
        <f t="shared" si="80"/>
        <v>54</v>
      </c>
      <c r="K817" s="11">
        <f t="shared" si="80"/>
        <v>2984</v>
      </c>
    </row>
    <row r="818" spans="1:11" x14ac:dyDescent="0.25">
      <c r="A818" s="22" t="str">
        <f t="shared" si="78"/>
        <v>City of Yonkers Ward 5 ED 1</v>
      </c>
      <c r="B818" s="11">
        <v>250501</v>
      </c>
      <c r="C818" s="11">
        <v>97</v>
      </c>
      <c r="D818" s="11">
        <v>145</v>
      </c>
      <c r="E818" s="11">
        <v>24</v>
      </c>
      <c r="F818" s="11">
        <v>8</v>
      </c>
      <c r="G818" s="11">
        <v>0</v>
      </c>
      <c r="H818" s="11">
        <v>0</v>
      </c>
      <c r="I818" s="24">
        <f t="shared" si="75"/>
        <v>274</v>
      </c>
      <c r="J818" s="24">
        <f t="shared" si="79"/>
        <v>0</v>
      </c>
      <c r="K818" s="24">
        <f t="shared" si="76"/>
        <v>274</v>
      </c>
    </row>
    <row r="819" spans="1:11" x14ac:dyDescent="0.25">
      <c r="A819" s="22" t="str">
        <f t="shared" si="78"/>
        <v>City of Yonkers Ward 5 ED 2</v>
      </c>
      <c r="B819" s="11">
        <v>250502</v>
      </c>
      <c r="C819" s="11">
        <v>35</v>
      </c>
      <c r="D819" s="11">
        <v>62</v>
      </c>
      <c r="E819" s="11">
        <v>7</v>
      </c>
      <c r="F819" s="11">
        <v>1</v>
      </c>
      <c r="G819" s="11">
        <v>0</v>
      </c>
      <c r="H819" s="11">
        <v>0</v>
      </c>
      <c r="I819" s="24">
        <f t="shared" si="75"/>
        <v>105</v>
      </c>
      <c r="J819" s="24">
        <f t="shared" si="79"/>
        <v>2</v>
      </c>
      <c r="K819" s="24">
        <f t="shared" si="76"/>
        <v>107</v>
      </c>
    </row>
    <row r="820" spans="1:11" x14ac:dyDescent="0.25">
      <c r="A820" s="22" t="str">
        <f t="shared" si="78"/>
        <v>City of Yonkers Ward 5 ED 3</v>
      </c>
      <c r="B820" s="11">
        <v>250503</v>
      </c>
      <c r="C820" s="11">
        <v>83</v>
      </c>
      <c r="D820" s="11">
        <v>112</v>
      </c>
      <c r="E820" s="11">
        <v>16</v>
      </c>
      <c r="F820" s="11">
        <v>1</v>
      </c>
      <c r="G820" s="11">
        <v>0</v>
      </c>
      <c r="H820" s="11">
        <v>0</v>
      </c>
      <c r="I820" s="24">
        <f t="shared" si="75"/>
        <v>212</v>
      </c>
      <c r="J820" s="24">
        <f t="shared" si="79"/>
        <v>1</v>
      </c>
      <c r="K820" s="24">
        <f t="shared" si="76"/>
        <v>213</v>
      </c>
    </row>
    <row r="821" spans="1:11" x14ac:dyDescent="0.25">
      <c r="A821" s="22" t="str">
        <f t="shared" si="78"/>
        <v>City of Yonkers Ward 5 ED 4</v>
      </c>
      <c r="B821" s="11">
        <v>250504</v>
      </c>
      <c r="C821" s="11">
        <v>108</v>
      </c>
      <c r="D821" s="11">
        <v>198</v>
      </c>
      <c r="E821" s="11">
        <v>18</v>
      </c>
      <c r="F821" s="11">
        <v>3</v>
      </c>
      <c r="G821" s="11">
        <v>0</v>
      </c>
      <c r="H821" s="11">
        <v>1</v>
      </c>
      <c r="I821" s="24">
        <f t="shared" si="75"/>
        <v>328</v>
      </c>
      <c r="J821" s="24">
        <f t="shared" si="79"/>
        <v>5</v>
      </c>
      <c r="K821" s="24">
        <f t="shared" si="76"/>
        <v>333</v>
      </c>
    </row>
    <row r="822" spans="1:11" x14ac:dyDescent="0.25">
      <c r="A822" s="22" t="str">
        <f t="shared" si="78"/>
        <v>City of Yonkers Ward 5 ED 5</v>
      </c>
      <c r="B822" s="11">
        <v>250505</v>
      </c>
      <c r="C822" s="11">
        <v>50</v>
      </c>
      <c r="D822" s="11">
        <v>155</v>
      </c>
      <c r="E822" s="11">
        <v>16</v>
      </c>
      <c r="F822" s="11">
        <v>4</v>
      </c>
      <c r="G822" s="11">
        <v>0</v>
      </c>
      <c r="H822" s="11">
        <v>0</v>
      </c>
      <c r="I822" s="24">
        <f t="shared" si="75"/>
        <v>225</v>
      </c>
      <c r="J822" s="24">
        <f t="shared" si="79"/>
        <v>2</v>
      </c>
      <c r="K822" s="24">
        <f t="shared" si="76"/>
        <v>227</v>
      </c>
    </row>
    <row r="823" spans="1:11" x14ac:dyDescent="0.25">
      <c r="A823" s="22" t="str">
        <f t="shared" si="78"/>
        <v>City of Yonkers Ward 5 ED 6</v>
      </c>
      <c r="B823" s="11">
        <v>250506</v>
      </c>
      <c r="C823" s="11">
        <v>126</v>
      </c>
      <c r="D823" s="11">
        <v>200</v>
      </c>
      <c r="E823" s="11">
        <v>18</v>
      </c>
      <c r="F823" s="11">
        <v>6</v>
      </c>
      <c r="G823" s="11">
        <v>0</v>
      </c>
      <c r="H823" s="11">
        <v>0</v>
      </c>
      <c r="I823" s="24">
        <f t="shared" si="75"/>
        <v>350</v>
      </c>
      <c r="J823" s="24">
        <f t="shared" si="79"/>
        <v>0</v>
      </c>
      <c r="K823" s="24">
        <f t="shared" si="76"/>
        <v>350</v>
      </c>
    </row>
    <row r="824" spans="1:11" x14ac:dyDescent="0.25">
      <c r="A824" s="22" t="str">
        <f t="shared" si="78"/>
        <v>City of Yonkers Ward 5 ED 7</v>
      </c>
      <c r="B824" s="11">
        <v>250507</v>
      </c>
      <c r="C824" s="11">
        <v>94</v>
      </c>
      <c r="D824" s="11">
        <v>122</v>
      </c>
      <c r="E824" s="11">
        <v>11</v>
      </c>
      <c r="F824" s="11">
        <v>3</v>
      </c>
      <c r="G824" s="11">
        <v>0</v>
      </c>
      <c r="H824" s="11">
        <v>0</v>
      </c>
      <c r="I824" s="24">
        <f t="shared" si="75"/>
        <v>230</v>
      </c>
      <c r="J824" s="24">
        <f t="shared" si="79"/>
        <v>0</v>
      </c>
      <c r="K824" s="24">
        <f t="shared" si="76"/>
        <v>230</v>
      </c>
    </row>
    <row r="825" spans="1:11" x14ac:dyDescent="0.25">
      <c r="A825" s="22" t="str">
        <f t="shared" si="78"/>
        <v>City of Yonkers Ward 5 ED 8</v>
      </c>
      <c r="B825" s="11">
        <v>250508</v>
      </c>
      <c r="C825" s="11">
        <v>157</v>
      </c>
      <c r="D825" s="11">
        <v>208</v>
      </c>
      <c r="E825" s="11">
        <v>14</v>
      </c>
      <c r="F825" s="11">
        <v>9</v>
      </c>
      <c r="G825" s="11">
        <v>0</v>
      </c>
      <c r="H825" s="11">
        <v>0</v>
      </c>
      <c r="I825" s="24">
        <f t="shared" si="75"/>
        <v>388</v>
      </c>
      <c r="J825" s="24">
        <f t="shared" si="79"/>
        <v>6</v>
      </c>
      <c r="K825" s="24">
        <f t="shared" si="76"/>
        <v>394</v>
      </c>
    </row>
    <row r="826" spans="1:11" x14ac:dyDescent="0.25">
      <c r="A826" s="22" t="str">
        <f t="shared" si="78"/>
        <v>City of Yonkers Ward 5 ED 9</v>
      </c>
      <c r="B826" s="11">
        <v>250509</v>
      </c>
      <c r="C826" s="11">
        <v>133</v>
      </c>
      <c r="D826" s="11">
        <v>86</v>
      </c>
      <c r="E826" s="11">
        <v>9</v>
      </c>
      <c r="F826" s="11">
        <v>3</v>
      </c>
      <c r="G826" s="11">
        <v>1</v>
      </c>
      <c r="H826" s="11">
        <v>0</v>
      </c>
      <c r="I826" s="24">
        <f t="shared" si="75"/>
        <v>232</v>
      </c>
      <c r="J826" s="24">
        <f t="shared" si="79"/>
        <v>2</v>
      </c>
      <c r="K826" s="24">
        <f t="shared" si="76"/>
        <v>234</v>
      </c>
    </row>
    <row r="827" spans="1:11" x14ac:dyDescent="0.25">
      <c r="A827" s="22" t="str">
        <f t="shared" si="78"/>
        <v>City of Yonkers Ward 5 ED 10</v>
      </c>
      <c r="B827" s="11">
        <v>250510</v>
      </c>
      <c r="C827" s="11">
        <v>75</v>
      </c>
      <c r="D827" s="11">
        <v>84</v>
      </c>
      <c r="E827" s="11">
        <v>14</v>
      </c>
      <c r="F827" s="11">
        <v>2</v>
      </c>
      <c r="G827" s="11">
        <v>0</v>
      </c>
      <c r="H827" s="11">
        <v>0</v>
      </c>
      <c r="I827" s="24">
        <f t="shared" si="75"/>
        <v>175</v>
      </c>
      <c r="J827" s="24">
        <f t="shared" si="79"/>
        <v>1</v>
      </c>
      <c r="K827" s="24">
        <f t="shared" si="76"/>
        <v>176</v>
      </c>
    </row>
    <row r="828" spans="1:11" x14ac:dyDescent="0.25">
      <c r="A828" s="22" t="str">
        <f t="shared" si="78"/>
        <v>City of Yonkers Ward 5 ED 11</v>
      </c>
      <c r="B828" s="11">
        <v>250511</v>
      </c>
      <c r="C828" s="11">
        <v>41</v>
      </c>
      <c r="D828" s="11">
        <v>52</v>
      </c>
      <c r="E828" s="11">
        <v>4</v>
      </c>
      <c r="F828" s="11">
        <v>0</v>
      </c>
      <c r="G828" s="11">
        <v>0</v>
      </c>
      <c r="H828" s="11">
        <v>0</v>
      </c>
      <c r="I828" s="24">
        <f t="shared" si="75"/>
        <v>97</v>
      </c>
      <c r="J828" s="24">
        <f t="shared" si="79"/>
        <v>0</v>
      </c>
      <c r="K828" s="24">
        <f t="shared" si="76"/>
        <v>97</v>
      </c>
    </row>
    <row r="829" spans="1:11" x14ac:dyDescent="0.25">
      <c r="A829" s="22" t="str">
        <f t="shared" si="78"/>
        <v>City of Yonkers Ward 5 ED 12</v>
      </c>
      <c r="B829" s="11">
        <v>250512</v>
      </c>
      <c r="C829" s="11">
        <v>97</v>
      </c>
      <c r="D829" s="11">
        <v>199</v>
      </c>
      <c r="E829" s="11">
        <v>31</v>
      </c>
      <c r="F829" s="11">
        <v>5</v>
      </c>
      <c r="G829" s="11">
        <v>0</v>
      </c>
      <c r="H829" s="11">
        <v>0</v>
      </c>
      <c r="I829" s="24">
        <f t="shared" si="75"/>
        <v>332</v>
      </c>
      <c r="J829" s="24">
        <f t="shared" si="79"/>
        <v>5</v>
      </c>
      <c r="K829" s="24">
        <f t="shared" si="76"/>
        <v>337</v>
      </c>
    </row>
    <row r="830" spans="1:11" x14ac:dyDescent="0.25">
      <c r="A830" s="22" t="str">
        <f t="shared" si="78"/>
        <v>City of Yonkers Ward 5 ED 13</v>
      </c>
      <c r="B830" s="11">
        <v>250513</v>
      </c>
      <c r="C830" s="11">
        <v>70</v>
      </c>
      <c r="D830" s="11">
        <v>41</v>
      </c>
      <c r="E830" s="11">
        <v>3</v>
      </c>
      <c r="F830" s="11">
        <v>6</v>
      </c>
      <c r="G830" s="11">
        <v>0</v>
      </c>
      <c r="H830" s="11">
        <v>0</v>
      </c>
      <c r="I830" s="24">
        <f t="shared" si="75"/>
        <v>120</v>
      </c>
      <c r="J830" s="24">
        <f t="shared" si="79"/>
        <v>1</v>
      </c>
      <c r="K830" s="24">
        <f t="shared" si="76"/>
        <v>121</v>
      </c>
    </row>
    <row r="831" spans="1:11" x14ac:dyDescent="0.25">
      <c r="A831" s="22" t="str">
        <f t="shared" si="78"/>
        <v>City of Yonkers Ward 5 ED 14</v>
      </c>
      <c r="B831" s="11">
        <v>250514</v>
      </c>
      <c r="C831" s="11">
        <v>107</v>
      </c>
      <c r="D831" s="11">
        <v>147</v>
      </c>
      <c r="E831" s="11">
        <v>24</v>
      </c>
      <c r="F831" s="11">
        <v>11</v>
      </c>
      <c r="G831" s="11">
        <v>0</v>
      </c>
      <c r="H831" s="11">
        <v>0</v>
      </c>
      <c r="I831" s="24">
        <f t="shared" si="75"/>
        <v>289</v>
      </c>
      <c r="J831" s="24">
        <f t="shared" si="79"/>
        <v>5</v>
      </c>
      <c r="K831" s="24">
        <f t="shared" si="76"/>
        <v>294</v>
      </c>
    </row>
    <row r="832" spans="1:11" x14ac:dyDescent="0.25">
      <c r="A832" s="22" t="str">
        <f t="shared" si="78"/>
        <v>City of Yonkers Ward 5 ED 15</v>
      </c>
      <c r="B832" s="11">
        <v>250515</v>
      </c>
      <c r="C832" s="11">
        <v>133</v>
      </c>
      <c r="D832" s="11">
        <v>59</v>
      </c>
      <c r="E832" s="11">
        <v>6</v>
      </c>
      <c r="F832" s="11">
        <v>4</v>
      </c>
      <c r="G832" s="11">
        <v>0</v>
      </c>
      <c r="H832" s="11">
        <v>1</v>
      </c>
      <c r="I832" s="24">
        <f t="shared" si="75"/>
        <v>203</v>
      </c>
      <c r="J832" s="24">
        <f t="shared" si="79"/>
        <v>4</v>
      </c>
      <c r="K832" s="24">
        <f t="shared" si="76"/>
        <v>207</v>
      </c>
    </row>
    <row r="833" spans="1:11" x14ac:dyDescent="0.25">
      <c r="A833" s="22" t="str">
        <f t="shared" si="78"/>
        <v>City of Yonkers Ward 5 ED 16</v>
      </c>
      <c r="B833" s="11">
        <v>250516</v>
      </c>
      <c r="C833" s="11">
        <v>100</v>
      </c>
      <c r="D833" s="11">
        <v>116</v>
      </c>
      <c r="E833" s="11">
        <v>9</v>
      </c>
      <c r="F833" s="11">
        <v>3</v>
      </c>
      <c r="G833" s="11">
        <v>0</v>
      </c>
      <c r="H833" s="11">
        <v>0</v>
      </c>
      <c r="I833" s="24">
        <f t="shared" si="75"/>
        <v>228</v>
      </c>
      <c r="J833" s="24">
        <f t="shared" si="79"/>
        <v>3</v>
      </c>
      <c r="K833" s="24">
        <f t="shared" si="76"/>
        <v>231</v>
      </c>
    </row>
    <row r="834" spans="1:11" x14ac:dyDescent="0.25">
      <c r="A834" s="22" t="str">
        <f t="shared" si="78"/>
        <v>City of Yonkers Ward 5 ED 17</v>
      </c>
      <c r="B834" s="11">
        <v>250517</v>
      </c>
      <c r="C834" s="11">
        <v>112</v>
      </c>
      <c r="D834" s="11">
        <v>185</v>
      </c>
      <c r="E834" s="11">
        <v>11</v>
      </c>
      <c r="F834" s="11">
        <v>6</v>
      </c>
      <c r="G834" s="11">
        <v>0</v>
      </c>
      <c r="H834" s="11">
        <v>0</v>
      </c>
      <c r="I834" s="24">
        <f t="shared" si="75"/>
        <v>314</v>
      </c>
      <c r="J834" s="24">
        <f t="shared" si="79"/>
        <v>4</v>
      </c>
      <c r="K834" s="24">
        <f t="shared" si="76"/>
        <v>318</v>
      </c>
    </row>
    <row r="835" spans="1:11" x14ac:dyDescent="0.25">
      <c r="A835" s="22" t="str">
        <f t="shared" si="78"/>
        <v>City of Yonkers Ward 5 ED 18</v>
      </c>
      <c r="B835" s="11">
        <v>250518</v>
      </c>
      <c r="C835" s="11">
        <v>190</v>
      </c>
      <c r="D835" s="11">
        <v>143</v>
      </c>
      <c r="E835" s="11">
        <v>5</v>
      </c>
      <c r="F835" s="11">
        <v>5</v>
      </c>
      <c r="G835" s="11">
        <v>0</v>
      </c>
      <c r="H835" s="11">
        <v>1</v>
      </c>
      <c r="I835" s="24">
        <f t="shared" si="75"/>
        <v>344</v>
      </c>
      <c r="J835" s="24">
        <f t="shared" si="79"/>
        <v>3</v>
      </c>
      <c r="K835" s="24">
        <f t="shared" si="76"/>
        <v>347</v>
      </c>
    </row>
    <row r="836" spans="1:11" x14ac:dyDescent="0.25">
      <c r="A836" s="22" t="str">
        <f t="shared" si="78"/>
        <v>City of Yonkers Ward 5 ED 19</v>
      </c>
      <c r="B836" s="11">
        <v>250519</v>
      </c>
      <c r="C836" s="11">
        <v>41</v>
      </c>
      <c r="D836" s="11">
        <v>113</v>
      </c>
      <c r="E836" s="11">
        <v>8</v>
      </c>
      <c r="F836" s="11">
        <v>2</v>
      </c>
      <c r="G836" s="11">
        <v>1</v>
      </c>
      <c r="H836" s="11">
        <v>0</v>
      </c>
      <c r="I836" s="24">
        <f t="shared" si="75"/>
        <v>165</v>
      </c>
      <c r="J836" s="24">
        <f t="shared" si="79"/>
        <v>1</v>
      </c>
      <c r="K836" s="24">
        <f t="shared" si="76"/>
        <v>166</v>
      </c>
    </row>
    <row r="837" spans="1:11" x14ac:dyDescent="0.25">
      <c r="A837" s="22" t="str">
        <f t="shared" si="78"/>
        <v>City of Yonkers Ward 5 ED 20</v>
      </c>
      <c r="B837" s="11">
        <v>250520</v>
      </c>
      <c r="C837" s="11">
        <v>108</v>
      </c>
      <c r="D837" s="11">
        <v>204</v>
      </c>
      <c r="E837" s="11">
        <v>12</v>
      </c>
      <c r="F837" s="11">
        <v>8</v>
      </c>
      <c r="G837" s="11">
        <v>0</v>
      </c>
      <c r="H837" s="11">
        <v>1</v>
      </c>
      <c r="I837" s="24">
        <f t="shared" si="75"/>
        <v>333</v>
      </c>
      <c r="J837" s="24">
        <f t="shared" si="79"/>
        <v>1</v>
      </c>
      <c r="K837" s="24">
        <f t="shared" si="76"/>
        <v>334</v>
      </c>
    </row>
    <row r="838" spans="1:11" x14ac:dyDescent="0.25">
      <c r="A838" s="22" t="str">
        <f t="shared" si="78"/>
        <v>City of Yonkers Ward 5 ED 22</v>
      </c>
      <c r="B838" s="11">
        <v>250522</v>
      </c>
      <c r="C838" s="11">
        <v>89</v>
      </c>
      <c r="D838" s="11">
        <v>84</v>
      </c>
      <c r="E838" s="11">
        <v>10</v>
      </c>
      <c r="F838" s="11">
        <v>6</v>
      </c>
      <c r="G838" s="11">
        <v>0</v>
      </c>
      <c r="H838" s="11">
        <v>0</v>
      </c>
      <c r="I838" s="24">
        <f t="shared" si="75"/>
        <v>189</v>
      </c>
      <c r="J838" s="24">
        <f t="shared" si="79"/>
        <v>1</v>
      </c>
      <c r="K838" s="24">
        <f t="shared" si="76"/>
        <v>190</v>
      </c>
    </row>
    <row r="839" spans="1:11" x14ac:dyDescent="0.25">
      <c r="A839" s="22" t="str">
        <f t="shared" si="78"/>
        <v>City of Yonkers Ward 5 ED 23</v>
      </c>
      <c r="B839" s="11">
        <v>250523</v>
      </c>
      <c r="C839" s="11">
        <v>28</v>
      </c>
      <c r="D839" s="11">
        <v>99</v>
      </c>
      <c r="E839" s="11">
        <v>12</v>
      </c>
      <c r="F839" s="11">
        <v>1</v>
      </c>
      <c r="G839" s="11">
        <v>0</v>
      </c>
      <c r="H839" s="11">
        <v>0</v>
      </c>
      <c r="I839" s="24">
        <f t="shared" si="75"/>
        <v>140</v>
      </c>
      <c r="J839" s="24">
        <f t="shared" si="79"/>
        <v>0</v>
      </c>
      <c r="K839" s="24">
        <f t="shared" si="76"/>
        <v>140</v>
      </c>
    </row>
    <row r="840" spans="1:11" ht="13.8" thickBot="1" x14ac:dyDescent="0.3">
      <c r="A840" s="18" t="str">
        <f t="shared" si="78"/>
        <v>City of Yonkers Ward 5 ED 24</v>
      </c>
      <c r="B840" s="19">
        <v>250524</v>
      </c>
      <c r="C840" s="19">
        <v>84</v>
      </c>
      <c r="D840" s="19">
        <v>98</v>
      </c>
      <c r="E840" s="19">
        <v>11</v>
      </c>
      <c r="F840" s="19">
        <v>4</v>
      </c>
      <c r="G840" s="19">
        <v>0</v>
      </c>
      <c r="H840" s="19">
        <v>0</v>
      </c>
      <c r="I840" s="26">
        <f t="shared" si="75"/>
        <v>197</v>
      </c>
      <c r="J840" s="26">
        <f t="shared" si="79"/>
        <v>4</v>
      </c>
      <c r="K840" s="26">
        <f t="shared" si="76"/>
        <v>201</v>
      </c>
    </row>
    <row r="841" spans="1:11" x14ac:dyDescent="0.25">
      <c r="A841" s="22"/>
      <c r="B841" s="11" t="s">
        <v>977</v>
      </c>
      <c r="C841" s="11">
        <f>SUM(C818:C840)</f>
        <v>2158</v>
      </c>
      <c r="D841" s="11">
        <f t="shared" ref="D841:K841" si="81">SUM(D818:D840)</f>
        <v>2912</v>
      </c>
      <c r="E841" s="11">
        <f t="shared" si="81"/>
        <v>293</v>
      </c>
      <c r="F841" s="11">
        <f t="shared" si="81"/>
        <v>101</v>
      </c>
      <c r="G841" s="11">
        <f t="shared" si="81"/>
        <v>2</v>
      </c>
      <c r="H841" s="11">
        <f t="shared" si="81"/>
        <v>4</v>
      </c>
      <c r="I841" s="11">
        <f t="shared" si="81"/>
        <v>5470</v>
      </c>
      <c r="J841" s="11">
        <f t="shared" si="81"/>
        <v>51</v>
      </c>
      <c r="K841" s="11">
        <f t="shared" si="81"/>
        <v>5521</v>
      </c>
    </row>
    <row r="842" spans="1:11" x14ac:dyDescent="0.25">
      <c r="A842" s="22" t="str">
        <f t="shared" si="78"/>
        <v>City of Yonkers Ward 6 ED 1</v>
      </c>
      <c r="B842" s="11">
        <v>250601</v>
      </c>
      <c r="C842" s="11">
        <v>80</v>
      </c>
      <c r="D842" s="11">
        <v>18</v>
      </c>
      <c r="E842" s="11">
        <v>5</v>
      </c>
      <c r="F842" s="11">
        <v>1</v>
      </c>
      <c r="G842" s="11">
        <v>0</v>
      </c>
      <c r="H842" s="11">
        <v>0</v>
      </c>
      <c r="I842" s="24">
        <f t="shared" si="75"/>
        <v>104</v>
      </c>
      <c r="J842" s="24">
        <f t="shared" si="79"/>
        <v>1</v>
      </c>
      <c r="K842" s="24">
        <f t="shared" si="76"/>
        <v>105</v>
      </c>
    </row>
    <row r="843" spans="1:11" x14ac:dyDescent="0.25">
      <c r="A843" s="22" t="str">
        <f t="shared" si="78"/>
        <v>City of Yonkers Ward 6 ED 2</v>
      </c>
      <c r="B843" s="11">
        <v>250602</v>
      </c>
      <c r="C843" s="11">
        <v>30</v>
      </c>
      <c r="D843" s="11">
        <v>15</v>
      </c>
      <c r="E843" s="11">
        <v>3</v>
      </c>
      <c r="F843" s="11">
        <v>2</v>
      </c>
      <c r="G843" s="11">
        <v>0</v>
      </c>
      <c r="H843" s="11">
        <v>0</v>
      </c>
      <c r="I843" s="24">
        <f t="shared" si="75"/>
        <v>50</v>
      </c>
      <c r="J843" s="24">
        <f t="shared" si="79"/>
        <v>2</v>
      </c>
      <c r="K843" s="24">
        <f t="shared" si="76"/>
        <v>52</v>
      </c>
    </row>
    <row r="844" spans="1:11" x14ac:dyDescent="0.25">
      <c r="A844" s="22" t="str">
        <f t="shared" si="78"/>
        <v>City of Yonkers Ward 6 ED 3</v>
      </c>
      <c r="B844" s="11">
        <v>250603</v>
      </c>
      <c r="C844" s="11">
        <v>67</v>
      </c>
      <c r="D844" s="11">
        <v>20</v>
      </c>
      <c r="E844" s="11">
        <v>0</v>
      </c>
      <c r="F844" s="11">
        <v>4</v>
      </c>
      <c r="G844" s="11">
        <v>0</v>
      </c>
      <c r="H844" s="11">
        <v>0</v>
      </c>
      <c r="I844" s="24">
        <f t="shared" si="75"/>
        <v>91</v>
      </c>
      <c r="J844" s="24">
        <f t="shared" si="79"/>
        <v>3</v>
      </c>
      <c r="K844" s="24">
        <f t="shared" si="76"/>
        <v>94</v>
      </c>
    </row>
    <row r="845" spans="1:11" x14ac:dyDescent="0.25">
      <c r="A845" s="22" t="str">
        <f t="shared" si="78"/>
        <v>City of Yonkers Ward 6 ED 4</v>
      </c>
      <c r="B845" s="11">
        <v>250604</v>
      </c>
      <c r="C845" s="11">
        <v>32</v>
      </c>
      <c r="D845" s="11">
        <v>37</v>
      </c>
      <c r="E845" s="11">
        <v>2</v>
      </c>
      <c r="F845" s="11">
        <v>6</v>
      </c>
      <c r="G845" s="11">
        <v>0</v>
      </c>
      <c r="H845" s="11">
        <v>1</v>
      </c>
      <c r="I845" s="24">
        <f t="shared" si="75"/>
        <v>78</v>
      </c>
      <c r="J845" s="24">
        <f t="shared" si="79"/>
        <v>1</v>
      </c>
      <c r="K845" s="24">
        <f t="shared" si="76"/>
        <v>79</v>
      </c>
    </row>
    <row r="846" spans="1:11" x14ac:dyDescent="0.25">
      <c r="A846" s="22" t="str">
        <f t="shared" si="78"/>
        <v>City of Yonkers Ward 6 ED 6</v>
      </c>
      <c r="B846" s="11">
        <v>250606</v>
      </c>
      <c r="C846" s="11">
        <v>165</v>
      </c>
      <c r="D846" s="11">
        <v>138</v>
      </c>
      <c r="E846" s="11">
        <v>10</v>
      </c>
      <c r="F846" s="11">
        <v>5</v>
      </c>
      <c r="G846" s="11">
        <v>0</v>
      </c>
      <c r="H846" s="11">
        <v>0</v>
      </c>
      <c r="I846" s="24">
        <f t="shared" si="75"/>
        <v>318</v>
      </c>
      <c r="J846" s="24">
        <f t="shared" si="79"/>
        <v>3</v>
      </c>
      <c r="K846" s="24">
        <f t="shared" si="76"/>
        <v>321</v>
      </c>
    </row>
    <row r="847" spans="1:11" x14ac:dyDescent="0.25">
      <c r="A847" s="22" t="str">
        <f t="shared" si="78"/>
        <v>City of Yonkers Ward 6 ED 7</v>
      </c>
      <c r="B847" s="11">
        <v>250607</v>
      </c>
      <c r="C847" s="11">
        <v>61</v>
      </c>
      <c r="D847" s="11">
        <v>94</v>
      </c>
      <c r="E847" s="11">
        <v>8</v>
      </c>
      <c r="F847" s="11">
        <v>3</v>
      </c>
      <c r="G847" s="11">
        <v>0</v>
      </c>
      <c r="H847" s="11">
        <v>0</v>
      </c>
      <c r="I847" s="24">
        <f t="shared" si="75"/>
        <v>166</v>
      </c>
      <c r="J847" s="24">
        <f t="shared" si="79"/>
        <v>0</v>
      </c>
      <c r="K847" s="24">
        <f t="shared" si="76"/>
        <v>166</v>
      </c>
    </row>
    <row r="848" spans="1:11" x14ac:dyDescent="0.25">
      <c r="A848" s="22" t="str">
        <f t="shared" si="78"/>
        <v>City of Yonkers Ward 6 ED 8</v>
      </c>
      <c r="B848" s="11">
        <v>250608</v>
      </c>
      <c r="C848" s="11">
        <v>51</v>
      </c>
      <c r="D848" s="11">
        <v>46</v>
      </c>
      <c r="E848" s="11">
        <v>12</v>
      </c>
      <c r="F848" s="11">
        <v>5</v>
      </c>
      <c r="G848" s="11">
        <v>0</v>
      </c>
      <c r="H848" s="11">
        <v>0</v>
      </c>
      <c r="I848" s="24">
        <f t="shared" si="75"/>
        <v>114</v>
      </c>
      <c r="J848" s="24">
        <f t="shared" si="79"/>
        <v>1</v>
      </c>
      <c r="K848" s="24">
        <f t="shared" si="76"/>
        <v>115</v>
      </c>
    </row>
    <row r="849" spans="1:11" x14ac:dyDescent="0.25">
      <c r="A849" s="22" t="str">
        <f t="shared" si="78"/>
        <v>City of Yonkers Ward 6 ED 10</v>
      </c>
      <c r="B849" s="11">
        <v>250610</v>
      </c>
      <c r="C849" s="11">
        <v>191</v>
      </c>
      <c r="D849" s="11">
        <v>285</v>
      </c>
      <c r="E849" s="11">
        <v>28</v>
      </c>
      <c r="F849" s="11">
        <v>10</v>
      </c>
      <c r="G849" s="11">
        <v>0</v>
      </c>
      <c r="H849" s="11">
        <v>0</v>
      </c>
      <c r="I849" s="24">
        <f t="shared" si="75"/>
        <v>514</v>
      </c>
      <c r="J849" s="24">
        <f t="shared" si="79"/>
        <v>3</v>
      </c>
      <c r="K849" s="24">
        <f t="shared" si="76"/>
        <v>517</v>
      </c>
    </row>
    <row r="850" spans="1:11" x14ac:dyDescent="0.25">
      <c r="A850" s="22" t="str">
        <f t="shared" si="78"/>
        <v>City of Yonkers Ward 6 ED 11</v>
      </c>
      <c r="B850" s="11">
        <v>250611</v>
      </c>
      <c r="C850" s="11">
        <v>62</v>
      </c>
      <c r="D850" s="11">
        <v>65</v>
      </c>
      <c r="E850" s="11">
        <v>18</v>
      </c>
      <c r="F850" s="11">
        <v>15</v>
      </c>
      <c r="G850" s="11">
        <v>0</v>
      </c>
      <c r="H850" s="11">
        <v>0</v>
      </c>
      <c r="I850" s="24">
        <f t="shared" si="75"/>
        <v>160</v>
      </c>
      <c r="J850" s="24">
        <f t="shared" si="79"/>
        <v>5</v>
      </c>
      <c r="K850" s="24">
        <f t="shared" si="76"/>
        <v>165</v>
      </c>
    </row>
    <row r="851" spans="1:11" x14ac:dyDescent="0.25">
      <c r="A851" s="22" t="str">
        <f t="shared" si="78"/>
        <v>City of Yonkers Ward 6 ED 12</v>
      </c>
      <c r="B851" s="11">
        <v>250612</v>
      </c>
      <c r="C851" s="11">
        <v>69</v>
      </c>
      <c r="D851" s="11">
        <v>64</v>
      </c>
      <c r="E851" s="11">
        <v>16</v>
      </c>
      <c r="F851" s="11">
        <v>2</v>
      </c>
      <c r="G851" s="11">
        <v>0</v>
      </c>
      <c r="H851" s="11">
        <v>0</v>
      </c>
      <c r="I851" s="24">
        <f t="shared" si="75"/>
        <v>151</v>
      </c>
      <c r="J851" s="24">
        <f t="shared" si="79"/>
        <v>1</v>
      </c>
      <c r="K851" s="24">
        <f t="shared" si="76"/>
        <v>152</v>
      </c>
    </row>
    <row r="852" spans="1:11" x14ac:dyDescent="0.25">
      <c r="A852" s="22" t="str">
        <f t="shared" si="78"/>
        <v>City of Yonkers Ward 6 ED 13</v>
      </c>
      <c r="B852" s="11">
        <v>250613</v>
      </c>
      <c r="C852" s="11">
        <v>62</v>
      </c>
      <c r="D852" s="11">
        <v>15</v>
      </c>
      <c r="E852" s="11">
        <v>3</v>
      </c>
      <c r="F852" s="11">
        <v>0</v>
      </c>
      <c r="G852" s="11">
        <v>0</v>
      </c>
      <c r="H852" s="11">
        <v>0</v>
      </c>
      <c r="I852" s="24">
        <f t="shared" si="75"/>
        <v>80</v>
      </c>
      <c r="J852" s="24">
        <f t="shared" si="79"/>
        <v>3</v>
      </c>
      <c r="K852" s="24">
        <f t="shared" si="76"/>
        <v>83</v>
      </c>
    </row>
    <row r="853" spans="1:11" x14ac:dyDescent="0.25">
      <c r="A853" s="22" t="str">
        <f t="shared" si="78"/>
        <v>City of Yonkers Ward 6 ED 14</v>
      </c>
      <c r="B853" s="11">
        <v>250614</v>
      </c>
      <c r="C853" s="11">
        <v>64</v>
      </c>
      <c r="D853" s="11">
        <v>69</v>
      </c>
      <c r="E853" s="11">
        <v>5</v>
      </c>
      <c r="F853" s="11">
        <v>2</v>
      </c>
      <c r="G853" s="11">
        <v>0</v>
      </c>
      <c r="H853" s="11">
        <v>0</v>
      </c>
      <c r="I853" s="24">
        <f t="shared" si="75"/>
        <v>140</v>
      </c>
      <c r="J853" s="24">
        <f t="shared" si="79"/>
        <v>0</v>
      </c>
      <c r="K853" s="24">
        <f t="shared" si="76"/>
        <v>140</v>
      </c>
    </row>
    <row r="854" spans="1:11" x14ac:dyDescent="0.25">
      <c r="A854" s="22" t="str">
        <f t="shared" si="78"/>
        <v>City of Yonkers Ward 6 ED 16</v>
      </c>
      <c r="B854" s="11">
        <v>250616</v>
      </c>
      <c r="C854" s="11">
        <v>64</v>
      </c>
      <c r="D854" s="11">
        <v>106</v>
      </c>
      <c r="E854" s="11">
        <v>15</v>
      </c>
      <c r="F854" s="11">
        <v>5</v>
      </c>
      <c r="G854" s="11">
        <v>1</v>
      </c>
      <c r="H854" s="11">
        <v>0</v>
      </c>
      <c r="I854" s="24">
        <f t="shared" si="75"/>
        <v>191</v>
      </c>
      <c r="J854" s="24">
        <f t="shared" si="79"/>
        <v>3</v>
      </c>
      <c r="K854" s="24">
        <f t="shared" si="76"/>
        <v>194</v>
      </c>
    </row>
    <row r="855" spans="1:11" x14ac:dyDescent="0.25">
      <c r="A855" s="22" t="str">
        <f t="shared" si="78"/>
        <v>City of Yonkers Ward 6 ED 17</v>
      </c>
      <c r="B855" s="11">
        <v>250617</v>
      </c>
      <c r="C855" s="11">
        <v>49</v>
      </c>
      <c r="D855" s="11">
        <v>9</v>
      </c>
      <c r="E855" s="11">
        <v>0</v>
      </c>
      <c r="F855" s="11">
        <v>0</v>
      </c>
      <c r="G855" s="11">
        <v>0</v>
      </c>
      <c r="H855" s="11">
        <v>0</v>
      </c>
      <c r="I855" s="24">
        <f t="shared" si="75"/>
        <v>58</v>
      </c>
      <c r="J855" s="24">
        <f t="shared" si="79"/>
        <v>0</v>
      </c>
      <c r="K855" s="24">
        <f t="shared" si="76"/>
        <v>58</v>
      </c>
    </row>
    <row r="856" spans="1:11" x14ac:dyDescent="0.25">
      <c r="A856" s="22" t="str">
        <f t="shared" si="78"/>
        <v>City of Yonkers Ward 6 ED 18</v>
      </c>
      <c r="B856" s="11">
        <v>250618</v>
      </c>
      <c r="C856" s="11">
        <v>170</v>
      </c>
      <c r="D856" s="11">
        <v>184</v>
      </c>
      <c r="E856" s="11">
        <v>18</v>
      </c>
      <c r="F856" s="11">
        <v>3</v>
      </c>
      <c r="G856" s="11">
        <v>0</v>
      </c>
      <c r="H856" s="11">
        <v>1</v>
      </c>
      <c r="I856" s="24">
        <f t="shared" si="75"/>
        <v>376</v>
      </c>
      <c r="J856" s="24">
        <f t="shared" si="79"/>
        <v>1</v>
      </c>
      <c r="K856" s="24">
        <f t="shared" si="76"/>
        <v>377</v>
      </c>
    </row>
    <row r="857" spans="1:11" x14ac:dyDescent="0.25">
      <c r="A857" s="22" t="str">
        <f t="shared" si="78"/>
        <v>City of Yonkers Ward 6 ED 20</v>
      </c>
      <c r="B857" s="11">
        <v>250620</v>
      </c>
      <c r="C857" s="11">
        <v>61</v>
      </c>
      <c r="D857" s="11">
        <v>35</v>
      </c>
      <c r="E857" s="11">
        <v>0</v>
      </c>
      <c r="F857" s="11">
        <v>1</v>
      </c>
      <c r="G857" s="11">
        <v>0</v>
      </c>
      <c r="H857" s="11">
        <v>0</v>
      </c>
      <c r="I857" s="24">
        <f t="shared" si="75"/>
        <v>97</v>
      </c>
      <c r="J857" s="24">
        <f t="shared" si="79"/>
        <v>0</v>
      </c>
      <c r="K857" s="24">
        <f t="shared" si="76"/>
        <v>97</v>
      </c>
    </row>
    <row r="858" spans="1:11" x14ac:dyDescent="0.25">
      <c r="A858" s="22" t="str">
        <f t="shared" si="78"/>
        <v>City of Yonkers Ward 6 ED 21</v>
      </c>
      <c r="B858" s="11">
        <v>250621</v>
      </c>
      <c r="C858" s="11">
        <v>33</v>
      </c>
      <c r="D858" s="11">
        <v>4</v>
      </c>
      <c r="E858" s="11">
        <v>0</v>
      </c>
      <c r="F858" s="11">
        <v>1</v>
      </c>
      <c r="G858" s="11">
        <v>0</v>
      </c>
      <c r="H858" s="11">
        <v>0</v>
      </c>
      <c r="I858" s="24">
        <f t="shared" si="75"/>
        <v>38</v>
      </c>
      <c r="J858" s="24">
        <f t="shared" si="79"/>
        <v>0</v>
      </c>
      <c r="K858" s="24">
        <f t="shared" si="76"/>
        <v>38</v>
      </c>
    </row>
    <row r="859" spans="1:11" x14ac:dyDescent="0.25">
      <c r="A859" s="22" t="str">
        <f t="shared" si="78"/>
        <v>City of Yonkers Ward 6 ED 22</v>
      </c>
      <c r="B859" s="11">
        <v>250622</v>
      </c>
      <c r="C859" s="11">
        <v>50</v>
      </c>
      <c r="D859" s="11">
        <v>14</v>
      </c>
      <c r="E859" s="11">
        <v>1</v>
      </c>
      <c r="F859" s="11">
        <v>4</v>
      </c>
      <c r="G859" s="11">
        <v>0</v>
      </c>
      <c r="H859" s="11">
        <v>0</v>
      </c>
      <c r="I859" s="24">
        <f t="shared" si="75"/>
        <v>69</v>
      </c>
      <c r="J859" s="24">
        <f t="shared" si="79"/>
        <v>2</v>
      </c>
      <c r="K859" s="24">
        <f t="shared" si="76"/>
        <v>71</v>
      </c>
    </row>
    <row r="860" spans="1:11" x14ac:dyDescent="0.25">
      <c r="A860" s="22" t="str">
        <f t="shared" si="78"/>
        <v>City of Yonkers Ward 6 ED 24</v>
      </c>
      <c r="B860" s="11">
        <v>250624</v>
      </c>
      <c r="C860" s="11">
        <v>95</v>
      </c>
      <c r="D860" s="11">
        <v>91</v>
      </c>
      <c r="E860" s="11">
        <v>7</v>
      </c>
      <c r="F860" s="11">
        <v>5</v>
      </c>
      <c r="G860" s="11">
        <v>0</v>
      </c>
      <c r="H860" s="11">
        <v>0</v>
      </c>
      <c r="I860" s="24">
        <f t="shared" si="75"/>
        <v>198</v>
      </c>
      <c r="J860" s="24">
        <f t="shared" si="79"/>
        <v>1</v>
      </c>
      <c r="K860" s="24">
        <f t="shared" si="76"/>
        <v>199</v>
      </c>
    </row>
    <row r="861" spans="1:11" x14ac:dyDescent="0.25">
      <c r="A861" s="22" t="str">
        <f t="shared" si="78"/>
        <v>City of Yonkers Ward 6 ED 28</v>
      </c>
      <c r="B861" s="11">
        <v>250628</v>
      </c>
      <c r="C861" s="11">
        <v>51</v>
      </c>
      <c r="D861" s="11">
        <v>24</v>
      </c>
      <c r="E861" s="11">
        <v>0</v>
      </c>
      <c r="F861" s="11">
        <v>1</v>
      </c>
      <c r="G861" s="11">
        <v>0</v>
      </c>
      <c r="H861" s="11">
        <v>0</v>
      </c>
      <c r="I861" s="24">
        <f t="shared" si="75"/>
        <v>76</v>
      </c>
      <c r="J861" s="24">
        <f t="shared" si="79"/>
        <v>0</v>
      </c>
      <c r="K861" s="24">
        <f t="shared" si="76"/>
        <v>76</v>
      </c>
    </row>
    <row r="862" spans="1:11" x14ac:dyDescent="0.25">
      <c r="A862" s="22" t="str">
        <f t="shared" si="78"/>
        <v>City of Yonkers Ward 6 ED 32</v>
      </c>
      <c r="B862" s="11">
        <v>250632</v>
      </c>
      <c r="C862" s="11">
        <v>29</v>
      </c>
      <c r="D862" s="11">
        <v>29</v>
      </c>
      <c r="E862" s="11">
        <v>1</v>
      </c>
      <c r="F862" s="11">
        <v>4</v>
      </c>
      <c r="G862" s="11">
        <v>0</v>
      </c>
      <c r="H862" s="11">
        <v>0</v>
      </c>
      <c r="I862" s="24">
        <f t="shared" si="75"/>
        <v>63</v>
      </c>
      <c r="J862" s="24">
        <f t="shared" si="79"/>
        <v>0</v>
      </c>
      <c r="K862" s="24">
        <f t="shared" si="76"/>
        <v>63</v>
      </c>
    </row>
    <row r="863" spans="1:11" ht="13.8" thickBot="1" x14ac:dyDescent="0.3">
      <c r="A863" s="18" t="str">
        <f t="shared" si="78"/>
        <v>City of Yonkers Ward 6 ED 33</v>
      </c>
      <c r="B863" s="19">
        <v>250633</v>
      </c>
      <c r="C863" s="19">
        <v>38</v>
      </c>
      <c r="D863" s="19">
        <v>26</v>
      </c>
      <c r="E863" s="19">
        <v>6</v>
      </c>
      <c r="F863" s="19">
        <v>2</v>
      </c>
      <c r="G863" s="19">
        <v>0</v>
      </c>
      <c r="H863" s="19">
        <v>0</v>
      </c>
      <c r="I863" s="26">
        <f t="shared" si="75"/>
        <v>72</v>
      </c>
      <c r="J863" s="26">
        <f t="shared" si="79"/>
        <v>0</v>
      </c>
      <c r="K863" s="26">
        <f t="shared" si="76"/>
        <v>72</v>
      </c>
    </row>
    <row r="864" spans="1:11" x14ac:dyDescent="0.25">
      <c r="A864" s="22"/>
      <c r="B864" s="11" t="s">
        <v>977</v>
      </c>
      <c r="C864" s="11">
        <f>SUM(C842:C863)</f>
        <v>1574</v>
      </c>
      <c r="D864" s="11">
        <f t="shared" ref="D864:K864" si="82">SUM(D842:D863)</f>
        <v>1388</v>
      </c>
      <c r="E864" s="11">
        <f t="shared" si="82"/>
        <v>158</v>
      </c>
      <c r="F864" s="11">
        <f t="shared" si="82"/>
        <v>81</v>
      </c>
      <c r="G864" s="11">
        <f t="shared" si="82"/>
        <v>1</v>
      </c>
      <c r="H864" s="11">
        <f t="shared" si="82"/>
        <v>2</v>
      </c>
      <c r="I864" s="11">
        <f t="shared" si="82"/>
        <v>3204</v>
      </c>
      <c r="J864" s="11">
        <f t="shared" si="82"/>
        <v>30</v>
      </c>
      <c r="K864" s="11">
        <f t="shared" si="82"/>
        <v>3234</v>
      </c>
    </row>
    <row r="865" spans="1:11" x14ac:dyDescent="0.25">
      <c r="A865" s="22" t="str">
        <f t="shared" si="78"/>
        <v>City of Yonkers Ward 7 ED 1</v>
      </c>
      <c r="B865" s="11">
        <v>250701</v>
      </c>
      <c r="C865" s="11">
        <v>27</v>
      </c>
      <c r="D865" s="11">
        <v>19</v>
      </c>
      <c r="E865" s="11">
        <v>5</v>
      </c>
      <c r="F865" s="11">
        <v>1</v>
      </c>
      <c r="G865" s="11">
        <v>0</v>
      </c>
      <c r="H865" s="11">
        <v>0</v>
      </c>
      <c r="I865" s="24">
        <f t="shared" ref="I865:I931" si="83">SUM(C865:H865)</f>
        <v>52</v>
      </c>
      <c r="J865" s="24">
        <f t="shared" si="79"/>
        <v>0</v>
      </c>
      <c r="K865" s="24">
        <f t="shared" ref="K865:K931" si="84">VLOOKUP(B865,KEY,2,FALSE)</f>
        <v>52</v>
      </c>
    </row>
    <row r="866" spans="1:11" x14ac:dyDescent="0.25">
      <c r="A866" s="22" t="str">
        <f t="shared" si="78"/>
        <v>City of Yonkers Ward 7 ED 2</v>
      </c>
      <c r="B866" s="11">
        <v>250702</v>
      </c>
      <c r="C866" s="11">
        <v>60</v>
      </c>
      <c r="D866" s="11">
        <v>28</v>
      </c>
      <c r="E866" s="11">
        <v>3</v>
      </c>
      <c r="F866" s="11">
        <v>5</v>
      </c>
      <c r="G866" s="11">
        <v>0</v>
      </c>
      <c r="H866" s="11">
        <v>0</v>
      </c>
      <c r="I866" s="24">
        <f t="shared" si="83"/>
        <v>96</v>
      </c>
      <c r="J866" s="24">
        <f t="shared" si="79"/>
        <v>0</v>
      </c>
      <c r="K866" s="24">
        <f t="shared" si="84"/>
        <v>96</v>
      </c>
    </row>
    <row r="867" spans="1:11" x14ac:dyDescent="0.25">
      <c r="A867" s="22" t="str">
        <f t="shared" ref="A867:A933" si="85">VLOOKUP(B867,KEY,3,FALSE)</f>
        <v>City of Yonkers Ward 7 ED 3</v>
      </c>
      <c r="B867" s="11">
        <v>250703</v>
      </c>
      <c r="C867" s="11">
        <v>96</v>
      </c>
      <c r="D867" s="11">
        <v>23</v>
      </c>
      <c r="E867" s="11">
        <v>0</v>
      </c>
      <c r="F867" s="11">
        <v>5</v>
      </c>
      <c r="G867" s="11">
        <v>0</v>
      </c>
      <c r="H867" s="11">
        <v>0</v>
      </c>
      <c r="I867" s="24">
        <f t="shared" si="83"/>
        <v>124</v>
      </c>
      <c r="J867" s="24">
        <f t="shared" si="79"/>
        <v>4</v>
      </c>
      <c r="K867" s="24">
        <f t="shared" si="84"/>
        <v>128</v>
      </c>
    </row>
    <row r="868" spans="1:11" x14ac:dyDescent="0.25">
      <c r="A868" s="22" t="str">
        <f t="shared" si="85"/>
        <v>City of Yonkers Ward 7 ED 4</v>
      </c>
      <c r="B868" s="11">
        <v>250704</v>
      </c>
      <c r="C868" s="11">
        <v>123</v>
      </c>
      <c r="D868" s="11">
        <v>155</v>
      </c>
      <c r="E868" s="11">
        <v>19</v>
      </c>
      <c r="F868" s="11">
        <v>9</v>
      </c>
      <c r="G868" s="11">
        <v>0</v>
      </c>
      <c r="H868" s="11">
        <v>0</v>
      </c>
      <c r="I868" s="24">
        <f t="shared" si="83"/>
        <v>306</v>
      </c>
      <c r="J868" s="24">
        <f t="shared" si="79"/>
        <v>4</v>
      </c>
      <c r="K868" s="24">
        <f t="shared" si="84"/>
        <v>310</v>
      </c>
    </row>
    <row r="869" spans="1:11" x14ac:dyDescent="0.25">
      <c r="A869" s="22" t="str">
        <f t="shared" si="85"/>
        <v>City of Yonkers Ward 7 ED 5</v>
      </c>
      <c r="B869" s="11">
        <v>250705</v>
      </c>
      <c r="C869" s="11">
        <v>41</v>
      </c>
      <c r="D869" s="11">
        <v>14</v>
      </c>
      <c r="E869" s="11">
        <v>1</v>
      </c>
      <c r="F869" s="11">
        <v>1</v>
      </c>
      <c r="G869" s="11">
        <v>0</v>
      </c>
      <c r="H869" s="11">
        <v>0</v>
      </c>
      <c r="I869" s="24">
        <f t="shared" si="83"/>
        <v>57</v>
      </c>
      <c r="J869" s="24">
        <f t="shared" si="79"/>
        <v>4</v>
      </c>
      <c r="K869" s="24">
        <f t="shared" si="84"/>
        <v>61</v>
      </c>
    </row>
    <row r="870" spans="1:11" x14ac:dyDescent="0.25">
      <c r="A870" s="22" t="str">
        <f t="shared" si="85"/>
        <v>City of Yonkers Ward 7 ED 6</v>
      </c>
      <c r="B870" s="11">
        <v>250706</v>
      </c>
      <c r="C870" s="11">
        <v>35</v>
      </c>
      <c r="D870" s="11">
        <v>13</v>
      </c>
      <c r="E870" s="11">
        <v>0</v>
      </c>
      <c r="F870" s="11">
        <v>3</v>
      </c>
      <c r="G870" s="11">
        <v>0</v>
      </c>
      <c r="H870" s="11">
        <v>0</v>
      </c>
      <c r="I870" s="24">
        <f t="shared" si="83"/>
        <v>51</v>
      </c>
      <c r="J870" s="24">
        <f t="shared" si="79"/>
        <v>1</v>
      </c>
      <c r="K870" s="24">
        <f t="shared" si="84"/>
        <v>52</v>
      </c>
    </row>
    <row r="871" spans="1:11" x14ac:dyDescent="0.25">
      <c r="A871" s="22" t="str">
        <f t="shared" si="85"/>
        <v>City of Yonkers Ward 7 ED 7</v>
      </c>
      <c r="B871" s="11">
        <v>250707</v>
      </c>
      <c r="C871" s="11">
        <v>27</v>
      </c>
      <c r="D871" s="11">
        <v>13</v>
      </c>
      <c r="E871" s="11">
        <v>1</v>
      </c>
      <c r="F871" s="11">
        <v>1</v>
      </c>
      <c r="G871" s="11">
        <v>0</v>
      </c>
      <c r="H871" s="11">
        <v>0</v>
      </c>
      <c r="I871" s="24">
        <f t="shared" si="83"/>
        <v>42</v>
      </c>
      <c r="J871" s="24">
        <f t="shared" si="79"/>
        <v>0</v>
      </c>
      <c r="K871" s="24">
        <f t="shared" si="84"/>
        <v>42</v>
      </c>
    </row>
    <row r="872" spans="1:11" x14ac:dyDescent="0.25">
      <c r="A872" s="22" t="str">
        <f t="shared" si="85"/>
        <v>City of Yonkers Ward 7 ED 8</v>
      </c>
      <c r="B872" s="11">
        <v>250708</v>
      </c>
      <c r="C872" s="11">
        <v>79</v>
      </c>
      <c r="D872" s="11">
        <v>27</v>
      </c>
      <c r="E872" s="11">
        <v>3</v>
      </c>
      <c r="F872" s="11">
        <v>1</v>
      </c>
      <c r="G872" s="11">
        <v>0</v>
      </c>
      <c r="H872" s="11">
        <v>0</v>
      </c>
      <c r="I872" s="24">
        <f t="shared" si="83"/>
        <v>110</v>
      </c>
      <c r="J872" s="24">
        <f t="shared" si="79"/>
        <v>1</v>
      </c>
      <c r="K872" s="24">
        <f t="shared" si="84"/>
        <v>111</v>
      </c>
    </row>
    <row r="873" spans="1:11" x14ac:dyDescent="0.25">
      <c r="A873" s="22" t="str">
        <f t="shared" si="85"/>
        <v>City of Yonkers Ward 7 ED 9</v>
      </c>
      <c r="B873" s="11">
        <v>250709</v>
      </c>
      <c r="C873" s="11">
        <v>166</v>
      </c>
      <c r="D873" s="11">
        <v>38</v>
      </c>
      <c r="E873" s="11">
        <v>4</v>
      </c>
      <c r="F873" s="11">
        <v>4</v>
      </c>
      <c r="G873" s="11">
        <v>0</v>
      </c>
      <c r="H873" s="11">
        <v>0</v>
      </c>
      <c r="I873" s="24">
        <f t="shared" si="83"/>
        <v>212</v>
      </c>
      <c r="J873" s="24">
        <f t="shared" si="79"/>
        <v>2</v>
      </c>
      <c r="K873" s="24">
        <f t="shared" si="84"/>
        <v>214</v>
      </c>
    </row>
    <row r="874" spans="1:11" x14ac:dyDescent="0.25">
      <c r="A874" s="22" t="str">
        <f t="shared" si="85"/>
        <v>City of Yonkers Ward 7 ED 11</v>
      </c>
      <c r="B874" s="11">
        <v>250711</v>
      </c>
      <c r="C874" s="11">
        <v>5</v>
      </c>
      <c r="D874" s="11">
        <v>2</v>
      </c>
      <c r="E874" s="11">
        <v>0</v>
      </c>
      <c r="F874" s="11">
        <v>0</v>
      </c>
      <c r="G874" s="11">
        <v>0</v>
      </c>
      <c r="H874" s="11">
        <v>0</v>
      </c>
      <c r="I874" s="24">
        <f t="shared" si="83"/>
        <v>7</v>
      </c>
      <c r="J874" s="24">
        <f t="shared" si="79"/>
        <v>0</v>
      </c>
      <c r="K874" s="24">
        <f t="shared" si="84"/>
        <v>7</v>
      </c>
    </row>
    <row r="875" spans="1:11" x14ac:dyDescent="0.25">
      <c r="A875" s="22" t="str">
        <f t="shared" si="85"/>
        <v>City of Yonkers Ward 7 ED 13</v>
      </c>
      <c r="B875" s="11">
        <v>250713</v>
      </c>
      <c r="C875" s="11">
        <v>117</v>
      </c>
      <c r="D875" s="11">
        <v>72</v>
      </c>
      <c r="E875" s="11">
        <v>10</v>
      </c>
      <c r="F875" s="11">
        <v>11</v>
      </c>
      <c r="G875" s="11">
        <v>0</v>
      </c>
      <c r="H875" s="11">
        <v>1</v>
      </c>
      <c r="I875" s="24">
        <f t="shared" si="83"/>
        <v>211</v>
      </c>
      <c r="J875" s="24">
        <f t="shared" si="79"/>
        <v>0</v>
      </c>
      <c r="K875" s="24">
        <f t="shared" si="84"/>
        <v>211</v>
      </c>
    </row>
    <row r="876" spans="1:11" x14ac:dyDescent="0.25">
      <c r="A876" s="22" t="str">
        <f t="shared" si="85"/>
        <v>City of Yonkers Ward 7 ED 14</v>
      </c>
      <c r="B876" s="11">
        <v>250714</v>
      </c>
      <c r="C876" s="11">
        <v>74</v>
      </c>
      <c r="D876" s="11">
        <v>104</v>
      </c>
      <c r="E876" s="11">
        <v>17</v>
      </c>
      <c r="F876" s="11">
        <v>5</v>
      </c>
      <c r="G876" s="11">
        <v>0</v>
      </c>
      <c r="H876" s="11">
        <v>0</v>
      </c>
      <c r="I876" s="24">
        <f t="shared" si="83"/>
        <v>200</v>
      </c>
      <c r="J876" s="24">
        <f t="shared" si="79"/>
        <v>4</v>
      </c>
      <c r="K876" s="24">
        <f t="shared" si="84"/>
        <v>204</v>
      </c>
    </row>
    <row r="877" spans="1:11" x14ac:dyDescent="0.25">
      <c r="A877" s="22" t="str">
        <f t="shared" si="85"/>
        <v>City of Yonkers Ward 7 ED 15</v>
      </c>
      <c r="B877" s="11">
        <v>250715</v>
      </c>
      <c r="C877" s="11">
        <v>69</v>
      </c>
      <c r="D877" s="11">
        <v>53</v>
      </c>
      <c r="E877" s="11">
        <v>10</v>
      </c>
      <c r="F877" s="11">
        <v>6</v>
      </c>
      <c r="G877" s="11">
        <v>0</v>
      </c>
      <c r="H877" s="11">
        <v>0</v>
      </c>
      <c r="I877" s="24">
        <f t="shared" si="83"/>
        <v>138</v>
      </c>
      <c r="J877" s="24">
        <f t="shared" si="79"/>
        <v>3</v>
      </c>
      <c r="K877" s="24">
        <f t="shared" si="84"/>
        <v>141</v>
      </c>
    </row>
    <row r="878" spans="1:11" x14ac:dyDescent="0.25">
      <c r="A878" s="22" t="str">
        <f t="shared" si="85"/>
        <v>City of Yonkers Ward 7 ED 16</v>
      </c>
      <c r="B878" s="11">
        <v>250716</v>
      </c>
      <c r="C878" s="11">
        <v>29</v>
      </c>
      <c r="D878" s="11">
        <v>25</v>
      </c>
      <c r="E878" s="11">
        <v>2</v>
      </c>
      <c r="F878" s="11">
        <v>3</v>
      </c>
      <c r="G878" s="11">
        <v>0</v>
      </c>
      <c r="H878" s="11">
        <v>0</v>
      </c>
      <c r="I878" s="24">
        <f t="shared" si="83"/>
        <v>59</v>
      </c>
      <c r="J878" s="24">
        <f t="shared" si="79"/>
        <v>0</v>
      </c>
      <c r="K878" s="24">
        <f t="shared" si="84"/>
        <v>59</v>
      </c>
    </row>
    <row r="879" spans="1:11" x14ac:dyDescent="0.25">
      <c r="A879" s="22" t="str">
        <f t="shared" si="85"/>
        <v>City of Yonkers Ward 7 ED 17</v>
      </c>
      <c r="B879" s="11">
        <v>250717</v>
      </c>
      <c r="C879" s="11">
        <v>34</v>
      </c>
      <c r="D879" s="11">
        <v>14</v>
      </c>
      <c r="E879" s="11">
        <v>0</v>
      </c>
      <c r="F879" s="11">
        <v>1</v>
      </c>
      <c r="G879" s="11">
        <v>0</v>
      </c>
      <c r="H879" s="11">
        <v>0</v>
      </c>
      <c r="I879" s="24">
        <f t="shared" si="83"/>
        <v>49</v>
      </c>
      <c r="J879" s="24">
        <f t="shared" si="79"/>
        <v>2</v>
      </c>
      <c r="K879" s="24">
        <f t="shared" si="84"/>
        <v>51</v>
      </c>
    </row>
    <row r="880" spans="1:11" x14ac:dyDescent="0.25">
      <c r="A880" s="22" t="str">
        <f t="shared" si="85"/>
        <v>City of Yonkers Ward 7 ED 19</v>
      </c>
      <c r="B880" s="11">
        <v>250719</v>
      </c>
      <c r="C880" s="11">
        <v>51</v>
      </c>
      <c r="D880" s="11">
        <v>37</v>
      </c>
      <c r="E880" s="11">
        <v>6</v>
      </c>
      <c r="F880" s="11">
        <v>6</v>
      </c>
      <c r="G880" s="11">
        <v>0</v>
      </c>
      <c r="H880" s="11">
        <v>0</v>
      </c>
      <c r="I880" s="24">
        <f t="shared" si="83"/>
        <v>100</v>
      </c>
      <c r="J880" s="24">
        <f t="shared" si="79"/>
        <v>1</v>
      </c>
      <c r="K880" s="24">
        <f t="shared" si="84"/>
        <v>101</v>
      </c>
    </row>
    <row r="881" spans="1:11" x14ac:dyDescent="0.25">
      <c r="A881" s="22" t="str">
        <f t="shared" si="85"/>
        <v>City of Yonkers Ward 7 ED 20</v>
      </c>
      <c r="B881" s="11">
        <v>250720</v>
      </c>
      <c r="C881" s="11">
        <v>47</v>
      </c>
      <c r="D881" s="11">
        <v>62</v>
      </c>
      <c r="E881" s="11">
        <v>9</v>
      </c>
      <c r="F881" s="11">
        <v>1</v>
      </c>
      <c r="G881" s="11">
        <v>0</v>
      </c>
      <c r="H881" s="11">
        <v>0</v>
      </c>
      <c r="I881" s="24">
        <f t="shared" si="83"/>
        <v>119</v>
      </c>
      <c r="J881" s="24">
        <f t="shared" ref="J881:J947" si="86">SUM(K881-I881)</f>
        <v>0</v>
      </c>
      <c r="K881" s="24">
        <f t="shared" si="84"/>
        <v>119</v>
      </c>
    </row>
    <row r="882" spans="1:11" x14ac:dyDescent="0.25">
      <c r="A882" s="22" t="str">
        <f t="shared" si="85"/>
        <v>City of Yonkers Ward 7 ED 21</v>
      </c>
      <c r="B882" s="11">
        <v>250721</v>
      </c>
      <c r="C882" s="11">
        <v>23</v>
      </c>
      <c r="D882" s="11">
        <v>27</v>
      </c>
      <c r="E882" s="11">
        <v>6</v>
      </c>
      <c r="F882" s="11">
        <v>1</v>
      </c>
      <c r="G882" s="11">
        <v>0</v>
      </c>
      <c r="H882" s="11">
        <v>0</v>
      </c>
      <c r="I882" s="24">
        <f t="shared" si="83"/>
        <v>57</v>
      </c>
      <c r="J882" s="24">
        <f t="shared" si="86"/>
        <v>1</v>
      </c>
      <c r="K882" s="24">
        <f t="shared" si="84"/>
        <v>58</v>
      </c>
    </row>
    <row r="883" spans="1:11" x14ac:dyDescent="0.25">
      <c r="A883" s="22" t="str">
        <f t="shared" si="85"/>
        <v>City of Yonkers Ward 7 ED 23</v>
      </c>
      <c r="B883" s="11">
        <v>250723</v>
      </c>
      <c r="C883" s="11">
        <v>86</v>
      </c>
      <c r="D883" s="11">
        <v>11</v>
      </c>
      <c r="E883" s="11">
        <v>1</v>
      </c>
      <c r="F883" s="11">
        <v>0</v>
      </c>
      <c r="G883" s="11">
        <v>0</v>
      </c>
      <c r="H883" s="11">
        <v>0</v>
      </c>
      <c r="I883" s="24">
        <f t="shared" si="83"/>
        <v>98</v>
      </c>
      <c r="J883" s="24">
        <f t="shared" si="86"/>
        <v>6</v>
      </c>
      <c r="K883" s="24">
        <f t="shared" si="84"/>
        <v>104</v>
      </c>
    </row>
    <row r="884" spans="1:11" x14ac:dyDescent="0.25">
      <c r="A884" s="22" t="str">
        <f t="shared" si="85"/>
        <v>City of Yonkers Ward 7 ED 24</v>
      </c>
      <c r="B884" s="11">
        <v>250724</v>
      </c>
      <c r="C884" s="11">
        <v>0</v>
      </c>
      <c r="D884" s="11">
        <v>0</v>
      </c>
      <c r="E884" s="11">
        <v>0</v>
      </c>
      <c r="F884" s="11">
        <v>0</v>
      </c>
      <c r="G884" s="11">
        <v>0</v>
      </c>
      <c r="H884" s="11">
        <v>0</v>
      </c>
      <c r="I884" s="24">
        <f t="shared" si="83"/>
        <v>0</v>
      </c>
      <c r="J884" s="24">
        <f t="shared" si="86"/>
        <v>0</v>
      </c>
      <c r="K884" s="24">
        <f t="shared" si="84"/>
        <v>0</v>
      </c>
    </row>
    <row r="885" spans="1:11" x14ac:dyDescent="0.25">
      <c r="A885" s="22" t="str">
        <f t="shared" si="85"/>
        <v>City of Yonkers Ward 7 ED 25</v>
      </c>
      <c r="B885" s="11">
        <v>250725</v>
      </c>
      <c r="C885" s="11">
        <v>45</v>
      </c>
      <c r="D885" s="11">
        <v>9</v>
      </c>
      <c r="E885" s="11">
        <v>4</v>
      </c>
      <c r="F885" s="11">
        <v>2</v>
      </c>
      <c r="G885" s="11">
        <v>0</v>
      </c>
      <c r="H885" s="11">
        <v>0</v>
      </c>
      <c r="I885" s="24">
        <f t="shared" si="83"/>
        <v>60</v>
      </c>
      <c r="J885" s="24">
        <f t="shared" si="86"/>
        <v>7</v>
      </c>
      <c r="K885" s="24">
        <f t="shared" si="84"/>
        <v>67</v>
      </c>
    </row>
    <row r="886" spans="1:11" x14ac:dyDescent="0.25">
      <c r="A886" s="22" t="str">
        <f t="shared" si="85"/>
        <v>City of Yonkers Ward 7 ED 26</v>
      </c>
      <c r="B886" s="11">
        <v>250726</v>
      </c>
      <c r="C886" s="11">
        <v>49</v>
      </c>
      <c r="D886" s="11">
        <v>40</v>
      </c>
      <c r="E886" s="11">
        <v>4</v>
      </c>
      <c r="F886" s="11">
        <v>0</v>
      </c>
      <c r="G886" s="11">
        <v>0</v>
      </c>
      <c r="H886" s="11">
        <v>0</v>
      </c>
      <c r="I886" s="24">
        <f t="shared" si="83"/>
        <v>93</v>
      </c>
      <c r="J886" s="24">
        <f t="shared" si="86"/>
        <v>3</v>
      </c>
      <c r="K886" s="24">
        <f t="shared" si="84"/>
        <v>96</v>
      </c>
    </row>
    <row r="887" spans="1:11" x14ac:dyDescent="0.25">
      <c r="A887" s="22" t="str">
        <f t="shared" si="85"/>
        <v>City of Yonkers Ward 7 ED 29</v>
      </c>
      <c r="B887" s="11">
        <v>250729</v>
      </c>
      <c r="C887" s="11">
        <v>36</v>
      </c>
      <c r="D887" s="11">
        <v>15</v>
      </c>
      <c r="E887" s="11">
        <v>1</v>
      </c>
      <c r="F887" s="11">
        <v>0</v>
      </c>
      <c r="G887" s="11">
        <v>0</v>
      </c>
      <c r="H887" s="11">
        <v>1</v>
      </c>
      <c r="I887" s="24">
        <f t="shared" si="83"/>
        <v>53</v>
      </c>
      <c r="J887" s="24">
        <f t="shared" si="86"/>
        <v>4</v>
      </c>
      <c r="K887" s="24">
        <f t="shared" si="84"/>
        <v>57</v>
      </c>
    </row>
    <row r="888" spans="1:11" x14ac:dyDescent="0.25">
      <c r="A888" s="22" t="str">
        <f t="shared" si="85"/>
        <v>City of Yonkers Ward 7 ED 30</v>
      </c>
      <c r="B888" s="11">
        <v>250730</v>
      </c>
      <c r="C888" s="11">
        <v>42</v>
      </c>
      <c r="D888" s="11">
        <v>41</v>
      </c>
      <c r="E888" s="11">
        <v>4</v>
      </c>
      <c r="F888" s="11">
        <v>0</v>
      </c>
      <c r="G888" s="11">
        <v>0</v>
      </c>
      <c r="H888" s="11">
        <v>0</v>
      </c>
      <c r="I888" s="24">
        <f t="shared" si="83"/>
        <v>87</v>
      </c>
      <c r="J888" s="24">
        <f t="shared" si="86"/>
        <v>0</v>
      </c>
      <c r="K888" s="24">
        <f t="shared" si="84"/>
        <v>87</v>
      </c>
    </row>
    <row r="889" spans="1:11" ht="13.8" thickBot="1" x14ac:dyDescent="0.3">
      <c r="A889" s="18" t="str">
        <f t="shared" si="85"/>
        <v>City of Yonkers Ward 7 ED 31</v>
      </c>
      <c r="B889" s="19">
        <v>250731</v>
      </c>
      <c r="C889" s="19">
        <v>36</v>
      </c>
      <c r="D889" s="19">
        <v>40</v>
      </c>
      <c r="E889" s="19">
        <v>3</v>
      </c>
      <c r="F889" s="19">
        <v>3</v>
      </c>
      <c r="G889" s="19">
        <v>0</v>
      </c>
      <c r="H889" s="19">
        <v>0</v>
      </c>
      <c r="I889" s="26">
        <f t="shared" si="83"/>
        <v>82</v>
      </c>
      <c r="J889" s="26">
        <f t="shared" si="86"/>
        <v>0</v>
      </c>
      <c r="K889" s="26">
        <f t="shared" si="84"/>
        <v>82</v>
      </c>
    </row>
    <row r="890" spans="1:11" x14ac:dyDescent="0.25">
      <c r="A890" s="22"/>
      <c r="B890" s="11" t="s">
        <v>977</v>
      </c>
      <c r="C890" s="11">
        <f>SUM(C865:C889)</f>
        <v>1397</v>
      </c>
      <c r="D890" s="11">
        <f t="shared" ref="D890:K890" si="87">SUM(D865:D889)</f>
        <v>882</v>
      </c>
      <c r="E890" s="11">
        <f t="shared" si="87"/>
        <v>113</v>
      </c>
      <c r="F890" s="11">
        <f t="shared" si="87"/>
        <v>69</v>
      </c>
      <c r="G890" s="11">
        <f t="shared" si="87"/>
        <v>0</v>
      </c>
      <c r="H890" s="11">
        <f t="shared" si="87"/>
        <v>2</v>
      </c>
      <c r="I890" s="11">
        <f t="shared" si="87"/>
        <v>2463</v>
      </c>
      <c r="J890" s="11">
        <f t="shared" si="87"/>
        <v>47</v>
      </c>
      <c r="K890" s="11">
        <f t="shared" si="87"/>
        <v>2510</v>
      </c>
    </row>
    <row r="891" spans="1:11" x14ac:dyDescent="0.25">
      <c r="A891" s="22" t="str">
        <f t="shared" si="85"/>
        <v>City of Yonkers Ward 8 ED 1</v>
      </c>
      <c r="B891" s="11">
        <v>250801</v>
      </c>
      <c r="C891" s="11">
        <v>52</v>
      </c>
      <c r="D891" s="11">
        <v>28</v>
      </c>
      <c r="E891" s="11">
        <v>6</v>
      </c>
      <c r="F891" s="11">
        <v>2</v>
      </c>
      <c r="G891" s="11">
        <v>0</v>
      </c>
      <c r="H891" s="11">
        <v>1</v>
      </c>
      <c r="I891" s="24">
        <f t="shared" si="83"/>
        <v>89</v>
      </c>
      <c r="J891" s="24">
        <f t="shared" si="86"/>
        <v>4</v>
      </c>
      <c r="K891" s="24">
        <f t="shared" si="84"/>
        <v>93</v>
      </c>
    </row>
    <row r="892" spans="1:11" x14ac:dyDescent="0.25">
      <c r="A892" s="22" t="str">
        <f t="shared" si="85"/>
        <v>City of Yonkers Ward 8 ED 2</v>
      </c>
      <c r="B892" s="11">
        <v>250802</v>
      </c>
      <c r="C892" s="11">
        <v>91</v>
      </c>
      <c r="D892" s="11">
        <v>42</v>
      </c>
      <c r="E892" s="11">
        <v>5</v>
      </c>
      <c r="F892" s="11">
        <v>4</v>
      </c>
      <c r="G892" s="11">
        <v>0</v>
      </c>
      <c r="H892" s="11">
        <v>0</v>
      </c>
      <c r="I892" s="24">
        <f t="shared" si="83"/>
        <v>142</v>
      </c>
      <c r="J892" s="24">
        <f t="shared" si="86"/>
        <v>3</v>
      </c>
      <c r="K892" s="24">
        <f t="shared" si="84"/>
        <v>145</v>
      </c>
    </row>
    <row r="893" spans="1:11" x14ac:dyDescent="0.25">
      <c r="A893" s="22" t="str">
        <f t="shared" si="85"/>
        <v>City of Yonkers Ward 8 ED 3</v>
      </c>
      <c r="B893" s="11">
        <v>250803</v>
      </c>
      <c r="C893" s="11">
        <v>96</v>
      </c>
      <c r="D893" s="11">
        <v>25</v>
      </c>
      <c r="E893" s="11">
        <v>4</v>
      </c>
      <c r="F893" s="11">
        <v>2</v>
      </c>
      <c r="G893" s="11">
        <v>0</v>
      </c>
      <c r="H893" s="11">
        <v>0</v>
      </c>
      <c r="I893" s="24">
        <f t="shared" si="83"/>
        <v>127</v>
      </c>
      <c r="J893" s="24">
        <f t="shared" si="86"/>
        <v>3</v>
      </c>
      <c r="K893" s="24">
        <f t="shared" si="84"/>
        <v>130</v>
      </c>
    </row>
    <row r="894" spans="1:11" x14ac:dyDescent="0.25">
      <c r="A894" s="22" t="str">
        <f t="shared" si="85"/>
        <v>City of Yonkers Ward 8 ED 5</v>
      </c>
      <c r="B894" s="11">
        <v>250805</v>
      </c>
      <c r="C894" s="11">
        <v>111</v>
      </c>
      <c r="D894" s="11">
        <v>62</v>
      </c>
      <c r="E894" s="11">
        <v>9</v>
      </c>
      <c r="F894" s="11">
        <v>18</v>
      </c>
      <c r="G894" s="11">
        <v>0</v>
      </c>
      <c r="H894" s="11">
        <v>0</v>
      </c>
      <c r="I894" s="24">
        <f t="shared" si="83"/>
        <v>200</v>
      </c>
      <c r="J894" s="24">
        <f t="shared" si="86"/>
        <v>1</v>
      </c>
      <c r="K894" s="24">
        <f t="shared" si="84"/>
        <v>201</v>
      </c>
    </row>
    <row r="895" spans="1:11" x14ac:dyDescent="0.25">
      <c r="A895" s="22" t="str">
        <f t="shared" si="85"/>
        <v>City of Yonkers Ward 8 ED 6</v>
      </c>
      <c r="B895" s="11">
        <v>250806</v>
      </c>
      <c r="C895" s="11">
        <v>168</v>
      </c>
      <c r="D895" s="11">
        <v>66</v>
      </c>
      <c r="E895" s="11">
        <v>4</v>
      </c>
      <c r="F895" s="11">
        <v>9</v>
      </c>
      <c r="G895" s="11">
        <v>0</v>
      </c>
      <c r="H895" s="11">
        <v>0</v>
      </c>
      <c r="I895" s="24">
        <f t="shared" si="83"/>
        <v>247</v>
      </c>
      <c r="J895" s="24">
        <f t="shared" si="86"/>
        <v>2</v>
      </c>
      <c r="K895" s="24">
        <f t="shared" si="84"/>
        <v>249</v>
      </c>
    </row>
    <row r="896" spans="1:11" x14ac:dyDescent="0.25">
      <c r="A896" s="22" t="str">
        <f t="shared" si="85"/>
        <v>City of Yonkers Ward 8 ED 7</v>
      </c>
      <c r="B896" s="11">
        <v>250807</v>
      </c>
      <c r="C896" s="11">
        <v>151</v>
      </c>
      <c r="D896" s="11">
        <v>74</v>
      </c>
      <c r="E896" s="11">
        <v>9</v>
      </c>
      <c r="F896" s="11">
        <v>4</v>
      </c>
      <c r="G896" s="11">
        <v>0</v>
      </c>
      <c r="H896" s="11">
        <v>0</v>
      </c>
      <c r="I896" s="24">
        <f t="shared" si="83"/>
        <v>238</v>
      </c>
      <c r="J896" s="24">
        <f t="shared" si="86"/>
        <v>1</v>
      </c>
      <c r="K896" s="24">
        <f t="shared" si="84"/>
        <v>239</v>
      </c>
    </row>
    <row r="897" spans="1:11" x14ac:dyDescent="0.25">
      <c r="A897" s="22" t="str">
        <f t="shared" si="85"/>
        <v>City of Yonkers Ward 8 ED 9</v>
      </c>
      <c r="B897" s="11">
        <v>250809</v>
      </c>
      <c r="C897" s="11">
        <v>63</v>
      </c>
      <c r="D897" s="11">
        <v>26</v>
      </c>
      <c r="E897" s="11">
        <v>8</v>
      </c>
      <c r="F897" s="11">
        <v>2</v>
      </c>
      <c r="G897" s="11">
        <v>0</v>
      </c>
      <c r="H897" s="11">
        <v>0</v>
      </c>
      <c r="I897" s="24">
        <f t="shared" si="83"/>
        <v>99</v>
      </c>
      <c r="J897" s="24">
        <f t="shared" si="86"/>
        <v>1</v>
      </c>
      <c r="K897" s="24">
        <f t="shared" si="84"/>
        <v>100</v>
      </c>
    </row>
    <row r="898" spans="1:11" x14ac:dyDescent="0.25">
      <c r="A898" s="22" t="str">
        <f t="shared" si="85"/>
        <v>City of Yonkers Ward 8 ED 10</v>
      </c>
      <c r="B898" s="11">
        <v>250810</v>
      </c>
      <c r="C898" s="11">
        <v>30</v>
      </c>
      <c r="D898" s="11">
        <v>6</v>
      </c>
      <c r="E898" s="11">
        <v>0</v>
      </c>
      <c r="F898" s="11">
        <v>2</v>
      </c>
      <c r="G898" s="11">
        <v>0</v>
      </c>
      <c r="H898" s="11">
        <v>0</v>
      </c>
      <c r="I898" s="24">
        <f t="shared" si="83"/>
        <v>38</v>
      </c>
      <c r="J898" s="24">
        <f t="shared" si="86"/>
        <v>2</v>
      </c>
      <c r="K898" s="24">
        <f t="shared" si="84"/>
        <v>40</v>
      </c>
    </row>
    <row r="899" spans="1:11" x14ac:dyDescent="0.25">
      <c r="A899" s="22" t="str">
        <f t="shared" si="85"/>
        <v>City of Yonkers Ward 8 ED 11</v>
      </c>
      <c r="B899" s="11">
        <v>250811</v>
      </c>
      <c r="C899" s="11">
        <v>10</v>
      </c>
      <c r="D899" s="11">
        <v>9</v>
      </c>
      <c r="E899" s="11">
        <v>2</v>
      </c>
      <c r="F899" s="11">
        <v>3</v>
      </c>
      <c r="G899" s="11">
        <v>0</v>
      </c>
      <c r="H899" s="11">
        <v>0</v>
      </c>
      <c r="I899" s="24">
        <f t="shared" si="83"/>
        <v>24</v>
      </c>
      <c r="J899" s="24">
        <f t="shared" si="86"/>
        <v>1</v>
      </c>
      <c r="K899" s="24">
        <f t="shared" si="84"/>
        <v>25</v>
      </c>
    </row>
    <row r="900" spans="1:11" x14ac:dyDescent="0.25">
      <c r="A900" s="22" t="str">
        <f t="shared" si="85"/>
        <v>City of Yonkers Ward 8 ED 12</v>
      </c>
      <c r="B900" s="11">
        <v>250812</v>
      </c>
      <c r="C900" s="11">
        <v>63</v>
      </c>
      <c r="D900" s="11">
        <v>34</v>
      </c>
      <c r="E900" s="11">
        <v>2</v>
      </c>
      <c r="F900" s="11">
        <v>5</v>
      </c>
      <c r="G900" s="11">
        <v>0</v>
      </c>
      <c r="H900" s="11">
        <v>0</v>
      </c>
      <c r="I900" s="24">
        <f t="shared" si="83"/>
        <v>104</v>
      </c>
      <c r="J900" s="24">
        <f t="shared" si="86"/>
        <v>2</v>
      </c>
      <c r="K900" s="24">
        <f t="shared" si="84"/>
        <v>106</v>
      </c>
    </row>
    <row r="901" spans="1:11" x14ac:dyDescent="0.25">
      <c r="A901" s="22" t="str">
        <f t="shared" si="85"/>
        <v>City of Yonkers Ward 8 ED 13</v>
      </c>
      <c r="B901" s="11">
        <v>250813</v>
      </c>
      <c r="C901" s="11">
        <v>53</v>
      </c>
      <c r="D901" s="11">
        <v>33</v>
      </c>
      <c r="E901" s="11">
        <v>5</v>
      </c>
      <c r="F901" s="11">
        <v>3</v>
      </c>
      <c r="G901" s="11">
        <v>0</v>
      </c>
      <c r="H901" s="11">
        <v>0</v>
      </c>
      <c r="I901" s="24">
        <f t="shared" si="83"/>
        <v>94</v>
      </c>
      <c r="J901" s="24">
        <f t="shared" si="86"/>
        <v>2</v>
      </c>
      <c r="K901" s="24">
        <f t="shared" si="84"/>
        <v>96</v>
      </c>
    </row>
    <row r="902" spans="1:11" x14ac:dyDescent="0.25">
      <c r="A902" s="22" t="str">
        <f t="shared" si="85"/>
        <v>City of Yonkers Ward 8 ED 14</v>
      </c>
      <c r="B902" s="11">
        <v>250814</v>
      </c>
      <c r="C902" s="11">
        <v>24</v>
      </c>
      <c r="D902" s="11">
        <v>4</v>
      </c>
      <c r="E902" s="11">
        <v>1</v>
      </c>
      <c r="F902" s="11">
        <v>1</v>
      </c>
      <c r="G902" s="11">
        <v>0</v>
      </c>
      <c r="H902" s="11">
        <v>0</v>
      </c>
      <c r="I902" s="24">
        <f t="shared" si="83"/>
        <v>30</v>
      </c>
      <c r="J902" s="24">
        <f t="shared" si="86"/>
        <v>0</v>
      </c>
      <c r="K902" s="24">
        <f t="shared" si="84"/>
        <v>30</v>
      </c>
    </row>
    <row r="903" spans="1:11" x14ac:dyDescent="0.25">
      <c r="A903" s="22" t="str">
        <f t="shared" si="85"/>
        <v>City of Yonkers Ward 8 ED 15</v>
      </c>
      <c r="B903" s="11">
        <v>250815</v>
      </c>
      <c r="C903" s="11">
        <v>85</v>
      </c>
      <c r="D903" s="11">
        <v>16</v>
      </c>
      <c r="E903" s="11">
        <v>1</v>
      </c>
      <c r="F903" s="11">
        <v>3</v>
      </c>
      <c r="G903" s="11">
        <v>0</v>
      </c>
      <c r="H903" s="11">
        <v>0</v>
      </c>
      <c r="I903" s="24">
        <f t="shared" si="83"/>
        <v>105</v>
      </c>
      <c r="J903" s="24">
        <f t="shared" si="86"/>
        <v>2</v>
      </c>
      <c r="K903" s="24">
        <f t="shared" si="84"/>
        <v>107</v>
      </c>
    </row>
    <row r="904" spans="1:11" x14ac:dyDescent="0.25">
      <c r="A904" s="22" t="str">
        <f t="shared" si="85"/>
        <v>City of Yonkers Ward 8 ED 17</v>
      </c>
      <c r="B904" s="11">
        <v>250817</v>
      </c>
      <c r="C904" s="11">
        <v>48</v>
      </c>
      <c r="D904" s="11">
        <v>21</v>
      </c>
      <c r="E904" s="11">
        <v>3</v>
      </c>
      <c r="F904" s="11">
        <v>2</v>
      </c>
      <c r="G904" s="11">
        <v>0</v>
      </c>
      <c r="H904" s="11">
        <v>0</v>
      </c>
      <c r="I904" s="24">
        <f t="shared" si="83"/>
        <v>74</v>
      </c>
      <c r="J904" s="24">
        <f t="shared" si="86"/>
        <v>1</v>
      </c>
      <c r="K904" s="24">
        <f t="shared" si="84"/>
        <v>75</v>
      </c>
    </row>
    <row r="905" spans="1:11" x14ac:dyDescent="0.25">
      <c r="A905" s="22" t="str">
        <f t="shared" si="85"/>
        <v>City of Yonkers Ward 8 ED 22</v>
      </c>
      <c r="B905" s="11">
        <v>250822</v>
      </c>
      <c r="C905" s="11">
        <v>14</v>
      </c>
      <c r="D905" s="11">
        <v>14</v>
      </c>
      <c r="E905" s="11">
        <v>0</v>
      </c>
      <c r="F905" s="11">
        <v>1</v>
      </c>
      <c r="G905" s="11">
        <v>0</v>
      </c>
      <c r="H905" s="11">
        <v>0</v>
      </c>
      <c r="I905" s="24">
        <f t="shared" si="83"/>
        <v>29</v>
      </c>
      <c r="J905" s="24">
        <f t="shared" si="86"/>
        <v>0</v>
      </c>
      <c r="K905" s="24">
        <f t="shared" si="84"/>
        <v>29</v>
      </c>
    </row>
    <row r="906" spans="1:11" x14ac:dyDescent="0.25">
      <c r="A906" s="22" t="str">
        <f t="shared" si="85"/>
        <v>City of Yonkers Ward 8 ED 23</v>
      </c>
      <c r="B906" s="11">
        <v>250823</v>
      </c>
      <c r="C906" s="11">
        <v>26</v>
      </c>
      <c r="D906" s="11">
        <v>17</v>
      </c>
      <c r="E906" s="11">
        <v>1</v>
      </c>
      <c r="F906" s="11">
        <v>2</v>
      </c>
      <c r="G906" s="11">
        <v>0</v>
      </c>
      <c r="H906" s="11">
        <v>0</v>
      </c>
      <c r="I906" s="24">
        <f t="shared" si="83"/>
        <v>46</v>
      </c>
      <c r="J906" s="24">
        <f t="shared" si="86"/>
        <v>1</v>
      </c>
      <c r="K906" s="24">
        <f t="shared" si="84"/>
        <v>47</v>
      </c>
    </row>
    <row r="907" spans="1:11" x14ac:dyDescent="0.25">
      <c r="A907" s="22" t="str">
        <f t="shared" si="85"/>
        <v>City of Yonkers Ward 8 ED 24</v>
      </c>
      <c r="B907" s="11">
        <v>250824</v>
      </c>
      <c r="C907" s="11">
        <v>16</v>
      </c>
      <c r="D907" s="11">
        <v>4</v>
      </c>
      <c r="E907" s="11">
        <v>0</v>
      </c>
      <c r="F907" s="11">
        <v>0</v>
      </c>
      <c r="G907" s="11">
        <v>0</v>
      </c>
      <c r="H907" s="11">
        <v>0</v>
      </c>
      <c r="I907" s="24">
        <f t="shared" si="83"/>
        <v>20</v>
      </c>
      <c r="J907" s="24">
        <f t="shared" si="86"/>
        <v>1</v>
      </c>
      <c r="K907" s="24">
        <f t="shared" si="84"/>
        <v>21</v>
      </c>
    </row>
    <row r="908" spans="1:11" x14ac:dyDescent="0.25">
      <c r="A908" s="22" t="str">
        <f t="shared" si="85"/>
        <v>City of Yonkers Ward 8 ED 26</v>
      </c>
      <c r="B908" s="11">
        <v>250826</v>
      </c>
      <c r="C908" s="11">
        <v>57</v>
      </c>
      <c r="D908" s="11">
        <v>43</v>
      </c>
      <c r="E908" s="11">
        <v>2</v>
      </c>
      <c r="F908" s="11">
        <v>5</v>
      </c>
      <c r="G908" s="11">
        <v>0</v>
      </c>
      <c r="H908" s="11">
        <v>0</v>
      </c>
      <c r="I908" s="24">
        <f t="shared" si="83"/>
        <v>107</v>
      </c>
      <c r="J908" s="24">
        <f t="shared" si="86"/>
        <v>0</v>
      </c>
      <c r="K908" s="24">
        <f t="shared" si="84"/>
        <v>107</v>
      </c>
    </row>
    <row r="909" spans="1:11" ht="13.8" thickBot="1" x14ac:dyDescent="0.3">
      <c r="A909" s="18" t="str">
        <f t="shared" si="85"/>
        <v>City of Yonkers Ward 8 ED 28</v>
      </c>
      <c r="B909" s="19">
        <v>250828</v>
      </c>
      <c r="C909" s="19">
        <v>58</v>
      </c>
      <c r="D909" s="19">
        <v>7</v>
      </c>
      <c r="E909" s="19">
        <v>1</v>
      </c>
      <c r="F909" s="19">
        <v>4</v>
      </c>
      <c r="G909" s="19">
        <v>0</v>
      </c>
      <c r="H909" s="19">
        <v>0</v>
      </c>
      <c r="I909" s="26">
        <f t="shared" si="83"/>
        <v>70</v>
      </c>
      <c r="J909" s="26">
        <f t="shared" si="86"/>
        <v>1</v>
      </c>
      <c r="K909" s="26">
        <f t="shared" si="84"/>
        <v>71</v>
      </c>
    </row>
    <row r="910" spans="1:11" x14ac:dyDescent="0.25">
      <c r="A910" s="22"/>
      <c r="B910" s="11" t="s">
        <v>977</v>
      </c>
      <c r="C910" s="11">
        <f>SUM(C891:C909)</f>
        <v>1216</v>
      </c>
      <c r="D910" s="11">
        <f t="shared" ref="D910:K910" si="88">SUM(D891:D909)</f>
        <v>531</v>
      </c>
      <c r="E910" s="11">
        <f t="shared" si="88"/>
        <v>63</v>
      </c>
      <c r="F910" s="11">
        <f t="shared" si="88"/>
        <v>72</v>
      </c>
      <c r="G910" s="11">
        <f t="shared" si="88"/>
        <v>0</v>
      </c>
      <c r="H910" s="11">
        <f t="shared" si="88"/>
        <v>1</v>
      </c>
      <c r="I910" s="11">
        <f t="shared" si="88"/>
        <v>1883</v>
      </c>
      <c r="J910" s="11">
        <f t="shared" si="88"/>
        <v>28</v>
      </c>
      <c r="K910" s="11">
        <f t="shared" si="88"/>
        <v>1911</v>
      </c>
    </row>
    <row r="911" spans="1:11" x14ac:dyDescent="0.25">
      <c r="A911" s="22" t="str">
        <f t="shared" si="85"/>
        <v>City of Yonkers Ward 9 ED 1</v>
      </c>
      <c r="B911" s="11">
        <v>250901</v>
      </c>
      <c r="C911" s="11">
        <v>182</v>
      </c>
      <c r="D911" s="11">
        <v>167</v>
      </c>
      <c r="E911" s="11">
        <v>12</v>
      </c>
      <c r="F911" s="11">
        <v>8</v>
      </c>
      <c r="G911" s="11">
        <v>0</v>
      </c>
      <c r="H911" s="11">
        <v>0</v>
      </c>
      <c r="I911" s="24">
        <f t="shared" si="83"/>
        <v>369</v>
      </c>
      <c r="J911" s="24">
        <f t="shared" si="86"/>
        <v>7</v>
      </c>
      <c r="K911" s="24">
        <f t="shared" si="84"/>
        <v>376</v>
      </c>
    </row>
    <row r="912" spans="1:11" x14ac:dyDescent="0.25">
      <c r="A912" s="22" t="str">
        <f t="shared" si="85"/>
        <v>City of Yonkers Ward 9 ED 2</v>
      </c>
      <c r="B912" s="11">
        <v>250902</v>
      </c>
      <c r="C912" s="11">
        <v>80</v>
      </c>
      <c r="D912" s="11">
        <v>61</v>
      </c>
      <c r="E912" s="11">
        <v>9</v>
      </c>
      <c r="F912" s="11">
        <v>5</v>
      </c>
      <c r="G912" s="11">
        <v>0</v>
      </c>
      <c r="H912" s="11">
        <v>0</v>
      </c>
      <c r="I912" s="24">
        <f t="shared" si="83"/>
        <v>155</v>
      </c>
      <c r="J912" s="24">
        <f t="shared" si="86"/>
        <v>2</v>
      </c>
      <c r="K912" s="24">
        <f t="shared" si="84"/>
        <v>157</v>
      </c>
    </row>
    <row r="913" spans="1:11" x14ac:dyDescent="0.25">
      <c r="A913" s="22" t="str">
        <f t="shared" si="85"/>
        <v>City of Yonkers Ward 9 ED 3</v>
      </c>
      <c r="B913" s="11">
        <v>250903</v>
      </c>
      <c r="C913" s="11">
        <v>81</v>
      </c>
      <c r="D913" s="11">
        <v>150</v>
      </c>
      <c r="E913" s="11">
        <v>14</v>
      </c>
      <c r="F913" s="11">
        <v>11</v>
      </c>
      <c r="G913" s="11">
        <v>0</v>
      </c>
      <c r="H913" s="11">
        <v>0</v>
      </c>
      <c r="I913" s="24">
        <f t="shared" si="83"/>
        <v>256</v>
      </c>
      <c r="J913" s="24">
        <f t="shared" si="86"/>
        <v>2</v>
      </c>
      <c r="K913" s="24">
        <f t="shared" si="84"/>
        <v>258</v>
      </c>
    </row>
    <row r="914" spans="1:11" x14ac:dyDescent="0.25">
      <c r="A914" s="22" t="str">
        <f t="shared" si="85"/>
        <v>City of Yonkers Ward 9 ED 4</v>
      </c>
      <c r="B914" s="11">
        <v>250904</v>
      </c>
      <c r="C914" s="11">
        <v>43</v>
      </c>
      <c r="D914" s="11">
        <v>59</v>
      </c>
      <c r="E914" s="11">
        <v>6</v>
      </c>
      <c r="F914" s="11">
        <v>6</v>
      </c>
      <c r="G914" s="11">
        <v>0</v>
      </c>
      <c r="H914" s="11">
        <v>0</v>
      </c>
      <c r="I914" s="24">
        <f t="shared" si="83"/>
        <v>114</v>
      </c>
      <c r="J914" s="24">
        <f t="shared" si="86"/>
        <v>2</v>
      </c>
      <c r="K914" s="24">
        <f t="shared" si="84"/>
        <v>116</v>
      </c>
    </row>
    <row r="915" spans="1:11" x14ac:dyDescent="0.25">
      <c r="A915" s="22" t="str">
        <f t="shared" si="85"/>
        <v>City of Yonkers Ward 9 ED 5</v>
      </c>
      <c r="B915" s="11">
        <v>250905</v>
      </c>
      <c r="C915" s="11">
        <v>63</v>
      </c>
      <c r="D915" s="11">
        <v>110</v>
      </c>
      <c r="E915" s="11">
        <v>13</v>
      </c>
      <c r="F915" s="11">
        <v>5</v>
      </c>
      <c r="G915" s="11">
        <v>0</v>
      </c>
      <c r="H915" s="11">
        <v>0</v>
      </c>
      <c r="I915" s="24">
        <f t="shared" si="83"/>
        <v>191</v>
      </c>
      <c r="J915" s="24">
        <f t="shared" si="86"/>
        <v>1</v>
      </c>
      <c r="K915" s="24">
        <f t="shared" si="84"/>
        <v>192</v>
      </c>
    </row>
    <row r="916" spans="1:11" x14ac:dyDescent="0.25">
      <c r="A916" s="22" t="str">
        <f t="shared" si="85"/>
        <v>City of Yonkers Ward 9 ED 6</v>
      </c>
      <c r="B916" s="11">
        <v>250906</v>
      </c>
      <c r="C916" s="11">
        <v>38</v>
      </c>
      <c r="D916" s="11">
        <v>56</v>
      </c>
      <c r="E916" s="11">
        <v>3</v>
      </c>
      <c r="F916" s="11">
        <v>2</v>
      </c>
      <c r="G916" s="11">
        <v>0</v>
      </c>
      <c r="H916" s="11">
        <v>0</v>
      </c>
      <c r="I916" s="24">
        <f t="shared" si="83"/>
        <v>99</v>
      </c>
      <c r="J916" s="24">
        <f t="shared" si="86"/>
        <v>0</v>
      </c>
      <c r="K916" s="24">
        <f t="shared" si="84"/>
        <v>99</v>
      </c>
    </row>
    <row r="917" spans="1:11" x14ac:dyDescent="0.25">
      <c r="A917" s="22" t="str">
        <f t="shared" si="85"/>
        <v>City of Yonkers Ward 9 ED 7</v>
      </c>
      <c r="B917" s="11">
        <v>250907</v>
      </c>
      <c r="C917" s="11">
        <v>221</v>
      </c>
      <c r="D917" s="11">
        <v>146</v>
      </c>
      <c r="E917" s="11">
        <v>15</v>
      </c>
      <c r="F917" s="11">
        <v>15</v>
      </c>
      <c r="G917" s="11">
        <v>0</v>
      </c>
      <c r="H917" s="11">
        <v>0</v>
      </c>
      <c r="I917" s="24">
        <f t="shared" si="83"/>
        <v>397</v>
      </c>
      <c r="J917" s="24">
        <f t="shared" si="86"/>
        <v>1</v>
      </c>
      <c r="K917" s="24">
        <f t="shared" si="84"/>
        <v>398</v>
      </c>
    </row>
    <row r="918" spans="1:11" x14ac:dyDescent="0.25">
      <c r="A918" s="22" t="str">
        <f t="shared" si="85"/>
        <v>City of Yonkers Ward 9 ED 8</v>
      </c>
      <c r="B918" s="11">
        <v>250908</v>
      </c>
      <c r="C918" s="11">
        <v>95</v>
      </c>
      <c r="D918" s="11">
        <v>89</v>
      </c>
      <c r="E918" s="11">
        <v>10</v>
      </c>
      <c r="F918" s="11">
        <v>4</v>
      </c>
      <c r="G918" s="11">
        <v>0</v>
      </c>
      <c r="H918" s="11">
        <v>0</v>
      </c>
      <c r="I918" s="24">
        <f t="shared" si="83"/>
        <v>198</v>
      </c>
      <c r="J918" s="24">
        <f t="shared" si="86"/>
        <v>1</v>
      </c>
      <c r="K918" s="24">
        <f t="shared" si="84"/>
        <v>199</v>
      </c>
    </row>
    <row r="919" spans="1:11" x14ac:dyDescent="0.25">
      <c r="A919" s="22" t="str">
        <f t="shared" si="85"/>
        <v>City of Yonkers Ward 9 ED 9</v>
      </c>
      <c r="B919" s="11">
        <v>250909</v>
      </c>
      <c r="C919" s="11">
        <v>139</v>
      </c>
      <c r="D919" s="11">
        <v>206</v>
      </c>
      <c r="E919" s="11">
        <v>15</v>
      </c>
      <c r="F919" s="11">
        <v>8</v>
      </c>
      <c r="G919" s="11">
        <v>0</v>
      </c>
      <c r="H919" s="11">
        <v>0</v>
      </c>
      <c r="I919" s="24">
        <f t="shared" si="83"/>
        <v>368</v>
      </c>
      <c r="J919" s="24">
        <f t="shared" si="86"/>
        <v>0</v>
      </c>
      <c r="K919" s="24">
        <f t="shared" si="84"/>
        <v>368</v>
      </c>
    </row>
    <row r="920" spans="1:11" x14ac:dyDescent="0.25">
      <c r="A920" s="22" t="str">
        <f t="shared" si="85"/>
        <v>City of Yonkers Ward 9 ED 10</v>
      </c>
      <c r="B920" s="11">
        <v>250910</v>
      </c>
      <c r="C920" s="11">
        <v>117</v>
      </c>
      <c r="D920" s="11">
        <v>235</v>
      </c>
      <c r="E920" s="11">
        <v>11</v>
      </c>
      <c r="F920" s="11">
        <v>5</v>
      </c>
      <c r="G920" s="11">
        <v>0</v>
      </c>
      <c r="H920" s="11">
        <v>0</v>
      </c>
      <c r="I920" s="24">
        <f t="shared" si="83"/>
        <v>368</v>
      </c>
      <c r="J920" s="24">
        <f t="shared" si="86"/>
        <v>0</v>
      </c>
      <c r="K920" s="24">
        <f t="shared" si="84"/>
        <v>368</v>
      </c>
    </row>
    <row r="921" spans="1:11" x14ac:dyDescent="0.25">
      <c r="A921" s="22" t="str">
        <f t="shared" si="85"/>
        <v>City of Yonkers Ward 9 ED 11</v>
      </c>
      <c r="B921" s="11">
        <v>250911</v>
      </c>
      <c r="C921" s="11">
        <v>113</v>
      </c>
      <c r="D921" s="11">
        <v>196</v>
      </c>
      <c r="E921" s="11">
        <v>29</v>
      </c>
      <c r="F921" s="11">
        <v>7</v>
      </c>
      <c r="G921" s="11">
        <v>0</v>
      </c>
      <c r="H921" s="11">
        <v>3</v>
      </c>
      <c r="I921" s="24">
        <f t="shared" si="83"/>
        <v>348</v>
      </c>
      <c r="J921" s="24">
        <f t="shared" si="86"/>
        <v>0</v>
      </c>
      <c r="K921" s="24">
        <f t="shared" si="84"/>
        <v>348</v>
      </c>
    </row>
    <row r="922" spans="1:11" x14ac:dyDescent="0.25">
      <c r="A922" s="22" t="str">
        <f t="shared" si="85"/>
        <v>City of Yonkers Ward 9 ED 12</v>
      </c>
      <c r="B922" s="11">
        <v>250912</v>
      </c>
      <c r="C922" s="11">
        <v>62</v>
      </c>
      <c r="D922" s="11">
        <v>101</v>
      </c>
      <c r="E922" s="11">
        <v>14</v>
      </c>
      <c r="F922" s="11">
        <v>5</v>
      </c>
      <c r="G922" s="11">
        <v>0</v>
      </c>
      <c r="H922" s="11">
        <v>0</v>
      </c>
      <c r="I922" s="24">
        <f t="shared" si="83"/>
        <v>182</v>
      </c>
      <c r="J922" s="24">
        <f t="shared" si="86"/>
        <v>1</v>
      </c>
      <c r="K922" s="24">
        <f t="shared" si="84"/>
        <v>183</v>
      </c>
    </row>
    <row r="923" spans="1:11" x14ac:dyDescent="0.25">
      <c r="A923" s="22" t="str">
        <f t="shared" si="85"/>
        <v>City of Yonkers Ward 9 ED 13</v>
      </c>
      <c r="B923" s="11">
        <v>250913</v>
      </c>
      <c r="C923" s="11">
        <v>88</v>
      </c>
      <c r="D923" s="11">
        <v>54</v>
      </c>
      <c r="E923" s="11">
        <v>2</v>
      </c>
      <c r="F923" s="11">
        <v>3</v>
      </c>
      <c r="G923" s="11">
        <v>0</v>
      </c>
      <c r="H923" s="11">
        <v>0</v>
      </c>
      <c r="I923" s="24">
        <f t="shared" si="83"/>
        <v>147</v>
      </c>
      <c r="J923" s="24">
        <f t="shared" si="86"/>
        <v>2</v>
      </c>
      <c r="K923" s="24">
        <f t="shared" si="84"/>
        <v>149</v>
      </c>
    </row>
    <row r="924" spans="1:11" x14ac:dyDescent="0.25">
      <c r="A924" s="22" t="str">
        <f t="shared" si="85"/>
        <v>City of Yonkers Ward 9 ED 15</v>
      </c>
      <c r="B924" s="11">
        <v>250915</v>
      </c>
      <c r="C924" s="11">
        <v>118</v>
      </c>
      <c r="D924" s="11">
        <v>240</v>
      </c>
      <c r="E924" s="11">
        <v>14</v>
      </c>
      <c r="F924" s="11">
        <v>4</v>
      </c>
      <c r="G924" s="11">
        <v>0</v>
      </c>
      <c r="H924" s="11">
        <v>0</v>
      </c>
      <c r="I924" s="24">
        <f t="shared" si="83"/>
        <v>376</v>
      </c>
      <c r="J924" s="24">
        <f t="shared" si="86"/>
        <v>3</v>
      </c>
      <c r="K924" s="24">
        <f t="shared" si="84"/>
        <v>379</v>
      </c>
    </row>
    <row r="925" spans="1:11" x14ac:dyDescent="0.25">
      <c r="A925" s="22" t="str">
        <f t="shared" si="85"/>
        <v>City of Yonkers Ward 9 ED 16</v>
      </c>
      <c r="B925" s="11">
        <v>250916</v>
      </c>
      <c r="C925" s="11">
        <v>104</v>
      </c>
      <c r="D925" s="11">
        <v>154</v>
      </c>
      <c r="E925" s="11">
        <v>10</v>
      </c>
      <c r="F925" s="11">
        <v>11</v>
      </c>
      <c r="G925" s="11">
        <v>0</v>
      </c>
      <c r="H925" s="11">
        <v>0</v>
      </c>
      <c r="I925" s="24">
        <f t="shared" si="83"/>
        <v>279</v>
      </c>
      <c r="J925" s="24">
        <f t="shared" si="86"/>
        <v>5</v>
      </c>
      <c r="K925" s="24">
        <f t="shared" si="84"/>
        <v>284</v>
      </c>
    </row>
    <row r="926" spans="1:11" ht="13.8" thickBot="1" x14ac:dyDescent="0.3">
      <c r="A926" s="18" t="str">
        <f t="shared" si="85"/>
        <v>City of Yonkers Ward 9 ED 17</v>
      </c>
      <c r="B926" s="19">
        <v>250917</v>
      </c>
      <c r="C926" s="19">
        <v>46</v>
      </c>
      <c r="D926" s="19">
        <v>42</v>
      </c>
      <c r="E926" s="19">
        <v>1</v>
      </c>
      <c r="F926" s="19">
        <v>1</v>
      </c>
      <c r="G926" s="19">
        <v>0</v>
      </c>
      <c r="H926" s="19">
        <v>0</v>
      </c>
      <c r="I926" s="26">
        <f t="shared" si="83"/>
        <v>90</v>
      </c>
      <c r="J926" s="26">
        <f t="shared" si="86"/>
        <v>0</v>
      </c>
      <c r="K926" s="26">
        <f t="shared" si="84"/>
        <v>90</v>
      </c>
    </row>
    <row r="927" spans="1:11" x14ac:dyDescent="0.25">
      <c r="A927" s="22"/>
      <c r="B927" s="11" t="s">
        <v>977</v>
      </c>
      <c r="C927" s="11">
        <f>SUM(C911:C926)</f>
        <v>1590</v>
      </c>
      <c r="D927" s="11">
        <f t="shared" ref="D927:K927" si="89">SUM(D911:D926)</f>
        <v>2066</v>
      </c>
      <c r="E927" s="11">
        <f t="shared" si="89"/>
        <v>178</v>
      </c>
      <c r="F927" s="11">
        <f t="shared" si="89"/>
        <v>100</v>
      </c>
      <c r="G927" s="11">
        <f t="shared" si="89"/>
        <v>0</v>
      </c>
      <c r="H927" s="11">
        <f t="shared" si="89"/>
        <v>3</v>
      </c>
      <c r="I927" s="11">
        <f t="shared" si="89"/>
        <v>3937</v>
      </c>
      <c r="J927" s="11">
        <f t="shared" si="89"/>
        <v>27</v>
      </c>
      <c r="K927" s="11">
        <f t="shared" si="89"/>
        <v>3964</v>
      </c>
    </row>
    <row r="928" spans="1:11" x14ac:dyDescent="0.25">
      <c r="A928" s="22" t="str">
        <f t="shared" si="85"/>
        <v>City of Yonkers Ward 10 ED 1</v>
      </c>
      <c r="B928" s="11">
        <v>251001</v>
      </c>
      <c r="C928" s="11">
        <v>99</v>
      </c>
      <c r="D928" s="11">
        <v>88</v>
      </c>
      <c r="E928" s="11">
        <v>13</v>
      </c>
      <c r="F928" s="11">
        <v>3</v>
      </c>
      <c r="G928" s="11">
        <v>0</v>
      </c>
      <c r="H928" s="11">
        <v>0</v>
      </c>
      <c r="I928" s="24">
        <f t="shared" si="83"/>
        <v>203</v>
      </c>
      <c r="J928" s="24">
        <f t="shared" si="86"/>
        <v>3</v>
      </c>
      <c r="K928" s="24">
        <f t="shared" si="84"/>
        <v>206</v>
      </c>
    </row>
    <row r="929" spans="1:11" x14ac:dyDescent="0.25">
      <c r="A929" s="22" t="str">
        <f t="shared" si="85"/>
        <v>City of Yonkers Ward 10 ED 2</v>
      </c>
      <c r="B929" s="11">
        <v>251002</v>
      </c>
      <c r="C929" s="11">
        <v>109</v>
      </c>
      <c r="D929" s="11">
        <v>65</v>
      </c>
      <c r="E929" s="11">
        <v>5</v>
      </c>
      <c r="F929" s="11">
        <v>3</v>
      </c>
      <c r="G929" s="11">
        <v>0</v>
      </c>
      <c r="H929" s="11">
        <v>0</v>
      </c>
      <c r="I929" s="24">
        <f t="shared" si="83"/>
        <v>182</v>
      </c>
      <c r="J929" s="24">
        <f t="shared" si="86"/>
        <v>1</v>
      </c>
      <c r="K929" s="24">
        <f t="shared" si="84"/>
        <v>183</v>
      </c>
    </row>
    <row r="930" spans="1:11" x14ac:dyDescent="0.25">
      <c r="A930" s="22" t="str">
        <f t="shared" si="85"/>
        <v>City of Yonkers Ward 10 ED 3</v>
      </c>
      <c r="B930" s="11">
        <v>251003</v>
      </c>
      <c r="C930" s="11">
        <v>109</v>
      </c>
      <c r="D930" s="11">
        <v>137</v>
      </c>
      <c r="E930" s="11">
        <v>12</v>
      </c>
      <c r="F930" s="11">
        <v>5</v>
      </c>
      <c r="G930" s="11">
        <v>0</v>
      </c>
      <c r="H930" s="11">
        <v>1</v>
      </c>
      <c r="I930" s="24">
        <f t="shared" si="83"/>
        <v>264</v>
      </c>
      <c r="J930" s="24">
        <f t="shared" si="86"/>
        <v>0</v>
      </c>
      <c r="K930" s="24">
        <f t="shared" si="84"/>
        <v>264</v>
      </c>
    </row>
    <row r="931" spans="1:11" x14ac:dyDescent="0.25">
      <c r="A931" s="22" t="str">
        <f t="shared" si="85"/>
        <v>City of Yonkers Ward 10 ED 4</v>
      </c>
      <c r="B931" s="11">
        <v>251004</v>
      </c>
      <c r="C931" s="11">
        <v>84</v>
      </c>
      <c r="D931" s="11">
        <v>122</v>
      </c>
      <c r="E931" s="11">
        <v>7</v>
      </c>
      <c r="F931" s="11">
        <v>6</v>
      </c>
      <c r="G931" s="11">
        <v>0</v>
      </c>
      <c r="H931" s="11">
        <v>1</v>
      </c>
      <c r="I931" s="24">
        <f t="shared" si="83"/>
        <v>220</v>
      </c>
      <c r="J931" s="24">
        <f t="shared" si="86"/>
        <v>2</v>
      </c>
      <c r="K931" s="24">
        <f t="shared" si="84"/>
        <v>222</v>
      </c>
    </row>
    <row r="932" spans="1:11" x14ac:dyDescent="0.25">
      <c r="A932" s="22" t="str">
        <f t="shared" si="85"/>
        <v>City of Yonkers Ward 10 ED 5</v>
      </c>
      <c r="B932" s="11">
        <v>251005</v>
      </c>
      <c r="C932" s="11">
        <v>57</v>
      </c>
      <c r="D932" s="11">
        <v>115</v>
      </c>
      <c r="E932" s="11">
        <v>12</v>
      </c>
      <c r="F932" s="11">
        <v>6</v>
      </c>
      <c r="G932" s="11">
        <v>0</v>
      </c>
      <c r="H932" s="11">
        <v>0</v>
      </c>
      <c r="I932" s="24">
        <f t="shared" ref="I932:I988" si="90">SUM(C932:H932)</f>
        <v>190</v>
      </c>
      <c r="J932" s="24">
        <f t="shared" si="86"/>
        <v>0</v>
      </c>
      <c r="K932" s="24">
        <f t="shared" ref="K932:K988" si="91">VLOOKUP(B932,KEY,2,FALSE)</f>
        <v>190</v>
      </c>
    </row>
    <row r="933" spans="1:11" x14ac:dyDescent="0.25">
      <c r="A933" s="22" t="str">
        <f t="shared" si="85"/>
        <v>City of Yonkers Ward 10 ED 6</v>
      </c>
      <c r="B933" s="11">
        <v>251006</v>
      </c>
      <c r="C933" s="11">
        <v>306</v>
      </c>
      <c r="D933" s="11">
        <v>42</v>
      </c>
      <c r="E933" s="11">
        <v>1</v>
      </c>
      <c r="F933" s="11">
        <v>9</v>
      </c>
      <c r="G933" s="11">
        <v>0</v>
      </c>
      <c r="H933" s="11">
        <v>0</v>
      </c>
      <c r="I933" s="24">
        <f t="shared" si="90"/>
        <v>358</v>
      </c>
      <c r="J933" s="24">
        <f t="shared" si="86"/>
        <v>3</v>
      </c>
      <c r="K933" s="24">
        <f t="shared" si="91"/>
        <v>361</v>
      </c>
    </row>
    <row r="934" spans="1:11" x14ac:dyDescent="0.25">
      <c r="A934" s="22" t="str">
        <f t="shared" ref="A934:A988" si="92">VLOOKUP(B934,KEY,3,FALSE)</f>
        <v>City of Yonkers Ward 10 ED 7</v>
      </c>
      <c r="B934" s="11">
        <v>251007</v>
      </c>
      <c r="C934" s="11">
        <v>198</v>
      </c>
      <c r="D934" s="11">
        <v>238</v>
      </c>
      <c r="E934" s="11">
        <v>32</v>
      </c>
      <c r="F934" s="11">
        <v>5</v>
      </c>
      <c r="G934" s="11">
        <v>0</v>
      </c>
      <c r="H934" s="11">
        <v>0</v>
      </c>
      <c r="I934" s="24">
        <f t="shared" si="90"/>
        <v>473</v>
      </c>
      <c r="J934" s="24">
        <f t="shared" si="86"/>
        <v>2</v>
      </c>
      <c r="K934" s="24">
        <f t="shared" si="91"/>
        <v>475</v>
      </c>
    </row>
    <row r="935" spans="1:11" x14ac:dyDescent="0.25">
      <c r="A935" s="22" t="str">
        <f t="shared" si="92"/>
        <v>City of Yonkers Ward 10 ED 8</v>
      </c>
      <c r="B935" s="11">
        <v>251008</v>
      </c>
      <c r="C935" s="11">
        <v>90</v>
      </c>
      <c r="D935" s="11">
        <v>168</v>
      </c>
      <c r="E935" s="11">
        <v>11</v>
      </c>
      <c r="F935" s="11">
        <v>5</v>
      </c>
      <c r="G935" s="11">
        <v>0</v>
      </c>
      <c r="H935" s="11">
        <v>0</v>
      </c>
      <c r="I935" s="24">
        <f t="shared" si="90"/>
        <v>274</v>
      </c>
      <c r="J935" s="24">
        <f t="shared" si="86"/>
        <v>3</v>
      </c>
      <c r="K935" s="24">
        <f t="shared" si="91"/>
        <v>277</v>
      </c>
    </row>
    <row r="936" spans="1:11" x14ac:dyDescent="0.25">
      <c r="A936" s="22" t="str">
        <f t="shared" si="92"/>
        <v>City of Yonkers Ward 10 ED 9</v>
      </c>
      <c r="B936" s="11">
        <v>251009</v>
      </c>
      <c r="C936" s="11">
        <v>163</v>
      </c>
      <c r="D936" s="11">
        <v>232</v>
      </c>
      <c r="E936" s="11">
        <v>30</v>
      </c>
      <c r="F936" s="11">
        <v>7</v>
      </c>
      <c r="G936" s="11">
        <v>0</v>
      </c>
      <c r="H936" s="11">
        <v>0</v>
      </c>
      <c r="I936" s="24">
        <f t="shared" si="90"/>
        <v>432</v>
      </c>
      <c r="J936" s="24">
        <f t="shared" si="86"/>
        <v>1</v>
      </c>
      <c r="K936" s="24">
        <f t="shared" si="91"/>
        <v>433</v>
      </c>
    </row>
    <row r="937" spans="1:11" x14ac:dyDescent="0.25">
      <c r="A937" s="22" t="str">
        <f t="shared" si="92"/>
        <v>City of Yonkers Ward 10 ED 11</v>
      </c>
      <c r="B937" s="11">
        <v>251011</v>
      </c>
      <c r="C937" s="11">
        <v>204</v>
      </c>
      <c r="D937" s="11">
        <v>231</v>
      </c>
      <c r="E937" s="11">
        <v>20</v>
      </c>
      <c r="F937" s="11">
        <v>8</v>
      </c>
      <c r="G937" s="11">
        <v>0</v>
      </c>
      <c r="H937" s="11">
        <v>0</v>
      </c>
      <c r="I937" s="24">
        <f t="shared" si="90"/>
        <v>463</v>
      </c>
      <c r="J937" s="24">
        <f t="shared" si="86"/>
        <v>2</v>
      </c>
      <c r="K937" s="24">
        <f t="shared" si="91"/>
        <v>465</v>
      </c>
    </row>
    <row r="938" spans="1:11" x14ac:dyDescent="0.25">
      <c r="A938" s="22" t="str">
        <f t="shared" si="92"/>
        <v>City of Yonkers Ward 10 ED 12</v>
      </c>
      <c r="B938" s="11">
        <v>251012</v>
      </c>
      <c r="C938" s="11">
        <v>181</v>
      </c>
      <c r="D938" s="11">
        <v>122</v>
      </c>
      <c r="E938" s="11">
        <v>15</v>
      </c>
      <c r="F938" s="11">
        <v>3</v>
      </c>
      <c r="G938" s="11">
        <v>0</v>
      </c>
      <c r="H938" s="11">
        <v>0</v>
      </c>
      <c r="I938" s="24">
        <f t="shared" si="90"/>
        <v>321</v>
      </c>
      <c r="J938" s="24">
        <f t="shared" si="86"/>
        <v>7</v>
      </c>
      <c r="K938" s="24">
        <f t="shared" si="91"/>
        <v>328</v>
      </c>
    </row>
    <row r="939" spans="1:11" x14ac:dyDescent="0.25">
      <c r="A939" s="22" t="str">
        <f t="shared" si="92"/>
        <v>City of Yonkers Ward 10 ED 13</v>
      </c>
      <c r="B939" s="11">
        <v>251013</v>
      </c>
      <c r="C939" s="11">
        <v>65</v>
      </c>
      <c r="D939" s="11">
        <v>52</v>
      </c>
      <c r="E939" s="11">
        <v>10</v>
      </c>
      <c r="F939" s="11">
        <v>2</v>
      </c>
      <c r="G939" s="11">
        <v>0</v>
      </c>
      <c r="H939" s="11">
        <v>0</v>
      </c>
      <c r="I939" s="24">
        <f t="shared" si="90"/>
        <v>129</v>
      </c>
      <c r="J939" s="24">
        <f t="shared" si="86"/>
        <v>3</v>
      </c>
      <c r="K939" s="24">
        <f t="shared" si="91"/>
        <v>132</v>
      </c>
    </row>
    <row r="940" spans="1:11" x14ac:dyDescent="0.25">
      <c r="A940" s="22" t="str">
        <f t="shared" si="92"/>
        <v>City of Yonkers Ward 10 ED 14</v>
      </c>
      <c r="B940" s="11">
        <v>251014</v>
      </c>
      <c r="C940" s="11">
        <v>150</v>
      </c>
      <c r="D940" s="11">
        <v>296</v>
      </c>
      <c r="E940" s="11">
        <v>22</v>
      </c>
      <c r="F940" s="11">
        <v>11</v>
      </c>
      <c r="G940" s="11">
        <v>0</v>
      </c>
      <c r="H940" s="11">
        <v>0</v>
      </c>
      <c r="I940" s="24">
        <f t="shared" si="90"/>
        <v>479</v>
      </c>
      <c r="J940" s="24">
        <f t="shared" si="86"/>
        <v>2</v>
      </c>
      <c r="K940" s="24">
        <f t="shared" si="91"/>
        <v>481</v>
      </c>
    </row>
    <row r="941" spans="1:11" x14ac:dyDescent="0.25">
      <c r="A941" s="22" t="str">
        <f t="shared" si="92"/>
        <v>City of Yonkers Ward 10 ED 15</v>
      </c>
      <c r="B941" s="11">
        <v>251015</v>
      </c>
      <c r="C941" s="11">
        <v>97</v>
      </c>
      <c r="D941" s="11">
        <v>50</v>
      </c>
      <c r="E941" s="11">
        <v>7</v>
      </c>
      <c r="F941" s="11">
        <v>7</v>
      </c>
      <c r="G941" s="11">
        <v>0</v>
      </c>
      <c r="H941" s="11">
        <v>0</v>
      </c>
      <c r="I941" s="24">
        <f t="shared" si="90"/>
        <v>161</v>
      </c>
      <c r="J941" s="24">
        <f t="shared" si="86"/>
        <v>4</v>
      </c>
      <c r="K941" s="24">
        <f t="shared" si="91"/>
        <v>165</v>
      </c>
    </row>
    <row r="942" spans="1:11" x14ac:dyDescent="0.25">
      <c r="A942" s="22" t="str">
        <f t="shared" si="92"/>
        <v>City of Yonkers Ward 10 ED 16</v>
      </c>
      <c r="B942" s="11">
        <v>251016</v>
      </c>
      <c r="C942" s="11">
        <v>154</v>
      </c>
      <c r="D942" s="11">
        <v>230</v>
      </c>
      <c r="E942" s="11">
        <v>25</v>
      </c>
      <c r="F942" s="11">
        <v>9</v>
      </c>
      <c r="G942" s="11">
        <v>0</v>
      </c>
      <c r="H942" s="11">
        <v>1</v>
      </c>
      <c r="I942" s="24">
        <f t="shared" si="90"/>
        <v>419</v>
      </c>
      <c r="J942" s="24">
        <f t="shared" si="86"/>
        <v>3</v>
      </c>
      <c r="K942" s="24">
        <f t="shared" si="91"/>
        <v>422</v>
      </c>
    </row>
    <row r="943" spans="1:11" x14ac:dyDescent="0.25">
      <c r="A943" s="22" t="str">
        <f t="shared" si="92"/>
        <v>City of Yonkers Ward 10 ED 17</v>
      </c>
      <c r="B943" s="11">
        <v>251017</v>
      </c>
      <c r="C943" s="11">
        <v>4</v>
      </c>
      <c r="D943" s="11">
        <v>10</v>
      </c>
      <c r="E943" s="11">
        <v>2</v>
      </c>
      <c r="F943" s="11">
        <v>2</v>
      </c>
      <c r="G943" s="11">
        <v>0</v>
      </c>
      <c r="H943" s="11">
        <v>0</v>
      </c>
      <c r="I943" s="24">
        <f t="shared" si="90"/>
        <v>18</v>
      </c>
      <c r="J943" s="24">
        <f t="shared" si="86"/>
        <v>0</v>
      </c>
      <c r="K943" s="24">
        <f t="shared" si="91"/>
        <v>18</v>
      </c>
    </row>
    <row r="944" spans="1:11" x14ac:dyDescent="0.25">
      <c r="A944" s="22" t="str">
        <f t="shared" si="92"/>
        <v>City of Yonkers Ward 10 ED 18</v>
      </c>
      <c r="B944" s="11">
        <v>251018</v>
      </c>
      <c r="C944" s="11">
        <v>19</v>
      </c>
      <c r="D944" s="11">
        <v>22</v>
      </c>
      <c r="E944" s="11">
        <v>2</v>
      </c>
      <c r="F944" s="11">
        <v>2</v>
      </c>
      <c r="G944" s="11">
        <v>0</v>
      </c>
      <c r="H944" s="11">
        <v>0</v>
      </c>
      <c r="I944" s="24">
        <f t="shared" si="90"/>
        <v>45</v>
      </c>
      <c r="J944" s="24">
        <f t="shared" si="86"/>
        <v>1</v>
      </c>
      <c r="K944" s="24">
        <f t="shared" si="91"/>
        <v>46</v>
      </c>
    </row>
    <row r="945" spans="1:11" x14ac:dyDescent="0.25">
      <c r="A945" s="22" t="str">
        <f t="shared" si="92"/>
        <v>City of Yonkers Ward 10 ED 20</v>
      </c>
      <c r="B945" s="11">
        <v>251020</v>
      </c>
      <c r="C945" s="11">
        <v>173</v>
      </c>
      <c r="D945" s="11">
        <v>220</v>
      </c>
      <c r="E945" s="11">
        <v>15</v>
      </c>
      <c r="F945" s="11">
        <v>8</v>
      </c>
      <c r="G945" s="11">
        <v>0</v>
      </c>
      <c r="H945" s="11">
        <v>0</v>
      </c>
      <c r="I945" s="24">
        <f t="shared" si="90"/>
        <v>416</v>
      </c>
      <c r="J945" s="24">
        <f t="shared" si="86"/>
        <v>6</v>
      </c>
      <c r="K945" s="24">
        <f t="shared" si="91"/>
        <v>422</v>
      </c>
    </row>
    <row r="946" spans="1:11" x14ac:dyDescent="0.25">
      <c r="A946" s="22" t="str">
        <f t="shared" si="92"/>
        <v>City of Yonkers Ward 10 ED 21</v>
      </c>
      <c r="B946" s="11">
        <v>251021</v>
      </c>
      <c r="C946" s="11">
        <v>25</v>
      </c>
      <c r="D946" s="11">
        <v>66</v>
      </c>
      <c r="E946" s="11">
        <v>4</v>
      </c>
      <c r="F946" s="11">
        <v>5</v>
      </c>
      <c r="G946" s="11">
        <v>0</v>
      </c>
      <c r="H946" s="11">
        <v>0</v>
      </c>
      <c r="I946" s="24">
        <f t="shared" si="90"/>
        <v>100</v>
      </c>
      <c r="J946" s="24">
        <f t="shared" si="86"/>
        <v>1</v>
      </c>
      <c r="K946" s="24">
        <f t="shared" si="91"/>
        <v>101</v>
      </c>
    </row>
    <row r="947" spans="1:11" ht="13.8" thickBot="1" x14ac:dyDescent="0.3">
      <c r="A947" s="18" t="str">
        <f t="shared" si="92"/>
        <v>City of Yonkers Ward 10 ED 25</v>
      </c>
      <c r="B947" s="19">
        <v>251025</v>
      </c>
      <c r="C947" s="19">
        <v>148</v>
      </c>
      <c r="D947" s="19">
        <v>171</v>
      </c>
      <c r="E947" s="19">
        <v>18</v>
      </c>
      <c r="F947" s="19">
        <v>8</v>
      </c>
      <c r="G947" s="19">
        <v>0</v>
      </c>
      <c r="H947" s="19">
        <v>0</v>
      </c>
      <c r="I947" s="26">
        <f t="shared" si="90"/>
        <v>345</v>
      </c>
      <c r="J947" s="26">
        <f t="shared" si="86"/>
        <v>1</v>
      </c>
      <c r="K947" s="26">
        <f t="shared" si="91"/>
        <v>346</v>
      </c>
    </row>
    <row r="948" spans="1:11" x14ac:dyDescent="0.25">
      <c r="A948" s="22"/>
      <c r="B948" s="11" t="s">
        <v>977</v>
      </c>
      <c r="C948" s="11">
        <f>SUM(C928:C947)</f>
        <v>2435</v>
      </c>
      <c r="D948" s="11">
        <f t="shared" ref="D948:K948" si="93">SUM(D928:D947)</f>
        <v>2677</v>
      </c>
      <c r="E948" s="11">
        <f t="shared" si="93"/>
        <v>263</v>
      </c>
      <c r="F948" s="11">
        <f t="shared" si="93"/>
        <v>114</v>
      </c>
      <c r="G948" s="11">
        <f t="shared" si="93"/>
        <v>0</v>
      </c>
      <c r="H948" s="11">
        <f t="shared" si="93"/>
        <v>3</v>
      </c>
      <c r="I948" s="11">
        <f t="shared" si="93"/>
        <v>5492</v>
      </c>
      <c r="J948" s="11">
        <f t="shared" si="93"/>
        <v>45</v>
      </c>
      <c r="K948" s="11">
        <f t="shared" si="93"/>
        <v>5537</v>
      </c>
    </row>
    <row r="949" spans="1:11" x14ac:dyDescent="0.25">
      <c r="A949" s="22" t="str">
        <f t="shared" si="92"/>
        <v>City of Yonkers Ward 11 ED 1</v>
      </c>
      <c r="B949" s="11">
        <v>251101</v>
      </c>
      <c r="C949" s="11">
        <v>182</v>
      </c>
      <c r="D949" s="11">
        <v>227</v>
      </c>
      <c r="E949" s="11">
        <v>19</v>
      </c>
      <c r="F949" s="11">
        <v>16</v>
      </c>
      <c r="G949" s="11">
        <v>0</v>
      </c>
      <c r="H949" s="11">
        <v>0</v>
      </c>
      <c r="I949" s="24">
        <f t="shared" si="90"/>
        <v>444</v>
      </c>
      <c r="J949" s="24">
        <f t="shared" ref="J949:J988" si="94">SUM(K949-I949)</f>
        <v>7</v>
      </c>
      <c r="K949" s="24">
        <f t="shared" si="91"/>
        <v>451</v>
      </c>
    </row>
    <row r="950" spans="1:11" x14ac:dyDescent="0.25">
      <c r="A950" s="22" t="str">
        <f t="shared" si="92"/>
        <v>City of Yonkers Ward 11 ED 2</v>
      </c>
      <c r="B950" s="11">
        <v>251102</v>
      </c>
      <c r="C950" s="11">
        <v>166</v>
      </c>
      <c r="D950" s="11">
        <v>173</v>
      </c>
      <c r="E950" s="11">
        <v>18</v>
      </c>
      <c r="F950" s="11">
        <v>12</v>
      </c>
      <c r="G950" s="11">
        <v>0</v>
      </c>
      <c r="H950" s="11">
        <v>0</v>
      </c>
      <c r="I950" s="24">
        <f t="shared" si="90"/>
        <v>369</v>
      </c>
      <c r="J950" s="24">
        <f t="shared" si="94"/>
        <v>0</v>
      </c>
      <c r="K950" s="24">
        <f t="shared" si="91"/>
        <v>369</v>
      </c>
    </row>
    <row r="951" spans="1:11" x14ac:dyDescent="0.25">
      <c r="A951" s="22" t="str">
        <f t="shared" si="92"/>
        <v>City of Yonkers Ward 11 ED 3</v>
      </c>
      <c r="B951" s="11">
        <v>251103</v>
      </c>
      <c r="C951" s="11">
        <v>147</v>
      </c>
      <c r="D951" s="11">
        <v>218</v>
      </c>
      <c r="E951" s="11">
        <v>18</v>
      </c>
      <c r="F951" s="11">
        <v>11</v>
      </c>
      <c r="G951" s="11">
        <v>0</v>
      </c>
      <c r="H951" s="11">
        <v>0</v>
      </c>
      <c r="I951" s="24">
        <f t="shared" si="90"/>
        <v>394</v>
      </c>
      <c r="J951" s="24">
        <f t="shared" si="94"/>
        <v>6</v>
      </c>
      <c r="K951" s="24">
        <f t="shared" si="91"/>
        <v>400</v>
      </c>
    </row>
    <row r="952" spans="1:11" x14ac:dyDescent="0.25">
      <c r="A952" s="22" t="str">
        <f t="shared" si="92"/>
        <v>City of Yonkers Ward 11 ED 4</v>
      </c>
      <c r="B952" s="11">
        <v>251104</v>
      </c>
      <c r="C952" s="11">
        <v>235</v>
      </c>
      <c r="D952" s="11">
        <v>141</v>
      </c>
      <c r="E952" s="11">
        <v>19</v>
      </c>
      <c r="F952" s="11">
        <v>15</v>
      </c>
      <c r="G952" s="11">
        <v>0</v>
      </c>
      <c r="H952" s="11">
        <v>0</v>
      </c>
      <c r="I952" s="24">
        <f t="shared" si="90"/>
        <v>410</v>
      </c>
      <c r="J952" s="24">
        <f t="shared" si="94"/>
        <v>0</v>
      </c>
      <c r="K952" s="24">
        <f t="shared" si="91"/>
        <v>410</v>
      </c>
    </row>
    <row r="953" spans="1:11" x14ac:dyDescent="0.25">
      <c r="A953" s="22" t="str">
        <f t="shared" si="92"/>
        <v>City of Yonkers Ward 11 ED 5</v>
      </c>
      <c r="B953" s="11">
        <v>251105</v>
      </c>
      <c r="C953" s="11">
        <v>215</v>
      </c>
      <c r="D953" s="11">
        <v>215</v>
      </c>
      <c r="E953" s="11">
        <v>20</v>
      </c>
      <c r="F953" s="11">
        <v>14</v>
      </c>
      <c r="G953" s="11">
        <v>0</v>
      </c>
      <c r="H953" s="11">
        <v>0</v>
      </c>
      <c r="I953" s="24">
        <f t="shared" si="90"/>
        <v>464</v>
      </c>
      <c r="J953" s="24">
        <f t="shared" si="94"/>
        <v>4</v>
      </c>
      <c r="K953" s="24">
        <f t="shared" si="91"/>
        <v>468</v>
      </c>
    </row>
    <row r="954" spans="1:11" x14ac:dyDescent="0.25">
      <c r="A954" s="22" t="str">
        <f t="shared" si="92"/>
        <v>City of Yonkers Ward 11 ED 6</v>
      </c>
      <c r="B954" s="11">
        <v>251106</v>
      </c>
      <c r="C954" s="11">
        <v>64</v>
      </c>
      <c r="D954" s="11">
        <v>67</v>
      </c>
      <c r="E954" s="11">
        <v>5</v>
      </c>
      <c r="F954" s="11">
        <v>6</v>
      </c>
      <c r="G954" s="11">
        <v>0</v>
      </c>
      <c r="H954" s="11">
        <v>0</v>
      </c>
      <c r="I954" s="24">
        <f t="shared" si="90"/>
        <v>142</v>
      </c>
      <c r="J954" s="24">
        <f t="shared" si="94"/>
        <v>2</v>
      </c>
      <c r="K954" s="24">
        <f t="shared" si="91"/>
        <v>144</v>
      </c>
    </row>
    <row r="955" spans="1:11" x14ac:dyDescent="0.25">
      <c r="A955" s="22" t="str">
        <f t="shared" si="92"/>
        <v>City of Yonkers Ward 11 ED 7</v>
      </c>
      <c r="B955" s="11">
        <v>251107</v>
      </c>
      <c r="C955" s="11">
        <v>141</v>
      </c>
      <c r="D955" s="11">
        <v>171</v>
      </c>
      <c r="E955" s="11">
        <v>22</v>
      </c>
      <c r="F955" s="11">
        <v>13</v>
      </c>
      <c r="G955" s="11">
        <v>0</v>
      </c>
      <c r="H955" s="11">
        <v>0</v>
      </c>
      <c r="I955" s="24">
        <f t="shared" si="90"/>
        <v>347</v>
      </c>
      <c r="J955" s="24">
        <f t="shared" si="94"/>
        <v>3</v>
      </c>
      <c r="K955" s="24">
        <f t="shared" si="91"/>
        <v>350</v>
      </c>
    </row>
    <row r="956" spans="1:11" x14ac:dyDescent="0.25">
      <c r="A956" s="22" t="str">
        <f t="shared" si="92"/>
        <v>City of Yonkers Ward 11 ED 8</v>
      </c>
      <c r="B956" s="11">
        <v>251108</v>
      </c>
      <c r="C956" s="11">
        <v>115</v>
      </c>
      <c r="D956" s="11">
        <v>129</v>
      </c>
      <c r="E956" s="11">
        <v>14</v>
      </c>
      <c r="F956" s="11">
        <v>7</v>
      </c>
      <c r="G956" s="11">
        <v>0</v>
      </c>
      <c r="H956" s="11">
        <v>0</v>
      </c>
      <c r="I956" s="24">
        <f t="shared" si="90"/>
        <v>265</v>
      </c>
      <c r="J956" s="24">
        <f t="shared" si="94"/>
        <v>4</v>
      </c>
      <c r="K956" s="24">
        <f t="shared" si="91"/>
        <v>269</v>
      </c>
    </row>
    <row r="957" spans="1:11" x14ac:dyDescent="0.25">
      <c r="A957" s="22" t="str">
        <f t="shared" si="92"/>
        <v>City of Yonkers Ward 11 ED 9</v>
      </c>
      <c r="B957" s="11">
        <v>251109</v>
      </c>
      <c r="C957" s="11">
        <v>94</v>
      </c>
      <c r="D957" s="11">
        <v>128</v>
      </c>
      <c r="E957" s="11">
        <v>14</v>
      </c>
      <c r="F957" s="11">
        <v>7</v>
      </c>
      <c r="G957" s="11">
        <v>0</v>
      </c>
      <c r="H957" s="11">
        <v>0</v>
      </c>
      <c r="I957" s="24">
        <f t="shared" si="90"/>
        <v>243</v>
      </c>
      <c r="J957" s="24">
        <f t="shared" si="94"/>
        <v>1</v>
      </c>
      <c r="K957" s="24">
        <f t="shared" si="91"/>
        <v>244</v>
      </c>
    </row>
    <row r="958" spans="1:11" x14ac:dyDescent="0.25">
      <c r="A958" s="22" t="str">
        <f t="shared" si="92"/>
        <v>City of Yonkers Ward 11 ED 10</v>
      </c>
      <c r="B958" s="11">
        <v>251110</v>
      </c>
      <c r="C958" s="11">
        <v>154</v>
      </c>
      <c r="D958" s="11">
        <v>183</v>
      </c>
      <c r="E958" s="11">
        <v>30</v>
      </c>
      <c r="F958" s="11">
        <v>6</v>
      </c>
      <c r="G958" s="11">
        <v>0</v>
      </c>
      <c r="H958" s="11">
        <v>0</v>
      </c>
      <c r="I958" s="24">
        <f t="shared" si="90"/>
        <v>373</v>
      </c>
      <c r="J958" s="24">
        <f t="shared" si="94"/>
        <v>4</v>
      </c>
      <c r="K958" s="24">
        <f t="shared" si="91"/>
        <v>377</v>
      </c>
    </row>
    <row r="959" spans="1:11" x14ac:dyDescent="0.25">
      <c r="A959" s="22" t="str">
        <f t="shared" si="92"/>
        <v>City of Yonkers Ward 11 ED 11</v>
      </c>
      <c r="B959" s="11">
        <v>251111</v>
      </c>
      <c r="C959" s="11">
        <v>167</v>
      </c>
      <c r="D959" s="11">
        <v>140</v>
      </c>
      <c r="E959" s="11">
        <v>12</v>
      </c>
      <c r="F959" s="11">
        <v>12</v>
      </c>
      <c r="G959" s="11">
        <v>0</v>
      </c>
      <c r="H959" s="11">
        <v>1</v>
      </c>
      <c r="I959" s="24">
        <f t="shared" si="90"/>
        <v>332</v>
      </c>
      <c r="J959" s="24">
        <f t="shared" si="94"/>
        <v>8</v>
      </c>
      <c r="K959" s="24">
        <f t="shared" si="91"/>
        <v>340</v>
      </c>
    </row>
    <row r="960" spans="1:11" x14ac:dyDescent="0.25">
      <c r="A960" s="22" t="str">
        <f t="shared" si="92"/>
        <v>City of Yonkers Ward 11 ED 12</v>
      </c>
      <c r="B960" s="11">
        <v>251112</v>
      </c>
      <c r="C960" s="11">
        <v>238</v>
      </c>
      <c r="D960" s="11">
        <v>114</v>
      </c>
      <c r="E960" s="11">
        <v>14</v>
      </c>
      <c r="F960" s="11">
        <v>11</v>
      </c>
      <c r="G960" s="11">
        <v>0</v>
      </c>
      <c r="H960" s="11">
        <v>0</v>
      </c>
      <c r="I960" s="24">
        <f t="shared" si="90"/>
        <v>377</v>
      </c>
      <c r="J960" s="24">
        <f t="shared" si="94"/>
        <v>6</v>
      </c>
      <c r="K960" s="24">
        <f t="shared" si="91"/>
        <v>383</v>
      </c>
    </row>
    <row r="961" spans="1:11" x14ac:dyDescent="0.25">
      <c r="A961" s="22" t="str">
        <f t="shared" si="92"/>
        <v>City of Yonkers Ward 11 ED 13</v>
      </c>
      <c r="B961" s="11">
        <v>251113</v>
      </c>
      <c r="C961" s="11">
        <v>70</v>
      </c>
      <c r="D961" s="11">
        <v>39</v>
      </c>
      <c r="E961" s="11">
        <v>4</v>
      </c>
      <c r="F961" s="11">
        <v>3</v>
      </c>
      <c r="G961" s="11">
        <v>0</v>
      </c>
      <c r="H961" s="11">
        <v>0</v>
      </c>
      <c r="I961" s="24">
        <f t="shared" si="90"/>
        <v>116</v>
      </c>
      <c r="J961" s="24">
        <f t="shared" si="94"/>
        <v>0</v>
      </c>
      <c r="K961" s="24">
        <f t="shared" si="91"/>
        <v>116</v>
      </c>
    </row>
    <row r="962" spans="1:11" x14ac:dyDescent="0.25">
      <c r="A962" s="22" t="str">
        <f t="shared" si="92"/>
        <v>City of Yonkers Ward 11 ED 14</v>
      </c>
      <c r="B962" s="11">
        <v>251114</v>
      </c>
      <c r="C962" s="11">
        <v>176</v>
      </c>
      <c r="D962" s="11">
        <v>99</v>
      </c>
      <c r="E962" s="11">
        <v>5</v>
      </c>
      <c r="F962" s="11">
        <v>11</v>
      </c>
      <c r="G962" s="11">
        <v>0</v>
      </c>
      <c r="H962" s="11">
        <v>0</v>
      </c>
      <c r="I962" s="24">
        <f t="shared" si="90"/>
        <v>291</v>
      </c>
      <c r="J962" s="24">
        <f t="shared" si="94"/>
        <v>3</v>
      </c>
      <c r="K962" s="24">
        <f t="shared" si="91"/>
        <v>294</v>
      </c>
    </row>
    <row r="963" spans="1:11" x14ac:dyDescent="0.25">
      <c r="A963" s="22" t="str">
        <f t="shared" si="92"/>
        <v>City of Yonkers Ward 11 ED 16</v>
      </c>
      <c r="B963" s="11">
        <v>251116</v>
      </c>
      <c r="C963" s="11">
        <v>120</v>
      </c>
      <c r="D963" s="11">
        <v>43</v>
      </c>
      <c r="E963" s="11">
        <v>6</v>
      </c>
      <c r="F963" s="11">
        <v>4</v>
      </c>
      <c r="G963" s="11">
        <v>0</v>
      </c>
      <c r="H963" s="11">
        <v>0</v>
      </c>
      <c r="I963" s="24">
        <f t="shared" si="90"/>
        <v>173</v>
      </c>
      <c r="J963" s="24">
        <f t="shared" si="94"/>
        <v>4</v>
      </c>
      <c r="K963" s="24">
        <f t="shared" si="91"/>
        <v>177</v>
      </c>
    </row>
    <row r="964" spans="1:11" x14ac:dyDescent="0.25">
      <c r="A964" s="22" t="str">
        <f t="shared" si="92"/>
        <v>City of Yonkers Ward 11 ED 17</v>
      </c>
      <c r="B964" s="11">
        <v>251117</v>
      </c>
      <c r="C964" s="11">
        <v>152</v>
      </c>
      <c r="D964" s="11">
        <v>223</v>
      </c>
      <c r="E964" s="11">
        <v>22</v>
      </c>
      <c r="F964" s="11">
        <v>23</v>
      </c>
      <c r="G964" s="11">
        <v>0</v>
      </c>
      <c r="H964" s="11">
        <v>0</v>
      </c>
      <c r="I964" s="24">
        <f t="shared" si="90"/>
        <v>420</v>
      </c>
      <c r="J964" s="24">
        <f t="shared" si="94"/>
        <v>3</v>
      </c>
      <c r="K964" s="24">
        <f t="shared" si="91"/>
        <v>423</v>
      </c>
    </row>
    <row r="965" spans="1:11" x14ac:dyDescent="0.25">
      <c r="A965" s="22" t="str">
        <f t="shared" si="92"/>
        <v>City of Yonkers Ward 11 ED 18</v>
      </c>
      <c r="B965" s="11">
        <v>251118</v>
      </c>
      <c r="C965" s="11">
        <v>101</v>
      </c>
      <c r="D965" s="11">
        <v>97</v>
      </c>
      <c r="E965" s="11">
        <v>13</v>
      </c>
      <c r="F965" s="11">
        <v>5</v>
      </c>
      <c r="G965" s="11">
        <v>0</v>
      </c>
      <c r="H965" s="11">
        <v>0</v>
      </c>
      <c r="I965" s="24">
        <f t="shared" si="90"/>
        <v>216</v>
      </c>
      <c r="J965" s="24">
        <f t="shared" si="94"/>
        <v>0</v>
      </c>
      <c r="K965" s="24">
        <f t="shared" si="91"/>
        <v>216</v>
      </c>
    </row>
    <row r="966" spans="1:11" x14ac:dyDescent="0.25">
      <c r="A966" s="22" t="str">
        <f t="shared" si="92"/>
        <v>City of Yonkers Ward 11 ED 19</v>
      </c>
      <c r="B966" s="11">
        <v>251119</v>
      </c>
      <c r="C966" s="11">
        <v>77</v>
      </c>
      <c r="D966" s="11">
        <v>145</v>
      </c>
      <c r="E966" s="11">
        <v>3</v>
      </c>
      <c r="F966" s="11">
        <v>4</v>
      </c>
      <c r="G966" s="11">
        <v>0</v>
      </c>
      <c r="H966" s="11">
        <v>0</v>
      </c>
      <c r="I966" s="24">
        <f t="shared" si="90"/>
        <v>229</v>
      </c>
      <c r="J966" s="24">
        <f t="shared" si="94"/>
        <v>6</v>
      </c>
      <c r="K966" s="24">
        <f t="shared" si="91"/>
        <v>235</v>
      </c>
    </row>
    <row r="967" spans="1:11" x14ac:dyDescent="0.25">
      <c r="A967" s="22" t="str">
        <f t="shared" si="92"/>
        <v>City of Yonkers Ward 11 ED 20</v>
      </c>
      <c r="B967" s="11">
        <v>251120</v>
      </c>
      <c r="C967" s="11">
        <v>73</v>
      </c>
      <c r="D967" s="11">
        <v>85</v>
      </c>
      <c r="E967" s="11">
        <v>5</v>
      </c>
      <c r="F967" s="11">
        <v>4</v>
      </c>
      <c r="G967" s="11">
        <v>0</v>
      </c>
      <c r="H967" s="11">
        <v>1</v>
      </c>
      <c r="I967" s="24">
        <f t="shared" si="90"/>
        <v>168</v>
      </c>
      <c r="J967" s="24">
        <f t="shared" si="94"/>
        <v>2</v>
      </c>
      <c r="K967" s="24">
        <f t="shared" si="91"/>
        <v>170</v>
      </c>
    </row>
    <row r="968" spans="1:11" ht="13.8" thickBot="1" x14ac:dyDescent="0.3">
      <c r="A968" s="18" t="str">
        <f t="shared" si="92"/>
        <v>City of Yonkers Ward 11 ED 21</v>
      </c>
      <c r="B968" s="19">
        <v>251121</v>
      </c>
      <c r="C968" s="19">
        <v>109</v>
      </c>
      <c r="D968" s="19">
        <v>51</v>
      </c>
      <c r="E968" s="19">
        <v>3</v>
      </c>
      <c r="F968" s="19">
        <v>5</v>
      </c>
      <c r="G968" s="19">
        <v>0</v>
      </c>
      <c r="H968" s="19">
        <v>0</v>
      </c>
      <c r="I968" s="26">
        <f t="shared" si="90"/>
        <v>168</v>
      </c>
      <c r="J968" s="26">
        <f t="shared" si="94"/>
        <v>7</v>
      </c>
      <c r="K968" s="26">
        <f t="shared" si="91"/>
        <v>175</v>
      </c>
    </row>
    <row r="969" spans="1:11" x14ac:dyDescent="0.25">
      <c r="A969" s="22"/>
      <c r="B969" s="11" t="s">
        <v>977</v>
      </c>
      <c r="C969" s="11">
        <f>SUM(C949:C968)</f>
        <v>2796</v>
      </c>
      <c r="D969" s="11">
        <f t="shared" ref="D969:K969" si="95">SUM(D949:D968)</f>
        <v>2688</v>
      </c>
      <c r="E969" s="11">
        <f t="shared" si="95"/>
        <v>266</v>
      </c>
      <c r="F969" s="11">
        <f t="shared" si="95"/>
        <v>189</v>
      </c>
      <c r="G969" s="11">
        <f t="shared" si="95"/>
        <v>0</v>
      </c>
      <c r="H969" s="11">
        <f t="shared" si="95"/>
        <v>2</v>
      </c>
      <c r="I969" s="11">
        <f t="shared" si="95"/>
        <v>5941</v>
      </c>
      <c r="J969" s="11">
        <f t="shared" si="95"/>
        <v>70</v>
      </c>
      <c r="K969" s="11">
        <f t="shared" si="95"/>
        <v>6011</v>
      </c>
    </row>
    <row r="970" spans="1:11" x14ac:dyDescent="0.25">
      <c r="A970" s="22" t="str">
        <f t="shared" si="92"/>
        <v>City of Yonkers Ward 12 ED 1</v>
      </c>
      <c r="B970" s="11">
        <v>251201</v>
      </c>
      <c r="C970" s="11">
        <v>98</v>
      </c>
      <c r="D970" s="11">
        <v>98</v>
      </c>
      <c r="E970" s="11">
        <v>9</v>
      </c>
      <c r="F970" s="11">
        <v>8</v>
      </c>
      <c r="G970" s="11">
        <v>0</v>
      </c>
      <c r="H970" s="11">
        <v>0</v>
      </c>
      <c r="I970" s="24">
        <f t="shared" si="90"/>
        <v>213</v>
      </c>
      <c r="J970" s="24">
        <f t="shared" si="94"/>
        <v>1</v>
      </c>
      <c r="K970" s="24">
        <f t="shared" si="91"/>
        <v>214</v>
      </c>
    </row>
    <row r="971" spans="1:11" x14ac:dyDescent="0.25">
      <c r="A971" s="22" t="str">
        <f t="shared" si="92"/>
        <v>City of Yonkers Ward 12 ED 2</v>
      </c>
      <c r="B971" s="11">
        <v>251202</v>
      </c>
      <c r="C971" s="11">
        <v>102</v>
      </c>
      <c r="D971" s="11">
        <v>66</v>
      </c>
      <c r="E971" s="11">
        <v>6</v>
      </c>
      <c r="F971" s="11">
        <v>4</v>
      </c>
      <c r="G971" s="11">
        <v>0</v>
      </c>
      <c r="H971" s="11">
        <v>0</v>
      </c>
      <c r="I971" s="24">
        <f t="shared" si="90"/>
        <v>178</v>
      </c>
      <c r="J971" s="24">
        <f t="shared" si="94"/>
        <v>3</v>
      </c>
      <c r="K971" s="24">
        <f t="shared" si="91"/>
        <v>181</v>
      </c>
    </row>
    <row r="972" spans="1:11" x14ac:dyDescent="0.25">
      <c r="A972" s="22" t="str">
        <f t="shared" si="92"/>
        <v>City of Yonkers Ward 12 ED 3</v>
      </c>
      <c r="B972" s="11">
        <v>251203</v>
      </c>
      <c r="C972" s="11">
        <v>63</v>
      </c>
      <c r="D972" s="11">
        <v>99</v>
      </c>
      <c r="E972" s="11">
        <v>6</v>
      </c>
      <c r="F972" s="11">
        <v>2</v>
      </c>
      <c r="G972" s="11">
        <v>0</v>
      </c>
      <c r="H972" s="11">
        <v>3</v>
      </c>
      <c r="I972" s="24">
        <f t="shared" si="90"/>
        <v>173</v>
      </c>
      <c r="J972" s="24">
        <f t="shared" si="94"/>
        <v>1</v>
      </c>
      <c r="K972" s="24">
        <f t="shared" si="91"/>
        <v>174</v>
      </c>
    </row>
    <row r="973" spans="1:11" x14ac:dyDescent="0.25">
      <c r="A973" s="22" t="str">
        <f t="shared" si="92"/>
        <v>City of Yonkers Ward 12 ED 4</v>
      </c>
      <c r="B973" s="11">
        <v>251204</v>
      </c>
      <c r="C973" s="11">
        <v>188</v>
      </c>
      <c r="D973" s="11">
        <v>87</v>
      </c>
      <c r="E973" s="11">
        <v>11</v>
      </c>
      <c r="F973" s="11">
        <v>9</v>
      </c>
      <c r="G973" s="11">
        <v>0</v>
      </c>
      <c r="H973" s="11">
        <v>0</v>
      </c>
      <c r="I973" s="24">
        <f t="shared" si="90"/>
        <v>295</v>
      </c>
      <c r="J973" s="24">
        <f t="shared" si="94"/>
        <v>4</v>
      </c>
      <c r="K973" s="24">
        <f t="shared" si="91"/>
        <v>299</v>
      </c>
    </row>
    <row r="974" spans="1:11" x14ac:dyDescent="0.25">
      <c r="A974" s="22" t="str">
        <f t="shared" si="92"/>
        <v>City of Yonkers Ward 12 ED 5</v>
      </c>
      <c r="B974" s="11">
        <v>251205</v>
      </c>
      <c r="C974" s="11">
        <v>58</v>
      </c>
      <c r="D974" s="11">
        <v>110</v>
      </c>
      <c r="E974" s="11">
        <v>5</v>
      </c>
      <c r="F974" s="11">
        <v>3</v>
      </c>
      <c r="G974" s="11">
        <v>0</v>
      </c>
      <c r="H974" s="11">
        <v>0</v>
      </c>
      <c r="I974" s="24">
        <f t="shared" si="90"/>
        <v>176</v>
      </c>
      <c r="J974" s="24">
        <f t="shared" si="94"/>
        <v>2</v>
      </c>
      <c r="K974" s="24">
        <f t="shared" si="91"/>
        <v>178</v>
      </c>
    </row>
    <row r="975" spans="1:11" x14ac:dyDescent="0.25">
      <c r="A975" s="22" t="str">
        <f t="shared" si="92"/>
        <v>City of Yonkers Ward 12 ED 6</v>
      </c>
      <c r="B975" s="11">
        <v>251206</v>
      </c>
      <c r="C975" s="11">
        <v>297</v>
      </c>
      <c r="D975" s="11">
        <v>189</v>
      </c>
      <c r="E975" s="11">
        <v>18</v>
      </c>
      <c r="F975" s="11">
        <v>20</v>
      </c>
      <c r="G975" s="11">
        <v>0</v>
      </c>
      <c r="H975" s="11">
        <v>0</v>
      </c>
      <c r="I975" s="24">
        <f t="shared" si="90"/>
        <v>524</v>
      </c>
      <c r="J975" s="24">
        <f t="shared" si="94"/>
        <v>10</v>
      </c>
      <c r="K975" s="24">
        <f t="shared" si="91"/>
        <v>534</v>
      </c>
    </row>
    <row r="976" spans="1:11" x14ac:dyDescent="0.25">
      <c r="A976" s="22" t="str">
        <f t="shared" si="92"/>
        <v>City of Yonkers Ward 12 ED 7</v>
      </c>
      <c r="B976" s="11">
        <v>251207</v>
      </c>
      <c r="C976" s="11">
        <v>181</v>
      </c>
      <c r="D976" s="11">
        <v>121</v>
      </c>
      <c r="E976" s="11">
        <v>11</v>
      </c>
      <c r="F976" s="11">
        <v>13</v>
      </c>
      <c r="G976" s="11">
        <v>0</v>
      </c>
      <c r="H976" s="11">
        <v>1</v>
      </c>
      <c r="I976" s="24">
        <f t="shared" si="90"/>
        <v>327</v>
      </c>
      <c r="J976" s="24">
        <f t="shared" si="94"/>
        <v>1</v>
      </c>
      <c r="K976" s="24">
        <f t="shared" si="91"/>
        <v>328</v>
      </c>
    </row>
    <row r="977" spans="1:11" x14ac:dyDescent="0.25">
      <c r="A977" s="22" t="str">
        <f t="shared" si="92"/>
        <v>City of Yonkers Ward 12 ED 8</v>
      </c>
      <c r="B977" s="11">
        <v>251208</v>
      </c>
      <c r="C977" s="11">
        <v>138</v>
      </c>
      <c r="D977" s="11">
        <v>226</v>
      </c>
      <c r="E977" s="11">
        <v>19</v>
      </c>
      <c r="F977" s="11">
        <v>13</v>
      </c>
      <c r="G977" s="11">
        <v>0</v>
      </c>
      <c r="H977" s="11">
        <v>0</v>
      </c>
      <c r="I977" s="24">
        <f t="shared" si="90"/>
        <v>396</v>
      </c>
      <c r="J977" s="24">
        <f t="shared" si="94"/>
        <v>1</v>
      </c>
      <c r="K977" s="24">
        <f t="shared" si="91"/>
        <v>397</v>
      </c>
    </row>
    <row r="978" spans="1:11" x14ac:dyDescent="0.25">
      <c r="A978" s="22" t="str">
        <f t="shared" si="92"/>
        <v>City of Yonkers Ward 12 ED 9</v>
      </c>
      <c r="B978" s="11">
        <v>251209</v>
      </c>
      <c r="C978" s="11">
        <v>129</v>
      </c>
      <c r="D978" s="11">
        <v>75</v>
      </c>
      <c r="E978" s="11">
        <v>10</v>
      </c>
      <c r="F978" s="11">
        <v>7</v>
      </c>
      <c r="G978" s="11">
        <v>0</v>
      </c>
      <c r="H978" s="11">
        <v>0</v>
      </c>
      <c r="I978" s="24">
        <f t="shared" si="90"/>
        <v>221</v>
      </c>
      <c r="J978" s="24">
        <f t="shared" si="94"/>
        <v>2</v>
      </c>
      <c r="K978" s="24">
        <f t="shared" si="91"/>
        <v>223</v>
      </c>
    </row>
    <row r="979" spans="1:11" x14ac:dyDescent="0.25">
      <c r="A979" s="22" t="str">
        <f t="shared" si="92"/>
        <v xml:space="preserve">City of Yonkers Ward 12 ED 10 </v>
      </c>
      <c r="B979" s="11">
        <v>251210</v>
      </c>
      <c r="C979" s="11">
        <v>97</v>
      </c>
      <c r="D979" s="11">
        <v>76</v>
      </c>
      <c r="E979" s="11">
        <v>8</v>
      </c>
      <c r="F979" s="11">
        <v>4</v>
      </c>
      <c r="G979" s="11">
        <v>0</v>
      </c>
      <c r="H979" s="11">
        <v>0</v>
      </c>
      <c r="I979" s="24">
        <f t="shared" si="90"/>
        <v>185</v>
      </c>
      <c r="J979" s="24">
        <f t="shared" si="94"/>
        <v>1</v>
      </c>
      <c r="K979" s="24">
        <f t="shared" si="91"/>
        <v>186</v>
      </c>
    </row>
    <row r="980" spans="1:11" x14ac:dyDescent="0.25">
      <c r="A980" s="22" t="str">
        <f t="shared" si="92"/>
        <v>City of Yonkers Ward 12 ED 11</v>
      </c>
      <c r="B980" s="11">
        <v>251211</v>
      </c>
      <c r="C980" s="11">
        <v>70</v>
      </c>
      <c r="D980" s="11">
        <v>73</v>
      </c>
      <c r="E980" s="11">
        <v>7</v>
      </c>
      <c r="F980" s="11">
        <v>1</v>
      </c>
      <c r="G980" s="11">
        <v>0</v>
      </c>
      <c r="H980" s="11">
        <v>0</v>
      </c>
      <c r="I980" s="24">
        <f t="shared" si="90"/>
        <v>151</v>
      </c>
      <c r="J980" s="24">
        <f t="shared" si="94"/>
        <v>0</v>
      </c>
      <c r="K980" s="24">
        <f t="shared" si="91"/>
        <v>151</v>
      </c>
    </row>
    <row r="981" spans="1:11" x14ac:dyDescent="0.25">
      <c r="A981" s="22" t="str">
        <f t="shared" si="92"/>
        <v>City of Yonkers Ward 12 ED 12</v>
      </c>
      <c r="B981" s="11">
        <v>251212</v>
      </c>
      <c r="C981" s="11">
        <v>38</v>
      </c>
      <c r="D981" s="11">
        <v>107</v>
      </c>
      <c r="E981" s="11">
        <v>10</v>
      </c>
      <c r="F981" s="11">
        <v>1</v>
      </c>
      <c r="G981" s="11">
        <v>1</v>
      </c>
      <c r="H981" s="11">
        <v>0</v>
      </c>
      <c r="I981" s="24">
        <f t="shared" si="90"/>
        <v>157</v>
      </c>
      <c r="J981" s="24">
        <f t="shared" si="94"/>
        <v>1</v>
      </c>
      <c r="K981" s="24">
        <f t="shared" si="91"/>
        <v>158</v>
      </c>
    </row>
    <row r="982" spans="1:11" x14ac:dyDescent="0.25">
      <c r="A982" s="22" t="str">
        <f t="shared" si="92"/>
        <v>City of Yonkers Ward 12 ED 13</v>
      </c>
      <c r="B982" s="11">
        <v>251213</v>
      </c>
      <c r="C982" s="11">
        <v>270</v>
      </c>
      <c r="D982" s="11">
        <v>182</v>
      </c>
      <c r="E982" s="11">
        <v>19</v>
      </c>
      <c r="F982" s="11">
        <v>10</v>
      </c>
      <c r="G982" s="11">
        <v>0</v>
      </c>
      <c r="H982" s="11">
        <v>0</v>
      </c>
      <c r="I982" s="24">
        <f t="shared" si="90"/>
        <v>481</v>
      </c>
      <c r="J982" s="24">
        <f t="shared" si="94"/>
        <v>6</v>
      </c>
      <c r="K982" s="24">
        <f t="shared" si="91"/>
        <v>487</v>
      </c>
    </row>
    <row r="983" spans="1:11" x14ac:dyDescent="0.25">
      <c r="A983" s="22" t="str">
        <f t="shared" si="92"/>
        <v>City of Yonkers Ward 12 ED 15</v>
      </c>
      <c r="B983" s="11">
        <v>251215</v>
      </c>
      <c r="C983" s="11">
        <v>18</v>
      </c>
      <c r="D983" s="11">
        <v>37</v>
      </c>
      <c r="E983" s="11">
        <v>4</v>
      </c>
      <c r="F983" s="11">
        <v>0</v>
      </c>
      <c r="G983" s="11">
        <v>0</v>
      </c>
      <c r="H983" s="11">
        <v>0</v>
      </c>
      <c r="I983" s="24">
        <f t="shared" si="90"/>
        <v>59</v>
      </c>
      <c r="J983" s="24">
        <f t="shared" si="94"/>
        <v>0</v>
      </c>
      <c r="K983" s="24">
        <f t="shared" si="91"/>
        <v>59</v>
      </c>
    </row>
    <row r="984" spans="1:11" x14ac:dyDescent="0.25">
      <c r="A984" s="22" t="str">
        <f t="shared" si="92"/>
        <v>City of Yonkers Ward 12 ED 16</v>
      </c>
      <c r="B984" s="11">
        <v>251216</v>
      </c>
      <c r="C984" s="11">
        <v>143</v>
      </c>
      <c r="D984" s="11">
        <v>141</v>
      </c>
      <c r="E984" s="11">
        <v>16</v>
      </c>
      <c r="F984" s="11">
        <v>9</v>
      </c>
      <c r="G984" s="11">
        <v>0</v>
      </c>
      <c r="H984" s="11">
        <v>0</v>
      </c>
      <c r="I984" s="24">
        <f t="shared" si="90"/>
        <v>309</v>
      </c>
      <c r="J984" s="24">
        <f t="shared" si="94"/>
        <v>1</v>
      </c>
      <c r="K984" s="24">
        <f t="shared" si="91"/>
        <v>310</v>
      </c>
    </row>
    <row r="985" spans="1:11" x14ac:dyDescent="0.25">
      <c r="A985" s="22" t="str">
        <f t="shared" si="92"/>
        <v>City of Yonkers Ward 12 ED 17</v>
      </c>
      <c r="B985" s="11">
        <v>251217</v>
      </c>
      <c r="C985" s="11">
        <v>18</v>
      </c>
      <c r="D985" s="11">
        <v>35</v>
      </c>
      <c r="E985" s="11">
        <v>8</v>
      </c>
      <c r="F985" s="11">
        <v>5</v>
      </c>
      <c r="G985" s="11">
        <v>0</v>
      </c>
      <c r="H985" s="11">
        <v>1</v>
      </c>
      <c r="I985" s="24">
        <f t="shared" si="90"/>
        <v>67</v>
      </c>
      <c r="J985" s="24">
        <f t="shared" si="94"/>
        <v>1</v>
      </c>
      <c r="K985" s="24">
        <f t="shared" si="91"/>
        <v>68</v>
      </c>
    </row>
    <row r="986" spans="1:11" x14ac:dyDescent="0.25">
      <c r="A986" s="22" t="str">
        <f t="shared" si="92"/>
        <v>City of Yonkers Ward 12 ED 18</v>
      </c>
      <c r="B986" s="11">
        <v>251218</v>
      </c>
      <c r="C986" s="11">
        <v>186</v>
      </c>
      <c r="D986" s="11">
        <v>90</v>
      </c>
      <c r="E986" s="11">
        <v>11</v>
      </c>
      <c r="F986" s="11">
        <v>12</v>
      </c>
      <c r="G986" s="11">
        <v>0</v>
      </c>
      <c r="H986" s="11">
        <v>0</v>
      </c>
      <c r="I986" s="24">
        <f t="shared" si="90"/>
        <v>299</v>
      </c>
      <c r="J986" s="24">
        <f t="shared" si="94"/>
        <v>5</v>
      </c>
      <c r="K986" s="24">
        <f t="shared" si="91"/>
        <v>304</v>
      </c>
    </row>
    <row r="987" spans="1:11" x14ac:dyDescent="0.25">
      <c r="A987" s="22" t="str">
        <f t="shared" si="92"/>
        <v>City of Yonkers Ward 12 ED 19</v>
      </c>
      <c r="B987" s="11">
        <v>251219</v>
      </c>
      <c r="C987" s="11">
        <v>56</v>
      </c>
      <c r="D987" s="11">
        <v>53</v>
      </c>
      <c r="E987" s="11">
        <v>1</v>
      </c>
      <c r="F987" s="11">
        <v>1</v>
      </c>
      <c r="G987" s="11">
        <v>0</v>
      </c>
      <c r="H987" s="11">
        <v>0</v>
      </c>
      <c r="I987" s="24">
        <f t="shared" si="90"/>
        <v>111</v>
      </c>
      <c r="J987" s="24">
        <f t="shared" si="94"/>
        <v>0</v>
      </c>
      <c r="K987" s="24">
        <f t="shared" si="91"/>
        <v>111</v>
      </c>
    </row>
    <row r="988" spans="1:11" ht="13.8" thickBot="1" x14ac:dyDescent="0.3">
      <c r="A988" s="18" t="str">
        <f t="shared" si="92"/>
        <v>City of Yonkers Ward 12 ED 20</v>
      </c>
      <c r="B988" s="19">
        <v>251220</v>
      </c>
      <c r="C988" s="19">
        <v>23</v>
      </c>
      <c r="D988" s="19">
        <v>6</v>
      </c>
      <c r="E988" s="19">
        <v>0</v>
      </c>
      <c r="F988" s="19">
        <v>3</v>
      </c>
      <c r="G988" s="19">
        <v>0</v>
      </c>
      <c r="H988" s="19">
        <v>0</v>
      </c>
      <c r="I988" s="26">
        <f t="shared" si="90"/>
        <v>32</v>
      </c>
      <c r="J988" s="26">
        <f t="shared" si="94"/>
        <v>0</v>
      </c>
      <c r="K988" s="26">
        <f t="shared" si="91"/>
        <v>32</v>
      </c>
    </row>
    <row r="989" spans="1:11" x14ac:dyDescent="0.25">
      <c r="A989" s="22"/>
      <c r="B989" s="13" t="s">
        <v>977</v>
      </c>
      <c r="C989" s="13">
        <f>SUM(C970:C988)</f>
        <v>2173</v>
      </c>
      <c r="D989" s="13">
        <f t="shared" ref="D989:K989" si="96">SUM(D970:D988)</f>
        <v>1871</v>
      </c>
      <c r="E989" s="13">
        <f t="shared" si="96"/>
        <v>179</v>
      </c>
      <c r="F989" s="13">
        <f t="shared" si="96"/>
        <v>125</v>
      </c>
      <c r="G989" s="13">
        <f t="shared" si="96"/>
        <v>1</v>
      </c>
      <c r="H989" s="13">
        <f t="shared" si="96"/>
        <v>5</v>
      </c>
      <c r="I989" s="13">
        <f t="shared" si="96"/>
        <v>4354</v>
      </c>
      <c r="J989" s="13">
        <f t="shared" si="96"/>
        <v>40</v>
      </c>
      <c r="K989" s="13">
        <f t="shared" si="96"/>
        <v>4394</v>
      </c>
    </row>
    <row r="990" spans="1:11" x14ac:dyDescent="0.25">
      <c r="B990" s="13"/>
      <c r="C990" s="13"/>
      <c r="D990" s="13"/>
      <c r="E990" s="13"/>
      <c r="F990" s="13"/>
      <c r="G990" s="13"/>
      <c r="H990" s="13"/>
    </row>
    <row r="991" spans="1:11" ht="13.8" x14ac:dyDescent="0.3">
      <c r="A991" s="15" t="s">
        <v>658</v>
      </c>
      <c r="B991" s="13"/>
      <c r="C991" s="13"/>
      <c r="D991" s="13"/>
      <c r="E991" s="13"/>
      <c r="F991" s="13"/>
      <c r="G991" s="13"/>
      <c r="H991" s="13"/>
    </row>
    <row r="992" spans="1:11" ht="13.8" x14ac:dyDescent="0.3">
      <c r="A992" s="15" t="s">
        <v>663</v>
      </c>
      <c r="B992" s="14" t="s">
        <v>659</v>
      </c>
      <c r="C992" s="13">
        <f>SUM(C749,C772,C798,C817,C841,C864,C890,C910,C927,C948,C969,C989)</f>
        <v>24251</v>
      </c>
      <c r="D992" s="13">
        <f t="shared" ref="D992:K992" si="97">SUM(D749,D772,D798,D817,D841,D864,D890,D910,D927,D948,D969,D989)</f>
        <v>19680</v>
      </c>
      <c r="E992" s="13">
        <f t="shared" si="97"/>
        <v>1942</v>
      </c>
      <c r="F992" s="13">
        <f t="shared" si="97"/>
        <v>1319</v>
      </c>
      <c r="G992" s="13">
        <f t="shared" si="97"/>
        <v>5</v>
      </c>
      <c r="H992" s="13">
        <f t="shared" si="97"/>
        <v>36</v>
      </c>
      <c r="I992" s="13">
        <f t="shared" si="97"/>
        <v>47233</v>
      </c>
      <c r="J992" s="13">
        <f t="shared" si="97"/>
        <v>519</v>
      </c>
      <c r="K992" s="13">
        <f t="shared" si="97"/>
        <v>47752</v>
      </c>
    </row>
    <row r="993" spans="1:11" ht="13.8" x14ac:dyDescent="0.3">
      <c r="A993" s="15"/>
      <c r="B993" s="14"/>
      <c r="C993" s="13"/>
      <c r="D993" s="13"/>
      <c r="E993" s="13"/>
      <c r="F993" s="13"/>
      <c r="G993" s="13"/>
      <c r="H993" s="13"/>
    </row>
    <row r="994" spans="1:11" ht="13.8" x14ac:dyDescent="0.3">
      <c r="A994" s="15" t="s">
        <v>660</v>
      </c>
      <c r="B994" s="12"/>
      <c r="C994" s="13"/>
      <c r="D994" s="13"/>
      <c r="E994" s="13"/>
      <c r="F994" s="13"/>
      <c r="G994" s="13"/>
      <c r="H994" s="13"/>
    </row>
    <row r="995" spans="1:11" ht="13.8" x14ac:dyDescent="0.3">
      <c r="A995" s="15" t="s">
        <v>663</v>
      </c>
      <c r="B995" s="14" t="s">
        <v>659</v>
      </c>
      <c r="C995" s="13">
        <f>SUM(C21,C59,C99,C181,C202,C215,C244,C252,C295,C312,C324,C333,C364,C375,C380,C412,C432,C451,C495)</f>
        <v>117190</v>
      </c>
      <c r="D995" s="13">
        <f t="shared" ref="D995:K995" si="98">SUM(D21,D59,D99,D181,D202,D215,D244,D252,D295,D312,D324,D333,D364,D375,D380,D412,D432,D451,D495)</f>
        <v>79583</v>
      </c>
      <c r="E995" s="13">
        <f t="shared" si="98"/>
        <v>7003</v>
      </c>
      <c r="F995" s="13">
        <f t="shared" si="98"/>
        <v>7192</v>
      </c>
      <c r="G995" s="13">
        <f t="shared" si="98"/>
        <v>42</v>
      </c>
      <c r="H995" s="13">
        <f t="shared" si="98"/>
        <v>122</v>
      </c>
      <c r="I995" s="13">
        <f t="shared" si="98"/>
        <v>211132</v>
      </c>
      <c r="J995" s="13">
        <f t="shared" si="98"/>
        <v>1856</v>
      </c>
      <c r="K995" s="13">
        <f t="shared" si="98"/>
        <v>212988</v>
      </c>
    </row>
    <row r="996" spans="1:11" x14ac:dyDescent="0.25">
      <c r="A996" s="16"/>
      <c r="B996" s="12"/>
      <c r="C996" s="13"/>
      <c r="D996" s="13"/>
      <c r="E996" s="13"/>
      <c r="F996" s="13"/>
      <c r="G996" s="13"/>
      <c r="H996" s="13"/>
    </row>
    <row r="997" spans="1:11" ht="13.8" x14ac:dyDescent="0.3">
      <c r="A997" s="15" t="s">
        <v>661</v>
      </c>
      <c r="B997" s="12"/>
      <c r="C997" s="13"/>
      <c r="D997" s="13"/>
      <c r="E997" s="13"/>
      <c r="F997" s="13"/>
      <c r="G997" s="13"/>
      <c r="H997" s="13"/>
    </row>
    <row r="998" spans="1:11" ht="13.8" x14ac:dyDescent="0.3">
      <c r="A998" s="15" t="s">
        <v>663</v>
      </c>
      <c r="B998" s="14" t="s">
        <v>659</v>
      </c>
      <c r="C998" s="13">
        <f>SUM(C570,C647,C670,C685,C733,C749,C772,C798,C817,C841,C864,C890,C910,C927,C948,C969,C989)</f>
        <v>70152</v>
      </c>
      <c r="D998" s="13">
        <f t="shared" ref="D998:K998" si="99">SUM(D570,D647,D670,D685,D733,D749,D772,D798,D817,D841,D864,D890,D910,D927,D948,D969,D989)</f>
        <v>39769</v>
      </c>
      <c r="E998" s="13">
        <f t="shared" si="99"/>
        <v>3680</v>
      </c>
      <c r="F998" s="13">
        <f t="shared" si="99"/>
        <v>3668</v>
      </c>
      <c r="G998" s="13">
        <f t="shared" si="99"/>
        <v>18</v>
      </c>
      <c r="H998" s="13">
        <f t="shared" si="99"/>
        <v>100</v>
      </c>
      <c r="I998" s="13">
        <f t="shared" si="99"/>
        <v>117387</v>
      </c>
      <c r="J998" s="13">
        <f t="shared" si="99"/>
        <v>1211</v>
      </c>
      <c r="K998" s="13">
        <f t="shared" si="99"/>
        <v>118598</v>
      </c>
    </row>
    <row r="999" spans="1:11" ht="13.8" x14ac:dyDescent="0.3">
      <c r="A999" s="16"/>
      <c r="B999" s="14" t="s">
        <v>663</v>
      </c>
      <c r="C999" s="13"/>
      <c r="D999" s="24"/>
      <c r="E999" s="24"/>
      <c r="F999" s="24"/>
      <c r="G999" s="24"/>
      <c r="H999" s="24"/>
    </row>
    <row r="1000" spans="1:11" ht="13.8" x14ac:dyDescent="0.3">
      <c r="A1000" s="15" t="s">
        <v>662</v>
      </c>
      <c r="B1000" s="12"/>
      <c r="C1000" s="13"/>
      <c r="D1000" s="13"/>
      <c r="E1000" s="13"/>
      <c r="F1000" s="13"/>
      <c r="G1000" s="13"/>
      <c r="H1000" s="13"/>
    </row>
    <row r="1001" spans="1:11" ht="13.8" x14ac:dyDescent="0.3">
      <c r="A1001" s="15" t="s">
        <v>663</v>
      </c>
      <c r="B1001" s="14" t="s">
        <v>659</v>
      </c>
      <c r="C1001" s="13">
        <f>SUM(C998,C995)</f>
        <v>187342</v>
      </c>
      <c r="D1001" s="13">
        <f t="shared" ref="D1001:K1001" si="100">SUM(D998,D995)</f>
        <v>119352</v>
      </c>
      <c r="E1001" s="13">
        <f t="shared" si="100"/>
        <v>10683</v>
      </c>
      <c r="F1001" s="13">
        <f t="shared" si="100"/>
        <v>10860</v>
      </c>
      <c r="G1001" s="13">
        <f t="shared" si="100"/>
        <v>60</v>
      </c>
      <c r="H1001" s="13">
        <f t="shared" si="100"/>
        <v>222</v>
      </c>
      <c r="I1001" s="13">
        <f t="shared" si="100"/>
        <v>328519</v>
      </c>
      <c r="J1001" s="13">
        <f t="shared" si="100"/>
        <v>3067</v>
      </c>
      <c r="K1001" s="13">
        <f t="shared" si="100"/>
        <v>331586</v>
      </c>
    </row>
  </sheetData>
  <pageMargins left="0" right="0" top="1.75" bottom="0.75" header="1.25" footer="0"/>
  <pageSetup scale="90" orientation="landscape" horizontalDpi="300" verticalDpi="300" r:id="rId1"/>
  <headerFooter alignWithMargins="0">
    <oddHeader>&amp;L&amp;"Arial Black,Regular"2022 GENERAL&amp;C&amp;"Arial Black,Regular"&amp;16GOVERNOR/LIEUTENANT&amp;R&amp;"Arial Black,Regular"&amp;P OF 630</oddHeader>
  </headerFooter>
  <rowBreaks count="45" manualBreakCount="45">
    <brk id="21" max="16383" man="1"/>
    <brk id="42" max="10" man="1"/>
    <brk id="59" max="16383" man="1"/>
    <brk id="84" max="10" man="1"/>
    <brk id="99" max="16383" man="1"/>
    <brk id="181" max="16383" man="1"/>
    <brk id="202" max="16383" man="1"/>
    <brk id="215" max="16383" man="1"/>
    <brk id="244" max="16383" man="1"/>
    <brk id="252" max="16383" man="1"/>
    <brk id="295" max="16383" man="1"/>
    <brk id="312" max="16383" man="1"/>
    <brk id="324" max="16383" man="1"/>
    <brk id="333" max="16383" man="1"/>
    <brk id="345" max="16383" man="1"/>
    <brk id="364" max="16383" man="1"/>
    <brk id="375" max="16383" man="1"/>
    <brk id="380" max="16383" man="1"/>
    <brk id="395" max="16383" man="1"/>
    <brk id="412" max="16383" man="1"/>
    <brk id="432" max="16383" man="1"/>
    <brk id="451" max="16383" man="1"/>
    <brk id="469" max="16383" man="1"/>
    <brk id="495" max="16383" man="1"/>
    <brk id="514" max="16383" man="1"/>
    <brk id="570" max="16383" man="1"/>
    <brk id="590" max="16383" man="1"/>
    <brk id="647" max="16383" man="1"/>
    <brk id="660" max="16383" man="1"/>
    <brk id="670" max="16383" man="1"/>
    <brk id="685" max="16383" man="1"/>
    <brk id="708" max="16383" man="1"/>
    <brk id="733" max="16383" man="1"/>
    <brk id="749" max="16383" man="1"/>
    <brk id="772" max="16383" man="1"/>
    <brk id="798" max="16383" man="1"/>
    <brk id="817" max="16383" man="1"/>
    <brk id="841" max="16383" man="1"/>
    <brk id="864" max="16383" man="1"/>
    <brk id="890" max="16383" man="1"/>
    <brk id="910" max="16383" man="1"/>
    <brk id="927" max="16383" man="1"/>
    <brk id="948" max="16383" man="1"/>
    <brk id="969" max="16383" man="1"/>
    <brk id="98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1005"/>
  <sheetViews>
    <sheetView topLeftCell="A897" zoomScaleNormal="100" workbookViewId="0">
      <selection activeCell="C6" sqref="C6"/>
    </sheetView>
  </sheetViews>
  <sheetFormatPr defaultRowHeight="13.2" x14ac:dyDescent="0.25"/>
  <cols>
    <col min="1" max="1" width="28.109375" bestFit="1" customWidth="1"/>
    <col min="2" max="2" width="8.6640625" bestFit="1" customWidth="1"/>
    <col min="3" max="7" width="7" customWidth="1"/>
    <col min="8" max="8" width="9.33203125" style="11" customWidth="1"/>
    <col min="9" max="9" width="9.109375" style="13" customWidth="1"/>
    <col min="10" max="10" width="9.33203125" style="11" customWidth="1"/>
  </cols>
  <sheetData>
    <row r="1" spans="1:10" ht="13.8" x14ac:dyDescent="0.3">
      <c r="A1" s="1" t="s">
        <v>663</v>
      </c>
      <c r="B1" s="2"/>
      <c r="C1" s="2" t="s">
        <v>684</v>
      </c>
      <c r="D1" s="2" t="s">
        <v>664</v>
      </c>
      <c r="E1" s="2" t="s">
        <v>685</v>
      </c>
      <c r="F1" s="2" t="s">
        <v>686</v>
      </c>
      <c r="G1" s="2" t="s">
        <v>982</v>
      </c>
      <c r="H1" s="12"/>
      <c r="J1" s="12"/>
    </row>
    <row r="2" spans="1:10" ht="111.6" customHeight="1" thickBot="1" x14ac:dyDescent="0.3">
      <c r="A2" s="4"/>
      <c r="B2" s="5" t="s">
        <v>665</v>
      </c>
      <c r="C2" s="5" t="s">
        <v>1177</v>
      </c>
      <c r="D2" s="5" t="s">
        <v>1036</v>
      </c>
      <c r="E2" s="5" t="s">
        <v>1036</v>
      </c>
      <c r="F2" s="5" t="s">
        <v>1177</v>
      </c>
      <c r="G2" s="5" t="s">
        <v>984</v>
      </c>
      <c r="H2" s="5" t="s">
        <v>666</v>
      </c>
      <c r="I2" s="5" t="s">
        <v>667</v>
      </c>
      <c r="J2" s="5" t="s">
        <v>668</v>
      </c>
    </row>
    <row r="3" spans="1:10" x14ac:dyDescent="0.25">
      <c r="A3" t="str">
        <f t="shared" ref="A3:A70" si="0">VLOOKUP(B3,KEY,3,FALSE)</f>
        <v>Town of Bedford - 1</v>
      </c>
      <c r="B3" s="11">
        <v>10001</v>
      </c>
      <c r="C3" s="11">
        <v>151</v>
      </c>
      <c r="D3" s="11">
        <v>95</v>
      </c>
      <c r="E3" s="11">
        <v>2</v>
      </c>
      <c r="F3" s="11">
        <v>12</v>
      </c>
      <c r="G3" s="11">
        <v>0</v>
      </c>
      <c r="H3" s="11">
        <f t="shared" ref="H3:H17" si="1">SUM(C3:G3)</f>
        <v>260</v>
      </c>
      <c r="I3" s="13">
        <f>SUM(J3-H3)</f>
        <v>1</v>
      </c>
      <c r="J3" s="11">
        <f t="shared" ref="J3:J17" si="2">VLOOKUP(B3,KEY,2,FALSE)</f>
        <v>261</v>
      </c>
    </row>
    <row r="4" spans="1:10" x14ac:dyDescent="0.25">
      <c r="A4" t="str">
        <f t="shared" si="0"/>
        <v>Town of Bedford - 2</v>
      </c>
      <c r="B4" s="11">
        <v>10002</v>
      </c>
      <c r="C4" s="11">
        <v>206</v>
      </c>
      <c r="D4" s="11">
        <v>113</v>
      </c>
      <c r="E4" s="11">
        <v>10</v>
      </c>
      <c r="F4" s="11">
        <v>14</v>
      </c>
      <c r="G4" s="11">
        <v>0</v>
      </c>
      <c r="H4" s="11">
        <f t="shared" si="1"/>
        <v>343</v>
      </c>
      <c r="I4" s="13">
        <f t="shared" ref="I4:I17" si="3">SUM(J4-H4)</f>
        <v>7</v>
      </c>
      <c r="J4" s="11">
        <f t="shared" si="2"/>
        <v>350</v>
      </c>
    </row>
    <row r="5" spans="1:10" x14ac:dyDescent="0.25">
      <c r="A5" t="str">
        <f t="shared" si="0"/>
        <v>Town of Bedford - 3</v>
      </c>
      <c r="B5" s="11">
        <v>10003</v>
      </c>
      <c r="C5" s="11">
        <v>312</v>
      </c>
      <c r="D5" s="11">
        <v>168</v>
      </c>
      <c r="E5" s="11">
        <v>11</v>
      </c>
      <c r="F5" s="11">
        <v>18</v>
      </c>
      <c r="G5" s="11">
        <v>0</v>
      </c>
      <c r="H5" s="11">
        <f t="shared" si="1"/>
        <v>509</v>
      </c>
      <c r="I5" s="13">
        <f t="shared" si="3"/>
        <v>11</v>
      </c>
      <c r="J5" s="11">
        <f t="shared" si="2"/>
        <v>520</v>
      </c>
    </row>
    <row r="6" spans="1:10" x14ac:dyDescent="0.25">
      <c r="A6" s="22" t="str">
        <f t="shared" si="0"/>
        <v>Town of Bedford - 4</v>
      </c>
      <c r="B6" s="11">
        <v>10004</v>
      </c>
      <c r="C6" s="11">
        <v>239</v>
      </c>
      <c r="D6" s="11">
        <v>160</v>
      </c>
      <c r="E6" s="11">
        <v>21</v>
      </c>
      <c r="F6" s="11">
        <v>25</v>
      </c>
      <c r="G6" s="11">
        <v>0</v>
      </c>
      <c r="H6" s="11">
        <f t="shared" si="1"/>
        <v>445</v>
      </c>
      <c r="I6" s="24">
        <f t="shared" si="3"/>
        <v>14</v>
      </c>
      <c r="J6" s="23">
        <f t="shared" si="2"/>
        <v>459</v>
      </c>
    </row>
    <row r="7" spans="1:10" x14ac:dyDescent="0.25">
      <c r="A7" s="22" t="str">
        <f t="shared" si="0"/>
        <v>Town of Bedford - 5</v>
      </c>
      <c r="B7" s="11">
        <v>10005</v>
      </c>
      <c r="C7" s="11">
        <v>213</v>
      </c>
      <c r="D7" s="11">
        <v>137</v>
      </c>
      <c r="E7" s="11">
        <v>16</v>
      </c>
      <c r="F7" s="11">
        <v>19</v>
      </c>
      <c r="G7" s="11">
        <v>0</v>
      </c>
      <c r="H7" s="11">
        <f t="shared" si="1"/>
        <v>385</v>
      </c>
      <c r="I7" s="24">
        <f t="shared" si="3"/>
        <v>10</v>
      </c>
      <c r="J7" s="23">
        <f t="shared" si="2"/>
        <v>395</v>
      </c>
    </row>
    <row r="8" spans="1:10" x14ac:dyDescent="0.25">
      <c r="A8" s="22" t="str">
        <f t="shared" si="0"/>
        <v>Town of Bedford - 6</v>
      </c>
      <c r="B8" s="11">
        <v>10006</v>
      </c>
      <c r="C8" s="11">
        <v>264</v>
      </c>
      <c r="D8" s="11">
        <v>80</v>
      </c>
      <c r="E8" s="11">
        <v>10</v>
      </c>
      <c r="F8" s="11">
        <v>7</v>
      </c>
      <c r="G8" s="11">
        <v>0</v>
      </c>
      <c r="H8" s="11">
        <f t="shared" si="1"/>
        <v>361</v>
      </c>
      <c r="I8" s="24">
        <f t="shared" si="3"/>
        <v>5</v>
      </c>
      <c r="J8" s="23">
        <f t="shared" si="2"/>
        <v>366</v>
      </c>
    </row>
    <row r="9" spans="1:10" x14ac:dyDescent="0.25">
      <c r="A9" s="22" t="str">
        <f t="shared" si="0"/>
        <v>Town of Bedford - 7</v>
      </c>
      <c r="B9" s="11">
        <v>10007</v>
      </c>
      <c r="C9" s="11">
        <v>48</v>
      </c>
      <c r="D9" s="11">
        <v>43</v>
      </c>
      <c r="E9" s="11">
        <v>1</v>
      </c>
      <c r="F9" s="11">
        <v>2</v>
      </c>
      <c r="G9" s="11">
        <v>0</v>
      </c>
      <c r="H9" s="11">
        <f t="shared" si="1"/>
        <v>94</v>
      </c>
      <c r="I9" s="24">
        <f t="shared" si="3"/>
        <v>3</v>
      </c>
      <c r="J9" s="23">
        <f t="shared" si="2"/>
        <v>97</v>
      </c>
    </row>
    <row r="10" spans="1:10" x14ac:dyDescent="0.25">
      <c r="A10" s="22" t="str">
        <f t="shared" si="0"/>
        <v>Town of Bedford - 8</v>
      </c>
      <c r="B10" s="11">
        <v>10008</v>
      </c>
      <c r="C10" s="11">
        <v>430</v>
      </c>
      <c r="D10" s="11">
        <v>134</v>
      </c>
      <c r="E10" s="11">
        <v>17</v>
      </c>
      <c r="F10" s="11">
        <v>23</v>
      </c>
      <c r="G10" s="11">
        <v>0</v>
      </c>
      <c r="H10" s="11">
        <f t="shared" si="1"/>
        <v>604</v>
      </c>
      <c r="I10" s="24">
        <f t="shared" si="3"/>
        <v>18</v>
      </c>
      <c r="J10" s="23">
        <f t="shared" si="2"/>
        <v>622</v>
      </c>
    </row>
    <row r="11" spans="1:10" x14ac:dyDescent="0.25">
      <c r="A11" s="22" t="str">
        <f t="shared" si="0"/>
        <v>Town of Bedford - 9</v>
      </c>
      <c r="B11" s="11">
        <v>10009</v>
      </c>
      <c r="C11" s="11">
        <v>292</v>
      </c>
      <c r="D11" s="11">
        <v>144</v>
      </c>
      <c r="E11" s="11">
        <v>10</v>
      </c>
      <c r="F11" s="11">
        <v>16</v>
      </c>
      <c r="G11" s="11">
        <v>0</v>
      </c>
      <c r="H11" s="11">
        <f t="shared" si="1"/>
        <v>462</v>
      </c>
      <c r="I11" s="24">
        <f t="shared" si="3"/>
        <v>7</v>
      </c>
      <c r="J11" s="23">
        <f t="shared" si="2"/>
        <v>469</v>
      </c>
    </row>
    <row r="12" spans="1:10" x14ac:dyDescent="0.25">
      <c r="A12" s="22" t="str">
        <f t="shared" si="0"/>
        <v>Town of Bedford - 10</v>
      </c>
      <c r="B12" s="11">
        <v>10010</v>
      </c>
      <c r="C12" s="11">
        <v>327</v>
      </c>
      <c r="D12" s="11">
        <v>193</v>
      </c>
      <c r="E12" s="11">
        <v>13</v>
      </c>
      <c r="F12" s="11">
        <v>13</v>
      </c>
      <c r="G12" s="11">
        <v>0</v>
      </c>
      <c r="H12" s="11">
        <f t="shared" si="1"/>
        <v>546</v>
      </c>
      <c r="I12" s="24">
        <f t="shared" si="3"/>
        <v>14</v>
      </c>
      <c r="J12" s="23">
        <f t="shared" si="2"/>
        <v>560</v>
      </c>
    </row>
    <row r="13" spans="1:10" x14ac:dyDescent="0.25">
      <c r="A13" s="22" t="str">
        <f t="shared" si="0"/>
        <v>Town of Bedford - 11</v>
      </c>
      <c r="B13" s="11">
        <v>10011</v>
      </c>
      <c r="C13" s="11">
        <v>249</v>
      </c>
      <c r="D13" s="11">
        <v>145</v>
      </c>
      <c r="E13" s="11">
        <v>7</v>
      </c>
      <c r="F13" s="11">
        <v>13</v>
      </c>
      <c r="G13" s="11">
        <v>0</v>
      </c>
      <c r="H13" s="11">
        <f t="shared" si="1"/>
        <v>414</v>
      </c>
      <c r="I13" s="24">
        <f t="shared" si="3"/>
        <v>10</v>
      </c>
      <c r="J13" s="23">
        <f t="shared" si="2"/>
        <v>424</v>
      </c>
    </row>
    <row r="14" spans="1:10" x14ac:dyDescent="0.25">
      <c r="A14" s="22" t="str">
        <f t="shared" si="0"/>
        <v>Town of Bedford - 12</v>
      </c>
      <c r="B14" s="11">
        <v>10012</v>
      </c>
      <c r="C14" s="11">
        <v>255</v>
      </c>
      <c r="D14" s="11">
        <v>169</v>
      </c>
      <c r="E14" s="11">
        <v>9</v>
      </c>
      <c r="F14" s="11">
        <v>10</v>
      </c>
      <c r="G14" s="11">
        <v>0</v>
      </c>
      <c r="H14" s="11">
        <f t="shared" si="1"/>
        <v>443</v>
      </c>
      <c r="I14" s="24">
        <f t="shared" si="3"/>
        <v>8</v>
      </c>
      <c r="J14" s="23">
        <f t="shared" si="2"/>
        <v>451</v>
      </c>
    </row>
    <row r="15" spans="1:10" x14ac:dyDescent="0.25">
      <c r="A15" s="22" t="str">
        <f t="shared" si="0"/>
        <v>Town of Bedford - 13</v>
      </c>
      <c r="B15" s="11">
        <v>10013</v>
      </c>
      <c r="C15" s="11">
        <v>237</v>
      </c>
      <c r="D15" s="11">
        <v>139</v>
      </c>
      <c r="E15" s="11">
        <v>9</v>
      </c>
      <c r="F15" s="11">
        <v>3</v>
      </c>
      <c r="G15" s="11">
        <v>0</v>
      </c>
      <c r="H15" s="11">
        <f t="shared" si="1"/>
        <v>388</v>
      </c>
      <c r="I15" s="24">
        <f t="shared" si="3"/>
        <v>8</v>
      </c>
      <c r="J15" s="23">
        <f t="shared" si="2"/>
        <v>396</v>
      </c>
    </row>
    <row r="16" spans="1:10" x14ac:dyDescent="0.25">
      <c r="A16" s="22" t="str">
        <f t="shared" si="0"/>
        <v>Town of Bedford - 14</v>
      </c>
      <c r="B16" s="11">
        <v>10014</v>
      </c>
      <c r="C16" s="11">
        <v>337</v>
      </c>
      <c r="D16" s="11">
        <v>135</v>
      </c>
      <c r="E16" s="11">
        <v>16</v>
      </c>
      <c r="F16" s="11">
        <v>32</v>
      </c>
      <c r="G16" s="11">
        <v>0</v>
      </c>
      <c r="H16" s="11">
        <f t="shared" si="1"/>
        <v>520</v>
      </c>
      <c r="I16" s="24">
        <f t="shared" si="3"/>
        <v>6</v>
      </c>
      <c r="J16" s="23">
        <f t="shared" si="2"/>
        <v>526</v>
      </c>
    </row>
    <row r="17" spans="1:10" x14ac:dyDescent="0.25">
      <c r="A17" s="22" t="str">
        <f t="shared" si="0"/>
        <v>Town of Bedford - 15</v>
      </c>
      <c r="B17" s="11">
        <v>10015</v>
      </c>
      <c r="C17" s="11">
        <v>264</v>
      </c>
      <c r="D17" s="11">
        <v>106</v>
      </c>
      <c r="E17" s="11">
        <v>14</v>
      </c>
      <c r="F17" s="11">
        <v>17</v>
      </c>
      <c r="G17" s="11">
        <v>0</v>
      </c>
      <c r="H17" s="11">
        <f t="shared" si="1"/>
        <v>401</v>
      </c>
      <c r="I17" s="24">
        <f t="shared" si="3"/>
        <v>12</v>
      </c>
      <c r="J17" s="23">
        <f t="shared" si="2"/>
        <v>413</v>
      </c>
    </row>
    <row r="18" spans="1:10" x14ac:dyDescent="0.25">
      <c r="A18" s="22" t="str">
        <f t="shared" si="0"/>
        <v>Town of Bedford - 16</v>
      </c>
      <c r="B18" s="11">
        <v>10016</v>
      </c>
      <c r="C18" s="11">
        <v>325</v>
      </c>
      <c r="D18" s="11">
        <v>140</v>
      </c>
      <c r="E18" s="11">
        <v>19</v>
      </c>
      <c r="F18" s="11">
        <v>15</v>
      </c>
      <c r="G18" s="11">
        <v>0</v>
      </c>
      <c r="H18" s="11">
        <f t="shared" ref="H18:H83" si="4">SUM(C18:G18)</f>
        <v>499</v>
      </c>
      <c r="I18" s="24">
        <f t="shared" ref="I18:I83" si="5">SUM(J18-H18)</f>
        <v>10</v>
      </c>
      <c r="J18" s="23">
        <f t="shared" ref="J18:J83" si="6">VLOOKUP(B18,KEY,2,FALSE)</f>
        <v>509</v>
      </c>
    </row>
    <row r="19" spans="1:10" x14ac:dyDescent="0.25">
      <c r="A19" s="22" t="str">
        <f t="shared" si="0"/>
        <v>Town of Bedford - 17</v>
      </c>
      <c r="B19" s="11">
        <v>10017</v>
      </c>
      <c r="C19" s="11">
        <v>166</v>
      </c>
      <c r="D19" s="11">
        <v>92</v>
      </c>
      <c r="E19" s="11">
        <v>8</v>
      </c>
      <c r="F19" s="11">
        <v>9</v>
      </c>
      <c r="G19" s="11">
        <v>0</v>
      </c>
      <c r="H19" s="11">
        <f t="shared" si="4"/>
        <v>275</v>
      </c>
      <c r="I19" s="24">
        <f t="shared" si="5"/>
        <v>12</v>
      </c>
      <c r="J19" s="23">
        <f t="shared" si="6"/>
        <v>287</v>
      </c>
    </row>
    <row r="20" spans="1:10" ht="13.8" thickBot="1" x14ac:dyDescent="0.3">
      <c r="A20" s="18" t="str">
        <f t="shared" si="0"/>
        <v>Town of Bedford - 18</v>
      </c>
      <c r="B20" s="19">
        <v>10018</v>
      </c>
      <c r="C20" s="19">
        <v>110</v>
      </c>
      <c r="D20" s="19">
        <v>59</v>
      </c>
      <c r="E20" s="19">
        <v>9</v>
      </c>
      <c r="F20" s="19">
        <v>10</v>
      </c>
      <c r="G20" s="19">
        <v>0</v>
      </c>
      <c r="H20" s="19">
        <f t="shared" si="4"/>
        <v>188</v>
      </c>
      <c r="I20" s="26">
        <f t="shared" si="5"/>
        <v>23</v>
      </c>
      <c r="J20" s="19">
        <f t="shared" si="6"/>
        <v>211</v>
      </c>
    </row>
    <row r="21" spans="1:10" x14ac:dyDescent="0.25">
      <c r="A21" s="22"/>
      <c r="B21" s="11" t="s">
        <v>977</v>
      </c>
      <c r="C21" s="11">
        <f>SUM(C3:C20)</f>
        <v>4425</v>
      </c>
      <c r="D21" s="11">
        <f t="shared" ref="D21:J21" si="7">SUM(D3:D20)</f>
        <v>2252</v>
      </c>
      <c r="E21" s="11">
        <f t="shared" si="7"/>
        <v>202</v>
      </c>
      <c r="F21" s="11">
        <f t="shared" si="7"/>
        <v>258</v>
      </c>
      <c r="G21" s="11">
        <f t="shared" si="7"/>
        <v>0</v>
      </c>
      <c r="H21" s="11">
        <f t="shared" si="7"/>
        <v>7137</v>
      </c>
      <c r="I21" s="11">
        <f t="shared" si="7"/>
        <v>179</v>
      </c>
      <c r="J21" s="11">
        <f t="shared" si="7"/>
        <v>7316</v>
      </c>
    </row>
    <row r="22" spans="1:10" x14ac:dyDescent="0.25">
      <c r="A22" s="22" t="str">
        <f t="shared" si="0"/>
        <v>Town of Cortlandt - 1</v>
      </c>
      <c r="B22" s="11">
        <v>20001</v>
      </c>
      <c r="C22" s="11">
        <v>204</v>
      </c>
      <c r="D22" s="11">
        <v>230</v>
      </c>
      <c r="E22" s="11">
        <v>31</v>
      </c>
      <c r="F22" s="11">
        <v>22</v>
      </c>
      <c r="G22" s="11">
        <v>0</v>
      </c>
      <c r="H22" s="11">
        <f t="shared" si="4"/>
        <v>487</v>
      </c>
      <c r="I22" s="24">
        <f t="shared" si="5"/>
        <v>12</v>
      </c>
      <c r="J22" s="23">
        <f t="shared" si="6"/>
        <v>499</v>
      </c>
    </row>
    <row r="23" spans="1:10" x14ac:dyDescent="0.25">
      <c r="A23" s="22" t="str">
        <f t="shared" si="0"/>
        <v>Town of Cortlandt - 2</v>
      </c>
      <c r="B23" s="11">
        <v>20002</v>
      </c>
      <c r="C23" s="11">
        <v>132</v>
      </c>
      <c r="D23" s="11">
        <v>168</v>
      </c>
      <c r="E23" s="11">
        <v>21</v>
      </c>
      <c r="F23" s="11">
        <v>11</v>
      </c>
      <c r="G23" s="11">
        <v>0</v>
      </c>
      <c r="H23" s="11">
        <f t="shared" si="4"/>
        <v>332</v>
      </c>
      <c r="I23" s="24">
        <f t="shared" si="5"/>
        <v>12</v>
      </c>
      <c r="J23" s="23">
        <f t="shared" si="6"/>
        <v>344</v>
      </c>
    </row>
    <row r="24" spans="1:10" x14ac:dyDescent="0.25">
      <c r="A24" s="22" t="str">
        <f t="shared" si="0"/>
        <v>Town of Cortlandt - 3</v>
      </c>
      <c r="B24" s="11">
        <v>20003</v>
      </c>
      <c r="C24" s="11">
        <v>83</v>
      </c>
      <c r="D24" s="11">
        <v>103</v>
      </c>
      <c r="E24" s="11">
        <v>11</v>
      </c>
      <c r="F24" s="11">
        <v>13</v>
      </c>
      <c r="G24" s="11">
        <v>0</v>
      </c>
      <c r="H24" s="11">
        <f t="shared" si="4"/>
        <v>210</v>
      </c>
      <c r="I24" s="24">
        <f t="shared" si="5"/>
        <v>4</v>
      </c>
      <c r="J24" s="23">
        <f t="shared" si="6"/>
        <v>214</v>
      </c>
    </row>
    <row r="25" spans="1:10" x14ac:dyDescent="0.25">
      <c r="A25" s="22" t="str">
        <f t="shared" si="0"/>
        <v>Town of Cortlandt - 4</v>
      </c>
      <c r="B25" s="11">
        <v>20004</v>
      </c>
      <c r="C25" s="11">
        <v>210</v>
      </c>
      <c r="D25" s="11">
        <v>212</v>
      </c>
      <c r="E25" s="11">
        <v>17</v>
      </c>
      <c r="F25" s="11">
        <v>30</v>
      </c>
      <c r="G25" s="11">
        <v>0</v>
      </c>
      <c r="H25" s="11">
        <f t="shared" si="4"/>
        <v>469</v>
      </c>
      <c r="I25" s="24">
        <f t="shared" si="5"/>
        <v>13</v>
      </c>
      <c r="J25" s="23">
        <f t="shared" si="6"/>
        <v>482</v>
      </c>
    </row>
    <row r="26" spans="1:10" x14ac:dyDescent="0.25">
      <c r="A26" s="22" t="str">
        <f t="shared" si="0"/>
        <v>Town of Cortlandt - 5</v>
      </c>
      <c r="B26" s="11">
        <v>20005</v>
      </c>
      <c r="C26" s="11">
        <v>281</v>
      </c>
      <c r="D26" s="11">
        <v>146</v>
      </c>
      <c r="E26" s="11">
        <v>29</v>
      </c>
      <c r="F26" s="11">
        <v>12</v>
      </c>
      <c r="G26" s="11">
        <v>0</v>
      </c>
      <c r="H26" s="11">
        <f t="shared" si="4"/>
        <v>468</v>
      </c>
      <c r="I26" s="24">
        <f t="shared" si="5"/>
        <v>15</v>
      </c>
      <c r="J26" s="23">
        <f t="shared" si="6"/>
        <v>483</v>
      </c>
    </row>
    <row r="27" spans="1:10" x14ac:dyDescent="0.25">
      <c r="A27" s="22" t="str">
        <f t="shared" si="0"/>
        <v>Town of Cortlandt - 6</v>
      </c>
      <c r="B27" s="11">
        <v>20006</v>
      </c>
      <c r="C27" s="11">
        <v>395</v>
      </c>
      <c r="D27" s="11">
        <v>80</v>
      </c>
      <c r="E27" s="11">
        <v>6</v>
      </c>
      <c r="F27" s="11">
        <v>44</v>
      </c>
      <c r="G27" s="11">
        <v>0</v>
      </c>
      <c r="H27" s="11">
        <f t="shared" si="4"/>
        <v>525</v>
      </c>
      <c r="I27" s="24">
        <f t="shared" si="5"/>
        <v>11</v>
      </c>
      <c r="J27" s="23">
        <f t="shared" si="6"/>
        <v>536</v>
      </c>
    </row>
    <row r="28" spans="1:10" x14ac:dyDescent="0.25">
      <c r="A28" s="22" t="str">
        <f t="shared" si="0"/>
        <v>Town of Cortlandt - 7</v>
      </c>
      <c r="B28" s="11">
        <v>20007</v>
      </c>
      <c r="C28" s="11">
        <v>257</v>
      </c>
      <c r="D28" s="11">
        <v>82</v>
      </c>
      <c r="E28" s="11">
        <v>6</v>
      </c>
      <c r="F28" s="11">
        <v>47</v>
      </c>
      <c r="G28" s="11">
        <v>0</v>
      </c>
      <c r="H28" s="11">
        <f t="shared" si="4"/>
        <v>392</v>
      </c>
      <c r="I28" s="24">
        <f t="shared" si="5"/>
        <v>11</v>
      </c>
      <c r="J28" s="23">
        <f t="shared" si="6"/>
        <v>403</v>
      </c>
    </row>
    <row r="29" spans="1:10" x14ac:dyDescent="0.25">
      <c r="A29" s="22" t="str">
        <f t="shared" si="0"/>
        <v>Town of Cortlandt - 8</v>
      </c>
      <c r="B29" s="11">
        <v>20008</v>
      </c>
      <c r="C29" s="11">
        <v>285</v>
      </c>
      <c r="D29" s="11">
        <v>92</v>
      </c>
      <c r="E29" s="11">
        <v>10</v>
      </c>
      <c r="F29" s="11">
        <v>44</v>
      </c>
      <c r="G29" s="11">
        <v>0</v>
      </c>
      <c r="H29" s="11">
        <f t="shared" si="4"/>
        <v>431</v>
      </c>
      <c r="I29" s="24">
        <f t="shared" si="5"/>
        <v>8</v>
      </c>
      <c r="J29" s="23">
        <f t="shared" si="6"/>
        <v>439</v>
      </c>
    </row>
    <row r="30" spans="1:10" x14ac:dyDescent="0.25">
      <c r="A30" s="22" t="str">
        <f t="shared" si="0"/>
        <v>Town of Cortlandt - 9</v>
      </c>
      <c r="B30" s="11">
        <v>20009</v>
      </c>
      <c r="C30" s="11">
        <v>199</v>
      </c>
      <c r="D30" s="11">
        <v>70</v>
      </c>
      <c r="E30" s="11">
        <v>7</v>
      </c>
      <c r="F30" s="11">
        <v>41</v>
      </c>
      <c r="G30" s="11">
        <v>0</v>
      </c>
      <c r="H30" s="11">
        <f t="shared" si="4"/>
        <v>317</v>
      </c>
      <c r="I30" s="24">
        <f t="shared" si="5"/>
        <v>4</v>
      </c>
      <c r="J30" s="23">
        <f t="shared" si="6"/>
        <v>321</v>
      </c>
    </row>
    <row r="31" spans="1:10" x14ac:dyDescent="0.25">
      <c r="A31" s="22" t="str">
        <f t="shared" si="0"/>
        <v>Town of Cortlandt - 10</v>
      </c>
      <c r="B31" s="11">
        <v>20010</v>
      </c>
      <c r="C31" s="11">
        <v>371</v>
      </c>
      <c r="D31" s="11">
        <v>151</v>
      </c>
      <c r="E31" s="11">
        <v>14</v>
      </c>
      <c r="F31" s="11">
        <v>72</v>
      </c>
      <c r="G31" s="11">
        <v>0</v>
      </c>
      <c r="H31" s="11">
        <f t="shared" si="4"/>
        <v>608</v>
      </c>
      <c r="I31" s="24">
        <f t="shared" si="5"/>
        <v>19</v>
      </c>
      <c r="J31" s="23">
        <f t="shared" si="6"/>
        <v>627</v>
      </c>
    </row>
    <row r="32" spans="1:10" x14ac:dyDescent="0.25">
      <c r="A32" s="22" t="str">
        <f t="shared" si="0"/>
        <v>Town of Cortlandt - 11</v>
      </c>
      <c r="B32" s="11">
        <v>20011</v>
      </c>
      <c r="C32" s="11">
        <v>264</v>
      </c>
      <c r="D32" s="11">
        <v>195</v>
      </c>
      <c r="E32" s="11">
        <v>29</v>
      </c>
      <c r="F32" s="11">
        <v>24</v>
      </c>
      <c r="G32" s="11">
        <v>0</v>
      </c>
      <c r="H32" s="11">
        <f t="shared" si="4"/>
        <v>512</v>
      </c>
      <c r="I32" s="24">
        <f t="shared" si="5"/>
        <v>5</v>
      </c>
      <c r="J32" s="23">
        <f t="shared" si="6"/>
        <v>517</v>
      </c>
    </row>
    <row r="33" spans="1:10" x14ac:dyDescent="0.25">
      <c r="A33" s="22" t="str">
        <f t="shared" si="0"/>
        <v>Town of Cortlandt - 12</v>
      </c>
      <c r="B33" s="11">
        <v>20012</v>
      </c>
      <c r="C33" s="11">
        <v>222</v>
      </c>
      <c r="D33" s="11">
        <v>163</v>
      </c>
      <c r="E33" s="11">
        <v>24</v>
      </c>
      <c r="F33" s="11">
        <v>19</v>
      </c>
      <c r="G33" s="11">
        <v>0</v>
      </c>
      <c r="H33" s="11">
        <f t="shared" si="4"/>
        <v>428</v>
      </c>
      <c r="I33" s="24">
        <f t="shared" si="5"/>
        <v>6</v>
      </c>
      <c r="J33" s="23">
        <f t="shared" si="6"/>
        <v>434</v>
      </c>
    </row>
    <row r="34" spans="1:10" x14ac:dyDescent="0.25">
      <c r="A34" s="22" t="str">
        <f t="shared" si="0"/>
        <v>Town of Cortlandt - 13</v>
      </c>
      <c r="B34" s="11">
        <v>20013</v>
      </c>
      <c r="C34" s="11">
        <v>394</v>
      </c>
      <c r="D34" s="11">
        <v>363</v>
      </c>
      <c r="E34" s="11">
        <v>22</v>
      </c>
      <c r="F34" s="11">
        <v>44</v>
      </c>
      <c r="G34" s="11">
        <v>0</v>
      </c>
      <c r="H34" s="11">
        <f t="shared" si="4"/>
        <v>823</v>
      </c>
      <c r="I34" s="24">
        <f t="shared" si="5"/>
        <v>13</v>
      </c>
      <c r="J34" s="23">
        <f t="shared" si="6"/>
        <v>836</v>
      </c>
    </row>
    <row r="35" spans="1:10" x14ac:dyDescent="0.25">
      <c r="A35" s="22" t="str">
        <f t="shared" si="0"/>
        <v>Town of Cortlandt - 14</v>
      </c>
      <c r="B35" s="11">
        <v>20014</v>
      </c>
      <c r="C35" s="11">
        <v>252</v>
      </c>
      <c r="D35" s="11">
        <v>189</v>
      </c>
      <c r="E35" s="11">
        <v>16</v>
      </c>
      <c r="F35" s="11">
        <v>23</v>
      </c>
      <c r="G35" s="11">
        <v>0</v>
      </c>
      <c r="H35" s="11">
        <f t="shared" si="4"/>
        <v>480</v>
      </c>
      <c r="I35" s="24">
        <f t="shared" si="5"/>
        <v>15</v>
      </c>
      <c r="J35" s="23">
        <f t="shared" si="6"/>
        <v>495</v>
      </c>
    </row>
    <row r="36" spans="1:10" x14ac:dyDescent="0.25">
      <c r="A36" s="22" t="str">
        <f t="shared" si="0"/>
        <v>Town of Cortlandt - 15</v>
      </c>
      <c r="B36" s="11">
        <v>20015</v>
      </c>
      <c r="C36" s="11">
        <v>352</v>
      </c>
      <c r="D36" s="11">
        <v>246</v>
      </c>
      <c r="E36" s="11">
        <v>27</v>
      </c>
      <c r="F36" s="11">
        <v>14</v>
      </c>
      <c r="G36" s="11">
        <v>0</v>
      </c>
      <c r="H36" s="11">
        <f t="shared" si="4"/>
        <v>639</v>
      </c>
      <c r="I36" s="24">
        <f t="shared" si="5"/>
        <v>15</v>
      </c>
      <c r="J36" s="23">
        <f t="shared" si="6"/>
        <v>654</v>
      </c>
    </row>
    <row r="37" spans="1:10" x14ac:dyDescent="0.25">
      <c r="A37" s="22" t="str">
        <f t="shared" si="0"/>
        <v>Town of Cortlandt - 16</v>
      </c>
      <c r="B37" s="11">
        <v>20016</v>
      </c>
      <c r="C37" s="11">
        <v>109</v>
      </c>
      <c r="D37" s="11">
        <v>160</v>
      </c>
      <c r="E37" s="11">
        <v>26</v>
      </c>
      <c r="F37" s="11">
        <v>16</v>
      </c>
      <c r="G37" s="11">
        <v>0</v>
      </c>
      <c r="H37" s="11">
        <f t="shared" si="4"/>
        <v>311</v>
      </c>
      <c r="I37" s="24">
        <f t="shared" si="5"/>
        <v>11</v>
      </c>
      <c r="J37" s="23">
        <f t="shared" si="6"/>
        <v>322</v>
      </c>
    </row>
    <row r="38" spans="1:10" x14ac:dyDescent="0.25">
      <c r="A38" s="22" t="str">
        <f t="shared" si="0"/>
        <v>Town of Cortlandt - 17</v>
      </c>
      <c r="B38" s="11">
        <v>20017</v>
      </c>
      <c r="C38" s="11">
        <v>157</v>
      </c>
      <c r="D38" s="11">
        <v>116</v>
      </c>
      <c r="E38" s="11">
        <v>14</v>
      </c>
      <c r="F38" s="11">
        <v>18</v>
      </c>
      <c r="G38" s="11">
        <v>0</v>
      </c>
      <c r="H38" s="11">
        <f t="shared" si="4"/>
        <v>305</v>
      </c>
      <c r="I38" s="24">
        <f t="shared" si="5"/>
        <v>3</v>
      </c>
      <c r="J38" s="23">
        <f t="shared" si="6"/>
        <v>308</v>
      </c>
    </row>
    <row r="39" spans="1:10" x14ac:dyDescent="0.25">
      <c r="A39" s="22" t="str">
        <f t="shared" si="0"/>
        <v>Town of Cortlandt - 18</v>
      </c>
      <c r="B39" s="11">
        <v>20018</v>
      </c>
      <c r="C39" s="11">
        <v>187</v>
      </c>
      <c r="D39" s="11">
        <v>149</v>
      </c>
      <c r="E39" s="11">
        <v>10</v>
      </c>
      <c r="F39" s="11">
        <v>21</v>
      </c>
      <c r="G39" s="11">
        <v>0</v>
      </c>
      <c r="H39" s="11">
        <f t="shared" si="4"/>
        <v>367</v>
      </c>
      <c r="I39" s="24">
        <f t="shared" si="5"/>
        <v>10</v>
      </c>
      <c r="J39" s="23">
        <f t="shared" si="6"/>
        <v>377</v>
      </c>
    </row>
    <row r="40" spans="1:10" x14ac:dyDescent="0.25">
      <c r="A40" s="22" t="str">
        <f t="shared" si="0"/>
        <v>Town of Cortlandt - 19</v>
      </c>
      <c r="B40" s="11">
        <v>20019</v>
      </c>
      <c r="C40" s="11">
        <v>137</v>
      </c>
      <c r="D40" s="11">
        <v>44</v>
      </c>
      <c r="E40" s="11">
        <v>5</v>
      </c>
      <c r="F40" s="11">
        <v>24</v>
      </c>
      <c r="G40" s="11">
        <v>0</v>
      </c>
      <c r="H40" s="11">
        <f t="shared" si="4"/>
        <v>210</v>
      </c>
      <c r="I40" s="24">
        <f t="shared" si="5"/>
        <v>5</v>
      </c>
      <c r="J40" s="23">
        <f t="shared" si="6"/>
        <v>215</v>
      </c>
    </row>
    <row r="41" spans="1:10" x14ac:dyDescent="0.25">
      <c r="A41" s="22" t="str">
        <f t="shared" si="0"/>
        <v>Town of Cortlandt - 20</v>
      </c>
      <c r="B41" s="11">
        <v>20020</v>
      </c>
      <c r="C41" s="11">
        <v>220</v>
      </c>
      <c r="D41" s="11">
        <v>180</v>
      </c>
      <c r="E41" s="11">
        <v>16</v>
      </c>
      <c r="F41" s="11">
        <v>16</v>
      </c>
      <c r="G41" s="11">
        <v>0</v>
      </c>
      <c r="H41" s="11">
        <f t="shared" si="4"/>
        <v>432</v>
      </c>
      <c r="I41" s="24">
        <f t="shared" si="5"/>
        <v>12</v>
      </c>
      <c r="J41" s="23">
        <f t="shared" si="6"/>
        <v>444</v>
      </c>
    </row>
    <row r="42" spans="1:10" x14ac:dyDescent="0.25">
      <c r="A42" s="22" t="str">
        <f t="shared" si="0"/>
        <v>Town of Cortlandt - 21</v>
      </c>
      <c r="B42" s="11">
        <v>20021</v>
      </c>
      <c r="C42" s="11">
        <v>272</v>
      </c>
      <c r="D42" s="11">
        <v>270</v>
      </c>
      <c r="E42" s="11">
        <v>35</v>
      </c>
      <c r="F42" s="11">
        <v>31</v>
      </c>
      <c r="G42" s="11">
        <v>0</v>
      </c>
      <c r="H42" s="11">
        <f t="shared" si="4"/>
        <v>608</v>
      </c>
      <c r="I42" s="24">
        <f t="shared" si="5"/>
        <v>9</v>
      </c>
      <c r="J42" s="23">
        <f t="shared" si="6"/>
        <v>617</v>
      </c>
    </row>
    <row r="43" spans="1:10" x14ac:dyDescent="0.25">
      <c r="A43" s="22" t="str">
        <f t="shared" si="0"/>
        <v>Town of Cortlandt - 22</v>
      </c>
      <c r="B43" s="11">
        <v>20022</v>
      </c>
      <c r="C43" s="11">
        <v>534</v>
      </c>
      <c r="D43" s="11">
        <v>255</v>
      </c>
      <c r="E43" s="11">
        <v>27</v>
      </c>
      <c r="F43" s="11">
        <v>52</v>
      </c>
      <c r="G43" s="11">
        <v>0</v>
      </c>
      <c r="H43" s="11">
        <f t="shared" si="4"/>
        <v>868</v>
      </c>
      <c r="I43" s="24">
        <f t="shared" si="5"/>
        <v>15</v>
      </c>
      <c r="J43" s="23">
        <f t="shared" si="6"/>
        <v>883</v>
      </c>
    </row>
    <row r="44" spans="1:10" x14ac:dyDescent="0.25">
      <c r="A44" s="22" t="str">
        <f t="shared" si="0"/>
        <v>Town of Cortlandt - 23</v>
      </c>
      <c r="B44" s="11">
        <v>20023</v>
      </c>
      <c r="C44" s="11">
        <v>294</v>
      </c>
      <c r="D44" s="11">
        <v>153</v>
      </c>
      <c r="E44" s="11">
        <v>20</v>
      </c>
      <c r="F44" s="11">
        <v>25</v>
      </c>
      <c r="G44" s="11">
        <v>0</v>
      </c>
      <c r="H44" s="11">
        <f t="shared" si="4"/>
        <v>492</v>
      </c>
      <c r="I44" s="24">
        <f t="shared" si="5"/>
        <v>13</v>
      </c>
      <c r="J44" s="23">
        <f t="shared" si="6"/>
        <v>505</v>
      </c>
    </row>
    <row r="45" spans="1:10" x14ac:dyDescent="0.25">
      <c r="A45" s="22" t="str">
        <f t="shared" si="0"/>
        <v>Town of Cortlandt - 24</v>
      </c>
      <c r="B45" s="11">
        <v>20024</v>
      </c>
      <c r="C45" s="11">
        <v>276</v>
      </c>
      <c r="D45" s="11">
        <v>234</v>
      </c>
      <c r="E45" s="11">
        <v>28</v>
      </c>
      <c r="F45" s="11">
        <v>18</v>
      </c>
      <c r="G45" s="11">
        <v>1</v>
      </c>
      <c r="H45" s="11">
        <f t="shared" si="4"/>
        <v>557</v>
      </c>
      <c r="I45" s="24">
        <f t="shared" si="5"/>
        <v>11</v>
      </c>
      <c r="J45" s="23">
        <f t="shared" si="6"/>
        <v>568</v>
      </c>
    </row>
    <row r="46" spans="1:10" x14ac:dyDescent="0.25">
      <c r="A46" s="22" t="str">
        <f t="shared" si="0"/>
        <v>Town of Cortlandt - 25</v>
      </c>
      <c r="B46" s="11">
        <v>20025</v>
      </c>
      <c r="C46" s="11">
        <v>477</v>
      </c>
      <c r="D46" s="11">
        <v>158</v>
      </c>
      <c r="E46" s="11">
        <v>24</v>
      </c>
      <c r="F46" s="11">
        <v>74</v>
      </c>
      <c r="G46" s="11">
        <v>0</v>
      </c>
      <c r="H46" s="11">
        <f t="shared" si="4"/>
        <v>733</v>
      </c>
      <c r="I46" s="24">
        <f t="shared" si="5"/>
        <v>15</v>
      </c>
      <c r="J46" s="23">
        <f t="shared" si="6"/>
        <v>748</v>
      </c>
    </row>
    <row r="47" spans="1:10" x14ac:dyDescent="0.25">
      <c r="A47" s="22" t="str">
        <f t="shared" si="0"/>
        <v>Town of Cortlandt - 26</v>
      </c>
      <c r="B47" s="11">
        <v>20026</v>
      </c>
      <c r="C47" s="11">
        <v>192</v>
      </c>
      <c r="D47" s="11">
        <v>196</v>
      </c>
      <c r="E47" s="11">
        <v>21</v>
      </c>
      <c r="F47" s="11">
        <v>22</v>
      </c>
      <c r="G47" s="11">
        <v>0</v>
      </c>
      <c r="H47" s="11">
        <f t="shared" si="4"/>
        <v>431</v>
      </c>
      <c r="I47" s="24">
        <f t="shared" si="5"/>
        <v>11</v>
      </c>
      <c r="J47" s="23">
        <f t="shared" si="6"/>
        <v>442</v>
      </c>
    </row>
    <row r="48" spans="1:10" x14ac:dyDescent="0.25">
      <c r="A48" s="22" t="str">
        <f t="shared" si="0"/>
        <v>Town of Cortlandt - 27</v>
      </c>
      <c r="B48" s="11">
        <v>20027</v>
      </c>
      <c r="C48" s="11">
        <v>230</v>
      </c>
      <c r="D48" s="11">
        <v>285</v>
      </c>
      <c r="E48" s="11">
        <v>32</v>
      </c>
      <c r="F48" s="11">
        <v>18</v>
      </c>
      <c r="G48" s="11">
        <v>0</v>
      </c>
      <c r="H48" s="11">
        <f t="shared" si="4"/>
        <v>565</v>
      </c>
      <c r="I48" s="24">
        <f t="shared" si="5"/>
        <v>12</v>
      </c>
      <c r="J48" s="23">
        <f t="shared" si="6"/>
        <v>577</v>
      </c>
    </row>
    <row r="49" spans="1:10" x14ac:dyDescent="0.25">
      <c r="A49" s="22" t="str">
        <f t="shared" si="0"/>
        <v>Town of Cortlandt - 28</v>
      </c>
      <c r="B49" s="11">
        <v>20028</v>
      </c>
      <c r="C49" s="11">
        <v>360</v>
      </c>
      <c r="D49" s="11">
        <v>278</v>
      </c>
      <c r="E49" s="11">
        <v>29</v>
      </c>
      <c r="F49" s="11">
        <v>31</v>
      </c>
      <c r="G49" s="11">
        <v>0</v>
      </c>
      <c r="H49" s="11">
        <f t="shared" si="4"/>
        <v>698</v>
      </c>
      <c r="I49" s="24">
        <f t="shared" si="5"/>
        <v>17</v>
      </c>
      <c r="J49" s="23">
        <f t="shared" si="6"/>
        <v>715</v>
      </c>
    </row>
    <row r="50" spans="1:10" x14ac:dyDescent="0.25">
      <c r="A50" s="22" t="str">
        <f t="shared" si="0"/>
        <v>Town of Cortlandt - 29</v>
      </c>
      <c r="B50" s="11">
        <v>20029</v>
      </c>
      <c r="C50" s="11">
        <v>144</v>
      </c>
      <c r="D50" s="11">
        <v>41</v>
      </c>
      <c r="E50" s="11">
        <v>5</v>
      </c>
      <c r="F50" s="11">
        <v>7</v>
      </c>
      <c r="G50" s="11">
        <v>0</v>
      </c>
      <c r="H50" s="11">
        <f t="shared" si="4"/>
        <v>197</v>
      </c>
      <c r="I50" s="24">
        <f t="shared" si="5"/>
        <v>3</v>
      </c>
      <c r="J50" s="23">
        <f t="shared" si="6"/>
        <v>200</v>
      </c>
    </row>
    <row r="51" spans="1:10" x14ac:dyDescent="0.25">
      <c r="A51" s="22" t="str">
        <f t="shared" si="0"/>
        <v>Town of Cortlandt - 30</v>
      </c>
      <c r="B51" s="11">
        <v>20030</v>
      </c>
      <c r="C51" s="11">
        <v>248</v>
      </c>
      <c r="D51" s="11">
        <v>137</v>
      </c>
      <c r="E51" s="11">
        <v>10</v>
      </c>
      <c r="F51" s="11">
        <v>15</v>
      </c>
      <c r="G51" s="11">
        <v>0</v>
      </c>
      <c r="H51" s="11">
        <f t="shared" si="4"/>
        <v>410</v>
      </c>
      <c r="I51" s="24">
        <f t="shared" si="5"/>
        <v>6</v>
      </c>
      <c r="J51" s="23">
        <f t="shared" si="6"/>
        <v>416</v>
      </c>
    </row>
    <row r="52" spans="1:10" x14ac:dyDescent="0.25">
      <c r="A52" s="22" t="str">
        <f t="shared" si="0"/>
        <v>Town of Cortlandt - 31</v>
      </c>
      <c r="B52" s="11">
        <v>20031</v>
      </c>
      <c r="C52" s="11">
        <v>216</v>
      </c>
      <c r="D52" s="11">
        <v>108</v>
      </c>
      <c r="E52" s="11">
        <v>10</v>
      </c>
      <c r="F52" s="11">
        <v>31</v>
      </c>
      <c r="G52" s="11">
        <v>0</v>
      </c>
      <c r="H52" s="11">
        <f t="shared" si="4"/>
        <v>365</v>
      </c>
      <c r="I52" s="24">
        <f t="shared" si="5"/>
        <v>4</v>
      </c>
      <c r="J52" s="23">
        <f t="shared" si="6"/>
        <v>369</v>
      </c>
    </row>
    <row r="53" spans="1:10" x14ac:dyDescent="0.25">
      <c r="A53" s="22" t="str">
        <f t="shared" si="0"/>
        <v>Town of Cortlandt - 32</v>
      </c>
      <c r="B53" s="11">
        <v>20032</v>
      </c>
      <c r="C53" s="11">
        <v>213</v>
      </c>
      <c r="D53" s="11">
        <v>61</v>
      </c>
      <c r="E53" s="11">
        <v>14</v>
      </c>
      <c r="F53" s="11">
        <v>24</v>
      </c>
      <c r="G53" s="11">
        <v>0</v>
      </c>
      <c r="H53" s="11">
        <f t="shared" si="4"/>
        <v>312</v>
      </c>
      <c r="I53" s="24">
        <f t="shared" si="5"/>
        <v>5</v>
      </c>
      <c r="J53" s="23">
        <f t="shared" si="6"/>
        <v>317</v>
      </c>
    </row>
    <row r="54" spans="1:10" x14ac:dyDescent="0.25">
      <c r="A54" s="22" t="str">
        <f t="shared" si="0"/>
        <v>Town of Cortlandt - 33</v>
      </c>
      <c r="B54" s="11">
        <v>20033</v>
      </c>
      <c r="C54" s="11">
        <v>242</v>
      </c>
      <c r="D54" s="11">
        <v>108</v>
      </c>
      <c r="E54" s="11">
        <v>10</v>
      </c>
      <c r="F54" s="11">
        <v>27</v>
      </c>
      <c r="G54" s="11">
        <v>0</v>
      </c>
      <c r="H54" s="11">
        <f t="shared" si="4"/>
        <v>387</v>
      </c>
      <c r="I54" s="24">
        <f t="shared" si="5"/>
        <v>6</v>
      </c>
      <c r="J54" s="23">
        <f t="shared" si="6"/>
        <v>393</v>
      </c>
    </row>
    <row r="55" spans="1:10" x14ac:dyDescent="0.25">
      <c r="A55" s="22" t="str">
        <f t="shared" si="0"/>
        <v>Town of Cortlandt - 34</v>
      </c>
      <c r="B55" s="11">
        <v>20034</v>
      </c>
      <c r="C55" s="11">
        <v>312</v>
      </c>
      <c r="D55" s="11">
        <v>228</v>
      </c>
      <c r="E55" s="11">
        <v>23</v>
      </c>
      <c r="F55" s="11">
        <v>30</v>
      </c>
      <c r="G55" s="11">
        <v>0</v>
      </c>
      <c r="H55" s="11">
        <f t="shared" si="4"/>
        <v>593</v>
      </c>
      <c r="I55" s="24">
        <f t="shared" si="5"/>
        <v>23</v>
      </c>
      <c r="J55" s="23">
        <f t="shared" si="6"/>
        <v>616</v>
      </c>
    </row>
    <row r="56" spans="1:10" x14ac:dyDescent="0.25">
      <c r="A56" s="22" t="str">
        <f t="shared" si="0"/>
        <v>Town of Cortlandt - 35</v>
      </c>
      <c r="B56" s="11">
        <v>20035</v>
      </c>
      <c r="C56" s="11">
        <v>150</v>
      </c>
      <c r="D56" s="11">
        <v>138</v>
      </c>
      <c r="E56" s="11">
        <v>13</v>
      </c>
      <c r="F56" s="11">
        <v>16</v>
      </c>
      <c r="G56" s="11">
        <v>0</v>
      </c>
      <c r="H56" s="11">
        <f t="shared" si="4"/>
        <v>317</v>
      </c>
      <c r="I56" s="24">
        <f t="shared" si="5"/>
        <v>9</v>
      </c>
      <c r="J56" s="23">
        <f t="shared" si="6"/>
        <v>326</v>
      </c>
    </row>
    <row r="57" spans="1:10" x14ac:dyDescent="0.25">
      <c r="A57" s="22" t="str">
        <f t="shared" si="0"/>
        <v>Town of Cortlandt - 38</v>
      </c>
      <c r="B57" s="11">
        <v>20038</v>
      </c>
      <c r="C57" s="11">
        <v>325</v>
      </c>
      <c r="D57" s="11">
        <v>199</v>
      </c>
      <c r="E57" s="11">
        <v>30</v>
      </c>
      <c r="F57" s="11">
        <v>25</v>
      </c>
      <c r="G57" s="11">
        <v>0</v>
      </c>
      <c r="H57" s="11">
        <f t="shared" si="4"/>
        <v>579</v>
      </c>
      <c r="I57" s="24">
        <f t="shared" si="5"/>
        <v>10</v>
      </c>
      <c r="J57" s="23">
        <f t="shared" si="6"/>
        <v>589</v>
      </c>
    </row>
    <row r="58" spans="1:10" ht="13.8" thickBot="1" x14ac:dyDescent="0.3">
      <c r="A58" s="18" t="str">
        <f t="shared" si="0"/>
        <v>Town of Cortlandt - 39</v>
      </c>
      <c r="B58" s="19">
        <v>20039</v>
      </c>
      <c r="C58" s="19">
        <v>382</v>
      </c>
      <c r="D58" s="19">
        <v>171</v>
      </c>
      <c r="E58" s="19">
        <v>15</v>
      </c>
      <c r="F58" s="19">
        <v>36</v>
      </c>
      <c r="G58" s="19">
        <v>0</v>
      </c>
      <c r="H58" s="19">
        <f t="shared" si="4"/>
        <v>604</v>
      </c>
      <c r="I58" s="26">
        <f t="shared" si="5"/>
        <v>13</v>
      </c>
      <c r="J58" s="19">
        <f t="shared" si="6"/>
        <v>617</v>
      </c>
    </row>
    <row r="59" spans="1:10" x14ac:dyDescent="0.25">
      <c r="A59" s="22"/>
      <c r="B59" s="11" t="s">
        <v>977</v>
      </c>
      <c r="C59" s="11">
        <f>SUM(C22:C58)</f>
        <v>9578</v>
      </c>
      <c r="D59" s="11">
        <f t="shared" ref="D59:J59" si="8">SUM(D22:D58)</f>
        <v>6159</v>
      </c>
      <c r="E59" s="11">
        <f t="shared" si="8"/>
        <v>687</v>
      </c>
      <c r="F59" s="11">
        <f t="shared" si="8"/>
        <v>1037</v>
      </c>
      <c r="G59" s="11">
        <f t="shared" si="8"/>
        <v>1</v>
      </c>
      <c r="H59" s="11">
        <f t="shared" si="8"/>
        <v>17462</v>
      </c>
      <c r="I59" s="11">
        <f t="shared" si="8"/>
        <v>386</v>
      </c>
      <c r="J59" s="11">
        <f t="shared" si="8"/>
        <v>17848</v>
      </c>
    </row>
    <row r="60" spans="1:10" x14ac:dyDescent="0.25">
      <c r="A60" s="22" t="str">
        <f t="shared" si="0"/>
        <v>Town of Eastchester - 1</v>
      </c>
      <c r="B60" s="11">
        <v>30001</v>
      </c>
      <c r="C60" s="11">
        <v>378</v>
      </c>
      <c r="D60" s="11">
        <v>152</v>
      </c>
      <c r="E60" s="11">
        <v>21</v>
      </c>
      <c r="F60" s="11">
        <v>26</v>
      </c>
      <c r="G60" s="11">
        <v>0</v>
      </c>
      <c r="H60" s="11">
        <f t="shared" si="4"/>
        <v>577</v>
      </c>
      <c r="I60" s="24">
        <f t="shared" si="5"/>
        <v>8</v>
      </c>
      <c r="J60" s="23">
        <f t="shared" si="6"/>
        <v>585</v>
      </c>
    </row>
    <row r="61" spans="1:10" x14ac:dyDescent="0.25">
      <c r="A61" s="22" t="str">
        <f t="shared" si="0"/>
        <v>Town of Eastchester - 2</v>
      </c>
      <c r="B61" s="11">
        <v>30002</v>
      </c>
      <c r="C61" s="11">
        <v>143</v>
      </c>
      <c r="D61" s="11">
        <v>83</v>
      </c>
      <c r="E61" s="11">
        <v>4</v>
      </c>
      <c r="F61" s="11">
        <v>7</v>
      </c>
      <c r="G61" s="11">
        <v>0</v>
      </c>
      <c r="H61" s="11">
        <f t="shared" si="4"/>
        <v>237</v>
      </c>
      <c r="I61" s="24">
        <f t="shared" si="5"/>
        <v>6</v>
      </c>
      <c r="J61" s="23">
        <f t="shared" si="6"/>
        <v>243</v>
      </c>
    </row>
    <row r="62" spans="1:10" x14ac:dyDescent="0.25">
      <c r="A62" s="22" t="str">
        <f t="shared" si="0"/>
        <v>Town of Eastchester - 3</v>
      </c>
      <c r="B62" s="11">
        <v>30003</v>
      </c>
      <c r="C62" s="11">
        <v>160</v>
      </c>
      <c r="D62" s="11">
        <v>232</v>
      </c>
      <c r="E62" s="11">
        <v>9</v>
      </c>
      <c r="F62" s="11">
        <v>23</v>
      </c>
      <c r="G62" s="11">
        <v>0</v>
      </c>
      <c r="H62" s="11">
        <f t="shared" si="4"/>
        <v>424</v>
      </c>
      <c r="I62" s="24">
        <f t="shared" si="5"/>
        <v>12</v>
      </c>
      <c r="J62" s="23">
        <f t="shared" si="6"/>
        <v>436</v>
      </c>
    </row>
    <row r="63" spans="1:10" x14ac:dyDescent="0.25">
      <c r="A63" s="22" t="str">
        <f t="shared" si="0"/>
        <v>Town of Eastchester - 4</v>
      </c>
      <c r="B63" s="11">
        <v>30004</v>
      </c>
      <c r="C63" s="11">
        <v>202</v>
      </c>
      <c r="D63" s="11">
        <v>286</v>
      </c>
      <c r="E63" s="11">
        <v>22</v>
      </c>
      <c r="F63" s="11">
        <v>14</v>
      </c>
      <c r="G63" s="11">
        <v>0</v>
      </c>
      <c r="H63" s="11">
        <f t="shared" si="4"/>
        <v>524</v>
      </c>
      <c r="I63" s="24">
        <f t="shared" si="5"/>
        <v>7</v>
      </c>
      <c r="J63" s="23">
        <f t="shared" si="6"/>
        <v>531</v>
      </c>
    </row>
    <row r="64" spans="1:10" x14ac:dyDescent="0.25">
      <c r="A64" s="22" t="str">
        <f t="shared" si="0"/>
        <v>Town of Eastchester - 5</v>
      </c>
      <c r="B64" s="11">
        <v>30005</v>
      </c>
      <c r="C64" s="11">
        <v>164</v>
      </c>
      <c r="D64" s="11">
        <v>239</v>
      </c>
      <c r="E64" s="11">
        <v>8</v>
      </c>
      <c r="F64" s="11">
        <v>16</v>
      </c>
      <c r="G64" s="11">
        <v>0</v>
      </c>
      <c r="H64" s="11">
        <f t="shared" si="4"/>
        <v>427</v>
      </c>
      <c r="I64" s="24">
        <f t="shared" si="5"/>
        <v>13</v>
      </c>
      <c r="J64" s="23">
        <f t="shared" si="6"/>
        <v>440</v>
      </c>
    </row>
    <row r="65" spans="1:10" x14ac:dyDescent="0.25">
      <c r="A65" s="22" t="str">
        <f t="shared" si="0"/>
        <v>Town of Eastchester - 6</v>
      </c>
      <c r="B65" s="11">
        <v>30006</v>
      </c>
      <c r="C65" s="11">
        <v>87</v>
      </c>
      <c r="D65" s="11">
        <v>134</v>
      </c>
      <c r="E65" s="11">
        <v>9</v>
      </c>
      <c r="F65" s="11">
        <v>5</v>
      </c>
      <c r="G65" s="11">
        <v>0</v>
      </c>
      <c r="H65" s="11">
        <f t="shared" si="4"/>
        <v>235</v>
      </c>
      <c r="I65" s="24">
        <f t="shared" si="5"/>
        <v>4</v>
      </c>
      <c r="J65" s="23">
        <f t="shared" si="6"/>
        <v>239</v>
      </c>
    </row>
    <row r="66" spans="1:10" x14ac:dyDescent="0.25">
      <c r="A66" s="22" t="str">
        <f t="shared" si="0"/>
        <v>Town of Eastchester - 7</v>
      </c>
      <c r="B66" s="11">
        <v>30007</v>
      </c>
      <c r="C66" s="11">
        <v>102</v>
      </c>
      <c r="D66" s="11">
        <v>163</v>
      </c>
      <c r="E66" s="11">
        <v>8</v>
      </c>
      <c r="F66" s="11">
        <v>2</v>
      </c>
      <c r="G66" s="11">
        <v>0</v>
      </c>
      <c r="H66" s="11">
        <f t="shared" si="4"/>
        <v>275</v>
      </c>
      <c r="I66" s="24">
        <f t="shared" si="5"/>
        <v>3</v>
      </c>
      <c r="J66" s="23">
        <f t="shared" si="6"/>
        <v>278</v>
      </c>
    </row>
    <row r="67" spans="1:10" x14ac:dyDescent="0.25">
      <c r="A67" s="22" t="str">
        <f t="shared" si="0"/>
        <v>Town of Eastchester - 8</v>
      </c>
      <c r="B67" s="11">
        <v>30008</v>
      </c>
      <c r="C67" s="11">
        <v>120</v>
      </c>
      <c r="D67" s="11">
        <v>196</v>
      </c>
      <c r="E67" s="11">
        <v>14</v>
      </c>
      <c r="F67" s="11">
        <v>12</v>
      </c>
      <c r="G67" s="11">
        <v>0</v>
      </c>
      <c r="H67" s="11">
        <f t="shared" si="4"/>
        <v>342</v>
      </c>
      <c r="I67" s="24">
        <f t="shared" si="5"/>
        <v>8</v>
      </c>
      <c r="J67" s="23">
        <f t="shared" si="6"/>
        <v>350</v>
      </c>
    </row>
    <row r="68" spans="1:10" x14ac:dyDescent="0.25">
      <c r="A68" s="22" t="str">
        <f t="shared" si="0"/>
        <v>Town of Eastchester - 9</v>
      </c>
      <c r="B68" s="11">
        <v>30009</v>
      </c>
      <c r="C68" s="11">
        <v>81</v>
      </c>
      <c r="D68" s="11">
        <v>162</v>
      </c>
      <c r="E68" s="11">
        <v>15</v>
      </c>
      <c r="F68" s="11">
        <v>13</v>
      </c>
      <c r="G68" s="11">
        <v>0</v>
      </c>
      <c r="H68" s="11">
        <f t="shared" si="4"/>
        <v>271</v>
      </c>
      <c r="I68" s="24">
        <f t="shared" si="5"/>
        <v>11</v>
      </c>
      <c r="J68" s="23">
        <f t="shared" si="6"/>
        <v>282</v>
      </c>
    </row>
    <row r="69" spans="1:10" x14ac:dyDescent="0.25">
      <c r="A69" s="22" t="str">
        <f t="shared" si="0"/>
        <v>Town of Eastchester - 10</v>
      </c>
      <c r="B69" s="11">
        <v>30010</v>
      </c>
      <c r="C69" s="11">
        <v>229</v>
      </c>
      <c r="D69" s="11">
        <v>192</v>
      </c>
      <c r="E69" s="11">
        <v>13</v>
      </c>
      <c r="F69" s="11">
        <v>19</v>
      </c>
      <c r="G69" s="11">
        <v>0</v>
      </c>
      <c r="H69" s="11">
        <f t="shared" si="4"/>
        <v>453</v>
      </c>
      <c r="I69" s="24">
        <f t="shared" si="5"/>
        <v>12</v>
      </c>
      <c r="J69" s="23">
        <f t="shared" si="6"/>
        <v>465</v>
      </c>
    </row>
    <row r="70" spans="1:10" x14ac:dyDescent="0.25">
      <c r="A70" s="22" t="str">
        <f t="shared" si="0"/>
        <v>Town of Eastchester - 11</v>
      </c>
      <c r="B70" s="11">
        <v>30011</v>
      </c>
      <c r="C70" s="11">
        <v>116</v>
      </c>
      <c r="D70" s="11">
        <v>64</v>
      </c>
      <c r="E70" s="11">
        <v>5</v>
      </c>
      <c r="F70" s="11">
        <v>9</v>
      </c>
      <c r="G70" s="11">
        <v>0</v>
      </c>
      <c r="H70" s="11">
        <f t="shared" si="4"/>
        <v>194</v>
      </c>
      <c r="I70" s="24">
        <f t="shared" si="5"/>
        <v>4</v>
      </c>
      <c r="J70" s="23">
        <f t="shared" si="6"/>
        <v>198</v>
      </c>
    </row>
    <row r="71" spans="1:10" x14ac:dyDescent="0.25">
      <c r="A71" s="22" t="str">
        <f t="shared" ref="A71:A135" si="9">VLOOKUP(B71,KEY,3,FALSE)</f>
        <v>Town of Eastchester - 12</v>
      </c>
      <c r="B71" s="11">
        <v>30012</v>
      </c>
      <c r="C71" s="11">
        <v>185</v>
      </c>
      <c r="D71" s="11">
        <v>95</v>
      </c>
      <c r="E71" s="11">
        <v>14</v>
      </c>
      <c r="F71" s="11">
        <v>8</v>
      </c>
      <c r="G71" s="11">
        <v>1</v>
      </c>
      <c r="H71" s="11">
        <f t="shared" si="4"/>
        <v>303</v>
      </c>
      <c r="I71" s="24">
        <f t="shared" si="5"/>
        <v>10</v>
      </c>
      <c r="J71" s="23">
        <f t="shared" si="6"/>
        <v>313</v>
      </c>
    </row>
    <row r="72" spans="1:10" x14ac:dyDescent="0.25">
      <c r="A72" s="22" t="str">
        <f t="shared" si="9"/>
        <v>Town of Eastchester - 13</v>
      </c>
      <c r="B72" s="11">
        <v>30013</v>
      </c>
      <c r="C72" s="11">
        <v>291</v>
      </c>
      <c r="D72" s="11">
        <v>277</v>
      </c>
      <c r="E72" s="11">
        <v>23</v>
      </c>
      <c r="F72" s="11">
        <v>21</v>
      </c>
      <c r="G72" s="11">
        <v>0</v>
      </c>
      <c r="H72" s="11">
        <f t="shared" si="4"/>
        <v>612</v>
      </c>
      <c r="I72" s="24">
        <f t="shared" si="5"/>
        <v>17</v>
      </c>
      <c r="J72" s="23">
        <f t="shared" si="6"/>
        <v>629</v>
      </c>
    </row>
    <row r="73" spans="1:10" x14ac:dyDescent="0.25">
      <c r="A73" s="22" t="str">
        <f t="shared" si="9"/>
        <v>Town of Eastchester - 14</v>
      </c>
      <c r="B73" s="11">
        <v>30014</v>
      </c>
      <c r="C73" s="11">
        <v>231</v>
      </c>
      <c r="D73" s="11">
        <v>122</v>
      </c>
      <c r="E73" s="11">
        <v>12</v>
      </c>
      <c r="F73" s="11">
        <v>15</v>
      </c>
      <c r="G73" s="11">
        <v>0</v>
      </c>
      <c r="H73" s="11">
        <f t="shared" si="4"/>
        <v>380</v>
      </c>
      <c r="I73" s="24">
        <f t="shared" si="5"/>
        <v>20</v>
      </c>
      <c r="J73" s="23">
        <f t="shared" si="6"/>
        <v>400</v>
      </c>
    </row>
    <row r="74" spans="1:10" x14ac:dyDescent="0.25">
      <c r="A74" s="22" t="str">
        <f t="shared" si="9"/>
        <v>Town of Eastchester - 15</v>
      </c>
      <c r="B74" s="11">
        <v>30015</v>
      </c>
      <c r="C74" s="11">
        <v>194</v>
      </c>
      <c r="D74" s="11">
        <v>314</v>
      </c>
      <c r="E74" s="11">
        <v>26</v>
      </c>
      <c r="F74" s="11">
        <v>5</v>
      </c>
      <c r="G74" s="11">
        <v>0</v>
      </c>
      <c r="H74" s="11">
        <f t="shared" si="4"/>
        <v>539</v>
      </c>
      <c r="I74" s="24">
        <f t="shared" si="5"/>
        <v>6</v>
      </c>
      <c r="J74" s="23">
        <f t="shared" si="6"/>
        <v>545</v>
      </c>
    </row>
    <row r="75" spans="1:10" x14ac:dyDescent="0.25">
      <c r="A75" s="22" t="str">
        <f t="shared" si="9"/>
        <v>Town of Eastchester - 16</v>
      </c>
      <c r="B75" s="11">
        <v>30016</v>
      </c>
      <c r="C75" s="11">
        <v>257</v>
      </c>
      <c r="D75" s="11">
        <v>215</v>
      </c>
      <c r="E75" s="11">
        <v>14</v>
      </c>
      <c r="F75" s="11">
        <v>5</v>
      </c>
      <c r="G75" s="11">
        <v>0</v>
      </c>
      <c r="H75" s="11">
        <f t="shared" si="4"/>
        <v>491</v>
      </c>
      <c r="I75" s="24">
        <f t="shared" si="5"/>
        <v>13</v>
      </c>
      <c r="J75" s="23">
        <f t="shared" si="6"/>
        <v>504</v>
      </c>
    </row>
    <row r="76" spans="1:10" x14ac:dyDescent="0.25">
      <c r="A76" s="22" t="str">
        <f t="shared" si="9"/>
        <v>Town of Eastchester - 17</v>
      </c>
      <c r="B76" s="11">
        <v>30017</v>
      </c>
      <c r="C76" s="11">
        <v>209</v>
      </c>
      <c r="D76" s="11">
        <v>201</v>
      </c>
      <c r="E76" s="11">
        <v>14</v>
      </c>
      <c r="F76" s="11">
        <v>5</v>
      </c>
      <c r="G76" s="11">
        <v>0</v>
      </c>
      <c r="H76" s="11">
        <f t="shared" si="4"/>
        <v>429</v>
      </c>
      <c r="I76" s="24">
        <f t="shared" si="5"/>
        <v>10</v>
      </c>
      <c r="J76" s="23">
        <f t="shared" si="6"/>
        <v>439</v>
      </c>
    </row>
    <row r="77" spans="1:10" x14ac:dyDescent="0.25">
      <c r="A77" s="22" t="str">
        <f t="shared" si="9"/>
        <v>Town of Eastchester - 18</v>
      </c>
      <c r="B77" s="11">
        <v>30018</v>
      </c>
      <c r="C77" s="11">
        <v>163</v>
      </c>
      <c r="D77" s="11">
        <v>100</v>
      </c>
      <c r="E77" s="11">
        <v>14</v>
      </c>
      <c r="F77" s="11">
        <v>7</v>
      </c>
      <c r="G77" s="11">
        <v>0</v>
      </c>
      <c r="H77" s="11">
        <f t="shared" si="4"/>
        <v>284</v>
      </c>
      <c r="I77" s="24">
        <f t="shared" si="5"/>
        <v>7</v>
      </c>
      <c r="J77" s="23">
        <f t="shared" si="6"/>
        <v>291</v>
      </c>
    </row>
    <row r="78" spans="1:10" x14ac:dyDescent="0.25">
      <c r="A78" s="22" t="str">
        <f t="shared" si="9"/>
        <v>Town of Eastchester - 19</v>
      </c>
      <c r="B78" s="11">
        <v>30019</v>
      </c>
      <c r="C78" s="11">
        <v>181</v>
      </c>
      <c r="D78" s="11">
        <v>131</v>
      </c>
      <c r="E78" s="11">
        <v>17</v>
      </c>
      <c r="F78" s="11">
        <v>7</v>
      </c>
      <c r="G78" s="11">
        <v>0</v>
      </c>
      <c r="H78" s="11">
        <f t="shared" si="4"/>
        <v>336</v>
      </c>
      <c r="I78" s="24">
        <f t="shared" si="5"/>
        <v>13</v>
      </c>
      <c r="J78" s="23">
        <f t="shared" si="6"/>
        <v>349</v>
      </c>
    </row>
    <row r="79" spans="1:10" x14ac:dyDescent="0.25">
      <c r="A79" s="22" t="str">
        <f t="shared" si="9"/>
        <v>Town of Eastchester - 20</v>
      </c>
      <c r="B79" s="11">
        <v>30020</v>
      </c>
      <c r="C79" s="11">
        <v>309</v>
      </c>
      <c r="D79" s="11">
        <v>207</v>
      </c>
      <c r="E79" s="11">
        <v>13</v>
      </c>
      <c r="F79" s="11">
        <v>11</v>
      </c>
      <c r="G79" s="11">
        <v>0</v>
      </c>
      <c r="H79" s="11">
        <f t="shared" si="4"/>
        <v>540</v>
      </c>
      <c r="I79" s="24">
        <f t="shared" si="5"/>
        <v>11</v>
      </c>
      <c r="J79" s="23">
        <f t="shared" si="6"/>
        <v>551</v>
      </c>
    </row>
    <row r="80" spans="1:10" x14ac:dyDescent="0.25">
      <c r="A80" s="22" t="str">
        <f t="shared" si="9"/>
        <v>Town of Eastchester - 21</v>
      </c>
      <c r="B80" s="11">
        <v>30021</v>
      </c>
      <c r="C80" s="11">
        <v>166</v>
      </c>
      <c r="D80" s="11">
        <v>118</v>
      </c>
      <c r="E80" s="11">
        <v>9</v>
      </c>
      <c r="F80" s="11">
        <v>5</v>
      </c>
      <c r="G80" s="11">
        <v>0</v>
      </c>
      <c r="H80" s="11">
        <f t="shared" si="4"/>
        <v>298</v>
      </c>
      <c r="I80" s="24">
        <f t="shared" si="5"/>
        <v>13</v>
      </c>
      <c r="J80" s="23">
        <f t="shared" si="6"/>
        <v>311</v>
      </c>
    </row>
    <row r="81" spans="1:10" x14ac:dyDescent="0.25">
      <c r="A81" s="22" t="str">
        <f t="shared" si="9"/>
        <v>Town of Eastchester - 22</v>
      </c>
      <c r="B81" s="11">
        <v>30022</v>
      </c>
      <c r="C81" s="11">
        <v>262</v>
      </c>
      <c r="D81" s="11">
        <v>179</v>
      </c>
      <c r="E81" s="11">
        <v>17</v>
      </c>
      <c r="F81" s="11">
        <v>15</v>
      </c>
      <c r="G81" s="11">
        <v>0</v>
      </c>
      <c r="H81" s="11">
        <f t="shared" si="4"/>
        <v>473</v>
      </c>
      <c r="I81" s="24">
        <f t="shared" si="5"/>
        <v>19</v>
      </c>
      <c r="J81" s="23">
        <f t="shared" si="6"/>
        <v>492</v>
      </c>
    </row>
    <row r="82" spans="1:10" x14ac:dyDescent="0.25">
      <c r="A82" s="22" t="str">
        <f t="shared" si="9"/>
        <v>Town of Eastchester - 23</v>
      </c>
      <c r="B82" s="11">
        <v>30023</v>
      </c>
      <c r="C82" s="11">
        <v>226</v>
      </c>
      <c r="D82" s="11">
        <v>253</v>
      </c>
      <c r="E82" s="11">
        <v>42</v>
      </c>
      <c r="F82" s="11">
        <v>18</v>
      </c>
      <c r="G82" s="11">
        <v>0</v>
      </c>
      <c r="H82" s="11">
        <f t="shared" si="4"/>
        <v>539</v>
      </c>
      <c r="I82" s="24">
        <f t="shared" si="5"/>
        <v>11</v>
      </c>
      <c r="J82" s="23">
        <f t="shared" si="6"/>
        <v>550</v>
      </c>
    </row>
    <row r="83" spans="1:10" x14ac:dyDescent="0.25">
      <c r="A83" s="22" t="str">
        <f t="shared" si="9"/>
        <v>Town of Eastchester - 24</v>
      </c>
      <c r="B83" s="11">
        <v>30024</v>
      </c>
      <c r="C83" s="11">
        <v>93</v>
      </c>
      <c r="D83" s="11">
        <v>119</v>
      </c>
      <c r="E83" s="11">
        <v>12</v>
      </c>
      <c r="F83" s="11">
        <v>6</v>
      </c>
      <c r="G83" s="11">
        <v>0</v>
      </c>
      <c r="H83" s="11">
        <f t="shared" si="4"/>
        <v>230</v>
      </c>
      <c r="I83" s="24">
        <f t="shared" si="5"/>
        <v>7</v>
      </c>
      <c r="J83" s="23">
        <f t="shared" si="6"/>
        <v>237</v>
      </c>
    </row>
    <row r="84" spans="1:10" x14ac:dyDescent="0.25">
      <c r="A84" s="22" t="str">
        <f t="shared" si="9"/>
        <v>Town of Eastchester - 25</v>
      </c>
      <c r="B84" s="11">
        <v>30025</v>
      </c>
      <c r="C84" s="11">
        <v>140</v>
      </c>
      <c r="D84" s="11">
        <v>262</v>
      </c>
      <c r="E84" s="11">
        <v>27</v>
      </c>
      <c r="F84" s="11">
        <v>15</v>
      </c>
      <c r="G84" s="11">
        <v>0</v>
      </c>
      <c r="H84" s="11">
        <f t="shared" ref="H84:H148" si="10">SUM(C84:G84)</f>
        <v>444</v>
      </c>
      <c r="I84" s="24">
        <f t="shared" ref="I84:I148" si="11">SUM(J84-H84)</f>
        <v>17</v>
      </c>
      <c r="J84" s="23">
        <f t="shared" ref="J84:J148" si="12">VLOOKUP(B84,KEY,2,FALSE)</f>
        <v>461</v>
      </c>
    </row>
    <row r="85" spans="1:10" x14ac:dyDescent="0.25">
      <c r="A85" s="22" t="str">
        <f t="shared" si="9"/>
        <v>Town of Eastchester - 26</v>
      </c>
      <c r="B85" s="11">
        <v>30026</v>
      </c>
      <c r="C85" s="11">
        <v>107</v>
      </c>
      <c r="D85" s="11">
        <v>265</v>
      </c>
      <c r="E85" s="11">
        <v>19</v>
      </c>
      <c r="F85" s="11">
        <v>9</v>
      </c>
      <c r="G85" s="11">
        <v>0</v>
      </c>
      <c r="H85" s="11">
        <f t="shared" si="10"/>
        <v>400</v>
      </c>
      <c r="I85" s="24">
        <f t="shared" si="11"/>
        <v>14</v>
      </c>
      <c r="J85" s="23">
        <f t="shared" si="12"/>
        <v>414</v>
      </c>
    </row>
    <row r="86" spans="1:10" x14ac:dyDescent="0.25">
      <c r="A86" s="22" t="str">
        <f t="shared" si="9"/>
        <v>Town of Eastchester - 27</v>
      </c>
      <c r="B86" s="11">
        <v>30027</v>
      </c>
      <c r="C86" s="11">
        <v>213</v>
      </c>
      <c r="D86" s="11">
        <v>112</v>
      </c>
      <c r="E86" s="11">
        <v>15</v>
      </c>
      <c r="F86" s="11">
        <v>20</v>
      </c>
      <c r="G86" s="11">
        <v>1</v>
      </c>
      <c r="H86" s="11">
        <f t="shared" si="10"/>
        <v>361</v>
      </c>
      <c r="I86" s="24">
        <f t="shared" si="11"/>
        <v>15</v>
      </c>
      <c r="J86" s="23">
        <f t="shared" si="12"/>
        <v>376</v>
      </c>
    </row>
    <row r="87" spans="1:10" x14ac:dyDescent="0.25">
      <c r="A87" s="22" t="str">
        <f t="shared" si="9"/>
        <v>Town of Eastchester - 28</v>
      </c>
      <c r="B87" s="11">
        <v>30028</v>
      </c>
      <c r="C87" s="11">
        <v>130</v>
      </c>
      <c r="D87" s="11">
        <v>177</v>
      </c>
      <c r="E87" s="11">
        <v>12</v>
      </c>
      <c r="F87" s="11">
        <v>18</v>
      </c>
      <c r="G87" s="11">
        <v>0</v>
      </c>
      <c r="H87" s="11">
        <f t="shared" si="10"/>
        <v>337</v>
      </c>
      <c r="I87" s="24">
        <f t="shared" si="11"/>
        <v>5</v>
      </c>
      <c r="J87" s="23">
        <f t="shared" si="12"/>
        <v>342</v>
      </c>
    </row>
    <row r="88" spans="1:10" x14ac:dyDescent="0.25">
      <c r="A88" s="22" t="str">
        <f t="shared" si="9"/>
        <v>Town of Eastchester - 29</v>
      </c>
      <c r="B88" s="11">
        <v>30029</v>
      </c>
      <c r="C88" s="11">
        <v>163</v>
      </c>
      <c r="D88" s="11">
        <v>318</v>
      </c>
      <c r="E88" s="11">
        <v>26</v>
      </c>
      <c r="F88" s="11">
        <v>15</v>
      </c>
      <c r="G88" s="11">
        <v>0</v>
      </c>
      <c r="H88" s="11">
        <f t="shared" si="10"/>
        <v>522</v>
      </c>
      <c r="I88" s="24">
        <f t="shared" si="11"/>
        <v>11</v>
      </c>
      <c r="J88" s="23">
        <f t="shared" si="12"/>
        <v>533</v>
      </c>
    </row>
    <row r="89" spans="1:10" x14ac:dyDescent="0.25">
      <c r="A89" s="22" t="str">
        <f t="shared" si="9"/>
        <v>Town of Eastchester - 30</v>
      </c>
      <c r="B89" s="11">
        <v>30030</v>
      </c>
      <c r="C89" s="11">
        <v>167</v>
      </c>
      <c r="D89" s="11">
        <v>232</v>
      </c>
      <c r="E89" s="11">
        <v>17</v>
      </c>
      <c r="F89" s="11">
        <v>13</v>
      </c>
      <c r="G89" s="11">
        <v>0</v>
      </c>
      <c r="H89" s="11">
        <f t="shared" si="10"/>
        <v>429</v>
      </c>
      <c r="I89" s="24">
        <f t="shared" si="11"/>
        <v>13</v>
      </c>
      <c r="J89" s="23">
        <f t="shared" si="12"/>
        <v>442</v>
      </c>
    </row>
    <row r="90" spans="1:10" x14ac:dyDescent="0.25">
      <c r="A90" s="22" t="str">
        <f t="shared" si="9"/>
        <v>Town of Eastchester - 31</v>
      </c>
      <c r="B90" s="11">
        <v>30031</v>
      </c>
      <c r="C90" s="11">
        <v>140</v>
      </c>
      <c r="D90" s="11">
        <v>132</v>
      </c>
      <c r="E90" s="11">
        <v>8</v>
      </c>
      <c r="F90" s="11">
        <v>9</v>
      </c>
      <c r="G90" s="11">
        <v>0</v>
      </c>
      <c r="H90" s="11">
        <f t="shared" si="10"/>
        <v>289</v>
      </c>
      <c r="I90" s="24">
        <f t="shared" si="11"/>
        <v>8</v>
      </c>
      <c r="J90" s="23">
        <f t="shared" si="12"/>
        <v>297</v>
      </c>
    </row>
    <row r="91" spans="1:10" x14ac:dyDescent="0.25">
      <c r="A91" s="22" t="str">
        <f t="shared" si="9"/>
        <v>Town of Eastchester - 32</v>
      </c>
      <c r="B91" s="11">
        <v>30032</v>
      </c>
      <c r="C91" s="11">
        <v>178</v>
      </c>
      <c r="D91" s="11">
        <v>138</v>
      </c>
      <c r="E91" s="11">
        <v>25</v>
      </c>
      <c r="F91" s="11">
        <v>16</v>
      </c>
      <c r="G91" s="11">
        <v>0</v>
      </c>
      <c r="H91" s="11">
        <f t="shared" si="10"/>
        <v>357</v>
      </c>
      <c r="I91" s="24">
        <f t="shared" si="11"/>
        <v>13</v>
      </c>
      <c r="J91" s="23">
        <f t="shared" si="12"/>
        <v>370</v>
      </c>
    </row>
    <row r="92" spans="1:10" x14ac:dyDescent="0.25">
      <c r="A92" s="22" t="str">
        <f t="shared" si="9"/>
        <v>Town of Eastchester - 33</v>
      </c>
      <c r="B92" s="11">
        <v>30033</v>
      </c>
      <c r="C92" s="11">
        <v>198</v>
      </c>
      <c r="D92" s="11">
        <v>99</v>
      </c>
      <c r="E92" s="11">
        <v>12</v>
      </c>
      <c r="F92" s="11">
        <v>12</v>
      </c>
      <c r="G92" s="11">
        <v>0</v>
      </c>
      <c r="H92" s="11">
        <f t="shared" si="10"/>
        <v>321</v>
      </c>
      <c r="I92" s="24">
        <f t="shared" si="11"/>
        <v>12</v>
      </c>
      <c r="J92" s="23">
        <f t="shared" si="12"/>
        <v>333</v>
      </c>
    </row>
    <row r="93" spans="1:10" x14ac:dyDescent="0.25">
      <c r="A93" s="22" t="str">
        <f t="shared" si="9"/>
        <v>Town of Eastchester - 34</v>
      </c>
      <c r="B93" s="11">
        <v>30034</v>
      </c>
      <c r="C93" s="11">
        <v>175</v>
      </c>
      <c r="D93" s="11">
        <v>74</v>
      </c>
      <c r="E93" s="11">
        <v>9</v>
      </c>
      <c r="F93" s="11">
        <v>10</v>
      </c>
      <c r="G93" s="11">
        <v>0</v>
      </c>
      <c r="H93" s="11">
        <f t="shared" si="10"/>
        <v>268</v>
      </c>
      <c r="I93" s="24">
        <f t="shared" si="11"/>
        <v>5</v>
      </c>
      <c r="J93" s="23">
        <f t="shared" si="12"/>
        <v>273</v>
      </c>
    </row>
    <row r="94" spans="1:10" x14ac:dyDescent="0.25">
      <c r="A94" s="22" t="str">
        <f t="shared" si="9"/>
        <v>Town of Eastchester - 35</v>
      </c>
      <c r="B94" s="11">
        <v>30035</v>
      </c>
      <c r="C94" s="11">
        <v>98</v>
      </c>
      <c r="D94" s="11">
        <v>123</v>
      </c>
      <c r="E94" s="11">
        <v>17</v>
      </c>
      <c r="F94" s="11">
        <v>7</v>
      </c>
      <c r="G94" s="11">
        <v>0</v>
      </c>
      <c r="H94" s="11">
        <f t="shared" si="10"/>
        <v>245</v>
      </c>
      <c r="I94" s="24">
        <f t="shared" si="11"/>
        <v>14</v>
      </c>
      <c r="J94" s="23">
        <f t="shared" si="12"/>
        <v>259</v>
      </c>
    </row>
    <row r="95" spans="1:10" x14ac:dyDescent="0.25">
      <c r="A95" s="22" t="str">
        <f t="shared" si="9"/>
        <v>Town of Eastchester - 36</v>
      </c>
      <c r="B95" s="11">
        <v>30036</v>
      </c>
      <c r="C95" s="11">
        <v>97</v>
      </c>
      <c r="D95" s="11">
        <v>230</v>
      </c>
      <c r="E95" s="11">
        <v>20</v>
      </c>
      <c r="F95" s="11">
        <v>5</v>
      </c>
      <c r="G95" s="11">
        <v>0</v>
      </c>
      <c r="H95" s="11">
        <f t="shared" si="10"/>
        <v>352</v>
      </c>
      <c r="I95" s="24">
        <f t="shared" si="11"/>
        <v>5</v>
      </c>
      <c r="J95" s="23">
        <f t="shared" si="12"/>
        <v>357</v>
      </c>
    </row>
    <row r="96" spans="1:10" x14ac:dyDescent="0.25">
      <c r="A96" s="22" t="str">
        <f t="shared" si="9"/>
        <v>Town of Eastchester - 37</v>
      </c>
      <c r="B96" s="11">
        <v>30037</v>
      </c>
      <c r="C96" s="11">
        <v>116</v>
      </c>
      <c r="D96" s="11">
        <v>166</v>
      </c>
      <c r="E96" s="11">
        <v>15</v>
      </c>
      <c r="F96" s="11">
        <v>10</v>
      </c>
      <c r="G96" s="11">
        <v>0</v>
      </c>
      <c r="H96" s="11">
        <f t="shared" si="10"/>
        <v>307</v>
      </c>
      <c r="I96" s="24">
        <f t="shared" si="11"/>
        <v>2</v>
      </c>
      <c r="J96" s="23">
        <f t="shared" si="12"/>
        <v>309</v>
      </c>
    </row>
    <row r="97" spans="1:10" x14ac:dyDescent="0.25">
      <c r="A97" s="22" t="str">
        <f t="shared" si="9"/>
        <v>Town of Eastchester - 38</v>
      </c>
      <c r="B97" s="11">
        <v>30038</v>
      </c>
      <c r="C97" s="11">
        <v>80</v>
      </c>
      <c r="D97" s="11">
        <v>241</v>
      </c>
      <c r="E97" s="11">
        <v>15</v>
      </c>
      <c r="F97" s="11">
        <v>11</v>
      </c>
      <c r="G97" s="11">
        <v>0</v>
      </c>
      <c r="H97" s="11">
        <f t="shared" si="10"/>
        <v>347</v>
      </c>
      <c r="I97" s="24">
        <f t="shared" si="11"/>
        <v>12</v>
      </c>
      <c r="J97" s="23">
        <f t="shared" si="12"/>
        <v>359</v>
      </c>
    </row>
    <row r="98" spans="1:10" ht="13.8" thickBot="1" x14ac:dyDescent="0.3">
      <c r="A98" s="18" t="str">
        <f t="shared" si="9"/>
        <v>Town of Eastchester - 39</v>
      </c>
      <c r="B98" s="19">
        <v>30039</v>
      </c>
      <c r="C98" s="19">
        <v>98</v>
      </c>
      <c r="D98" s="19">
        <v>221</v>
      </c>
      <c r="E98" s="19">
        <v>21</v>
      </c>
      <c r="F98" s="19">
        <v>5</v>
      </c>
      <c r="G98" s="19">
        <v>0</v>
      </c>
      <c r="H98" s="19">
        <f t="shared" si="10"/>
        <v>345</v>
      </c>
      <c r="I98" s="26">
        <f t="shared" si="11"/>
        <v>3</v>
      </c>
      <c r="J98" s="19">
        <f t="shared" si="12"/>
        <v>348</v>
      </c>
    </row>
    <row r="99" spans="1:10" x14ac:dyDescent="0.25">
      <c r="A99" s="22"/>
      <c r="B99" s="11" t="s">
        <v>977</v>
      </c>
      <c r="C99" s="11">
        <f>SUM(C60:C98)</f>
        <v>6649</v>
      </c>
      <c r="D99" s="11">
        <f t="shared" ref="D99:J99" si="13">SUM(D60:D98)</f>
        <v>7024</v>
      </c>
      <c r="E99" s="11">
        <f t="shared" si="13"/>
        <v>613</v>
      </c>
      <c r="F99" s="11">
        <f t="shared" si="13"/>
        <v>449</v>
      </c>
      <c r="G99" s="11">
        <f t="shared" si="13"/>
        <v>2</v>
      </c>
      <c r="H99" s="11">
        <f t="shared" si="13"/>
        <v>14737</v>
      </c>
      <c r="I99" s="11">
        <f t="shared" si="13"/>
        <v>394</v>
      </c>
      <c r="J99" s="11">
        <f t="shared" si="13"/>
        <v>15131</v>
      </c>
    </row>
    <row r="100" spans="1:10" x14ac:dyDescent="0.25">
      <c r="A100" s="22" t="str">
        <f t="shared" si="9"/>
        <v>Town of Greenburgh - 1</v>
      </c>
      <c r="B100" s="11">
        <v>40001</v>
      </c>
      <c r="C100" s="11">
        <v>579</v>
      </c>
      <c r="D100" s="11">
        <v>179</v>
      </c>
      <c r="E100" s="11">
        <v>18</v>
      </c>
      <c r="F100" s="11">
        <v>41</v>
      </c>
      <c r="G100" s="11">
        <v>0</v>
      </c>
      <c r="H100" s="11">
        <f t="shared" si="10"/>
        <v>817</v>
      </c>
      <c r="I100" s="24">
        <f t="shared" si="11"/>
        <v>25</v>
      </c>
      <c r="J100" s="23">
        <f t="shared" si="12"/>
        <v>842</v>
      </c>
    </row>
    <row r="101" spans="1:10" x14ac:dyDescent="0.25">
      <c r="A101" s="22" t="str">
        <f t="shared" si="9"/>
        <v>Town of Greenburgh - 2</v>
      </c>
      <c r="B101" s="11">
        <v>40002</v>
      </c>
      <c r="C101" s="11">
        <v>183</v>
      </c>
      <c r="D101" s="11">
        <v>53</v>
      </c>
      <c r="E101" s="11">
        <v>7</v>
      </c>
      <c r="F101" s="11">
        <v>32</v>
      </c>
      <c r="G101" s="11">
        <v>0</v>
      </c>
      <c r="H101" s="11">
        <f t="shared" si="10"/>
        <v>275</v>
      </c>
      <c r="I101" s="24">
        <f t="shared" si="11"/>
        <v>8</v>
      </c>
      <c r="J101" s="23">
        <f t="shared" si="12"/>
        <v>283</v>
      </c>
    </row>
    <row r="102" spans="1:10" x14ac:dyDescent="0.25">
      <c r="A102" s="22" t="str">
        <f t="shared" si="9"/>
        <v>Town of Greenburgh - 3</v>
      </c>
      <c r="B102" s="11">
        <v>40003</v>
      </c>
      <c r="C102" s="11">
        <v>473</v>
      </c>
      <c r="D102" s="11">
        <v>127</v>
      </c>
      <c r="E102" s="11">
        <v>13</v>
      </c>
      <c r="F102" s="11">
        <v>50</v>
      </c>
      <c r="G102" s="11">
        <v>0</v>
      </c>
      <c r="H102" s="11">
        <f t="shared" si="10"/>
        <v>663</v>
      </c>
      <c r="I102" s="24">
        <f t="shared" si="11"/>
        <v>16</v>
      </c>
      <c r="J102" s="23">
        <f t="shared" si="12"/>
        <v>679</v>
      </c>
    </row>
    <row r="103" spans="1:10" x14ac:dyDescent="0.25">
      <c r="A103" s="22" t="str">
        <f t="shared" si="9"/>
        <v>Town of Greenburgh - 4</v>
      </c>
      <c r="B103" s="11">
        <v>40004</v>
      </c>
      <c r="C103" s="11">
        <v>69</v>
      </c>
      <c r="D103" s="11">
        <v>23</v>
      </c>
      <c r="E103" s="11">
        <v>6</v>
      </c>
      <c r="F103" s="11">
        <v>9</v>
      </c>
      <c r="G103" s="11">
        <v>0</v>
      </c>
      <c r="H103" s="11">
        <f t="shared" si="10"/>
        <v>107</v>
      </c>
      <c r="I103" s="24">
        <f t="shared" si="11"/>
        <v>4</v>
      </c>
      <c r="J103" s="23">
        <f t="shared" si="12"/>
        <v>111</v>
      </c>
    </row>
    <row r="104" spans="1:10" x14ac:dyDescent="0.25">
      <c r="A104" s="22" t="str">
        <f t="shared" si="9"/>
        <v>Town of Greenburgh - 5</v>
      </c>
      <c r="B104" s="11">
        <v>40005</v>
      </c>
      <c r="C104" s="11">
        <v>394</v>
      </c>
      <c r="D104" s="11">
        <v>201</v>
      </c>
      <c r="E104" s="11">
        <v>11</v>
      </c>
      <c r="F104" s="11">
        <v>43</v>
      </c>
      <c r="G104" s="11">
        <v>0</v>
      </c>
      <c r="H104" s="11">
        <f t="shared" si="10"/>
        <v>649</v>
      </c>
      <c r="I104" s="24">
        <f t="shared" si="11"/>
        <v>21</v>
      </c>
      <c r="J104" s="23">
        <f t="shared" si="12"/>
        <v>670</v>
      </c>
    </row>
    <row r="105" spans="1:10" x14ac:dyDescent="0.25">
      <c r="A105" s="22" t="str">
        <f t="shared" si="9"/>
        <v>Town of Greenburgh - 6</v>
      </c>
      <c r="B105" s="11">
        <v>40006</v>
      </c>
      <c r="C105" s="11">
        <v>153</v>
      </c>
      <c r="D105" s="11">
        <v>75</v>
      </c>
      <c r="E105" s="11">
        <v>11</v>
      </c>
      <c r="F105" s="11">
        <v>14</v>
      </c>
      <c r="G105" s="11">
        <v>0</v>
      </c>
      <c r="H105" s="11">
        <f t="shared" si="10"/>
        <v>253</v>
      </c>
      <c r="I105" s="24">
        <f t="shared" si="11"/>
        <v>6</v>
      </c>
      <c r="J105" s="23">
        <f t="shared" si="12"/>
        <v>259</v>
      </c>
    </row>
    <row r="106" spans="1:10" x14ac:dyDescent="0.25">
      <c r="A106" s="22" t="str">
        <f t="shared" si="9"/>
        <v>Town of Greenburgh - 7</v>
      </c>
      <c r="B106" s="11">
        <v>40007</v>
      </c>
      <c r="C106" s="11">
        <v>238</v>
      </c>
      <c r="D106" s="11">
        <v>133</v>
      </c>
      <c r="E106" s="11">
        <v>10</v>
      </c>
      <c r="F106" s="11">
        <v>21</v>
      </c>
      <c r="G106" s="11">
        <v>0</v>
      </c>
      <c r="H106" s="11">
        <f t="shared" si="10"/>
        <v>402</v>
      </c>
      <c r="I106" s="24">
        <f t="shared" si="11"/>
        <v>10</v>
      </c>
      <c r="J106" s="23">
        <f t="shared" si="12"/>
        <v>412</v>
      </c>
    </row>
    <row r="107" spans="1:10" x14ac:dyDescent="0.25">
      <c r="A107" s="22" t="str">
        <f t="shared" si="9"/>
        <v>Town of Greenburgh - 8</v>
      </c>
      <c r="B107" s="11">
        <v>40008</v>
      </c>
      <c r="C107" s="11">
        <v>360</v>
      </c>
      <c r="D107" s="11">
        <v>116</v>
      </c>
      <c r="E107" s="11">
        <v>12</v>
      </c>
      <c r="F107" s="11">
        <v>47</v>
      </c>
      <c r="G107" s="11">
        <v>0</v>
      </c>
      <c r="H107" s="11">
        <f t="shared" si="10"/>
        <v>535</v>
      </c>
      <c r="I107" s="24">
        <f t="shared" si="11"/>
        <v>16</v>
      </c>
      <c r="J107" s="23">
        <f t="shared" si="12"/>
        <v>551</v>
      </c>
    </row>
    <row r="108" spans="1:10" x14ac:dyDescent="0.25">
      <c r="A108" s="22" t="str">
        <f t="shared" si="9"/>
        <v>Town of Greenburgh - 9</v>
      </c>
      <c r="B108" s="11">
        <v>40009</v>
      </c>
      <c r="C108" s="11">
        <v>328</v>
      </c>
      <c r="D108" s="11">
        <v>124</v>
      </c>
      <c r="E108" s="11">
        <v>12</v>
      </c>
      <c r="F108" s="11">
        <v>48</v>
      </c>
      <c r="G108" s="11">
        <v>0</v>
      </c>
      <c r="H108" s="11">
        <f t="shared" si="10"/>
        <v>512</v>
      </c>
      <c r="I108" s="24">
        <f t="shared" si="11"/>
        <v>14</v>
      </c>
      <c r="J108" s="23">
        <f t="shared" si="12"/>
        <v>526</v>
      </c>
    </row>
    <row r="109" spans="1:10" x14ac:dyDescent="0.25">
      <c r="A109" s="22" t="str">
        <f t="shared" si="9"/>
        <v>Town of Greenburgh - 10</v>
      </c>
      <c r="B109" s="11">
        <v>40010</v>
      </c>
      <c r="C109" s="11">
        <v>388</v>
      </c>
      <c r="D109" s="11">
        <v>195</v>
      </c>
      <c r="E109" s="11">
        <v>21</v>
      </c>
      <c r="F109" s="11">
        <v>41</v>
      </c>
      <c r="G109" s="11">
        <v>0</v>
      </c>
      <c r="H109" s="11">
        <f t="shared" si="10"/>
        <v>645</v>
      </c>
      <c r="I109" s="24">
        <f t="shared" si="11"/>
        <v>11</v>
      </c>
      <c r="J109" s="23">
        <f t="shared" si="12"/>
        <v>656</v>
      </c>
    </row>
    <row r="110" spans="1:10" x14ac:dyDescent="0.25">
      <c r="A110" s="22" t="str">
        <f t="shared" si="9"/>
        <v>Town of Greenburgh - 11</v>
      </c>
      <c r="B110" s="11">
        <v>40011</v>
      </c>
      <c r="C110" s="11">
        <v>198</v>
      </c>
      <c r="D110" s="11">
        <v>58</v>
      </c>
      <c r="E110" s="11">
        <v>0</v>
      </c>
      <c r="F110" s="11">
        <v>14</v>
      </c>
      <c r="G110" s="11">
        <v>0</v>
      </c>
      <c r="H110" s="11">
        <f t="shared" si="10"/>
        <v>270</v>
      </c>
      <c r="I110" s="24">
        <f t="shared" si="11"/>
        <v>11</v>
      </c>
      <c r="J110" s="23">
        <f t="shared" si="12"/>
        <v>281</v>
      </c>
    </row>
    <row r="111" spans="1:10" x14ac:dyDescent="0.25">
      <c r="A111" s="22" t="str">
        <f t="shared" si="9"/>
        <v>Town of Greenburgh - 12</v>
      </c>
      <c r="B111" s="11">
        <v>40012</v>
      </c>
      <c r="C111" s="11">
        <v>221</v>
      </c>
      <c r="D111" s="11">
        <v>162</v>
      </c>
      <c r="E111" s="11">
        <v>13</v>
      </c>
      <c r="F111" s="11">
        <v>35</v>
      </c>
      <c r="G111" s="11">
        <v>0</v>
      </c>
      <c r="H111" s="11">
        <f t="shared" si="10"/>
        <v>431</v>
      </c>
      <c r="I111" s="24">
        <f t="shared" si="11"/>
        <v>14</v>
      </c>
      <c r="J111" s="23">
        <f t="shared" si="12"/>
        <v>445</v>
      </c>
    </row>
    <row r="112" spans="1:10" x14ac:dyDescent="0.25">
      <c r="A112" s="22" t="str">
        <f t="shared" si="9"/>
        <v>Town of Greenburgh - 13</v>
      </c>
      <c r="B112" s="11">
        <v>40013</v>
      </c>
      <c r="C112" s="11">
        <v>466</v>
      </c>
      <c r="D112" s="11">
        <v>220</v>
      </c>
      <c r="E112" s="11">
        <v>22</v>
      </c>
      <c r="F112" s="11">
        <v>69</v>
      </c>
      <c r="G112" s="11">
        <v>0</v>
      </c>
      <c r="H112" s="11">
        <f t="shared" si="10"/>
        <v>777</v>
      </c>
      <c r="I112" s="24">
        <f t="shared" si="11"/>
        <v>28</v>
      </c>
      <c r="J112" s="23">
        <f t="shared" si="12"/>
        <v>805</v>
      </c>
    </row>
    <row r="113" spans="1:10" x14ac:dyDescent="0.25">
      <c r="A113" s="22" t="str">
        <f t="shared" si="9"/>
        <v>Town of Greenburgh - 14</v>
      </c>
      <c r="B113" s="11">
        <v>40014</v>
      </c>
      <c r="C113" s="11">
        <v>317</v>
      </c>
      <c r="D113" s="11">
        <v>69</v>
      </c>
      <c r="E113" s="11">
        <v>3</v>
      </c>
      <c r="F113" s="11">
        <v>32</v>
      </c>
      <c r="G113" s="11">
        <v>0</v>
      </c>
      <c r="H113" s="11">
        <f t="shared" si="10"/>
        <v>421</v>
      </c>
      <c r="I113" s="24">
        <f t="shared" si="11"/>
        <v>12</v>
      </c>
      <c r="J113" s="23">
        <f t="shared" si="12"/>
        <v>433</v>
      </c>
    </row>
    <row r="114" spans="1:10" x14ac:dyDescent="0.25">
      <c r="A114" s="22" t="str">
        <f t="shared" si="9"/>
        <v>Town of Greenburgh - 15</v>
      </c>
      <c r="B114" s="11">
        <v>40015</v>
      </c>
      <c r="C114" s="11">
        <v>367</v>
      </c>
      <c r="D114" s="11">
        <v>72</v>
      </c>
      <c r="E114" s="11">
        <v>7</v>
      </c>
      <c r="F114" s="11">
        <v>17</v>
      </c>
      <c r="G114" s="11">
        <v>0</v>
      </c>
      <c r="H114" s="11">
        <f t="shared" si="10"/>
        <v>463</v>
      </c>
      <c r="I114" s="24">
        <f t="shared" si="11"/>
        <v>11</v>
      </c>
      <c r="J114" s="23">
        <f t="shared" si="12"/>
        <v>474</v>
      </c>
    </row>
    <row r="115" spans="1:10" x14ac:dyDescent="0.25">
      <c r="A115" s="22" t="str">
        <f t="shared" si="9"/>
        <v>Town of Greenburgh - 16</v>
      </c>
      <c r="B115" s="11">
        <v>40016</v>
      </c>
      <c r="C115" s="11">
        <v>333</v>
      </c>
      <c r="D115" s="11">
        <v>135</v>
      </c>
      <c r="E115" s="11">
        <v>13</v>
      </c>
      <c r="F115" s="11">
        <v>42</v>
      </c>
      <c r="G115" s="11">
        <v>0</v>
      </c>
      <c r="H115" s="11">
        <f t="shared" si="10"/>
        <v>523</v>
      </c>
      <c r="I115" s="24">
        <f t="shared" si="11"/>
        <v>16</v>
      </c>
      <c r="J115" s="23">
        <f t="shared" si="12"/>
        <v>539</v>
      </c>
    </row>
    <row r="116" spans="1:10" x14ac:dyDescent="0.25">
      <c r="A116" s="22" t="str">
        <f t="shared" si="9"/>
        <v>Town of Greenburgh - 17</v>
      </c>
      <c r="B116" s="11">
        <v>40017</v>
      </c>
      <c r="C116" s="11">
        <v>270</v>
      </c>
      <c r="D116" s="11">
        <v>140</v>
      </c>
      <c r="E116" s="11">
        <v>11</v>
      </c>
      <c r="F116" s="11">
        <v>15</v>
      </c>
      <c r="G116" s="11">
        <v>0</v>
      </c>
      <c r="H116" s="11">
        <f t="shared" si="10"/>
        <v>436</v>
      </c>
      <c r="I116" s="24">
        <f t="shared" si="11"/>
        <v>7</v>
      </c>
      <c r="J116" s="23">
        <f t="shared" si="12"/>
        <v>443</v>
      </c>
    </row>
    <row r="117" spans="1:10" x14ac:dyDescent="0.25">
      <c r="A117" s="22" t="str">
        <f t="shared" si="9"/>
        <v>Town of Greenburgh - 18</v>
      </c>
      <c r="B117" s="11">
        <v>40018</v>
      </c>
      <c r="C117" s="11">
        <v>402</v>
      </c>
      <c r="D117" s="11">
        <v>88</v>
      </c>
      <c r="E117" s="11">
        <v>10</v>
      </c>
      <c r="F117" s="11">
        <v>65</v>
      </c>
      <c r="G117" s="11">
        <v>0</v>
      </c>
      <c r="H117" s="11">
        <f t="shared" si="10"/>
        <v>565</v>
      </c>
      <c r="I117" s="24">
        <f t="shared" si="11"/>
        <v>16</v>
      </c>
      <c r="J117" s="23">
        <f t="shared" si="12"/>
        <v>581</v>
      </c>
    </row>
    <row r="118" spans="1:10" x14ac:dyDescent="0.25">
      <c r="A118" s="22" t="str">
        <f t="shared" si="9"/>
        <v>Town of Greenburgh - 19</v>
      </c>
      <c r="B118" s="11">
        <v>40019</v>
      </c>
      <c r="C118" s="11">
        <v>424</v>
      </c>
      <c r="D118" s="11">
        <v>59</v>
      </c>
      <c r="E118" s="11">
        <v>7</v>
      </c>
      <c r="F118" s="11">
        <v>88</v>
      </c>
      <c r="G118" s="11">
        <v>0</v>
      </c>
      <c r="H118" s="11">
        <f t="shared" si="10"/>
        <v>578</v>
      </c>
      <c r="I118" s="24">
        <f t="shared" si="11"/>
        <v>13</v>
      </c>
      <c r="J118" s="23">
        <f t="shared" si="12"/>
        <v>591</v>
      </c>
    </row>
    <row r="119" spans="1:10" x14ac:dyDescent="0.25">
      <c r="A119" s="22" t="str">
        <f t="shared" si="9"/>
        <v>Town of Greenburgh - 20</v>
      </c>
      <c r="B119" s="11">
        <v>40020</v>
      </c>
      <c r="C119" s="11">
        <v>284</v>
      </c>
      <c r="D119" s="11">
        <v>93</v>
      </c>
      <c r="E119" s="11">
        <v>13</v>
      </c>
      <c r="F119" s="11">
        <v>58</v>
      </c>
      <c r="G119" s="11">
        <v>0</v>
      </c>
      <c r="H119" s="11">
        <f t="shared" si="10"/>
        <v>448</v>
      </c>
      <c r="I119" s="24">
        <f t="shared" si="11"/>
        <v>14</v>
      </c>
      <c r="J119" s="23">
        <f t="shared" si="12"/>
        <v>462</v>
      </c>
    </row>
    <row r="120" spans="1:10" x14ac:dyDescent="0.25">
      <c r="A120" s="22" t="str">
        <f t="shared" si="9"/>
        <v>Town of Greenburgh - 21</v>
      </c>
      <c r="B120" s="11">
        <v>40021</v>
      </c>
      <c r="C120" s="11">
        <v>268</v>
      </c>
      <c r="D120" s="11">
        <v>51</v>
      </c>
      <c r="E120" s="11">
        <v>9</v>
      </c>
      <c r="F120" s="11">
        <v>28</v>
      </c>
      <c r="G120" s="11">
        <v>0</v>
      </c>
      <c r="H120" s="11">
        <f t="shared" si="10"/>
        <v>356</v>
      </c>
      <c r="I120" s="24">
        <f t="shared" si="11"/>
        <v>15</v>
      </c>
      <c r="J120" s="23">
        <f t="shared" si="12"/>
        <v>371</v>
      </c>
    </row>
    <row r="121" spans="1:10" x14ac:dyDescent="0.25">
      <c r="A121" s="22" t="str">
        <f t="shared" si="9"/>
        <v>Town of Greenburgh - 22</v>
      </c>
      <c r="B121" s="11">
        <v>40022</v>
      </c>
      <c r="C121" s="11">
        <v>226</v>
      </c>
      <c r="D121" s="11">
        <v>57</v>
      </c>
      <c r="E121" s="11">
        <v>16</v>
      </c>
      <c r="F121" s="11">
        <v>28</v>
      </c>
      <c r="G121" s="11">
        <v>0</v>
      </c>
      <c r="H121" s="11">
        <f t="shared" si="10"/>
        <v>327</v>
      </c>
      <c r="I121" s="24">
        <f t="shared" si="11"/>
        <v>7</v>
      </c>
      <c r="J121" s="23">
        <f t="shared" si="12"/>
        <v>334</v>
      </c>
    </row>
    <row r="122" spans="1:10" x14ac:dyDescent="0.25">
      <c r="A122" s="22" t="str">
        <f t="shared" si="9"/>
        <v>Town of Greenburgh - 23</v>
      </c>
      <c r="B122" s="11">
        <v>40023</v>
      </c>
      <c r="C122" s="11">
        <v>605</v>
      </c>
      <c r="D122" s="11">
        <v>77</v>
      </c>
      <c r="E122" s="11">
        <v>8</v>
      </c>
      <c r="F122" s="11">
        <v>80</v>
      </c>
      <c r="G122" s="11">
        <v>0</v>
      </c>
      <c r="H122" s="11">
        <f t="shared" si="10"/>
        <v>770</v>
      </c>
      <c r="I122" s="24">
        <f t="shared" si="11"/>
        <v>20</v>
      </c>
      <c r="J122" s="23">
        <f t="shared" si="12"/>
        <v>790</v>
      </c>
    </row>
    <row r="123" spans="1:10" x14ac:dyDescent="0.25">
      <c r="A123" s="22" t="str">
        <f t="shared" si="9"/>
        <v>Town of Greenburgh - 24</v>
      </c>
      <c r="B123" s="11">
        <v>40024</v>
      </c>
      <c r="C123" s="11">
        <v>413</v>
      </c>
      <c r="D123" s="11">
        <v>168</v>
      </c>
      <c r="E123" s="11">
        <v>15</v>
      </c>
      <c r="F123" s="11">
        <v>33</v>
      </c>
      <c r="G123" s="11">
        <v>0</v>
      </c>
      <c r="H123" s="11">
        <f t="shared" si="10"/>
        <v>629</v>
      </c>
      <c r="I123" s="24">
        <f t="shared" si="11"/>
        <v>18</v>
      </c>
      <c r="J123" s="23">
        <f t="shared" si="12"/>
        <v>647</v>
      </c>
    </row>
    <row r="124" spans="1:10" x14ac:dyDescent="0.25">
      <c r="A124" s="22" t="str">
        <f t="shared" si="9"/>
        <v>Town of Greenburgh - 25</v>
      </c>
      <c r="B124" s="11">
        <v>40025</v>
      </c>
      <c r="C124" s="11">
        <v>366</v>
      </c>
      <c r="D124" s="11">
        <v>130</v>
      </c>
      <c r="E124" s="11">
        <v>17</v>
      </c>
      <c r="F124" s="11">
        <v>28</v>
      </c>
      <c r="G124" s="11">
        <v>1</v>
      </c>
      <c r="H124" s="11">
        <f t="shared" si="10"/>
        <v>542</v>
      </c>
      <c r="I124" s="24">
        <f t="shared" si="11"/>
        <v>14</v>
      </c>
      <c r="J124" s="23">
        <f t="shared" si="12"/>
        <v>556</v>
      </c>
    </row>
    <row r="125" spans="1:10" x14ac:dyDescent="0.25">
      <c r="A125" s="22" t="str">
        <f t="shared" si="9"/>
        <v>Town of Greenburgh - 26</v>
      </c>
      <c r="B125" s="11">
        <v>40026</v>
      </c>
      <c r="C125" s="11">
        <v>356</v>
      </c>
      <c r="D125" s="11">
        <v>171</v>
      </c>
      <c r="E125" s="11">
        <v>13</v>
      </c>
      <c r="F125" s="11">
        <v>22</v>
      </c>
      <c r="G125" s="11">
        <v>0</v>
      </c>
      <c r="H125" s="11">
        <f t="shared" si="10"/>
        <v>562</v>
      </c>
      <c r="I125" s="24">
        <f t="shared" si="11"/>
        <v>22</v>
      </c>
      <c r="J125" s="23">
        <f t="shared" si="12"/>
        <v>584</v>
      </c>
    </row>
    <row r="126" spans="1:10" x14ac:dyDescent="0.25">
      <c r="A126" s="22" t="str">
        <f t="shared" si="9"/>
        <v>Town of Greenburgh - 27</v>
      </c>
      <c r="B126" s="11">
        <v>40027</v>
      </c>
      <c r="C126" s="11">
        <v>227</v>
      </c>
      <c r="D126" s="11">
        <v>123</v>
      </c>
      <c r="E126" s="11">
        <v>13</v>
      </c>
      <c r="F126" s="11">
        <v>14</v>
      </c>
      <c r="G126" s="11">
        <v>0</v>
      </c>
      <c r="H126" s="11">
        <f t="shared" si="10"/>
        <v>377</v>
      </c>
      <c r="I126" s="24">
        <f t="shared" si="11"/>
        <v>16</v>
      </c>
      <c r="J126" s="23">
        <f t="shared" si="12"/>
        <v>393</v>
      </c>
    </row>
    <row r="127" spans="1:10" x14ac:dyDescent="0.25">
      <c r="A127" s="22" t="str">
        <f t="shared" si="9"/>
        <v>Town of Greenburgh - 28</v>
      </c>
      <c r="B127" s="11">
        <v>40028</v>
      </c>
      <c r="C127" s="11">
        <v>127</v>
      </c>
      <c r="D127" s="11">
        <v>67</v>
      </c>
      <c r="E127" s="11">
        <v>3</v>
      </c>
      <c r="F127" s="11">
        <v>8</v>
      </c>
      <c r="G127" s="11">
        <v>0</v>
      </c>
      <c r="H127" s="11">
        <f t="shared" si="10"/>
        <v>205</v>
      </c>
      <c r="I127" s="24">
        <f t="shared" si="11"/>
        <v>8</v>
      </c>
      <c r="J127" s="23">
        <f t="shared" si="12"/>
        <v>213</v>
      </c>
    </row>
    <row r="128" spans="1:10" x14ac:dyDescent="0.25">
      <c r="A128" s="22" t="str">
        <f t="shared" si="9"/>
        <v>Town of Greenburgh - 29</v>
      </c>
      <c r="B128" s="11">
        <v>40029</v>
      </c>
      <c r="C128" s="11">
        <v>57</v>
      </c>
      <c r="D128" s="11">
        <v>55</v>
      </c>
      <c r="E128" s="11">
        <v>7</v>
      </c>
      <c r="F128" s="11">
        <v>11</v>
      </c>
      <c r="G128" s="11">
        <v>0</v>
      </c>
      <c r="H128" s="11">
        <f t="shared" si="10"/>
        <v>130</v>
      </c>
      <c r="I128" s="24">
        <f t="shared" si="11"/>
        <v>5</v>
      </c>
      <c r="J128" s="23">
        <f t="shared" si="12"/>
        <v>135</v>
      </c>
    </row>
    <row r="129" spans="1:10" x14ac:dyDescent="0.25">
      <c r="A129" s="22" t="str">
        <f t="shared" si="9"/>
        <v>Town of Greenburgh - 30</v>
      </c>
      <c r="B129" s="11">
        <v>40030</v>
      </c>
      <c r="C129" s="11">
        <v>414</v>
      </c>
      <c r="D129" s="11">
        <v>180</v>
      </c>
      <c r="E129" s="11">
        <v>16</v>
      </c>
      <c r="F129" s="11">
        <v>25</v>
      </c>
      <c r="G129" s="11">
        <v>0</v>
      </c>
      <c r="H129" s="11">
        <f t="shared" si="10"/>
        <v>635</v>
      </c>
      <c r="I129" s="24">
        <f t="shared" si="11"/>
        <v>19</v>
      </c>
      <c r="J129" s="23">
        <f t="shared" si="12"/>
        <v>654</v>
      </c>
    </row>
    <row r="130" spans="1:10" x14ac:dyDescent="0.25">
      <c r="A130" s="22" t="str">
        <f t="shared" si="9"/>
        <v>Town of Greenburgh - 31</v>
      </c>
      <c r="B130" s="11">
        <v>40031</v>
      </c>
      <c r="C130" s="11">
        <v>455</v>
      </c>
      <c r="D130" s="11">
        <v>160</v>
      </c>
      <c r="E130" s="11">
        <v>16</v>
      </c>
      <c r="F130" s="11">
        <v>27</v>
      </c>
      <c r="G130" s="11">
        <v>0</v>
      </c>
      <c r="H130" s="11">
        <f t="shared" si="10"/>
        <v>658</v>
      </c>
      <c r="I130" s="24">
        <f t="shared" si="11"/>
        <v>26</v>
      </c>
      <c r="J130" s="23">
        <f t="shared" si="12"/>
        <v>684</v>
      </c>
    </row>
    <row r="131" spans="1:10" x14ac:dyDescent="0.25">
      <c r="A131" s="22" t="str">
        <f t="shared" si="9"/>
        <v>Town of Greenburgh - 32</v>
      </c>
      <c r="B131" s="11">
        <v>40032</v>
      </c>
      <c r="C131" s="11">
        <v>240</v>
      </c>
      <c r="D131" s="11">
        <v>94</v>
      </c>
      <c r="E131" s="11">
        <v>7</v>
      </c>
      <c r="F131" s="11">
        <v>9</v>
      </c>
      <c r="G131" s="11">
        <v>0</v>
      </c>
      <c r="H131" s="11">
        <f t="shared" si="10"/>
        <v>350</v>
      </c>
      <c r="I131" s="24">
        <f t="shared" si="11"/>
        <v>9</v>
      </c>
      <c r="J131" s="23">
        <f t="shared" si="12"/>
        <v>359</v>
      </c>
    </row>
    <row r="132" spans="1:10" x14ac:dyDescent="0.25">
      <c r="A132" s="22" t="str">
        <f t="shared" si="9"/>
        <v>Town of Greenburgh - 33</v>
      </c>
      <c r="B132" s="11">
        <v>40033</v>
      </c>
      <c r="C132" s="11">
        <v>377</v>
      </c>
      <c r="D132" s="11">
        <v>172</v>
      </c>
      <c r="E132" s="11">
        <v>9</v>
      </c>
      <c r="F132" s="11">
        <v>18</v>
      </c>
      <c r="G132" s="11">
        <v>0</v>
      </c>
      <c r="H132" s="11">
        <f t="shared" si="10"/>
        <v>576</v>
      </c>
      <c r="I132" s="24">
        <f t="shared" si="11"/>
        <v>23</v>
      </c>
      <c r="J132" s="23">
        <f t="shared" si="12"/>
        <v>599</v>
      </c>
    </row>
    <row r="133" spans="1:10" x14ac:dyDescent="0.25">
      <c r="A133" s="22" t="str">
        <f t="shared" si="9"/>
        <v>Town of Greenburgh - 34</v>
      </c>
      <c r="B133" s="11">
        <v>40034</v>
      </c>
      <c r="C133" s="11">
        <v>435</v>
      </c>
      <c r="D133" s="11">
        <v>149</v>
      </c>
      <c r="E133" s="11">
        <v>10</v>
      </c>
      <c r="F133" s="11">
        <v>23</v>
      </c>
      <c r="G133" s="11">
        <v>0</v>
      </c>
      <c r="H133" s="11">
        <f t="shared" si="10"/>
        <v>617</v>
      </c>
      <c r="I133" s="24">
        <f t="shared" si="11"/>
        <v>14</v>
      </c>
      <c r="J133" s="23">
        <f t="shared" si="12"/>
        <v>631</v>
      </c>
    </row>
    <row r="134" spans="1:10" x14ac:dyDescent="0.25">
      <c r="A134" s="22" t="str">
        <f t="shared" si="9"/>
        <v>Town of Greenburgh - 35</v>
      </c>
      <c r="B134" s="11">
        <v>40035</v>
      </c>
      <c r="C134" s="11">
        <v>361</v>
      </c>
      <c r="D134" s="11">
        <v>120</v>
      </c>
      <c r="E134" s="11">
        <v>8</v>
      </c>
      <c r="F134" s="11">
        <v>13</v>
      </c>
      <c r="G134" s="11">
        <v>0</v>
      </c>
      <c r="H134" s="11">
        <f t="shared" si="10"/>
        <v>502</v>
      </c>
      <c r="I134" s="24">
        <f t="shared" si="11"/>
        <v>12</v>
      </c>
      <c r="J134" s="23">
        <f t="shared" si="12"/>
        <v>514</v>
      </c>
    </row>
    <row r="135" spans="1:10" x14ac:dyDescent="0.25">
      <c r="A135" s="22" t="str">
        <f t="shared" si="9"/>
        <v>Town of Greenburgh - 36</v>
      </c>
      <c r="B135" s="11">
        <v>40036</v>
      </c>
      <c r="C135" s="11">
        <v>245</v>
      </c>
      <c r="D135" s="11">
        <v>90</v>
      </c>
      <c r="E135" s="11">
        <v>9</v>
      </c>
      <c r="F135" s="11">
        <v>10</v>
      </c>
      <c r="G135" s="11">
        <v>0</v>
      </c>
      <c r="H135" s="11">
        <f t="shared" si="10"/>
        <v>354</v>
      </c>
      <c r="I135" s="24">
        <f t="shared" si="11"/>
        <v>11</v>
      </c>
      <c r="J135" s="23">
        <f t="shared" si="12"/>
        <v>365</v>
      </c>
    </row>
    <row r="136" spans="1:10" x14ac:dyDescent="0.25">
      <c r="A136" s="22" t="str">
        <f t="shared" ref="A136:A200" si="14">VLOOKUP(B136,KEY,3,FALSE)</f>
        <v>Town of Greenburgh - 37</v>
      </c>
      <c r="B136" s="11">
        <v>40037</v>
      </c>
      <c r="C136" s="11">
        <v>300</v>
      </c>
      <c r="D136" s="11">
        <v>143</v>
      </c>
      <c r="E136" s="11">
        <v>19</v>
      </c>
      <c r="F136" s="11">
        <v>29</v>
      </c>
      <c r="G136" s="11">
        <v>0</v>
      </c>
      <c r="H136" s="11">
        <f t="shared" si="10"/>
        <v>491</v>
      </c>
      <c r="I136" s="24">
        <f t="shared" si="11"/>
        <v>6</v>
      </c>
      <c r="J136" s="23">
        <f t="shared" si="12"/>
        <v>497</v>
      </c>
    </row>
    <row r="137" spans="1:10" x14ac:dyDescent="0.25">
      <c r="A137" s="22" t="str">
        <f t="shared" si="14"/>
        <v>Town of Greenburgh - 38</v>
      </c>
      <c r="B137" s="11">
        <v>40038</v>
      </c>
      <c r="C137" s="11">
        <v>133</v>
      </c>
      <c r="D137" s="11">
        <v>81</v>
      </c>
      <c r="E137" s="11">
        <v>4</v>
      </c>
      <c r="F137" s="11">
        <v>2</v>
      </c>
      <c r="G137" s="11">
        <v>0</v>
      </c>
      <c r="H137" s="11">
        <f t="shared" si="10"/>
        <v>220</v>
      </c>
      <c r="I137" s="24">
        <f t="shared" si="11"/>
        <v>2</v>
      </c>
      <c r="J137" s="23">
        <f t="shared" si="12"/>
        <v>222</v>
      </c>
    </row>
    <row r="138" spans="1:10" x14ac:dyDescent="0.25">
      <c r="A138" s="22" t="str">
        <f t="shared" si="14"/>
        <v>Town of Greenburgh - 39</v>
      </c>
      <c r="B138" s="11">
        <v>40039</v>
      </c>
      <c r="C138" s="11">
        <v>277</v>
      </c>
      <c r="D138" s="11">
        <v>113</v>
      </c>
      <c r="E138" s="11">
        <v>4</v>
      </c>
      <c r="F138" s="11">
        <v>11</v>
      </c>
      <c r="G138" s="11">
        <v>0</v>
      </c>
      <c r="H138" s="11">
        <f t="shared" si="10"/>
        <v>405</v>
      </c>
      <c r="I138" s="24">
        <f t="shared" si="11"/>
        <v>13</v>
      </c>
      <c r="J138" s="23">
        <f t="shared" si="12"/>
        <v>418</v>
      </c>
    </row>
    <row r="139" spans="1:10" x14ac:dyDescent="0.25">
      <c r="A139" s="22" t="str">
        <f t="shared" si="14"/>
        <v>Town of Greenburgh - 40</v>
      </c>
      <c r="B139" s="11">
        <v>40040</v>
      </c>
      <c r="C139" s="11">
        <v>228</v>
      </c>
      <c r="D139" s="11">
        <v>158</v>
      </c>
      <c r="E139" s="11">
        <v>19</v>
      </c>
      <c r="F139" s="11">
        <v>23</v>
      </c>
      <c r="G139" s="11">
        <v>0</v>
      </c>
      <c r="H139" s="11">
        <f t="shared" si="10"/>
        <v>428</v>
      </c>
      <c r="I139" s="24">
        <f t="shared" si="11"/>
        <v>12</v>
      </c>
      <c r="J139" s="23">
        <f t="shared" si="12"/>
        <v>440</v>
      </c>
    </row>
    <row r="140" spans="1:10" x14ac:dyDescent="0.25">
      <c r="A140" s="22" t="str">
        <f t="shared" si="14"/>
        <v>Town of Greenburgh - 41</v>
      </c>
      <c r="B140" s="11">
        <v>40041</v>
      </c>
      <c r="C140" s="11">
        <v>292</v>
      </c>
      <c r="D140" s="11">
        <v>106</v>
      </c>
      <c r="E140" s="11">
        <v>7</v>
      </c>
      <c r="F140" s="11">
        <v>8</v>
      </c>
      <c r="G140" s="11">
        <v>0</v>
      </c>
      <c r="H140" s="11">
        <f t="shared" si="10"/>
        <v>413</v>
      </c>
      <c r="I140" s="24">
        <f t="shared" si="11"/>
        <v>15</v>
      </c>
      <c r="J140" s="23">
        <f t="shared" si="12"/>
        <v>428</v>
      </c>
    </row>
    <row r="141" spans="1:10" x14ac:dyDescent="0.25">
      <c r="A141" s="22" t="str">
        <f t="shared" si="14"/>
        <v>Town of Greenburgh - 42</v>
      </c>
      <c r="B141" s="11">
        <v>40042</v>
      </c>
      <c r="C141" s="11">
        <v>302</v>
      </c>
      <c r="D141" s="11">
        <v>84</v>
      </c>
      <c r="E141" s="11">
        <v>11</v>
      </c>
      <c r="F141" s="11">
        <v>22</v>
      </c>
      <c r="G141" s="11">
        <v>1</v>
      </c>
      <c r="H141" s="11">
        <f t="shared" si="10"/>
        <v>420</v>
      </c>
      <c r="I141" s="24">
        <f t="shared" si="11"/>
        <v>9</v>
      </c>
      <c r="J141" s="23">
        <f t="shared" si="12"/>
        <v>429</v>
      </c>
    </row>
    <row r="142" spans="1:10" x14ac:dyDescent="0.25">
      <c r="A142" s="22" t="str">
        <f t="shared" si="14"/>
        <v>Town of Greenburgh - 43</v>
      </c>
      <c r="B142" s="11">
        <v>40043</v>
      </c>
      <c r="C142" s="11">
        <v>198</v>
      </c>
      <c r="D142" s="11">
        <v>82</v>
      </c>
      <c r="E142" s="11">
        <v>7</v>
      </c>
      <c r="F142" s="11">
        <v>12</v>
      </c>
      <c r="G142" s="11">
        <v>0</v>
      </c>
      <c r="H142" s="11">
        <f t="shared" si="10"/>
        <v>299</v>
      </c>
      <c r="I142" s="24">
        <f t="shared" si="11"/>
        <v>5</v>
      </c>
      <c r="J142" s="23">
        <f t="shared" si="12"/>
        <v>304</v>
      </c>
    </row>
    <row r="143" spans="1:10" x14ac:dyDescent="0.25">
      <c r="A143" s="22" t="str">
        <f t="shared" si="14"/>
        <v>Town of Greenburgh - 44</v>
      </c>
      <c r="B143" s="11">
        <v>40044</v>
      </c>
      <c r="C143" s="11">
        <v>310</v>
      </c>
      <c r="D143" s="11">
        <v>99</v>
      </c>
      <c r="E143" s="11">
        <v>10</v>
      </c>
      <c r="F143" s="11">
        <v>18</v>
      </c>
      <c r="G143" s="11">
        <v>1</v>
      </c>
      <c r="H143" s="11">
        <f t="shared" si="10"/>
        <v>438</v>
      </c>
      <c r="I143" s="24">
        <f t="shared" si="11"/>
        <v>14</v>
      </c>
      <c r="J143" s="23">
        <f t="shared" si="12"/>
        <v>452</v>
      </c>
    </row>
    <row r="144" spans="1:10" x14ac:dyDescent="0.25">
      <c r="A144" s="22" t="str">
        <f t="shared" si="14"/>
        <v>Town of Greenburgh - 45</v>
      </c>
      <c r="B144" s="11">
        <v>40045</v>
      </c>
      <c r="C144" s="11">
        <v>151</v>
      </c>
      <c r="D144" s="11">
        <v>24</v>
      </c>
      <c r="E144" s="11">
        <v>1</v>
      </c>
      <c r="F144" s="11">
        <v>7</v>
      </c>
      <c r="G144" s="11">
        <v>0</v>
      </c>
      <c r="H144" s="11">
        <f t="shared" si="10"/>
        <v>183</v>
      </c>
      <c r="I144" s="24">
        <f t="shared" si="11"/>
        <v>9</v>
      </c>
      <c r="J144" s="23">
        <f t="shared" si="12"/>
        <v>192</v>
      </c>
    </row>
    <row r="145" spans="1:10" x14ac:dyDescent="0.25">
      <c r="A145" s="22" t="str">
        <f t="shared" si="14"/>
        <v>Town of Greenburgh - 46</v>
      </c>
      <c r="B145" s="11">
        <v>40046</v>
      </c>
      <c r="C145" s="11">
        <v>335</v>
      </c>
      <c r="D145" s="11">
        <v>36</v>
      </c>
      <c r="E145" s="11">
        <v>5</v>
      </c>
      <c r="F145" s="11">
        <v>7</v>
      </c>
      <c r="G145" s="11">
        <v>0</v>
      </c>
      <c r="H145" s="11">
        <f t="shared" si="10"/>
        <v>383</v>
      </c>
      <c r="I145" s="24">
        <f t="shared" si="11"/>
        <v>25</v>
      </c>
      <c r="J145" s="23">
        <f t="shared" si="12"/>
        <v>408</v>
      </c>
    </row>
    <row r="146" spans="1:10" x14ac:dyDescent="0.25">
      <c r="A146" s="22" t="str">
        <f t="shared" si="14"/>
        <v>Town of Greenburgh - 47</v>
      </c>
      <c r="B146" s="11">
        <v>40047</v>
      </c>
      <c r="C146" s="11">
        <v>216</v>
      </c>
      <c r="D146" s="11">
        <v>26</v>
      </c>
      <c r="E146" s="11">
        <v>1</v>
      </c>
      <c r="F146" s="11">
        <v>14</v>
      </c>
      <c r="G146" s="11">
        <v>0</v>
      </c>
      <c r="H146" s="11">
        <f t="shared" si="10"/>
        <v>257</v>
      </c>
      <c r="I146" s="24">
        <f t="shared" si="11"/>
        <v>11</v>
      </c>
      <c r="J146" s="23">
        <f t="shared" si="12"/>
        <v>268</v>
      </c>
    </row>
    <row r="147" spans="1:10" x14ac:dyDescent="0.25">
      <c r="A147" s="22" t="str">
        <f t="shared" si="14"/>
        <v>Town of Greenburgh - 48</v>
      </c>
      <c r="B147" s="11">
        <v>40048</v>
      </c>
      <c r="C147" s="11">
        <v>320</v>
      </c>
      <c r="D147" s="11">
        <v>210</v>
      </c>
      <c r="E147" s="11">
        <v>21</v>
      </c>
      <c r="F147" s="11">
        <v>26</v>
      </c>
      <c r="G147" s="11">
        <v>0</v>
      </c>
      <c r="H147" s="11">
        <f t="shared" si="10"/>
        <v>577</v>
      </c>
      <c r="I147" s="24">
        <f t="shared" si="11"/>
        <v>10</v>
      </c>
      <c r="J147" s="23">
        <f t="shared" si="12"/>
        <v>587</v>
      </c>
    </row>
    <row r="148" spans="1:10" x14ac:dyDescent="0.25">
      <c r="A148" s="22" t="str">
        <f t="shared" si="14"/>
        <v>Town of Greenburgh - 49</v>
      </c>
      <c r="B148" s="11">
        <v>40049</v>
      </c>
      <c r="C148" s="11">
        <v>335</v>
      </c>
      <c r="D148" s="11">
        <v>188</v>
      </c>
      <c r="E148" s="11">
        <v>9</v>
      </c>
      <c r="F148" s="11">
        <v>14</v>
      </c>
      <c r="G148" s="11">
        <v>0</v>
      </c>
      <c r="H148" s="11">
        <f t="shared" si="10"/>
        <v>546</v>
      </c>
      <c r="I148" s="24">
        <f t="shared" si="11"/>
        <v>8</v>
      </c>
      <c r="J148" s="23">
        <f t="shared" si="12"/>
        <v>554</v>
      </c>
    </row>
    <row r="149" spans="1:10" x14ac:dyDescent="0.25">
      <c r="A149" s="22" t="str">
        <f t="shared" si="14"/>
        <v>Town of Greenburgh - 50</v>
      </c>
      <c r="B149" s="11">
        <v>40050</v>
      </c>
      <c r="C149" s="11">
        <v>387</v>
      </c>
      <c r="D149" s="11">
        <v>221</v>
      </c>
      <c r="E149" s="11">
        <v>14</v>
      </c>
      <c r="F149" s="11">
        <v>22</v>
      </c>
      <c r="G149" s="11">
        <v>0</v>
      </c>
      <c r="H149" s="11">
        <f t="shared" ref="H149:H214" si="15">SUM(C149:G149)</f>
        <v>644</v>
      </c>
      <c r="I149" s="24">
        <f t="shared" ref="I149:I214" si="16">SUM(J149-H149)</f>
        <v>29</v>
      </c>
      <c r="J149" s="23">
        <f t="shared" ref="J149:J214" si="17">VLOOKUP(B149,KEY,2,FALSE)</f>
        <v>673</v>
      </c>
    </row>
    <row r="150" spans="1:10" x14ac:dyDescent="0.25">
      <c r="A150" s="22" t="str">
        <f t="shared" si="14"/>
        <v>Town of Greenburgh - 51</v>
      </c>
      <c r="B150" s="11">
        <v>40051</v>
      </c>
      <c r="C150" s="11">
        <v>136</v>
      </c>
      <c r="D150" s="11">
        <v>99</v>
      </c>
      <c r="E150" s="11">
        <v>12</v>
      </c>
      <c r="F150" s="11">
        <v>8</v>
      </c>
      <c r="G150" s="11">
        <v>0</v>
      </c>
      <c r="H150" s="11">
        <f t="shared" si="15"/>
        <v>255</v>
      </c>
      <c r="I150" s="24">
        <f t="shared" si="16"/>
        <v>9</v>
      </c>
      <c r="J150" s="23">
        <f t="shared" si="17"/>
        <v>264</v>
      </c>
    </row>
    <row r="151" spans="1:10" x14ac:dyDescent="0.25">
      <c r="A151" s="22" t="str">
        <f t="shared" si="14"/>
        <v>Town of Greenburgh - 52</v>
      </c>
      <c r="B151" s="11">
        <v>40052</v>
      </c>
      <c r="C151" s="11">
        <v>343</v>
      </c>
      <c r="D151" s="11">
        <v>146</v>
      </c>
      <c r="E151" s="11">
        <v>11</v>
      </c>
      <c r="F151" s="11">
        <v>51</v>
      </c>
      <c r="G151" s="11">
        <v>0</v>
      </c>
      <c r="H151" s="11">
        <f t="shared" si="15"/>
        <v>551</v>
      </c>
      <c r="I151" s="24">
        <f t="shared" si="16"/>
        <v>21</v>
      </c>
      <c r="J151" s="23">
        <f t="shared" si="17"/>
        <v>572</v>
      </c>
    </row>
    <row r="152" spans="1:10" x14ac:dyDescent="0.25">
      <c r="A152" s="22" t="str">
        <f t="shared" si="14"/>
        <v>Town of Greenburgh - 53</v>
      </c>
      <c r="B152" s="11">
        <v>40053</v>
      </c>
      <c r="C152" s="11">
        <v>328</v>
      </c>
      <c r="D152" s="11">
        <v>110</v>
      </c>
      <c r="E152" s="11">
        <v>3</v>
      </c>
      <c r="F152" s="11">
        <v>30</v>
      </c>
      <c r="G152" s="11">
        <v>0</v>
      </c>
      <c r="H152" s="11">
        <f t="shared" si="15"/>
        <v>471</v>
      </c>
      <c r="I152" s="24">
        <f t="shared" si="16"/>
        <v>8</v>
      </c>
      <c r="J152" s="23">
        <f t="shared" si="17"/>
        <v>479</v>
      </c>
    </row>
    <row r="153" spans="1:10" x14ac:dyDescent="0.25">
      <c r="A153" s="22" t="str">
        <f t="shared" si="14"/>
        <v>Town of Greenburgh - 54</v>
      </c>
      <c r="B153" s="11">
        <v>40054</v>
      </c>
      <c r="C153" s="11">
        <v>173</v>
      </c>
      <c r="D153" s="11">
        <v>104</v>
      </c>
      <c r="E153" s="11">
        <v>6</v>
      </c>
      <c r="F153" s="11">
        <v>14</v>
      </c>
      <c r="G153" s="11">
        <v>0</v>
      </c>
      <c r="H153" s="11">
        <f t="shared" si="15"/>
        <v>297</v>
      </c>
      <c r="I153" s="24">
        <f t="shared" si="16"/>
        <v>13</v>
      </c>
      <c r="J153" s="23">
        <f t="shared" si="17"/>
        <v>310</v>
      </c>
    </row>
    <row r="154" spans="1:10" x14ac:dyDescent="0.25">
      <c r="A154" s="22" t="str">
        <f t="shared" si="14"/>
        <v>Town of Greenburgh - 55</v>
      </c>
      <c r="B154" s="11">
        <v>40055</v>
      </c>
      <c r="C154" s="11">
        <v>277</v>
      </c>
      <c r="D154" s="11">
        <v>112</v>
      </c>
      <c r="E154" s="11">
        <v>8</v>
      </c>
      <c r="F154" s="11">
        <v>19</v>
      </c>
      <c r="G154" s="11">
        <v>0</v>
      </c>
      <c r="H154" s="11">
        <f t="shared" si="15"/>
        <v>416</v>
      </c>
      <c r="I154" s="24">
        <f t="shared" si="16"/>
        <v>14</v>
      </c>
      <c r="J154" s="23">
        <f t="shared" si="17"/>
        <v>430</v>
      </c>
    </row>
    <row r="155" spans="1:10" x14ac:dyDescent="0.25">
      <c r="A155" s="22" t="str">
        <f t="shared" si="14"/>
        <v>Town of Greenburgh - 56</v>
      </c>
      <c r="B155" s="11">
        <v>40056</v>
      </c>
      <c r="C155" s="11">
        <v>309</v>
      </c>
      <c r="D155" s="11">
        <v>87</v>
      </c>
      <c r="E155" s="11">
        <v>10</v>
      </c>
      <c r="F155" s="11">
        <v>14</v>
      </c>
      <c r="G155" s="11">
        <v>0</v>
      </c>
      <c r="H155" s="11">
        <f t="shared" si="15"/>
        <v>420</v>
      </c>
      <c r="I155" s="24">
        <f t="shared" si="16"/>
        <v>10</v>
      </c>
      <c r="J155" s="23">
        <f t="shared" si="17"/>
        <v>430</v>
      </c>
    </row>
    <row r="156" spans="1:10" x14ac:dyDescent="0.25">
      <c r="A156" s="22" t="str">
        <f t="shared" si="14"/>
        <v>Town of Greenburgh - 57</v>
      </c>
      <c r="B156" s="11">
        <v>40057</v>
      </c>
      <c r="C156" s="11">
        <v>336</v>
      </c>
      <c r="D156" s="11">
        <v>119</v>
      </c>
      <c r="E156" s="11">
        <v>7</v>
      </c>
      <c r="F156" s="11">
        <v>12</v>
      </c>
      <c r="G156" s="11">
        <v>0</v>
      </c>
      <c r="H156" s="11">
        <f t="shared" si="15"/>
        <v>474</v>
      </c>
      <c r="I156" s="24">
        <f t="shared" si="16"/>
        <v>19</v>
      </c>
      <c r="J156" s="23">
        <f t="shared" si="17"/>
        <v>493</v>
      </c>
    </row>
    <row r="157" spans="1:10" x14ac:dyDescent="0.25">
      <c r="A157" s="22" t="str">
        <f t="shared" si="14"/>
        <v>Town of Greenburgh - 58</v>
      </c>
      <c r="B157" s="11">
        <v>40058</v>
      </c>
      <c r="C157" s="11">
        <v>363</v>
      </c>
      <c r="D157" s="11">
        <v>169</v>
      </c>
      <c r="E157" s="11">
        <v>10</v>
      </c>
      <c r="F157" s="11">
        <v>30</v>
      </c>
      <c r="G157" s="11">
        <v>0</v>
      </c>
      <c r="H157" s="11">
        <f t="shared" si="15"/>
        <v>572</v>
      </c>
      <c r="I157" s="24">
        <f t="shared" si="16"/>
        <v>14</v>
      </c>
      <c r="J157" s="23">
        <f t="shared" si="17"/>
        <v>586</v>
      </c>
    </row>
    <row r="158" spans="1:10" x14ac:dyDescent="0.25">
      <c r="A158" s="22" t="str">
        <f t="shared" si="14"/>
        <v>Town of Greenburgh - 59</v>
      </c>
      <c r="B158" s="11">
        <v>40059</v>
      </c>
      <c r="C158" s="11">
        <v>364</v>
      </c>
      <c r="D158" s="11">
        <v>66</v>
      </c>
      <c r="E158" s="11">
        <v>13</v>
      </c>
      <c r="F158" s="11">
        <v>65</v>
      </c>
      <c r="G158" s="11">
        <v>0</v>
      </c>
      <c r="H158" s="11">
        <f t="shared" si="15"/>
        <v>508</v>
      </c>
      <c r="I158" s="24">
        <f t="shared" si="16"/>
        <v>7</v>
      </c>
      <c r="J158" s="23">
        <f t="shared" si="17"/>
        <v>515</v>
      </c>
    </row>
    <row r="159" spans="1:10" x14ac:dyDescent="0.25">
      <c r="A159" s="22" t="str">
        <f t="shared" si="14"/>
        <v>Town of Greenburgh - 60</v>
      </c>
      <c r="B159" s="11">
        <v>40060</v>
      </c>
      <c r="C159" s="11">
        <v>347</v>
      </c>
      <c r="D159" s="11">
        <v>83</v>
      </c>
      <c r="E159" s="11">
        <v>8</v>
      </c>
      <c r="F159" s="11">
        <v>28</v>
      </c>
      <c r="G159" s="11">
        <v>1</v>
      </c>
      <c r="H159" s="11">
        <f t="shared" si="15"/>
        <v>467</v>
      </c>
      <c r="I159" s="24">
        <f t="shared" si="16"/>
        <v>12</v>
      </c>
      <c r="J159" s="23">
        <f t="shared" si="17"/>
        <v>479</v>
      </c>
    </row>
    <row r="160" spans="1:10" x14ac:dyDescent="0.25">
      <c r="A160" s="22" t="str">
        <f t="shared" si="14"/>
        <v>Town of Greenburgh - 61</v>
      </c>
      <c r="B160" s="11">
        <v>40061</v>
      </c>
      <c r="C160" s="11">
        <v>284</v>
      </c>
      <c r="D160" s="11">
        <v>99</v>
      </c>
      <c r="E160" s="11">
        <v>14</v>
      </c>
      <c r="F160" s="11">
        <v>9</v>
      </c>
      <c r="G160" s="11">
        <v>0</v>
      </c>
      <c r="H160" s="11">
        <f t="shared" si="15"/>
        <v>406</v>
      </c>
      <c r="I160" s="24">
        <f t="shared" si="16"/>
        <v>17</v>
      </c>
      <c r="J160" s="23">
        <f t="shared" si="17"/>
        <v>423</v>
      </c>
    </row>
    <row r="161" spans="1:10" x14ac:dyDescent="0.25">
      <c r="A161" s="22" t="str">
        <f t="shared" si="14"/>
        <v>Town of Greenburgh - 62</v>
      </c>
      <c r="B161" s="11">
        <v>40062</v>
      </c>
      <c r="C161" s="11">
        <v>351</v>
      </c>
      <c r="D161" s="11">
        <v>91</v>
      </c>
      <c r="E161" s="11">
        <v>4</v>
      </c>
      <c r="F161" s="11">
        <v>22</v>
      </c>
      <c r="G161" s="11">
        <v>0</v>
      </c>
      <c r="H161" s="11">
        <f t="shared" si="15"/>
        <v>468</v>
      </c>
      <c r="I161" s="24">
        <f t="shared" si="16"/>
        <v>8</v>
      </c>
      <c r="J161" s="23">
        <f t="shared" si="17"/>
        <v>476</v>
      </c>
    </row>
    <row r="162" spans="1:10" x14ac:dyDescent="0.25">
      <c r="A162" s="22" t="str">
        <f t="shared" si="14"/>
        <v>Town of Greenburgh - 63</v>
      </c>
      <c r="B162" s="11">
        <v>40063</v>
      </c>
      <c r="C162" s="11">
        <v>424</v>
      </c>
      <c r="D162" s="11">
        <v>78</v>
      </c>
      <c r="E162" s="11">
        <v>5</v>
      </c>
      <c r="F162" s="11">
        <v>16</v>
      </c>
      <c r="G162" s="11">
        <v>0</v>
      </c>
      <c r="H162" s="11">
        <f t="shared" si="15"/>
        <v>523</v>
      </c>
      <c r="I162" s="24">
        <f t="shared" si="16"/>
        <v>23</v>
      </c>
      <c r="J162" s="23">
        <f t="shared" si="17"/>
        <v>546</v>
      </c>
    </row>
    <row r="163" spans="1:10" x14ac:dyDescent="0.25">
      <c r="A163" s="22" t="str">
        <f t="shared" si="14"/>
        <v>Town of Greenburgh - 64</v>
      </c>
      <c r="B163" s="11">
        <v>40064</v>
      </c>
      <c r="C163" s="11">
        <v>348</v>
      </c>
      <c r="D163" s="11">
        <v>67</v>
      </c>
      <c r="E163" s="11">
        <v>10</v>
      </c>
      <c r="F163" s="11">
        <v>17</v>
      </c>
      <c r="G163" s="11">
        <v>0</v>
      </c>
      <c r="H163" s="11">
        <f t="shared" si="15"/>
        <v>442</v>
      </c>
      <c r="I163" s="24">
        <f t="shared" si="16"/>
        <v>28</v>
      </c>
      <c r="J163" s="23">
        <f t="shared" si="17"/>
        <v>470</v>
      </c>
    </row>
    <row r="164" spans="1:10" x14ac:dyDescent="0.25">
      <c r="A164" s="22" t="str">
        <f t="shared" si="14"/>
        <v>Town of Greenburgh - 65</v>
      </c>
      <c r="B164" s="11">
        <v>40065</v>
      </c>
      <c r="C164" s="11">
        <v>287</v>
      </c>
      <c r="D164" s="11">
        <v>169</v>
      </c>
      <c r="E164" s="11">
        <v>16</v>
      </c>
      <c r="F164" s="11">
        <v>38</v>
      </c>
      <c r="G164" s="11">
        <v>0</v>
      </c>
      <c r="H164" s="11">
        <f t="shared" si="15"/>
        <v>510</v>
      </c>
      <c r="I164" s="24">
        <f t="shared" si="16"/>
        <v>10</v>
      </c>
      <c r="J164" s="23">
        <f t="shared" si="17"/>
        <v>520</v>
      </c>
    </row>
    <row r="165" spans="1:10" x14ac:dyDescent="0.25">
      <c r="A165" s="22" t="str">
        <f t="shared" si="14"/>
        <v>Town of Greenburgh - 66</v>
      </c>
      <c r="B165" s="11">
        <v>40066</v>
      </c>
      <c r="C165" s="11">
        <v>165</v>
      </c>
      <c r="D165" s="11">
        <v>111</v>
      </c>
      <c r="E165" s="11">
        <v>17</v>
      </c>
      <c r="F165" s="11">
        <v>13</v>
      </c>
      <c r="G165" s="11">
        <v>0</v>
      </c>
      <c r="H165" s="11">
        <f t="shared" si="15"/>
        <v>306</v>
      </c>
      <c r="I165" s="24">
        <f t="shared" si="16"/>
        <v>6</v>
      </c>
      <c r="J165" s="23">
        <f t="shared" si="17"/>
        <v>312</v>
      </c>
    </row>
    <row r="166" spans="1:10" x14ac:dyDescent="0.25">
      <c r="A166" s="22" t="str">
        <f t="shared" si="14"/>
        <v>Town of Greenburgh - 67</v>
      </c>
      <c r="B166" s="11">
        <v>40067</v>
      </c>
      <c r="C166" s="11">
        <v>362</v>
      </c>
      <c r="D166" s="11">
        <v>164</v>
      </c>
      <c r="E166" s="11">
        <v>22</v>
      </c>
      <c r="F166" s="11">
        <v>19</v>
      </c>
      <c r="G166" s="11">
        <v>0</v>
      </c>
      <c r="H166" s="11">
        <f t="shared" si="15"/>
        <v>567</v>
      </c>
      <c r="I166" s="24">
        <f t="shared" si="16"/>
        <v>15</v>
      </c>
      <c r="J166" s="23">
        <f t="shared" si="17"/>
        <v>582</v>
      </c>
    </row>
    <row r="167" spans="1:10" x14ac:dyDescent="0.25">
      <c r="A167" s="22" t="str">
        <f t="shared" si="14"/>
        <v>Town of Greenburgh - 68</v>
      </c>
      <c r="B167" s="11">
        <v>40068</v>
      </c>
      <c r="C167" s="11">
        <v>217</v>
      </c>
      <c r="D167" s="11">
        <v>110</v>
      </c>
      <c r="E167" s="11">
        <v>8</v>
      </c>
      <c r="F167" s="11">
        <v>12</v>
      </c>
      <c r="G167" s="11">
        <v>1</v>
      </c>
      <c r="H167" s="11">
        <f t="shared" si="15"/>
        <v>348</v>
      </c>
      <c r="I167" s="24">
        <f t="shared" si="16"/>
        <v>18</v>
      </c>
      <c r="J167" s="23">
        <f t="shared" si="17"/>
        <v>366</v>
      </c>
    </row>
    <row r="168" spans="1:10" x14ac:dyDescent="0.25">
      <c r="A168" s="22" t="str">
        <f t="shared" si="14"/>
        <v>Town of Greenburgh - 69</v>
      </c>
      <c r="B168" s="11">
        <v>40069</v>
      </c>
      <c r="C168" s="11">
        <v>360</v>
      </c>
      <c r="D168" s="11">
        <v>106</v>
      </c>
      <c r="E168" s="11">
        <v>13</v>
      </c>
      <c r="F168" s="11">
        <v>13</v>
      </c>
      <c r="G168" s="11">
        <v>0</v>
      </c>
      <c r="H168" s="11">
        <f t="shared" si="15"/>
        <v>492</v>
      </c>
      <c r="I168" s="24">
        <f t="shared" si="16"/>
        <v>18</v>
      </c>
      <c r="J168" s="23">
        <f t="shared" si="17"/>
        <v>510</v>
      </c>
    </row>
    <row r="169" spans="1:10" x14ac:dyDescent="0.25">
      <c r="A169" s="22" t="str">
        <f t="shared" si="14"/>
        <v>Town of Greenburgh - 70</v>
      </c>
      <c r="B169" s="11">
        <v>40070</v>
      </c>
      <c r="C169" s="11">
        <v>275</v>
      </c>
      <c r="D169" s="11">
        <v>115</v>
      </c>
      <c r="E169" s="11">
        <v>17</v>
      </c>
      <c r="F169" s="11">
        <v>16</v>
      </c>
      <c r="G169" s="11">
        <v>0</v>
      </c>
      <c r="H169" s="11">
        <f t="shared" si="15"/>
        <v>423</v>
      </c>
      <c r="I169" s="24">
        <f t="shared" si="16"/>
        <v>19</v>
      </c>
      <c r="J169" s="23">
        <f t="shared" si="17"/>
        <v>442</v>
      </c>
    </row>
    <row r="170" spans="1:10" x14ac:dyDescent="0.25">
      <c r="A170" s="22" t="str">
        <f t="shared" si="14"/>
        <v>Town of Greenburgh - 71</v>
      </c>
      <c r="B170" s="11">
        <v>40071</v>
      </c>
      <c r="C170" s="11">
        <v>227</v>
      </c>
      <c r="D170" s="11">
        <v>86</v>
      </c>
      <c r="E170" s="11">
        <v>12</v>
      </c>
      <c r="F170" s="11">
        <v>13</v>
      </c>
      <c r="G170" s="11">
        <v>0</v>
      </c>
      <c r="H170" s="11">
        <f t="shared" si="15"/>
        <v>338</v>
      </c>
      <c r="I170" s="24">
        <f t="shared" si="16"/>
        <v>13</v>
      </c>
      <c r="J170" s="23">
        <f t="shared" si="17"/>
        <v>351</v>
      </c>
    </row>
    <row r="171" spans="1:10" x14ac:dyDescent="0.25">
      <c r="A171" s="22" t="str">
        <f t="shared" si="14"/>
        <v>Town of Greenburgh - 72</v>
      </c>
      <c r="B171" s="11">
        <v>40072</v>
      </c>
      <c r="C171" s="11">
        <v>247</v>
      </c>
      <c r="D171" s="11">
        <v>105</v>
      </c>
      <c r="E171" s="11">
        <v>3</v>
      </c>
      <c r="F171" s="11">
        <v>14</v>
      </c>
      <c r="G171" s="11">
        <v>0</v>
      </c>
      <c r="H171" s="11">
        <f t="shared" si="15"/>
        <v>369</v>
      </c>
      <c r="I171" s="24">
        <f t="shared" si="16"/>
        <v>17</v>
      </c>
      <c r="J171" s="23">
        <f t="shared" si="17"/>
        <v>386</v>
      </c>
    </row>
    <row r="172" spans="1:10" x14ac:dyDescent="0.25">
      <c r="A172" s="22" t="str">
        <f t="shared" si="14"/>
        <v>Town of Greenburgh - 73</v>
      </c>
      <c r="B172" s="11">
        <v>40073</v>
      </c>
      <c r="C172" s="11">
        <v>462</v>
      </c>
      <c r="D172" s="11">
        <v>152</v>
      </c>
      <c r="E172" s="11">
        <v>9</v>
      </c>
      <c r="F172" s="11">
        <v>29</v>
      </c>
      <c r="G172" s="11">
        <v>0</v>
      </c>
      <c r="H172" s="11">
        <f t="shared" si="15"/>
        <v>652</v>
      </c>
      <c r="I172" s="24">
        <f t="shared" si="16"/>
        <v>13</v>
      </c>
      <c r="J172" s="23">
        <f t="shared" si="17"/>
        <v>665</v>
      </c>
    </row>
    <row r="173" spans="1:10" x14ac:dyDescent="0.25">
      <c r="A173" s="22" t="str">
        <f t="shared" si="14"/>
        <v>Town of Greenburgh - 74</v>
      </c>
      <c r="B173" s="11">
        <v>40074</v>
      </c>
      <c r="C173" s="11">
        <v>340</v>
      </c>
      <c r="D173" s="11">
        <v>117</v>
      </c>
      <c r="E173" s="11">
        <v>24</v>
      </c>
      <c r="F173" s="11">
        <v>49</v>
      </c>
      <c r="G173" s="11">
        <v>0</v>
      </c>
      <c r="H173" s="11">
        <f t="shared" si="15"/>
        <v>530</v>
      </c>
      <c r="I173" s="24">
        <f t="shared" si="16"/>
        <v>20</v>
      </c>
      <c r="J173" s="23">
        <f t="shared" si="17"/>
        <v>550</v>
      </c>
    </row>
    <row r="174" spans="1:10" x14ac:dyDescent="0.25">
      <c r="A174" s="22" t="str">
        <f t="shared" si="14"/>
        <v>Town of Greenburgh - 75</v>
      </c>
      <c r="B174" s="11">
        <v>40075</v>
      </c>
      <c r="C174" s="11">
        <v>116</v>
      </c>
      <c r="D174" s="11">
        <v>102</v>
      </c>
      <c r="E174" s="11">
        <v>10</v>
      </c>
      <c r="F174" s="11">
        <v>9</v>
      </c>
      <c r="G174" s="11">
        <v>0</v>
      </c>
      <c r="H174" s="11">
        <f t="shared" si="15"/>
        <v>237</v>
      </c>
      <c r="I174" s="24">
        <f t="shared" si="16"/>
        <v>1</v>
      </c>
      <c r="J174" s="23">
        <f t="shared" si="17"/>
        <v>238</v>
      </c>
    </row>
    <row r="175" spans="1:10" x14ac:dyDescent="0.25">
      <c r="A175" s="22" t="str">
        <f t="shared" si="14"/>
        <v>Town of Greenburgh - 76</v>
      </c>
      <c r="B175" s="11">
        <v>40076</v>
      </c>
      <c r="C175" s="11">
        <v>232</v>
      </c>
      <c r="D175" s="11">
        <v>96</v>
      </c>
      <c r="E175" s="11">
        <v>9</v>
      </c>
      <c r="F175" s="11">
        <v>26</v>
      </c>
      <c r="G175" s="11">
        <v>0</v>
      </c>
      <c r="H175" s="11">
        <f t="shared" si="15"/>
        <v>363</v>
      </c>
      <c r="I175" s="24">
        <f t="shared" si="16"/>
        <v>5</v>
      </c>
      <c r="J175" s="23">
        <f t="shared" si="17"/>
        <v>368</v>
      </c>
    </row>
    <row r="176" spans="1:10" x14ac:dyDescent="0.25">
      <c r="A176" s="22" t="str">
        <f t="shared" si="14"/>
        <v>Town of Greenburgh - 77</v>
      </c>
      <c r="B176" s="11">
        <v>40077</v>
      </c>
      <c r="C176" s="11">
        <v>284</v>
      </c>
      <c r="D176" s="11">
        <v>154</v>
      </c>
      <c r="E176" s="11">
        <v>20</v>
      </c>
      <c r="F176" s="11">
        <v>20</v>
      </c>
      <c r="G176" s="11">
        <v>0</v>
      </c>
      <c r="H176" s="11">
        <f t="shared" si="15"/>
        <v>478</v>
      </c>
      <c r="I176" s="24">
        <f t="shared" si="16"/>
        <v>11</v>
      </c>
      <c r="J176" s="23">
        <f t="shared" si="17"/>
        <v>489</v>
      </c>
    </row>
    <row r="177" spans="1:10" x14ac:dyDescent="0.25">
      <c r="A177" s="22" t="str">
        <f t="shared" si="14"/>
        <v>Town of Greenburgh - 78</v>
      </c>
      <c r="B177" s="11">
        <v>40078</v>
      </c>
      <c r="C177" s="11">
        <v>370</v>
      </c>
      <c r="D177" s="11">
        <v>50</v>
      </c>
      <c r="E177" s="11">
        <v>3</v>
      </c>
      <c r="F177" s="11">
        <v>16</v>
      </c>
      <c r="G177" s="11">
        <v>0</v>
      </c>
      <c r="H177" s="11">
        <f t="shared" si="15"/>
        <v>439</v>
      </c>
      <c r="I177" s="24">
        <f t="shared" si="16"/>
        <v>15</v>
      </c>
      <c r="J177" s="23">
        <f t="shared" si="17"/>
        <v>454</v>
      </c>
    </row>
    <row r="178" spans="1:10" x14ac:dyDescent="0.25">
      <c r="A178" s="22" t="str">
        <f t="shared" si="14"/>
        <v>Town of Greenburgh - 79</v>
      </c>
      <c r="B178" s="11">
        <v>40079</v>
      </c>
      <c r="C178" s="11">
        <v>488</v>
      </c>
      <c r="D178" s="11">
        <v>153</v>
      </c>
      <c r="E178" s="11">
        <v>14</v>
      </c>
      <c r="F178" s="11">
        <v>31</v>
      </c>
      <c r="G178" s="11">
        <v>0</v>
      </c>
      <c r="H178" s="11">
        <f t="shared" si="15"/>
        <v>686</v>
      </c>
      <c r="I178" s="24">
        <f t="shared" si="16"/>
        <v>17</v>
      </c>
      <c r="J178" s="23">
        <f t="shared" si="17"/>
        <v>703</v>
      </c>
    </row>
    <row r="179" spans="1:10" x14ac:dyDescent="0.25">
      <c r="A179" s="22" t="str">
        <f t="shared" si="14"/>
        <v>Town of Greenburgh - 80</v>
      </c>
      <c r="B179" s="11">
        <v>40080</v>
      </c>
      <c r="C179" s="11">
        <v>151</v>
      </c>
      <c r="D179" s="11">
        <v>51</v>
      </c>
      <c r="E179" s="11">
        <v>9</v>
      </c>
      <c r="F179" s="11">
        <v>12</v>
      </c>
      <c r="G179" s="11">
        <v>0</v>
      </c>
      <c r="H179" s="11">
        <f t="shared" si="15"/>
        <v>223</v>
      </c>
      <c r="I179" s="24">
        <f t="shared" si="16"/>
        <v>3</v>
      </c>
      <c r="J179" s="23">
        <f t="shared" si="17"/>
        <v>226</v>
      </c>
    </row>
    <row r="180" spans="1:10" ht="13.8" thickBot="1" x14ac:dyDescent="0.3">
      <c r="A180" s="18" t="str">
        <f t="shared" si="14"/>
        <v>Town of Greenburgh - 81</v>
      </c>
      <c r="B180" s="19">
        <v>40081</v>
      </c>
      <c r="C180" s="19">
        <v>217</v>
      </c>
      <c r="D180" s="19">
        <v>28</v>
      </c>
      <c r="E180" s="19">
        <v>3</v>
      </c>
      <c r="F180" s="19">
        <v>6</v>
      </c>
      <c r="G180" s="19">
        <v>0</v>
      </c>
      <c r="H180" s="19">
        <f t="shared" si="15"/>
        <v>254</v>
      </c>
      <c r="I180" s="26">
        <f t="shared" si="16"/>
        <v>15</v>
      </c>
      <c r="J180" s="19">
        <f t="shared" si="17"/>
        <v>269</v>
      </c>
    </row>
    <row r="181" spans="1:10" x14ac:dyDescent="0.25">
      <c r="A181" s="22"/>
      <c r="B181" s="11" t="s">
        <v>977</v>
      </c>
      <c r="C181" s="11">
        <f>SUM(C100:C180)</f>
        <v>24586</v>
      </c>
      <c r="D181" s="11">
        <f t="shared" ref="D181:J181" si="18">SUM(D100:D180)</f>
        <v>9056</v>
      </c>
      <c r="E181" s="11">
        <f t="shared" si="18"/>
        <v>858</v>
      </c>
      <c r="F181" s="11">
        <f t="shared" si="18"/>
        <v>2044</v>
      </c>
      <c r="G181" s="11">
        <f t="shared" si="18"/>
        <v>5</v>
      </c>
      <c r="H181" s="11">
        <f t="shared" si="18"/>
        <v>36549</v>
      </c>
      <c r="I181" s="11">
        <f t="shared" si="18"/>
        <v>1099</v>
      </c>
      <c r="J181" s="11">
        <f t="shared" si="18"/>
        <v>37648</v>
      </c>
    </row>
    <row r="182" spans="1:10" x14ac:dyDescent="0.25">
      <c r="A182" s="22" t="str">
        <f t="shared" si="14"/>
        <v>Town of Harrison - 1</v>
      </c>
      <c r="B182" s="11">
        <v>50001</v>
      </c>
      <c r="C182" s="11">
        <v>149</v>
      </c>
      <c r="D182" s="11">
        <v>299</v>
      </c>
      <c r="E182" s="11">
        <v>20</v>
      </c>
      <c r="F182" s="11">
        <v>18</v>
      </c>
      <c r="G182" s="11">
        <v>0</v>
      </c>
      <c r="H182" s="11">
        <f t="shared" si="15"/>
        <v>486</v>
      </c>
      <c r="I182" s="24">
        <f t="shared" si="16"/>
        <v>13</v>
      </c>
      <c r="J182" s="23">
        <f t="shared" si="17"/>
        <v>499</v>
      </c>
    </row>
    <row r="183" spans="1:10" x14ac:dyDescent="0.25">
      <c r="A183" s="22" t="str">
        <f t="shared" si="14"/>
        <v>Town of Harrison - 2</v>
      </c>
      <c r="B183" s="11">
        <v>50002</v>
      </c>
      <c r="C183" s="11">
        <v>160</v>
      </c>
      <c r="D183" s="11">
        <v>331</v>
      </c>
      <c r="E183" s="11">
        <v>25</v>
      </c>
      <c r="F183" s="11">
        <v>28</v>
      </c>
      <c r="G183" s="11">
        <v>0</v>
      </c>
      <c r="H183" s="11">
        <f t="shared" si="15"/>
        <v>544</v>
      </c>
      <c r="I183" s="24">
        <f t="shared" si="16"/>
        <v>16</v>
      </c>
      <c r="J183" s="23">
        <f t="shared" si="17"/>
        <v>560</v>
      </c>
    </row>
    <row r="184" spans="1:10" x14ac:dyDescent="0.25">
      <c r="A184" s="22" t="str">
        <f t="shared" si="14"/>
        <v>Town of Harrison - 3</v>
      </c>
      <c r="B184" s="11">
        <v>50003</v>
      </c>
      <c r="C184" s="11">
        <v>356</v>
      </c>
      <c r="D184" s="11">
        <v>234</v>
      </c>
      <c r="E184" s="11">
        <v>8</v>
      </c>
      <c r="F184" s="11">
        <v>12</v>
      </c>
      <c r="G184" s="11">
        <v>0</v>
      </c>
      <c r="H184" s="11">
        <f t="shared" si="15"/>
        <v>610</v>
      </c>
      <c r="I184" s="24">
        <f t="shared" si="16"/>
        <v>23</v>
      </c>
      <c r="J184" s="23">
        <f t="shared" si="17"/>
        <v>633</v>
      </c>
    </row>
    <row r="185" spans="1:10" x14ac:dyDescent="0.25">
      <c r="A185" s="22" t="str">
        <f t="shared" si="14"/>
        <v>Town of Harrison - 4</v>
      </c>
      <c r="B185" s="11">
        <v>50004</v>
      </c>
      <c r="C185" s="11">
        <v>426</v>
      </c>
      <c r="D185" s="11">
        <v>346</v>
      </c>
      <c r="E185" s="11">
        <v>15</v>
      </c>
      <c r="F185" s="11">
        <v>9</v>
      </c>
      <c r="G185" s="11">
        <v>0</v>
      </c>
      <c r="H185" s="11">
        <f t="shared" si="15"/>
        <v>796</v>
      </c>
      <c r="I185" s="24">
        <f t="shared" si="16"/>
        <v>19</v>
      </c>
      <c r="J185" s="23">
        <f t="shared" si="17"/>
        <v>815</v>
      </c>
    </row>
    <row r="186" spans="1:10" x14ac:dyDescent="0.25">
      <c r="A186" s="22" t="str">
        <f t="shared" si="14"/>
        <v>Town of Harrison - 5</v>
      </c>
      <c r="B186" s="11">
        <v>50005</v>
      </c>
      <c r="C186" s="11">
        <v>113</v>
      </c>
      <c r="D186" s="11">
        <v>128</v>
      </c>
      <c r="E186" s="11">
        <v>15</v>
      </c>
      <c r="F186" s="11">
        <v>4</v>
      </c>
      <c r="G186" s="11">
        <v>0</v>
      </c>
      <c r="H186" s="11">
        <f t="shared" si="15"/>
        <v>260</v>
      </c>
      <c r="I186" s="24">
        <f t="shared" si="16"/>
        <v>6</v>
      </c>
      <c r="J186" s="23">
        <f t="shared" si="17"/>
        <v>266</v>
      </c>
    </row>
    <row r="187" spans="1:10" x14ac:dyDescent="0.25">
      <c r="A187" s="22" t="str">
        <f t="shared" si="14"/>
        <v>Town of Harrison - 6</v>
      </c>
      <c r="B187" s="11">
        <v>50006</v>
      </c>
      <c r="C187" s="11">
        <v>176</v>
      </c>
      <c r="D187" s="11">
        <v>343</v>
      </c>
      <c r="E187" s="11">
        <v>27</v>
      </c>
      <c r="F187" s="11">
        <v>20</v>
      </c>
      <c r="G187" s="11">
        <v>0</v>
      </c>
      <c r="H187" s="11">
        <f t="shared" si="15"/>
        <v>566</v>
      </c>
      <c r="I187" s="24">
        <f t="shared" si="16"/>
        <v>21</v>
      </c>
      <c r="J187" s="23">
        <f t="shared" si="17"/>
        <v>587</v>
      </c>
    </row>
    <row r="188" spans="1:10" x14ac:dyDescent="0.25">
      <c r="A188" s="22" t="str">
        <f t="shared" si="14"/>
        <v>Town of Harrison - 7</v>
      </c>
      <c r="B188" s="11">
        <v>50007</v>
      </c>
      <c r="C188" s="11">
        <v>168</v>
      </c>
      <c r="D188" s="11">
        <v>196</v>
      </c>
      <c r="E188" s="11">
        <v>15</v>
      </c>
      <c r="F188" s="11">
        <v>14</v>
      </c>
      <c r="G188" s="11">
        <v>1</v>
      </c>
      <c r="H188" s="11">
        <f t="shared" si="15"/>
        <v>394</v>
      </c>
      <c r="I188" s="24">
        <f t="shared" si="16"/>
        <v>6</v>
      </c>
      <c r="J188" s="23">
        <f t="shared" si="17"/>
        <v>400</v>
      </c>
    </row>
    <row r="189" spans="1:10" x14ac:dyDescent="0.25">
      <c r="A189" s="22" t="str">
        <f t="shared" si="14"/>
        <v>Town of Harrison - 8</v>
      </c>
      <c r="B189" s="11">
        <v>50008</v>
      </c>
      <c r="C189" s="11">
        <v>169</v>
      </c>
      <c r="D189" s="11">
        <v>302</v>
      </c>
      <c r="E189" s="11">
        <v>37</v>
      </c>
      <c r="F189" s="11">
        <v>8</v>
      </c>
      <c r="G189" s="11">
        <v>0</v>
      </c>
      <c r="H189" s="11">
        <f t="shared" si="15"/>
        <v>516</v>
      </c>
      <c r="I189" s="24">
        <f t="shared" si="16"/>
        <v>12</v>
      </c>
      <c r="J189" s="23">
        <f t="shared" si="17"/>
        <v>528</v>
      </c>
    </row>
    <row r="190" spans="1:10" x14ac:dyDescent="0.25">
      <c r="A190" s="22" t="str">
        <f t="shared" si="14"/>
        <v>Town of Harrison - 9</v>
      </c>
      <c r="B190" s="11">
        <v>50009</v>
      </c>
      <c r="C190" s="11">
        <v>174</v>
      </c>
      <c r="D190" s="11">
        <v>320</v>
      </c>
      <c r="E190" s="11">
        <v>17</v>
      </c>
      <c r="F190" s="11">
        <v>13</v>
      </c>
      <c r="G190" s="11">
        <v>0</v>
      </c>
      <c r="H190" s="11">
        <f t="shared" si="15"/>
        <v>524</v>
      </c>
      <c r="I190" s="24">
        <f t="shared" si="16"/>
        <v>15</v>
      </c>
      <c r="J190" s="23">
        <f t="shared" si="17"/>
        <v>539</v>
      </c>
    </row>
    <row r="191" spans="1:10" x14ac:dyDescent="0.25">
      <c r="A191" s="22" t="str">
        <f t="shared" si="14"/>
        <v>Town of Harrison - 10</v>
      </c>
      <c r="B191" s="11">
        <v>50010</v>
      </c>
      <c r="C191" s="11">
        <v>219</v>
      </c>
      <c r="D191" s="11">
        <v>333</v>
      </c>
      <c r="E191" s="11">
        <v>21</v>
      </c>
      <c r="F191" s="11">
        <v>9</v>
      </c>
      <c r="G191" s="11">
        <v>0</v>
      </c>
      <c r="H191" s="11">
        <f t="shared" si="15"/>
        <v>582</v>
      </c>
      <c r="I191" s="24">
        <f t="shared" si="16"/>
        <v>21</v>
      </c>
      <c r="J191" s="23">
        <f t="shared" si="17"/>
        <v>603</v>
      </c>
    </row>
    <row r="192" spans="1:10" x14ac:dyDescent="0.25">
      <c r="A192" s="22" t="str">
        <f t="shared" si="14"/>
        <v>Town of Harrison - 11</v>
      </c>
      <c r="B192" s="11">
        <v>50011</v>
      </c>
      <c r="C192" s="11">
        <v>217</v>
      </c>
      <c r="D192" s="11">
        <v>281</v>
      </c>
      <c r="E192" s="11">
        <v>24</v>
      </c>
      <c r="F192" s="11">
        <v>26</v>
      </c>
      <c r="G192" s="11">
        <v>0</v>
      </c>
      <c r="H192" s="11">
        <f t="shared" si="15"/>
        <v>548</v>
      </c>
      <c r="I192" s="24">
        <f t="shared" si="16"/>
        <v>19</v>
      </c>
      <c r="J192" s="23">
        <f t="shared" si="17"/>
        <v>567</v>
      </c>
    </row>
    <row r="193" spans="1:10" x14ac:dyDescent="0.25">
      <c r="A193" s="22" t="str">
        <f t="shared" si="14"/>
        <v>Town of Harrison - 12</v>
      </c>
      <c r="B193" s="11">
        <v>50012</v>
      </c>
      <c r="C193" s="11">
        <v>152</v>
      </c>
      <c r="D193" s="11">
        <v>242</v>
      </c>
      <c r="E193" s="11">
        <v>19</v>
      </c>
      <c r="F193" s="11">
        <v>6</v>
      </c>
      <c r="G193" s="11">
        <v>0</v>
      </c>
      <c r="H193" s="11">
        <f t="shared" si="15"/>
        <v>419</v>
      </c>
      <c r="I193" s="24">
        <f t="shared" si="16"/>
        <v>9</v>
      </c>
      <c r="J193" s="23">
        <f t="shared" si="17"/>
        <v>428</v>
      </c>
    </row>
    <row r="194" spans="1:10" x14ac:dyDescent="0.25">
      <c r="A194" s="22" t="str">
        <f t="shared" si="14"/>
        <v>Town of Harrison - 13</v>
      </c>
      <c r="B194" s="11">
        <v>50013</v>
      </c>
      <c r="C194" s="11">
        <v>369</v>
      </c>
      <c r="D194" s="11">
        <v>326</v>
      </c>
      <c r="E194" s="11">
        <v>24</v>
      </c>
      <c r="F194" s="11">
        <v>14</v>
      </c>
      <c r="G194" s="11">
        <v>0</v>
      </c>
      <c r="H194" s="11">
        <f t="shared" si="15"/>
        <v>733</v>
      </c>
      <c r="I194" s="24">
        <f t="shared" si="16"/>
        <v>25</v>
      </c>
      <c r="J194" s="23">
        <f t="shared" si="17"/>
        <v>758</v>
      </c>
    </row>
    <row r="195" spans="1:10" x14ac:dyDescent="0.25">
      <c r="A195" s="22" t="str">
        <f t="shared" si="14"/>
        <v>Town of Harrison - 14</v>
      </c>
      <c r="B195" s="11">
        <v>50014</v>
      </c>
      <c r="C195" s="11">
        <v>247</v>
      </c>
      <c r="D195" s="11">
        <v>304</v>
      </c>
      <c r="E195" s="11">
        <v>14</v>
      </c>
      <c r="F195" s="11">
        <v>9</v>
      </c>
      <c r="G195" s="11">
        <v>0</v>
      </c>
      <c r="H195" s="11">
        <f t="shared" si="15"/>
        <v>574</v>
      </c>
      <c r="I195" s="24">
        <f t="shared" si="16"/>
        <v>15</v>
      </c>
      <c r="J195" s="23">
        <f t="shared" si="17"/>
        <v>589</v>
      </c>
    </row>
    <row r="196" spans="1:10" x14ac:dyDescent="0.25">
      <c r="A196" s="22" t="str">
        <f t="shared" si="14"/>
        <v>Town of Harrison - 15</v>
      </c>
      <c r="B196" s="11">
        <v>50015</v>
      </c>
      <c r="C196" s="11">
        <v>186</v>
      </c>
      <c r="D196" s="11">
        <v>128</v>
      </c>
      <c r="E196" s="11">
        <v>14</v>
      </c>
      <c r="F196" s="11">
        <v>6</v>
      </c>
      <c r="G196" s="11">
        <v>0</v>
      </c>
      <c r="H196" s="11">
        <f t="shared" si="15"/>
        <v>334</v>
      </c>
      <c r="I196" s="24">
        <f t="shared" si="16"/>
        <v>9</v>
      </c>
      <c r="J196" s="23">
        <f t="shared" si="17"/>
        <v>343</v>
      </c>
    </row>
    <row r="197" spans="1:10" x14ac:dyDescent="0.25">
      <c r="A197" s="22" t="str">
        <f t="shared" si="14"/>
        <v>Town of Harrison - 16</v>
      </c>
      <c r="B197" s="11">
        <v>50016</v>
      </c>
      <c r="C197" s="11">
        <v>132</v>
      </c>
      <c r="D197" s="11">
        <v>221</v>
      </c>
      <c r="E197" s="11">
        <v>14</v>
      </c>
      <c r="F197" s="11">
        <v>9</v>
      </c>
      <c r="G197" s="11">
        <v>0</v>
      </c>
      <c r="H197" s="11">
        <f t="shared" si="15"/>
        <v>376</v>
      </c>
      <c r="I197" s="24">
        <f t="shared" si="16"/>
        <v>5</v>
      </c>
      <c r="J197" s="23">
        <f t="shared" si="17"/>
        <v>381</v>
      </c>
    </row>
    <row r="198" spans="1:10" x14ac:dyDescent="0.25">
      <c r="A198" s="22" t="str">
        <f t="shared" si="14"/>
        <v>Town of Harrison - 17</v>
      </c>
      <c r="B198" s="11">
        <v>50017</v>
      </c>
      <c r="C198" s="11">
        <v>233</v>
      </c>
      <c r="D198" s="11">
        <v>8</v>
      </c>
      <c r="E198" s="11">
        <v>0</v>
      </c>
      <c r="F198" s="11">
        <v>53</v>
      </c>
      <c r="G198" s="11">
        <v>0</v>
      </c>
      <c r="H198" s="11">
        <f t="shared" si="15"/>
        <v>294</v>
      </c>
      <c r="I198" s="24">
        <f t="shared" si="16"/>
        <v>4</v>
      </c>
      <c r="J198" s="23">
        <f t="shared" si="17"/>
        <v>298</v>
      </c>
    </row>
    <row r="199" spans="1:10" x14ac:dyDescent="0.25">
      <c r="A199" s="22" t="str">
        <f t="shared" si="14"/>
        <v>Town of Harrison - 18</v>
      </c>
      <c r="B199" s="11">
        <v>50018</v>
      </c>
      <c r="C199" s="11">
        <v>240</v>
      </c>
      <c r="D199" s="11">
        <v>219</v>
      </c>
      <c r="E199" s="11">
        <v>18</v>
      </c>
      <c r="F199" s="11">
        <v>7</v>
      </c>
      <c r="G199" s="11">
        <v>0</v>
      </c>
      <c r="H199" s="11">
        <f t="shared" si="15"/>
        <v>484</v>
      </c>
      <c r="I199" s="24">
        <f t="shared" si="16"/>
        <v>9</v>
      </c>
      <c r="J199" s="23">
        <f t="shared" si="17"/>
        <v>493</v>
      </c>
    </row>
    <row r="200" spans="1:10" x14ac:dyDescent="0.25">
      <c r="A200" s="22" t="str">
        <f t="shared" si="14"/>
        <v>Town of Harrison - 19</v>
      </c>
      <c r="B200" s="11">
        <v>50019</v>
      </c>
      <c r="C200" s="11">
        <v>98</v>
      </c>
      <c r="D200" s="11">
        <v>175</v>
      </c>
      <c r="E200" s="11">
        <v>8</v>
      </c>
      <c r="F200" s="11">
        <v>9</v>
      </c>
      <c r="G200" s="11">
        <v>0</v>
      </c>
      <c r="H200" s="11">
        <f t="shared" si="15"/>
        <v>290</v>
      </c>
      <c r="I200" s="24">
        <f t="shared" si="16"/>
        <v>6</v>
      </c>
      <c r="J200" s="23">
        <f t="shared" si="17"/>
        <v>296</v>
      </c>
    </row>
    <row r="201" spans="1:10" ht="13.8" thickBot="1" x14ac:dyDescent="0.3">
      <c r="A201" s="18" t="str">
        <f t="shared" ref="A201:A268" si="19">VLOOKUP(B201,KEY,3,FALSE)</f>
        <v>Town of Harrison - 20</v>
      </c>
      <c r="B201" s="19">
        <v>50020</v>
      </c>
      <c r="C201" s="19">
        <v>59</v>
      </c>
      <c r="D201" s="19">
        <v>76</v>
      </c>
      <c r="E201" s="19">
        <v>5</v>
      </c>
      <c r="F201" s="19">
        <v>5</v>
      </c>
      <c r="G201" s="19">
        <v>0</v>
      </c>
      <c r="H201" s="19">
        <f t="shared" si="15"/>
        <v>145</v>
      </c>
      <c r="I201" s="26">
        <f t="shared" si="16"/>
        <v>9</v>
      </c>
      <c r="J201" s="19">
        <f t="shared" si="17"/>
        <v>154</v>
      </c>
    </row>
    <row r="202" spans="1:10" x14ac:dyDescent="0.25">
      <c r="A202" s="22"/>
      <c r="B202" s="11" t="s">
        <v>977</v>
      </c>
      <c r="C202" s="11">
        <f>SUM(C182:C201)</f>
        <v>4043</v>
      </c>
      <c r="D202" s="11">
        <f t="shared" ref="D202:J202" si="20">SUM(D182:D201)</f>
        <v>4812</v>
      </c>
      <c r="E202" s="11">
        <f t="shared" si="20"/>
        <v>340</v>
      </c>
      <c r="F202" s="11">
        <f t="shared" si="20"/>
        <v>279</v>
      </c>
      <c r="G202" s="11">
        <f t="shared" si="20"/>
        <v>1</v>
      </c>
      <c r="H202" s="11">
        <f t="shared" si="20"/>
        <v>9475</v>
      </c>
      <c r="I202" s="11">
        <f t="shared" si="20"/>
        <v>262</v>
      </c>
      <c r="J202" s="11">
        <f t="shared" si="20"/>
        <v>9737</v>
      </c>
    </row>
    <row r="203" spans="1:10" x14ac:dyDescent="0.25">
      <c r="A203" s="22" t="str">
        <f t="shared" si="19"/>
        <v>Town of Lewisboro - 1</v>
      </c>
      <c r="B203" s="11">
        <v>60001</v>
      </c>
      <c r="C203" s="11">
        <v>261</v>
      </c>
      <c r="D203" s="11">
        <v>163</v>
      </c>
      <c r="E203" s="11">
        <v>16</v>
      </c>
      <c r="F203" s="11">
        <v>9</v>
      </c>
      <c r="G203" s="11">
        <v>0</v>
      </c>
      <c r="H203" s="11">
        <f t="shared" si="15"/>
        <v>449</v>
      </c>
      <c r="I203" s="24">
        <f t="shared" si="16"/>
        <v>9</v>
      </c>
      <c r="J203" s="23">
        <f t="shared" si="17"/>
        <v>458</v>
      </c>
    </row>
    <row r="204" spans="1:10" x14ac:dyDescent="0.25">
      <c r="A204" s="22" t="str">
        <f t="shared" si="19"/>
        <v>Town of Lewisboro - 2</v>
      </c>
      <c r="B204" s="11">
        <v>60002</v>
      </c>
      <c r="C204" s="11">
        <v>340</v>
      </c>
      <c r="D204" s="11">
        <v>163</v>
      </c>
      <c r="E204" s="11">
        <v>20</v>
      </c>
      <c r="F204" s="11">
        <v>26</v>
      </c>
      <c r="G204" s="11">
        <v>0</v>
      </c>
      <c r="H204" s="11">
        <f t="shared" si="15"/>
        <v>549</v>
      </c>
      <c r="I204" s="24">
        <f t="shared" si="16"/>
        <v>15</v>
      </c>
      <c r="J204" s="23">
        <f t="shared" si="17"/>
        <v>564</v>
      </c>
    </row>
    <row r="205" spans="1:10" x14ac:dyDescent="0.25">
      <c r="A205" s="22" t="str">
        <f t="shared" si="19"/>
        <v>Town of Lewisboro - 3</v>
      </c>
      <c r="B205" s="11">
        <v>60003</v>
      </c>
      <c r="C205" s="11">
        <v>248</v>
      </c>
      <c r="D205" s="11">
        <v>164</v>
      </c>
      <c r="E205" s="11">
        <v>17</v>
      </c>
      <c r="F205" s="11">
        <v>20</v>
      </c>
      <c r="G205" s="11">
        <v>0</v>
      </c>
      <c r="H205" s="11">
        <f t="shared" si="15"/>
        <v>449</v>
      </c>
      <c r="I205" s="24">
        <f t="shared" si="16"/>
        <v>9</v>
      </c>
      <c r="J205" s="23">
        <f t="shared" si="17"/>
        <v>458</v>
      </c>
    </row>
    <row r="206" spans="1:10" x14ac:dyDescent="0.25">
      <c r="A206" s="22" t="str">
        <f t="shared" si="19"/>
        <v>Town of Lewisboro - 4</v>
      </c>
      <c r="B206" s="11">
        <v>60004</v>
      </c>
      <c r="C206" s="11">
        <v>325</v>
      </c>
      <c r="D206" s="11">
        <v>155</v>
      </c>
      <c r="E206" s="11">
        <v>15</v>
      </c>
      <c r="F206" s="11">
        <v>43</v>
      </c>
      <c r="G206" s="11">
        <v>0</v>
      </c>
      <c r="H206" s="11">
        <f t="shared" si="15"/>
        <v>538</v>
      </c>
      <c r="I206" s="24">
        <f t="shared" si="16"/>
        <v>14</v>
      </c>
      <c r="J206" s="23">
        <f t="shared" si="17"/>
        <v>552</v>
      </c>
    </row>
    <row r="207" spans="1:10" x14ac:dyDescent="0.25">
      <c r="A207" s="22" t="str">
        <f t="shared" si="19"/>
        <v>Town of Lewisboro - 5</v>
      </c>
      <c r="B207" s="11">
        <v>60005</v>
      </c>
      <c r="C207" s="11">
        <v>261</v>
      </c>
      <c r="D207" s="11">
        <v>156</v>
      </c>
      <c r="E207" s="11">
        <v>22</v>
      </c>
      <c r="F207" s="11">
        <v>17</v>
      </c>
      <c r="G207" s="11">
        <v>0</v>
      </c>
      <c r="H207" s="11">
        <f t="shared" si="15"/>
        <v>456</v>
      </c>
      <c r="I207" s="24">
        <f t="shared" si="16"/>
        <v>11</v>
      </c>
      <c r="J207" s="23">
        <f t="shared" si="17"/>
        <v>467</v>
      </c>
    </row>
    <row r="208" spans="1:10" x14ac:dyDescent="0.25">
      <c r="A208" s="22" t="str">
        <f t="shared" si="19"/>
        <v>Town of Lewisboro - 6</v>
      </c>
      <c r="B208" s="11">
        <v>60006</v>
      </c>
      <c r="C208" s="11">
        <v>307</v>
      </c>
      <c r="D208" s="11">
        <v>197</v>
      </c>
      <c r="E208" s="11">
        <v>26</v>
      </c>
      <c r="F208" s="11">
        <v>16</v>
      </c>
      <c r="G208" s="11">
        <v>0</v>
      </c>
      <c r="H208" s="11">
        <f t="shared" si="15"/>
        <v>546</v>
      </c>
      <c r="I208" s="24">
        <f t="shared" si="16"/>
        <v>10</v>
      </c>
      <c r="J208" s="23">
        <f t="shared" si="17"/>
        <v>556</v>
      </c>
    </row>
    <row r="209" spans="1:10" x14ac:dyDescent="0.25">
      <c r="A209" s="22" t="str">
        <f t="shared" si="19"/>
        <v>Town of Lewisboro - 7</v>
      </c>
      <c r="B209" s="11">
        <v>60007</v>
      </c>
      <c r="C209" s="11">
        <v>288</v>
      </c>
      <c r="D209" s="11">
        <v>133</v>
      </c>
      <c r="E209" s="11">
        <v>20</v>
      </c>
      <c r="F209" s="11">
        <v>25</v>
      </c>
      <c r="G209" s="11">
        <v>0</v>
      </c>
      <c r="H209" s="11">
        <f t="shared" si="15"/>
        <v>466</v>
      </c>
      <c r="I209" s="24">
        <f t="shared" si="16"/>
        <v>16</v>
      </c>
      <c r="J209" s="23">
        <f t="shared" si="17"/>
        <v>482</v>
      </c>
    </row>
    <row r="210" spans="1:10" x14ac:dyDescent="0.25">
      <c r="A210" s="22" t="str">
        <f t="shared" si="19"/>
        <v>Town of Lewisboro - 8</v>
      </c>
      <c r="B210" s="11">
        <v>60008</v>
      </c>
      <c r="C210" s="11">
        <v>351</v>
      </c>
      <c r="D210" s="11">
        <v>203</v>
      </c>
      <c r="E210" s="11">
        <v>28</v>
      </c>
      <c r="F210" s="11">
        <v>13</v>
      </c>
      <c r="G210" s="11">
        <v>0</v>
      </c>
      <c r="H210" s="11">
        <f t="shared" si="15"/>
        <v>595</v>
      </c>
      <c r="I210" s="24">
        <f t="shared" si="16"/>
        <v>10</v>
      </c>
      <c r="J210" s="23">
        <f t="shared" si="17"/>
        <v>605</v>
      </c>
    </row>
    <row r="211" spans="1:10" x14ac:dyDescent="0.25">
      <c r="A211" s="22" t="str">
        <f t="shared" si="19"/>
        <v>Town of Lewisboro - 9</v>
      </c>
      <c r="B211" s="11">
        <v>60009</v>
      </c>
      <c r="C211" s="11">
        <v>370</v>
      </c>
      <c r="D211" s="11">
        <v>172</v>
      </c>
      <c r="E211" s="11">
        <v>20</v>
      </c>
      <c r="F211" s="11">
        <v>25</v>
      </c>
      <c r="G211" s="11">
        <v>0</v>
      </c>
      <c r="H211" s="11">
        <f t="shared" si="15"/>
        <v>587</v>
      </c>
      <c r="I211" s="24">
        <f t="shared" si="16"/>
        <v>8</v>
      </c>
      <c r="J211" s="23">
        <f t="shared" si="17"/>
        <v>595</v>
      </c>
    </row>
    <row r="212" spans="1:10" x14ac:dyDescent="0.25">
      <c r="A212" s="22" t="str">
        <f t="shared" si="19"/>
        <v>Town of Lewisboro - 10</v>
      </c>
      <c r="B212" s="11">
        <v>60010</v>
      </c>
      <c r="C212" s="11">
        <v>347</v>
      </c>
      <c r="D212" s="11">
        <v>192</v>
      </c>
      <c r="E212" s="11">
        <v>26</v>
      </c>
      <c r="F212" s="11">
        <v>16</v>
      </c>
      <c r="G212" s="11">
        <v>0</v>
      </c>
      <c r="H212" s="11">
        <f t="shared" si="15"/>
        <v>581</v>
      </c>
      <c r="I212" s="24">
        <f t="shared" si="16"/>
        <v>11</v>
      </c>
      <c r="J212" s="23">
        <f t="shared" si="17"/>
        <v>592</v>
      </c>
    </row>
    <row r="213" spans="1:10" x14ac:dyDescent="0.25">
      <c r="A213" s="22" t="str">
        <f t="shared" si="19"/>
        <v>Town of Lewisboro - 11</v>
      </c>
      <c r="B213" s="11">
        <v>60011</v>
      </c>
      <c r="C213" s="11">
        <v>301</v>
      </c>
      <c r="D213" s="11">
        <v>163</v>
      </c>
      <c r="E213" s="11">
        <v>15</v>
      </c>
      <c r="F213" s="11">
        <v>12</v>
      </c>
      <c r="G213" s="11">
        <v>0</v>
      </c>
      <c r="H213" s="11">
        <f t="shared" si="15"/>
        <v>491</v>
      </c>
      <c r="I213" s="24">
        <f t="shared" si="16"/>
        <v>6</v>
      </c>
      <c r="J213" s="23">
        <f t="shared" si="17"/>
        <v>497</v>
      </c>
    </row>
    <row r="214" spans="1:10" ht="13.8" thickBot="1" x14ac:dyDescent="0.3">
      <c r="A214" s="18" t="str">
        <f t="shared" si="19"/>
        <v>Town of Lewisboro - 12</v>
      </c>
      <c r="B214" s="19">
        <v>60012</v>
      </c>
      <c r="C214" s="19">
        <v>295</v>
      </c>
      <c r="D214" s="19">
        <v>165</v>
      </c>
      <c r="E214" s="19">
        <v>39</v>
      </c>
      <c r="F214" s="19">
        <v>19</v>
      </c>
      <c r="G214" s="19">
        <v>0</v>
      </c>
      <c r="H214" s="19">
        <f t="shared" si="15"/>
        <v>518</v>
      </c>
      <c r="I214" s="26">
        <f t="shared" si="16"/>
        <v>9</v>
      </c>
      <c r="J214" s="19">
        <f t="shared" si="17"/>
        <v>527</v>
      </c>
    </row>
    <row r="215" spans="1:10" x14ac:dyDescent="0.25">
      <c r="A215" s="22"/>
      <c r="B215" s="11" t="s">
        <v>977</v>
      </c>
      <c r="C215" s="11">
        <f>SUM(C203:C214)</f>
        <v>3694</v>
      </c>
      <c r="D215" s="11">
        <f t="shared" ref="D215:J215" si="21">SUM(D203:D214)</f>
        <v>2026</v>
      </c>
      <c r="E215" s="11">
        <f t="shared" si="21"/>
        <v>264</v>
      </c>
      <c r="F215" s="11">
        <f t="shared" si="21"/>
        <v>241</v>
      </c>
      <c r="G215" s="11">
        <f t="shared" si="21"/>
        <v>0</v>
      </c>
      <c r="H215" s="11">
        <f t="shared" si="21"/>
        <v>6225</v>
      </c>
      <c r="I215" s="11">
        <f t="shared" si="21"/>
        <v>128</v>
      </c>
      <c r="J215" s="11">
        <f t="shared" si="21"/>
        <v>6353</v>
      </c>
    </row>
    <row r="216" spans="1:10" x14ac:dyDescent="0.25">
      <c r="A216" s="22" t="str">
        <f t="shared" si="19"/>
        <v>Town of Mamaroneck - 1</v>
      </c>
      <c r="B216" s="11">
        <v>70001</v>
      </c>
      <c r="C216" s="11">
        <v>154</v>
      </c>
      <c r="D216" s="11">
        <v>111</v>
      </c>
      <c r="E216" s="11">
        <v>12</v>
      </c>
      <c r="F216" s="11">
        <v>10</v>
      </c>
      <c r="G216" s="11">
        <v>0</v>
      </c>
      <c r="H216" s="11">
        <f t="shared" ref="H216:H281" si="22">SUM(C216:G216)</f>
        <v>287</v>
      </c>
      <c r="I216" s="24">
        <f t="shared" ref="I216:I281" si="23">SUM(J216-H216)</f>
        <v>15</v>
      </c>
      <c r="J216" s="23">
        <f t="shared" ref="J216:J281" si="24">VLOOKUP(B216,KEY,2,FALSE)</f>
        <v>302</v>
      </c>
    </row>
    <row r="217" spans="1:10" x14ac:dyDescent="0.25">
      <c r="A217" s="22" t="str">
        <f t="shared" si="19"/>
        <v>Town of Mamaroneck - 2</v>
      </c>
      <c r="B217" s="11">
        <v>70002</v>
      </c>
      <c r="C217" s="11">
        <v>170</v>
      </c>
      <c r="D217" s="11">
        <v>132</v>
      </c>
      <c r="E217" s="11">
        <v>16</v>
      </c>
      <c r="F217" s="11">
        <v>19</v>
      </c>
      <c r="G217" s="11">
        <v>0</v>
      </c>
      <c r="H217" s="11">
        <f t="shared" si="22"/>
        <v>337</v>
      </c>
      <c r="I217" s="24">
        <f t="shared" si="23"/>
        <v>18</v>
      </c>
      <c r="J217" s="23">
        <f t="shared" si="24"/>
        <v>355</v>
      </c>
    </row>
    <row r="218" spans="1:10" x14ac:dyDescent="0.25">
      <c r="A218" s="22" t="str">
        <f t="shared" si="19"/>
        <v>Town of Mamaroneck - 3</v>
      </c>
      <c r="B218" s="11">
        <v>70003</v>
      </c>
      <c r="C218" s="11">
        <v>377</v>
      </c>
      <c r="D218" s="11">
        <v>173</v>
      </c>
      <c r="E218" s="11">
        <v>24</v>
      </c>
      <c r="F218" s="11">
        <v>21</v>
      </c>
      <c r="G218" s="11">
        <v>0</v>
      </c>
      <c r="H218" s="11">
        <f t="shared" si="22"/>
        <v>595</v>
      </c>
      <c r="I218" s="24">
        <f t="shared" si="23"/>
        <v>17</v>
      </c>
      <c r="J218" s="23">
        <f t="shared" si="24"/>
        <v>612</v>
      </c>
    </row>
    <row r="219" spans="1:10" x14ac:dyDescent="0.25">
      <c r="A219" s="22" t="str">
        <f t="shared" si="19"/>
        <v>Town of Mamaroneck - 4</v>
      </c>
      <c r="B219" s="11">
        <v>70004</v>
      </c>
      <c r="C219" s="11">
        <v>263</v>
      </c>
      <c r="D219" s="11">
        <v>167</v>
      </c>
      <c r="E219" s="11">
        <v>18</v>
      </c>
      <c r="F219" s="11">
        <v>37</v>
      </c>
      <c r="G219" s="11">
        <v>0</v>
      </c>
      <c r="H219" s="11">
        <f t="shared" si="22"/>
        <v>485</v>
      </c>
      <c r="I219" s="24">
        <f t="shared" si="23"/>
        <v>16</v>
      </c>
      <c r="J219" s="23">
        <f t="shared" si="24"/>
        <v>501</v>
      </c>
    </row>
    <row r="220" spans="1:10" x14ac:dyDescent="0.25">
      <c r="A220" s="22" t="str">
        <f t="shared" si="19"/>
        <v>Town of Mamaroneck - 5</v>
      </c>
      <c r="B220" s="11">
        <v>70005</v>
      </c>
      <c r="C220" s="11">
        <v>133</v>
      </c>
      <c r="D220" s="11">
        <v>105</v>
      </c>
      <c r="E220" s="11">
        <v>16</v>
      </c>
      <c r="F220" s="11">
        <v>15</v>
      </c>
      <c r="G220" s="11">
        <v>0</v>
      </c>
      <c r="H220" s="11">
        <f t="shared" si="22"/>
        <v>269</v>
      </c>
      <c r="I220" s="24">
        <f t="shared" si="23"/>
        <v>13</v>
      </c>
      <c r="J220" s="23">
        <f t="shared" si="24"/>
        <v>282</v>
      </c>
    </row>
    <row r="221" spans="1:10" x14ac:dyDescent="0.25">
      <c r="A221" s="22" t="str">
        <f t="shared" si="19"/>
        <v>Town of Mamaroneck - 6</v>
      </c>
      <c r="B221" s="11">
        <v>70006</v>
      </c>
      <c r="C221" s="11">
        <v>307</v>
      </c>
      <c r="D221" s="11">
        <v>110</v>
      </c>
      <c r="E221" s="11">
        <v>7</v>
      </c>
      <c r="F221" s="11">
        <v>18</v>
      </c>
      <c r="G221" s="11">
        <v>0</v>
      </c>
      <c r="H221" s="11">
        <f t="shared" si="22"/>
        <v>442</v>
      </c>
      <c r="I221" s="24">
        <f t="shared" si="23"/>
        <v>22</v>
      </c>
      <c r="J221" s="23">
        <f t="shared" si="24"/>
        <v>464</v>
      </c>
    </row>
    <row r="222" spans="1:10" x14ac:dyDescent="0.25">
      <c r="A222" s="22" t="str">
        <f t="shared" si="19"/>
        <v>Town of Mamaroneck - 7</v>
      </c>
      <c r="B222" s="11">
        <v>70007</v>
      </c>
      <c r="C222" s="11">
        <v>175</v>
      </c>
      <c r="D222" s="11">
        <v>75</v>
      </c>
      <c r="E222" s="11">
        <v>4</v>
      </c>
      <c r="F222" s="11">
        <v>8</v>
      </c>
      <c r="G222" s="11">
        <v>0</v>
      </c>
      <c r="H222" s="11">
        <f t="shared" si="22"/>
        <v>262</v>
      </c>
      <c r="I222" s="24">
        <f t="shared" si="23"/>
        <v>14</v>
      </c>
      <c r="J222" s="23">
        <f t="shared" si="24"/>
        <v>276</v>
      </c>
    </row>
    <row r="223" spans="1:10" x14ac:dyDescent="0.25">
      <c r="A223" s="22" t="str">
        <f t="shared" si="19"/>
        <v>Town of Mamaroneck - 8</v>
      </c>
      <c r="B223" s="11">
        <v>70008</v>
      </c>
      <c r="C223" s="11">
        <v>379</v>
      </c>
      <c r="D223" s="11">
        <v>176</v>
      </c>
      <c r="E223" s="11">
        <v>6</v>
      </c>
      <c r="F223" s="11">
        <v>14</v>
      </c>
      <c r="G223" s="11">
        <v>0</v>
      </c>
      <c r="H223" s="11">
        <f t="shared" si="22"/>
        <v>575</v>
      </c>
      <c r="I223" s="24">
        <f t="shared" si="23"/>
        <v>15</v>
      </c>
      <c r="J223" s="23">
        <f t="shared" si="24"/>
        <v>590</v>
      </c>
    </row>
    <row r="224" spans="1:10" x14ac:dyDescent="0.25">
      <c r="A224" s="22" t="str">
        <f t="shared" si="19"/>
        <v>Town of Mamaroneck - 9</v>
      </c>
      <c r="B224" s="11">
        <v>70009</v>
      </c>
      <c r="C224" s="11">
        <v>260</v>
      </c>
      <c r="D224" s="11">
        <v>79</v>
      </c>
      <c r="E224" s="11">
        <v>14</v>
      </c>
      <c r="F224" s="11">
        <v>13</v>
      </c>
      <c r="G224" s="11">
        <v>0</v>
      </c>
      <c r="H224" s="11">
        <f t="shared" si="22"/>
        <v>366</v>
      </c>
      <c r="I224" s="24">
        <f t="shared" si="23"/>
        <v>13</v>
      </c>
      <c r="J224" s="23">
        <f t="shared" si="24"/>
        <v>379</v>
      </c>
    </row>
    <row r="225" spans="1:10" x14ac:dyDescent="0.25">
      <c r="A225" s="22" t="str">
        <f t="shared" si="19"/>
        <v>Town of Mamaroneck - 10</v>
      </c>
      <c r="B225" s="11">
        <v>70010</v>
      </c>
      <c r="C225" s="11">
        <v>387</v>
      </c>
      <c r="D225" s="11">
        <v>155</v>
      </c>
      <c r="E225" s="11">
        <v>7</v>
      </c>
      <c r="F225" s="11">
        <v>13</v>
      </c>
      <c r="G225" s="11">
        <v>0</v>
      </c>
      <c r="H225" s="11">
        <f t="shared" si="22"/>
        <v>562</v>
      </c>
      <c r="I225" s="24">
        <f t="shared" si="23"/>
        <v>18</v>
      </c>
      <c r="J225" s="23">
        <f t="shared" si="24"/>
        <v>580</v>
      </c>
    </row>
    <row r="226" spans="1:10" x14ac:dyDescent="0.25">
      <c r="A226" s="22" t="str">
        <f t="shared" si="19"/>
        <v>Town of Mamaroneck - 11</v>
      </c>
      <c r="B226" s="11">
        <v>70011</v>
      </c>
      <c r="C226" s="11">
        <v>310</v>
      </c>
      <c r="D226" s="11">
        <v>104</v>
      </c>
      <c r="E226" s="11">
        <v>14</v>
      </c>
      <c r="F226" s="11">
        <v>13</v>
      </c>
      <c r="G226" s="11">
        <v>0</v>
      </c>
      <c r="H226" s="11">
        <f t="shared" si="22"/>
        <v>441</v>
      </c>
      <c r="I226" s="24">
        <f t="shared" si="23"/>
        <v>18</v>
      </c>
      <c r="J226" s="23">
        <f t="shared" si="24"/>
        <v>459</v>
      </c>
    </row>
    <row r="227" spans="1:10" x14ac:dyDescent="0.25">
      <c r="A227" s="22" t="str">
        <f t="shared" si="19"/>
        <v>Town of Mamaroneck - 12</v>
      </c>
      <c r="B227" s="11">
        <v>70012</v>
      </c>
      <c r="C227" s="11">
        <v>450</v>
      </c>
      <c r="D227" s="11">
        <v>113</v>
      </c>
      <c r="E227" s="11">
        <v>9</v>
      </c>
      <c r="F227" s="11">
        <v>14</v>
      </c>
      <c r="G227" s="11">
        <v>0</v>
      </c>
      <c r="H227" s="11">
        <f t="shared" si="22"/>
        <v>586</v>
      </c>
      <c r="I227" s="24">
        <f t="shared" si="23"/>
        <v>8</v>
      </c>
      <c r="J227" s="23">
        <f t="shared" si="24"/>
        <v>594</v>
      </c>
    </row>
    <row r="228" spans="1:10" x14ac:dyDescent="0.25">
      <c r="A228" s="22" t="str">
        <f t="shared" si="19"/>
        <v>Town of Mamaroneck - 13</v>
      </c>
      <c r="B228" s="11">
        <v>70013</v>
      </c>
      <c r="C228" s="11">
        <v>399</v>
      </c>
      <c r="D228" s="11">
        <v>105</v>
      </c>
      <c r="E228" s="11">
        <v>7</v>
      </c>
      <c r="F228" s="11">
        <v>14</v>
      </c>
      <c r="G228" s="11">
        <v>0</v>
      </c>
      <c r="H228" s="11">
        <f t="shared" si="22"/>
        <v>525</v>
      </c>
      <c r="I228" s="24">
        <f t="shared" si="23"/>
        <v>13</v>
      </c>
      <c r="J228" s="23">
        <f t="shared" si="24"/>
        <v>538</v>
      </c>
    </row>
    <row r="229" spans="1:10" x14ac:dyDescent="0.25">
      <c r="A229" s="22" t="str">
        <f t="shared" si="19"/>
        <v>Town of Mamaroneck - 14</v>
      </c>
      <c r="B229" s="11">
        <v>70014</v>
      </c>
      <c r="C229" s="11">
        <v>319</v>
      </c>
      <c r="D229" s="11">
        <v>129</v>
      </c>
      <c r="E229" s="11">
        <v>7</v>
      </c>
      <c r="F229" s="11">
        <v>20</v>
      </c>
      <c r="G229" s="11">
        <v>0</v>
      </c>
      <c r="H229" s="11">
        <f t="shared" si="22"/>
        <v>475</v>
      </c>
      <c r="I229" s="24">
        <f t="shared" si="23"/>
        <v>10</v>
      </c>
      <c r="J229" s="23">
        <f t="shared" si="24"/>
        <v>485</v>
      </c>
    </row>
    <row r="230" spans="1:10" x14ac:dyDescent="0.25">
      <c r="A230" s="22" t="str">
        <f t="shared" si="19"/>
        <v>Town of Mamaroneck - 15</v>
      </c>
      <c r="B230" s="11">
        <v>70015</v>
      </c>
      <c r="C230" s="11">
        <v>355</v>
      </c>
      <c r="D230" s="11">
        <v>152</v>
      </c>
      <c r="E230" s="11">
        <v>7</v>
      </c>
      <c r="F230" s="11">
        <v>20</v>
      </c>
      <c r="G230" s="11">
        <v>0</v>
      </c>
      <c r="H230" s="11">
        <f t="shared" si="22"/>
        <v>534</v>
      </c>
      <c r="I230" s="24">
        <f t="shared" si="23"/>
        <v>5</v>
      </c>
      <c r="J230" s="23">
        <f t="shared" si="24"/>
        <v>539</v>
      </c>
    </row>
    <row r="231" spans="1:10" x14ac:dyDescent="0.25">
      <c r="A231" s="22" t="str">
        <f t="shared" si="19"/>
        <v>Town of Mamaroneck - 16</v>
      </c>
      <c r="B231" s="11">
        <v>70016</v>
      </c>
      <c r="C231" s="11">
        <v>253</v>
      </c>
      <c r="D231" s="11">
        <v>98</v>
      </c>
      <c r="E231" s="11">
        <v>19</v>
      </c>
      <c r="F231" s="11">
        <v>29</v>
      </c>
      <c r="G231" s="11">
        <v>0</v>
      </c>
      <c r="H231" s="11">
        <f t="shared" si="22"/>
        <v>399</v>
      </c>
      <c r="I231" s="24">
        <f t="shared" si="23"/>
        <v>12</v>
      </c>
      <c r="J231" s="23">
        <f t="shared" si="24"/>
        <v>411</v>
      </c>
    </row>
    <row r="232" spans="1:10" x14ac:dyDescent="0.25">
      <c r="A232" s="22" t="str">
        <f t="shared" si="19"/>
        <v>Town of Mamaroneck - 17</v>
      </c>
      <c r="B232" s="11">
        <v>70017</v>
      </c>
      <c r="C232" s="11">
        <v>338</v>
      </c>
      <c r="D232" s="11">
        <v>96</v>
      </c>
      <c r="E232" s="11">
        <v>8</v>
      </c>
      <c r="F232" s="11">
        <v>14</v>
      </c>
      <c r="G232" s="11">
        <v>0</v>
      </c>
      <c r="H232" s="11">
        <f t="shared" si="22"/>
        <v>456</v>
      </c>
      <c r="I232" s="24">
        <f t="shared" si="23"/>
        <v>14</v>
      </c>
      <c r="J232" s="23">
        <f t="shared" si="24"/>
        <v>470</v>
      </c>
    </row>
    <row r="233" spans="1:10" x14ac:dyDescent="0.25">
      <c r="A233" s="22" t="str">
        <f t="shared" si="19"/>
        <v>Town of Mamaroneck - 18</v>
      </c>
      <c r="B233" s="11">
        <v>70018</v>
      </c>
      <c r="C233" s="11">
        <v>300</v>
      </c>
      <c r="D233" s="11">
        <v>97</v>
      </c>
      <c r="E233" s="11">
        <v>9</v>
      </c>
      <c r="F233" s="11">
        <v>8</v>
      </c>
      <c r="G233" s="11">
        <v>0</v>
      </c>
      <c r="H233" s="11">
        <f t="shared" si="22"/>
        <v>414</v>
      </c>
      <c r="I233" s="24">
        <f t="shared" si="23"/>
        <v>13</v>
      </c>
      <c r="J233" s="23">
        <f t="shared" si="24"/>
        <v>427</v>
      </c>
    </row>
    <row r="234" spans="1:10" x14ac:dyDescent="0.25">
      <c r="A234" s="22" t="str">
        <f t="shared" si="19"/>
        <v>Town of Mamaroneck - 19</v>
      </c>
      <c r="B234" s="11">
        <v>70019</v>
      </c>
      <c r="C234" s="11">
        <v>298</v>
      </c>
      <c r="D234" s="11">
        <v>133</v>
      </c>
      <c r="E234" s="11">
        <v>19</v>
      </c>
      <c r="F234" s="11">
        <v>15</v>
      </c>
      <c r="G234" s="11">
        <v>0</v>
      </c>
      <c r="H234" s="11">
        <f t="shared" si="22"/>
        <v>465</v>
      </c>
      <c r="I234" s="24">
        <f t="shared" si="23"/>
        <v>16</v>
      </c>
      <c r="J234" s="23">
        <f t="shared" si="24"/>
        <v>481</v>
      </c>
    </row>
    <row r="235" spans="1:10" x14ac:dyDescent="0.25">
      <c r="A235" s="22" t="str">
        <f t="shared" si="19"/>
        <v>Town of Mamaroneck - 20</v>
      </c>
      <c r="B235" s="11">
        <v>70020</v>
      </c>
      <c r="C235" s="11">
        <v>374</v>
      </c>
      <c r="D235" s="11">
        <v>101</v>
      </c>
      <c r="E235" s="11">
        <v>10</v>
      </c>
      <c r="F235" s="11">
        <v>18</v>
      </c>
      <c r="G235" s="11">
        <v>0</v>
      </c>
      <c r="H235" s="11">
        <f t="shared" si="22"/>
        <v>503</v>
      </c>
      <c r="I235" s="24">
        <f t="shared" si="23"/>
        <v>14</v>
      </c>
      <c r="J235" s="23">
        <f t="shared" si="24"/>
        <v>517</v>
      </c>
    </row>
    <row r="236" spans="1:10" x14ac:dyDescent="0.25">
      <c r="A236" s="22" t="str">
        <f t="shared" si="19"/>
        <v>Town of Mamaroneck - 21</v>
      </c>
      <c r="B236" s="11">
        <v>70021</v>
      </c>
      <c r="C236" s="11">
        <v>311</v>
      </c>
      <c r="D236" s="11">
        <v>96</v>
      </c>
      <c r="E236" s="11">
        <v>7</v>
      </c>
      <c r="F236" s="11">
        <v>11</v>
      </c>
      <c r="G236" s="11">
        <v>0</v>
      </c>
      <c r="H236" s="11">
        <f t="shared" si="22"/>
        <v>425</v>
      </c>
      <c r="I236" s="24">
        <f t="shared" si="23"/>
        <v>11</v>
      </c>
      <c r="J236" s="23">
        <f t="shared" si="24"/>
        <v>436</v>
      </c>
    </row>
    <row r="237" spans="1:10" x14ac:dyDescent="0.25">
      <c r="A237" s="22" t="str">
        <f t="shared" si="19"/>
        <v>Town of Mamaroneck - 22</v>
      </c>
      <c r="B237" s="11">
        <v>70022</v>
      </c>
      <c r="C237" s="11">
        <v>213</v>
      </c>
      <c r="D237" s="11">
        <v>118</v>
      </c>
      <c r="E237" s="11">
        <v>9</v>
      </c>
      <c r="F237" s="11">
        <v>18</v>
      </c>
      <c r="G237" s="11">
        <v>0</v>
      </c>
      <c r="H237" s="11">
        <f t="shared" si="22"/>
        <v>358</v>
      </c>
      <c r="I237" s="24">
        <f t="shared" si="23"/>
        <v>14</v>
      </c>
      <c r="J237" s="23">
        <f t="shared" si="24"/>
        <v>372</v>
      </c>
    </row>
    <row r="238" spans="1:10" x14ac:dyDescent="0.25">
      <c r="A238" s="22" t="str">
        <f t="shared" si="19"/>
        <v>Town of Mamaroneck - 23</v>
      </c>
      <c r="B238" s="11">
        <v>70023</v>
      </c>
      <c r="C238" s="11">
        <v>382</v>
      </c>
      <c r="D238" s="11">
        <v>132</v>
      </c>
      <c r="E238" s="11">
        <v>8</v>
      </c>
      <c r="F238" s="11">
        <v>19</v>
      </c>
      <c r="G238" s="11">
        <v>1</v>
      </c>
      <c r="H238" s="11">
        <f t="shared" si="22"/>
        <v>542</v>
      </c>
      <c r="I238" s="24">
        <f t="shared" si="23"/>
        <v>15</v>
      </c>
      <c r="J238" s="23">
        <f t="shared" si="24"/>
        <v>557</v>
      </c>
    </row>
    <row r="239" spans="1:10" x14ac:dyDescent="0.25">
      <c r="A239" s="22" t="str">
        <f t="shared" si="19"/>
        <v>Town of Mamaroneck - 24</v>
      </c>
      <c r="B239" s="11">
        <v>70024</v>
      </c>
      <c r="C239" s="11">
        <v>281</v>
      </c>
      <c r="D239" s="11">
        <v>106</v>
      </c>
      <c r="E239" s="11">
        <v>7</v>
      </c>
      <c r="F239" s="11">
        <v>15</v>
      </c>
      <c r="G239" s="11">
        <v>0</v>
      </c>
      <c r="H239" s="11">
        <f t="shared" si="22"/>
        <v>409</v>
      </c>
      <c r="I239" s="24">
        <f t="shared" si="23"/>
        <v>13</v>
      </c>
      <c r="J239" s="23">
        <f t="shared" si="24"/>
        <v>422</v>
      </c>
    </row>
    <row r="240" spans="1:10" x14ac:dyDescent="0.25">
      <c r="A240" s="22" t="str">
        <f t="shared" si="19"/>
        <v>Town of Mamaroneck - 25</v>
      </c>
      <c r="B240" s="11">
        <v>70025</v>
      </c>
      <c r="C240" s="11">
        <v>133</v>
      </c>
      <c r="D240" s="11">
        <v>49</v>
      </c>
      <c r="E240" s="11">
        <v>6</v>
      </c>
      <c r="F240" s="11">
        <v>12</v>
      </c>
      <c r="G240" s="11">
        <v>0</v>
      </c>
      <c r="H240" s="11">
        <f t="shared" si="22"/>
        <v>200</v>
      </c>
      <c r="I240" s="24">
        <f t="shared" si="23"/>
        <v>6</v>
      </c>
      <c r="J240" s="23">
        <f t="shared" si="24"/>
        <v>206</v>
      </c>
    </row>
    <row r="241" spans="1:10" x14ac:dyDescent="0.25">
      <c r="A241" s="22" t="str">
        <f t="shared" si="19"/>
        <v>Town of Mamaroneck - 26</v>
      </c>
      <c r="B241" s="11">
        <v>70026</v>
      </c>
      <c r="C241" s="11">
        <v>390</v>
      </c>
      <c r="D241" s="11">
        <v>118</v>
      </c>
      <c r="E241" s="11">
        <v>13</v>
      </c>
      <c r="F241" s="11">
        <v>22</v>
      </c>
      <c r="G241" s="11">
        <v>0</v>
      </c>
      <c r="H241" s="11">
        <f t="shared" si="22"/>
        <v>543</v>
      </c>
      <c r="I241" s="24">
        <f t="shared" si="23"/>
        <v>10</v>
      </c>
      <c r="J241" s="23">
        <f t="shared" si="24"/>
        <v>553</v>
      </c>
    </row>
    <row r="242" spans="1:10" x14ac:dyDescent="0.25">
      <c r="A242" s="22" t="str">
        <f t="shared" si="19"/>
        <v>Town of Mamaroneck - 27</v>
      </c>
      <c r="B242" s="11">
        <v>70027</v>
      </c>
      <c r="C242" s="11">
        <v>180</v>
      </c>
      <c r="D242" s="11">
        <v>128</v>
      </c>
      <c r="E242" s="11">
        <v>5</v>
      </c>
      <c r="F242" s="11">
        <v>5</v>
      </c>
      <c r="G242" s="11">
        <v>0</v>
      </c>
      <c r="H242" s="11">
        <f t="shared" si="22"/>
        <v>318</v>
      </c>
      <c r="I242" s="24">
        <f t="shared" si="23"/>
        <v>12</v>
      </c>
      <c r="J242" s="23">
        <f t="shared" si="24"/>
        <v>330</v>
      </c>
    </row>
    <row r="243" spans="1:10" ht="13.8" thickBot="1" x14ac:dyDescent="0.3">
      <c r="A243" s="18" t="str">
        <f t="shared" si="19"/>
        <v>Town of Mamaroneck - 28</v>
      </c>
      <c r="B243" s="19">
        <v>70028</v>
      </c>
      <c r="C243" s="19">
        <v>148</v>
      </c>
      <c r="D243" s="19">
        <v>84</v>
      </c>
      <c r="E243" s="19">
        <v>3</v>
      </c>
      <c r="F243" s="19">
        <v>2</v>
      </c>
      <c r="G243" s="19">
        <v>0</v>
      </c>
      <c r="H243" s="19">
        <f t="shared" si="22"/>
        <v>237</v>
      </c>
      <c r="I243" s="26">
        <f t="shared" si="23"/>
        <v>4</v>
      </c>
      <c r="J243" s="19">
        <f t="shared" si="24"/>
        <v>241</v>
      </c>
    </row>
    <row r="244" spans="1:10" x14ac:dyDescent="0.25">
      <c r="A244" s="22"/>
      <c r="B244" s="11" t="s">
        <v>977</v>
      </c>
      <c r="C244" s="11">
        <f>SUM(C216:C243)</f>
        <v>8039</v>
      </c>
      <c r="D244" s="11">
        <f t="shared" ref="D244:J244" si="25">SUM(D216:D243)</f>
        <v>3242</v>
      </c>
      <c r="E244" s="11">
        <f t="shared" si="25"/>
        <v>291</v>
      </c>
      <c r="F244" s="11">
        <f t="shared" si="25"/>
        <v>437</v>
      </c>
      <c r="G244" s="11">
        <f t="shared" si="25"/>
        <v>1</v>
      </c>
      <c r="H244" s="11">
        <f t="shared" si="25"/>
        <v>12010</v>
      </c>
      <c r="I244" s="11">
        <f t="shared" si="25"/>
        <v>369</v>
      </c>
      <c r="J244" s="11">
        <f t="shared" si="25"/>
        <v>12379</v>
      </c>
    </row>
    <row r="245" spans="1:10" x14ac:dyDescent="0.25">
      <c r="A245" s="22" t="str">
        <f t="shared" si="19"/>
        <v>Town of Mount Kisco - 1</v>
      </c>
      <c r="B245" s="11">
        <v>80001</v>
      </c>
      <c r="C245" s="11">
        <v>208</v>
      </c>
      <c r="D245" s="11">
        <v>128</v>
      </c>
      <c r="E245" s="11">
        <v>22</v>
      </c>
      <c r="F245" s="11">
        <v>34</v>
      </c>
      <c r="G245" s="11">
        <v>0</v>
      </c>
      <c r="H245" s="11">
        <f t="shared" si="22"/>
        <v>392</v>
      </c>
      <c r="I245" s="24">
        <f t="shared" si="23"/>
        <v>22</v>
      </c>
      <c r="J245" s="23">
        <f t="shared" si="24"/>
        <v>414</v>
      </c>
    </row>
    <row r="246" spans="1:10" x14ac:dyDescent="0.25">
      <c r="A246" s="22" t="str">
        <f t="shared" si="19"/>
        <v>Town of Mount Kisco - 2</v>
      </c>
      <c r="B246" s="11">
        <v>80002</v>
      </c>
      <c r="C246" s="11">
        <v>450</v>
      </c>
      <c r="D246" s="11">
        <v>254</v>
      </c>
      <c r="E246" s="11">
        <v>27</v>
      </c>
      <c r="F246" s="11">
        <v>34</v>
      </c>
      <c r="G246" s="11">
        <v>1</v>
      </c>
      <c r="H246" s="11">
        <f t="shared" si="22"/>
        <v>766</v>
      </c>
      <c r="I246" s="24">
        <f t="shared" si="23"/>
        <v>24</v>
      </c>
      <c r="J246" s="23">
        <f t="shared" si="24"/>
        <v>790</v>
      </c>
    </row>
    <row r="247" spans="1:10" x14ac:dyDescent="0.25">
      <c r="A247" s="22" t="str">
        <f t="shared" si="19"/>
        <v>Town of Mount Kisco - 3</v>
      </c>
      <c r="B247" s="11">
        <v>80003</v>
      </c>
      <c r="C247" s="11">
        <v>264</v>
      </c>
      <c r="D247" s="11">
        <v>134</v>
      </c>
      <c r="E247" s="11">
        <v>15</v>
      </c>
      <c r="F247" s="11">
        <v>23</v>
      </c>
      <c r="G247" s="11">
        <v>0</v>
      </c>
      <c r="H247" s="11">
        <f t="shared" si="22"/>
        <v>436</v>
      </c>
      <c r="I247" s="24">
        <f t="shared" si="23"/>
        <v>25</v>
      </c>
      <c r="J247" s="23">
        <f t="shared" si="24"/>
        <v>461</v>
      </c>
    </row>
    <row r="248" spans="1:10" x14ac:dyDescent="0.25">
      <c r="A248" s="22" t="str">
        <f t="shared" si="19"/>
        <v>Town of Mount Kisco - 4</v>
      </c>
      <c r="B248" s="11">
        <v>80004</v>
      </c>
      <c r="C248" s="11">
        <v>364</v>
      </c>
      <c r="D248" s="11">
        <v>170</v>
      </c>
      <c r="E248" s="11">
        <v>22</v>
      </c>
      <c r="F248" s="11">
        <v>41</v>
      </c>
      <c r="G248" s="11">
        <v>0</v>
      </c>
      <c r="H248" s="11">
        <f t="shared" si="22"/>
        <v>597</v>
      </c>
      <c r="I248" s="24">
        <f t="shared" si="23"/>
        <v>25</v>
      </c>
      <c r="J248" s="23">
        <f t="shared" si="24"/>
        <v>622</v>
      </c>
    </row>
    <row r="249" spans="1:10" x14ac:dyDescent="0.25">
      <c r="A249" s="22" t="str">
        <f t="shared" si="19"/>
        <v>Town of Mount Kisco - 5</v>
      </c>
      <c r="B249" s="11">
        <v>80005</v>
      </c>
      <c r="C249" s="11">
        <v>166</v>
      </c>
      <c r="D249" s="11">
        <v>112</v>
      </c>
      <c r="E249" s="11">
        <v>13</v>
      </c>
      <c r="F249" s="11">
        <v>10</v>
      </c>
      <c r="G249" s="11">
        <v>0</v>
      </c>
      <c r="H249" s="11">
        <f t="shared" si="22"/>
        <v>301</v>
      </c>
      <c r="I249" s="24">
        <f t="shared" si="23"/>
        <v>13</v>
      </c>
      <c r="J249" s="23">
        <f t="shared" si="24"/>
        <v>314</v>
      </c>
    </row>
    <row r="250" spans="1:10" x14ac:dyDescent="0.25">
      <c r="A250" s="22" t="str">
        <f t="shared" si="19"/>
        <v>Town of Mount Kisco - 6</v>
      </c>
      <c r="B250" s="11">
        <v>80006</v>
      </c>
      <c r="C250" s="11">
        <v>316</v>
      </c>
      <c r="D250" s="11">
        <v>117</v>
      </c>
      <c r="E250" s="11">
        <v>14</v>
      </c>
      <c r="F250" s="11">
        <v>17</v>
      </c>
      <c r="G250" s="11">
        <v>0</v>
      </c>
      <c r="H250" s="11">
        <f t="shared" si="22"/>
        <v>464</v>
      </c>
      <c r="I250" s="24">
        <f t="shared" si="23"/>
        <v>20</v>
      </c>
      <c r="J250" s="23">
        <f t="shared" si="24"/>
        <v>484</v>
      </c>
    </row>
    <row r="251" spans="1:10" ht="13.8" thickBot="1" x14ac:dyDescent="0.3">
      <c r="A251" s="18" t="str">
        <f t="shared" si="19"/>
        <v>Town of Mount Kisco - 7</v>
      </c>
      <c r="B251" s="19">
        <v>80007</v>
      </c>
      <c r="C251" s="19">
        <v>170</v>
      </c>
      <c r="D251" s="19">
        <v>62</v>
      </c>
      <c r="E251" s="19">
        <v>14</v>
      </c>
      <c r="F251" s="19">
        <v>11</v>
      </c>
      <c r="G251" s="19">
        <v>0</v>
      </c>
      <c r="H251" s="19">
        <f t="shared" si="22"/>
        <v>257</v>
      </c>
      <c r="I251" s="26">
        <f t="shared" si="23"/>
        <v>2</v>
      </c>
      <c r="J251" s="19">
        <f t="shared" si="24"/>
        <v>259</v>
      </c>
    </row>
    <row r="252" spans="1:10" x14ac:dyDescent="0.25">
      <c r="A252" s="22"/>
      <c r="B252" s="11" t="s">
        <v>977</v>
      </c>
      <c r="C252" s="11">
        <f>SUM(C245:C251)</f>
        <v>1938</v>
      </c>
      <c r="D252" s="11">
        <f t="shared" ref="D252:J252" si="26">SUM(D245:D251)</f>
        <v>977</v>
      </c>
      <c r="E252" s="11">
        <f t="shared" si="26"/>
        <v>127</v>
      </c>
      <c r="F252" s="11">
        <f t="shared" si="26"/>
        <v>170</v>
      </c>
      <c r="G252" s="11">
        <f t="shared" si="26"/>
        <v>1</v>
      </c>
      <c r="H252" s="11">
        <f t="shared" si="26"/>
        <v>3213</v>
      </c>
      <c r="I252" s="11">
        <f t="shared" si="26"/>
        <v>131</v>
      </c>
      <c r="J252" s="11">
        <f t="shared" si="26"/>
        <v>3344</v>
      </c>
    </row>
    <row r="253" spans="1:10" x14ac:dyDescent="0.25">
      <c r="A253" s="22" t="str">
        <f t="shared" si="19"/>
        <v>Town of Mount Pleasant - 1</v>
      </c>
      <c r="B253" s="11">
        <v>90001</v>
      </c>
      <c r="C253" s="11">
        <v>124</v>
      </c>
      <c r="D253" s="11">
        <v>78</v>
      </c>
      <c r="E253" s="11">
        <v>6</v>
      </c>
      <c r="F253" s="11">
        <v>5</v>
      </c>
      <c r="G253" s="11">
        <v>0</v>
      </c>
      <c r="H253" s="11">
        <f t="shared" si="22"/>
        <v>213</v>
      </c>
      <c r="I253" s="24">
        <f t="shared" si="23"/>
        <v>6</v>
      </c>
      <c r="J253" s="23">
        <f t="shared" si="24"/>
        <v>219</v>
      </c>
    </row>
    <row r="254" spans="1:10" x14ac:dyDescent="0.25">
      <c r="A254" s="22" t="str">
        <f t="shared" si="19"/>
        <v>Town of Mount Pleasant - 2</v>
      </c>
      <c r="B254" s="11">
        <v>90002</v>
      </c>
      <c r="C254" s="11">
        <v>185</v>
      </c>
      <c r="D254" s="11">
        <v>55</v>
      </c>
      <c r="E254" s="11">
        <v>5</v>
      </c>
      <c r="F254" s="11">
        <v>7</v>
      </c>
      <c r="G254" s="11">
        <v>0</v>
      </c>
      <c r="H254" s="11">
        <f t="shared" si="22"/>
        <v>252</v>
      </c>
      <c r="I254" s="24">
        <f t="shared" si="23"/>
        <v>20</v>
      </c>
      <c r="J254" s="23">
        <f t="shared" si="24"/>
        <v>272</v>
      </c>
    </row>
    <row r="255" spans="1:10" x14ac:dyDescent="0.25">
      <c r="A255" s="22" t="str">
        <f t="shared" si="19"/>
        <v>Town of Mount Pleasant - 3</v>
      </c>
      <c r="B255" s="11">
        <v>90003</v>
      </c>
      <c r="C255" s="11">
        <v>117</v>
      </c>
      <c r="D255" s="11">
        <v>56</v>
      </c>
      <c r="E255" s="11">
        <v>4</v>
      </c>
      <c r="F255" s="11">
        <v>14</v>
      </c>
      <c r="G255" s="11">
        <v>0</v>
      </c>
      <c r="H255" s="11">
        <f t="shared" si="22"/>
        <v>191</v>
      </c>
      <c r="I255" s="24">
        <f t="shared" si="23"/>
        <v>6</v>
      </c>
      <c r="J255" s="23">
        <f t="shared" si="24"/>
        <v>197</v>
      </c>
    </row>
    <row r="256" spans="1:10" x14ac:dyDescent="0.25">
      <c r="A256" s="22" t="str">
        <f t="shared" si="19"/>
        <v>Town of Mount Pleasant - 4</v>
      </c>
      <c r="B256" s="11">
        <v>90004</v>
      </c>
      <c r="C256" s="11">
        <v>96</v>
      </c>
      <c r="D256" s="11">
        <v>57</v>
      </c>
      <c r="E256" s="11">
        <v>6</v>
      </c>
      <c r="F256" s="11">
        <v>14</v>
      </c>
      <c r="G256" s="11">
        <v>0</v>
      </c>
      <c r="H256" s="11">
        <f t="shared" si="22"/>
        <v>173</v>
      </c>
      <c r="I256" s="24">
        <f t="shared" si="23"/>
        <v>8</v>
      </c>
      <c r="J256" s="23">
        <f t="shared" si="24"/>
        <v>181</v>
      </c>
    </row>
    <row r="257" spans="1:10" x14ac:dyDescent="0.25">
      <c r="A257" s="22" t="str">
        <f t="shared" si="19"/>
        <v>Town of Mount Pleasant - 5</v>
      </c>
      <c r="B257" s="11">
        <v>90005</v>
      </c>
      <c r="C257" s="11">
        <v>199</v>
      </c>
      <c r="D257" s="11">
        <v>83</v>
      </c>
      <c r="E257" s="11">
        <v>7</v>
      </c>
      <c r="F257" s="11">
        <v>15</v>
      </c>
      <c r="G257" s="11">
        <v>0</v>
      </c>
      <c r="H257" s="11">
        <f t="shared" si="22"/>
        <v>304</v>
      </c>
      <c r="I257" s="24">
        <f t="shared" si="23"/>
        <v>2</v>
      </c>
      <c r="J257" s="23">
        <f t="shared" si="24"/>
        <v>306</v>
      </c>
    </row>
    <row r="258" spans="1:10" x14ac:dyDescent="0.25">
      <c r="A258" s="22" t="str">
        <f t="shared" si="19"/>
        <v>Town of Mount Pleasant - 6</v>
      </c>
      <c r="B258" s="11">
        <v>90006</v>
      </c>
      <c r="C258" s="11">
        <v>369</v>
      </c>
      <c r="D258" s="11">
        <v>105</v>
      </c>
      <c r="E258" s="11">
        <v>7</v>
      </c>
      <c r="F258" s="11">
        <v>11</v>
      </c>
      <c r="G258" s="11">
        <v>0</v>
      </c>
      <c r="H258" s="11">
        <f t="shared" si="22"/>
        <v>492</v>
      </c>
      <c r="I258" s="24">
        <f t="shared" si="23"/>
        <v>12</v>
      </c>
      <c r="J258" s="23">
        <f t="shared" si="24"/>
        <v>504</v>
      </c>
    </row>
    <row r="259" spans="1:10" x14ac:dyDescent="0.25">
      <c r="A259" s="22" t="str">
        <f t="shared" si="19"/>
        <v>Town of Mount Pleasant - 7</v>
      </c>
      <c r="B259" s="11">
        <v>90007</v>
      </c>
      <c r="C259" s="11">
        <v>338</v>
      </c>
      <c r="D259" s="11">
        <v>186</v>
      </c>
      <c r="E259" s="11">
        <v>25</v>
      </c>
      <c r="F259" s="11">
        <v>45</v>
      </c>
      <c r="G259" s="11">
        <v>0</v>
      </c>
      <c r="H259" s="11">
        <f t="shared" si="22"/>
        <v>594</v>
      </c>
      <c r="I259" s="24">
        <f t="shared" si="23"/>
        <v>13</v>
      </c>
      <c r="J259" s="23">
        <f t="shared" si="24"/>
        <v>607</v>
      </c>
    </row>
    <row r="260" spans="1:10" x14ac:dyDescent="0.25">
      <c r="A260" s="22" t="str">
        <f t="shared" si="19"/>
        <v>Town of Mount Pleasant - 9</v>
      </c>
      <c r="B260" s="11">
        <v>90009</v>
      </c>
      <c r="C260" s="11">
        <v>217</v>
      </c>
      <c r="D260" s="11">
        <v>162</v>
      </c>
      <c r="E260" s="11">
        <v>9</v>
      </c>
      <c r="F260" s="11">
        <v>19</v>
      </c>
      <c r="G260" s="11">
        <v>0</v>
      </c>
      <c r="H260" s="11">
        <f t="shared" si="22"/>
        <v>407</v>
      </c>
      <c r="I260" s="24">
        <f t="shared" si="23"/>
        <v>17</v>
      </c>
      <c r="J260" s="23">
        <f t="shared" si="24"/>
        <v>424</v>
      </c>
    </row>
    <row r="261" spans="1:10" x14ac:dyDescent="0.25">
      <c r="A261" s="22" t="str">
        <f t="shared" si="19"/>
        <v>Town of Mount Pleasant - 10</v>
      </c>
      <c r="B261" s="11">
        <v>90010</v>
      </c>
      <c r="C261" s="11">
        <v>115</v>
      </c>
      <c r="D261" s="11">
        <v>166</v>
      </c>
      <c r="E261" s="11">
        <v>10</v>
      </c>
      <c r="F261" s="11">
        <v>12</v>
      </c>
      <c r="G261" s="11">
        <v>0</v>
      </c>
      <c r="H261" s="11">
        <f t="shared" si="22"/>
        <v>303</v>
      </c>
      <c r="I261" s="24">
        <f t="shared" si="23"/>
        <v>5</v>
      </c>
      <c r="J261" s="23">
        <f t="shared" si="24"/>
        <v>308</v>
      </c>
    </row>
    <row r="262" spans="1:10" x14ac:dyDescent="0.25">
      <c r="A262" s="22" t="str">
        <f t="shared" si="19"/>
        <v>Town of Mount Pleasant - 11</v>
      </c>
      <c r="B262" s="11">
        <v>90011</v>
      </c>
      <c r="C262" s="11">
        <v>149</v>
      </c>
      <c r="D262" s="11">
        <v>224</v>
      </c>
      <c r="E262" s="11">
        <v>32</v>
      </c>
      <c r="F262" s="11">
        <v>14</v>
      </c>
      <c r="G262" s="11">
        <v>0</v>
      </c>
      <c r="H262" s="11">
        <f t="shared" si="22"/>
        <v>419</v>
      </c>
      <c r="I262" s="24">
        <f t="shared" si="23"/>
        <v>19</v>
      </c>
      <c r="J262" s="23">
        <f t="shared" si="24"/>
        <v>438</v>
      </c>
    </row>
    <row r="263" spans="1:10" x14ac:dyDescent="0.25">
      <c r="A263" s="22" t="str">
        <f t="shared" si="19"/>
        <v>Town of Mount Pleasant - 12</v>
      </c>
      <c r="B263" s="11">
        <v>90012</v>
      </c>
      <c r="C263" s="11">
        <v>160</v>
      </c>
      <c r="D263" s="11">
        <v>257</v>
      </c>
      <c r="E263" s="11">
        <v>28</v>
      </c>
      <c r="F263" s="11">
        <v>12</v>
      </c>
      <c r="G263" s="11">
        <v>0</v>
      </c>
      <c r="H263" s="11">
        <f t="shared" si="22"/>
        <v>457</v>
      </c>
      <c r="I263" s="24">
        <f t="shared" si="23"/>
        <v>14</v>
      </c>
      <c r="J263" s="23">
        <f t="shared" si="24"/>
        <v>471</v>
      </c>
    </row>
    <row r="264" spans="1:10" x14ac:dyDescent="0.25">
      <c r="A264" s="22" t="str">
        <f t="shared" si="19"/>
        <v>Town of Mount Pleasant - 13</v>
      </c>
      <c r="B264" s="11">
        <v>90013</v>
      </c>
      <c r="C264" s="11">
        <v>429</v>
      </c>
      <c r="D264" s="11">
        <v>213</v>
      </c>
      <c r="E264" s="11">
        <v>20</v>
      </c>
      <c r="F264" s="11">
        <v>36</v>
      </c>
      <c r="G264" s="11">
        <v>0</v>
      </c>
      <c r="H264" s="11">
        <f t="shared" si="22"/>
        <v>698</v>
      </c>
      <c r="I264" s="24">
        <f t="shared" si="23"/>
        <v>13</v>
      </c>
      <c r="J264" s="23">
        <f t="shared" si="24"/>
        <v>711</v>
      </c>
    </row>
    <row r="265" spans="1:10" x14ac:dyDescent="0.25">
      <c r="A265" s="22" t="str">
        <f t="shared" si="19"/>
        <v>Town of Mount Pleasant - 14</v>
      </c>
      <c r="B265" s="11">
        <v>90014</v>
      </c>
      <c r="C265" s="11">
        <v>429</v>
      </c>
      <c r="D265" s="11">
        <v>196</v>
      </c>
      <c r="E265" s="11">
        <v>24</v>
      </c>
      <c r="F265" s="11">
        <v>30</v>
      </c>
      <c r="G265" s="11">
        <v>0</v>
      </c>
      <c r="H265" s="11">
        <f t="shared" si="22"/>
        <v>679</v>
      </c>
      <c r="I265" s="24">
        <f t="shared" si="23"/>
        <v>24</v>
      </c>
      <c r="J265" s="23">
        <f t="shared" si="24"/>
        <v>703</v>
      </c>
    </row>
    <row r="266" spans="1:10" x14ac:dyDescent="0.25">
      <c r="A266" s="22" t="str">
        <f t="shared" si="19"/>
        <v>Town of Mount Pleasant - 15</v>
      </c>
      <c r="B266" s="11">
        <v>90015</v>
      </c>
      <c r="C266" s="11">
        <v>381</v>
      </c>
      <c r="D266" s="11">
        <v>186</v>
      </c>
      <c r="E266" s="11">
        <v>17</v>
      </c>
      <c r="F266" s="11">
        <v>36</v>
      </c>
      <c r="G266" s="11">
        <v>0</v>
      </c>
      <c r="H266" s="11">
        <f t="shared" si="22"/>
        <v>620</v>
      </c>
      <c r="I266" s="24">
        <f t="shared" si="23"/>
        <v>15</v>
      </c>
      <c r="J266" s="23">
        <f t="shared" si="24"/>
        <v>635</v>
      </c>
    </row>
    <row r="267" spans="1:10" x14ac:dyDescent="0.25">
      <c r="A267" s="22" t="str">
        <f t="shared" si="19"/>
        <v>Town of Mount Pleasant - 16</v>
      </c>
      <c r="B267" s="11">
        <v>90016</v>
      </c>
      <c r="C267" s="11">
        <v>375</v>
      </c>
      <c r="D267" s="11">
        <v>211</v>
      </c>
      <c r="E267" s="11">
        <v>20</v>
      </c>
      <c r="F267" s="11">
        <v>26</v>
      </c>
      <c r="G267" s="11">
        <v>0</v>
      </c>
      <c r="H267" s="11">
        <f t="shared" si="22"/>
        <v>632</v>
      </c>
      <c r="I267" s="24">
        <f t="shared" si="23"/>
        <v>8</v>
      </c>
      <c r="J267" s="23">
        <f t="shared" si="24"/>
        <v>640</v>
      </c>
    </row>
    <row r="268" spans="1:10" x14ac:dyDescent="0.25">
      <c r="A268" s="22" t="str">
        <f t="shared" si="19"/>
        <v>Town of Mount Pleasant - 17</v>
      </c>
      <c r="B268" s="11">
        <v>90017</v>
      </c>
      <c r="C268" s="11">
        <v>250</v>
      </c>
      <c r="D268" s="11">
        <v>112</v>
      </c>
      <c r="E268" s="11">
        <v>11</v>
      </c>
      <c r="F268" s="11">
        <v>18</v>
      </c>
      <c r="G268" s="11">
        <v>0</v>
      </c>
      <c r="H268" s="11">
        <f t="shared" si="22"/>
        <v>391</v>
      </c>
      <c r="I268" s="24">
        <f t="shared" si="23"/>
        <v>16</v>
      </c>
      <c r="J268" s="23">
        <f t="shared" si="24"/>
        <v>407</v>
      </c>
    </row>
    <row r="269" spans="1:10" x14ac:dyDescent="0.25">
      <c r="A269" s="22" t="str">
        <f t="shared" ref="A269:A336" si="27">VLOOKUP(B269,KEY,3,FALSE)</f>
        <v>Town of Mount Pleasant - 18</v>
      </c>
      <c r="B269" s="11">
        <v>90018</v>
      </c>
      <c r="C269" s="11">
        <v>241</v>
      </c>
      <c r="D269" s="11">
        <v>265</v>
      </c>
      <c r="E269" s="11">
        <v>36</v>
      </c>
      <c r="F269" s="11">
        <v>24</v>
      </c>
      <c r="G269" s="11">
        <v>0</v>
      </c>
      <c r="H269" s="11">
        <f t="shared" si="22"/>
        <v>566</v>
      </c>
      <c r="I269" s="24">
        <f t="shared" si="23"/>
        <v>19</v>
      </c>
      <c r="J269" s="23">
        <f t="shared" si="24"/>
        <v>585</v>
      </c>
    </row>
    <row r="270" spans="1:10" x14ac:dyDescent="0.25">
      <c r="A270" s="22" t="str">
        <f t="shared" si="27"/>
        <v>Town of Mount Pleasant - 19</v>
      </c>
      <c r="B270" s="11">
        <v>90019</v>
      </c>
      <c r="C270" s="11">
        <v>182</v>
      </c>
      <c r="D270" s="11">
        <v>300</v>
      </c>
      <c r="E270" s="11">
        <v>22</v>
      </c>
      <c r="F270" s="11">
        <v>13</v>
      </c>
      <c r="G270" s="11">
        <v>0</v>
      </c>
      <c r="H270" s="11">
        <f t="shared" si="22"/>
        <v>517</v>
      </c>
      <c r="I270" s="24">
        <f t="shared" si="23"/>
        <v>19</v>
      </c>
      <c r="J270" s="23">
        <f t="shared" si="24"/>
        <v>536</v>
      </c>
    </row>
    <row r="271" spans="1:10" x14ac:dyDescent="0.25">
      <c r="A271" s="22" t="str">
        <f t="shared" si="27"/>
        <v>Town of Mount Pleasant - 20</v>
      </c>
      <c r="B271" s="11">
        <v>90020</v>
      </c>
      <c r="C271" s="11">
        <v>253</v>
      </c>
      <c r="D271" s="11">
        <v>212</v>
      </c>
      <c r="E271" s="11">
        <v>20</v>
      </c>
      <c r="F271" s="11">
        <v>23</v>
      </c>
      <c r="G271" s="11">
        <v>0</v>
      </c>
      <c r="H271" s="11">
        <f t="shared" si="22"/>
        <v>508</v>
      </c>
      <c r="I271" s="24">
        <f t="shared" si="23"/>
        <v>17</v>
      </c>
      <c r="J271" s="23">
        <f t="shared" si="24"/>
        <v>525</v>
      </c>
    </row>
    <row r="272" spans="1:10" x14ac:dyDescent="0.25">
      <c r="A272" s="22" t="str">
        <f t="shared" si="27"/>
        <v>Town of Mount Pleasant - 22</v>
      </c>
      <c r="B272" s="11">
        <v>90022</v>
      </c>
      <c r="C272" s="11">
        <v>252</v>
      </c>
      <c r="D272" s="11">
        <v>163</v>
      </c>
      <c r="E272" s="11">
        <v>13</v>
      </c>
      <c r="F272" s="11">
        <v>19</v>
      </c>
      <c r="G272" s="11">
        <v>0</v>
      </c>
      <c r="H272" s="11">
        <f t="shared" si="22"/>
        <v>447</v>
      </c>
      <c r="I272" s="24">
        <f t="shared" si="23"/>
        <v>5</v>
      </c>
      <c r="J272" s="23">
        <f t="shared" si="24"/>
        <v>452</v>
      </c>
    </row>
    <row r="273" spans="1:10" x14ac:dyDescent="0.25">
      <c r="A273" s="22" t="str">
        <f t="shared" si="27"/>
        <v>Town of Mount Pleasant - 23</v>
      </c>
      <c r="B273" s="11">
        <v>90023</v>
      </c>
      <c r="C273" s="11">
        <v>15</v>
      </c>
      <c r="D273" s="11">
        <v>14</v>
      </c>
      <c r="E273" s="11">
        <v>0</v>
      </c>
      <c r="F273" s="11">
        <v>3</v>
      </c>
      <c r="G273" s="11">
        <v>0</v>
      </c>
      <c r="H273" s="11">
        <f t="shared" si="22"/>
        <v>32</v>
      </c>
      <c r="I273" s="24">
        <f t="shared" si="23"/>
        <v>0</v>
      </c>
      <c r="J273" s="23">
        <f t="shared" si="24"/>
        <v>32</v>
      </c>
    </row>
    <row r="274" spans="1:10" x14ac:dyDescent="0.25">
      <c r="A274" s="22" t="str">
        <f t="shared" si="27"/>
        <v>Town of Mount Pleasant - 24</v>
      </c>
      <c r="B274" s="11">
        <v>90024</v>
      </c>
      <c r="C274" s="11">
        <v>127</v>
      </c>
      <c r="D274" s="11">
        <v>250</v>
      </c>
      <c r="E274" s="11">
        <v>20</v>
      </c>
      <c r="F274" s="11">
        <v>14</v>
      </c>
      <c r="G274" s="11">
        <v>0</v>
      </c>
      <c r="H274" s="11">
        <f t="shared" si="22"/>
        <v>411</v>
      </c>
      <c r="I274" s="24">
        <f t="shared" si="23"/>
        <v>19</v>
      </c>
      <c r="J274" s="23">
        <f t="shared" si="24"/>
        <v>430</v>
      </c>
    </row>
    <row r="275" spans="1:10" x14ac:dyDescent="0.25">
      <c r="A275" s="22" t="str">
        <f t="shared" si="27"/>
        <v>Town of Mount Pleasant - 25</v>
      </c>
      <c r="B275" s="11">
        <v>90025</v>
      </c>
      <c r="C275" s="11">
        <v>306</v>
      </c>
      <c r="D275" s="11">
        <v>190</v>
      </c>
      <c r="E275" s="11">
        <v>18</v>
      </c>
      <c r="F275" s="11">
        <v>18</v>
      </c>
      <c r="G275" s="11">
        <v>0</v>
      </c>
      <c r="H275" s="11">
        <f t="shared" si="22"/>
        <v>532</v>
      </c>
      <c r="I275" s="24">
        <f t="shared" si="23"/>
        <v>6</v>
      </c>
      <c r="J275" s="23">
        <f t="shared" si="24"/>
        <v>538</v>
      </c>
    </row>
    <row r="276" spans="1:10" x14ac:dyDescent="0.25">
      <c r="A276" s="22" t="str">
        <f t="shared" si="27"/>
        <v>Town of Mount Pleasant - 26</v>
      </c>
      <c r="B276" s="11">
        <v>90026</v>
      </c>
      <c r="C276" s="11">
        <v>115</v>
      </c>
      <c r="D276" s="11">
        <v>248</v>
      </c>
      <c r="E276" s="11">
        <v>19</v>
      </c>
      <c r="F276" s="11">
        <v>13</v>
      </c>
      <c r="G276" s="11">
        <v>0</v>
      </c>
      <c r="H276" s="11">
        <f t="shared" si="22"/>
        <v>395</v>
      </c>
      <c r="I276" s="24">
        <f t="shared" si="23"/>
        <v>12</v>
      </c>
      <c r="J276" s="23">
        <f t="shared" si="24"/>
        <v>407</v>
      </c>
    </row>
    <row r="277" spans="1:10" x14ac:dyDescent="0.25">
      <c r="A277" s="22" t="str">
        <f t="shared" si="27"/>
        <v>Town of Mount Pleasant - 27</v>
      </c>
      <c r="B277" s="11">
        <v>90027</v>
      </c>
      <c r="C277" s="11">
        <v>113</v>
      </c>
      <c r="D277" s="11">
        <v>183</v>
      </c>
      <c r="E277" s="11">
        <v>17</v>
      </c>
      <c r="F277" s="11">
        <v>12</v>
      </c>
      <c r="G277" s="11">
        <v>0</v>
      </c>
      <c r="H277" s="11">
        <f t="shared" si="22"/>
        <v>325</v>
      </c>
      <c r="I277" s="24">
        <f t="shared" si="23"/>
        <v>10</v>
      </c>
      <c r="J277" s="23">
        <f t="shared" si="24"/>
        <v>335</v>
      </c>
    </row>
    <row r="278" spans="1:10" x14ac:dyDescent="0.25">
      <c r="A278" s="22" t="str">
        <f t="shared" si="27"/>
        <v>Town of Mount Pleasant - 28</v>
      </c>
      <c r="B278" s="11">
        <v>90028</v>
      </c>
      <c r="C278" s="11">
        <v>146</v>
      </c>
      <c r="D278" s="11">
        <v>268</v>
      </c>
      <c r="E278" s="11">
        <v>12</v>
      </c>
      <c r="F278" s="11">
        <v>9</v>
      </c>
      <c r="G278" s="11">
        <v>0</v>
      </c>
      <c r="H278" s="11">
        <f t="shared" si="22"/>
        <v>435</v>
      </c>
      <c r="I278" s="24">
        <f t="shared" si="23"/>
        <v>6</v>
      </c>
      <c r="J278" s="23">
        <f t="shared" si="24"/>
        <v>441</v>
      </c>
    </row>
    <row r="279" spans="1:10" x14ac:dyDescent="0.25">
      <c r="A279" s="22" t="str">
        <f t="shared" si="27"/>
        <v>Town of Mount Pleasant - 29</v>
      </c>
      <c r="B279" s="11">
        <v>90029</v>
      </c>
      <c r="C279" s="11">
        <v>85</v>
      </c>
      <c r="D279" s="11">
        <v>223</v>
      </c>
      <c r="E279" s="11">
        <v>14</v>
      </c>
      <c r="F279" s="11">
        <v>4</v>
      </c>
      <c r="G279" s="11">
        <v>0</v>
      </c>
      <c r="H279" s="11">
        <f t="shared" si="22"/>
        <v>326</v>
      </c>
      <c r="I279" s="24">
        <f t="shared" si="23"/>
        <v>5</v>
      </c>
      <c r="J279" s="23">
        <f t="shared" si="24"/>
        <v>331</v>
      </c>
    </row>
    <row r="280" spans="1:10" x14ac:dyDescent="0.25">
      <c r="A280" s="22" t="str">
        <f t="shared" si="27"/>
        <v>Town of Mount Pleasant - 30</v>
      </c>
      <c r="B280" s="11">
        <v>90030</v>
      </c>
      <c r="C280" s="11">
        <v>358</v>
      </c>
      <c r="D280" s="11">
        <v>242</v>
      </c>
      <c r="E280" s="11">
        <v>21</v>
      </c>
      <c r="F280" s="11">
        <v>21</v>
      </c>
      <c r="G280" s="11">
        <v>0</v>
      </c>
      <c r="H280" s="11">
        <f t="shared" si="22"/>
        <v>642</v>
      </c>
      <c r="I280" s="24">
        <f t="shared" si="23"/>
        <v>14</v>
      </c>
      <c r="J280" s="23">
        <f t="shared" si="24"/>
        <v>656</v>
      </c>
    </row>
    <row r="281" spans="1:10" x14ac:dyDescent="0.25">
      <c r="A281" s="22" t="str">
        <f t="shared" si="27"/>
        <v>Town of Mount Pleasant - 31</v>
      </c>
      <c r="B281" s="11">
        <v>90031</v>
      </c>
      <c r="C281" s="11">
        <v>196</v>
      </c>
      <c r="D281" s="11">
        <v>98</v>
      </c>
      <c r="E281" s="11">
        <v>14</v>
      </c>
      <c r="F281" s="11">
        <v>25</v>
      </c>
      <c r="G281" s="11">
        <v>0</v>
      </c>
      <c r="H281" s="11">
        <f t="shared" si="22"/>
        <v>333</v>
      </c>
      <c r="I281" s="24">
        <f t="shared" si="23"/>
        <v>6</v>
      </c>
      <c r="J281" s="23">
        <f t="shared" si="24"/>
        <v>339</v>
      </c>
    </row>
    <row r="282" spans="1:10" x14ac:dyDescent="0.25">
      <c r="A282" s="22" t="str">
        <f t="shared" si="27"/>
        <v>Town of Mount Pleasant - 32</v>
      </c>
      <c r="B282" s="11">
        <v>90032</v>
      </c>
      <c r="C282" s="11">
        <v>431</v>
      </c>
      <c r="D282" s="11">
        <v>201</v>
      </c>
      <c r="E282" s="11">
        <v>10</v>
      </c>
      <c r="F282" s="11">
        <v>16</v>
      </c>
      <c r="G282" s="11">
        <v>0</v>
      </c>
      <c r="H282" s="11">
        <f t="shared" ref="H282:H349" si="28">SUM(C282:G282)</f>
        <v>658</v>
      </c>
      <c r="I282" s="24">
        <f t="shared" ref="I282:I349" si="29">SUM(J282-H282)</f>
        <v>5</v>
      </c>
      <c r="J282" s="23">
        <f t="shared" ref="J282:J349" si="30">VLOOKUP(B282,KEY,2,FALSE)</f>
        <v>663</v>
      </c>
    </row>
    <row r="283" spans="1:10" x14ac:dyDescent="0.25">
      <c r="A283" s="22" t="str">
        <f t="shared" si="27"/>
        <v>Town of Mount Pleasant - 33</v>
      </c>
      <c r="B283" s="11">
        <v>90033</v>
      </c>
      <c r="C283" s="11">
        <v>415</v>
      </c>
      <c r="D283" s="11">
        <v>74</v>
      </c>
      <c r="E283" s="11">
        <v>6</v>
      </c>
      <c r="F283" s="11">
        <v>26</v>
      </c>
      <c r="G283" s="11">
        <v>0</v>
      </c>
      <c r="H283" s="11">
        <f t="shared" si="28"/>
        <v>521</v>
      </c>
      <c r="I283" s="24">
        <f t="shared" si="29"/>
        <v>21</v>
      </c>
      <c r="J283" s="23">
        <f t="shared" si="30"/>
        <v>542</v>
      </c>
    </row>
    <row r="284" spans="1:10" x14ac:dyDescent="0.25">
      <c r="A284" s="22" t="str">
        <f t="shared" si="27"/>
        <v>Town of Mount Pleasant - 34</v>
      </c>
      <c r="B284" s="11">
        <v>90034</v>
      </c>
      <c r="C284" s="11">
        <v>91</v>
      </c>
      <c r="D284" s="11">
        <v>167</v>
      </c>
      <c r="E284" s="11">
        <v>11</v>
      </c>
      <c r="F284" s="11">
        <v>11</v>
      </c>
      <c r="G284" s="11">
        <v>0</v>
      </c>
      <c r="H284" s="11">
        <f t="shared" si="28"/>
        <v>280</v>
      </c>
      <c r="I284" s="24">
        <f t="shared" si="29"/>
        <v>11</v>
      </c>
      <c r="J284" s="23">
        <f t="shared" si="30"/>
        <v>291</v>
      </c>
    </row>
    <row r="285" spans="1:10" x14ac:dyDescent="0.25">
      <c r="A285" s="22" t="str">
        <f t="shared" si="27"/>
        <v>Town of Mount Pleasant - 35</v>
      </c>
      <c r="B285" s="11">
        <v>90035</v>
      </c>
      <c r="C285" s="11">
        <v>125</v>
      </c>
      <c r="D285" s="11">
        <v>219</v>
      </c>
      <c r="E285" s="11">
        <v>22</v>
      </c>
      <c r="F285" s="11">
        <v>9</v>
      </c>
      <c r="G285" s="11">
        <v>0</v>
      </c>
      <c r="H285" s="11">
        <f t="shared" si="28"/>
        <v>375</v>
      </c>
      <c r="I285" s="24">
        <f t="shared" si="29"/>
        <v>11</v>
      </c>
      <c r="J285" s="23">
        <f t="shared" si="30"/>
        <v>386</v>
      </c>
    </row>
    <row r="286" spans="1:10" x14ac:dyDescent="0.25">
      <c r="A286" s="22" t="str">
        <f t="shared" si="27"/>
        <v>Town of Mount Pleasant - 36</v>
      </c>
      <c r="B286" s="11">
        <v>90036</v>
      </c>
      <c r="C286" s="11">
        <v>77</v>
      </c>
      <c r="D286" s="11">
        <v>187</v>
      </c>
      <c r="E286" s="11">
        <v>12</v>
      </c>
      <c r="F286" s="11">
        <v>7</v>
      </c>
      <c r="G286" s="11">
        <v>0</v>
      </c>
      <c r="H286" s="11">
        <f t="shared" si="28"/>
        <v>283</v>
      </c>
      <c r="I286" s="24">
        <f t="shared" si="29"/>
        <v>5</v>
      </c>
      <c r="J286" s="23">
        <f t="shared" si="30"/>
        <v>288</v>
      </c>
    </row>
    <row r="287" spans="1:10" x14ac:dyDescent="0.25">
      <c r="A287" s="22" t="str">
        <f t="shared" si="27"/>
        <v>Town of Mount Pleasant - 37</v>
      </c>
      <c r="B287" s="11">
        <v>90037</v>
      </c>
      <c r="C287" s="11">
        <v>74</v>
      </c>
      <c r="D287" s="11">
        <v>161</v>
      </c>
      <c r="E287" s="11">
        <v>17</v>
      </c>
      <c r="F287" s="11">
        <v>11</v>
      </c>
      <c r="G287" s="11">
        <v>0</v>
      </c>
      <c r="H287" s="11">
        <f t="shared" si="28"/>
        <v>263</v>
      </c>
      <c r="I287" s="24">
        <f t="shared" si="29"/>
        <v>9</v>
      </c>
      <c r="J287" s="23">
        <f t="shared" si="30"/>
        <v>272</v>
      </c>
    </row>
    <row r="288" spans="1:10" x14ac:dyDescent="0.25">
      <c r="A288" s="22" t="str">
        <f t="shared" si="27"/>
        <v>Town of Mount Pleasant - 38</v>
      </c>
      <c r="B288" s="11">
        <v>90038</v>
      </c>
      <c r="C288" s="11">
        <v>123</v>
      </c>
      <c r="D288" s="11">
        <v>348</v>
      </c>
      <c r="E288" s="11">
        <v>18</v>
      </c>
      <c r="F288" s="11">
        <v>11</v>
      </c>
      <c r="G288" s="11">
        <v>0</v>
      </c>
      <c r="H288" s="11">
        <f t="shared" si="28"/>
        <v>500</v>
      </c>
      <c r="I288" s="24">
        <f t="shared" si="29"/>
        <v>5</v>
      </c>
      <c r="J288" s="23">
        <f t="shared" si="30"/>
        <v>505</v>
      </c>
    </row>
    <row r="289" spans="1:10" x14ac:dyDescent="0.25">
      <c r="A289" s="22" t="str">
        <f t="shared" si="27"/>
        <v>Town of Mount Pleasant - 39</v>
      </c>
      <c r="B289" s="11">
        <v>90039</v>
      </c>
      <c r="C289" s="11">
        <v>103</v>
      </c>
      <c r="D289" s="11">
        <v>213</v>
      </c>
      <c r="E289" s="11">
        <v>21</v>
      </c>
      <c r="F289" s="11">
        <v>4</v>
      </c>
      <c r="G289" s="11">
        <v>0</v>
      </c>
      <c r="H289" s="11">
        <f t="shared" si="28"/>
        <v>341</v>
      </c>
      <c r="I289" s="24">
        <f t="shared" si="29"/>
        <v>6</v>
      </c>
      <c r="J289" s="23">
        <f t="shared" si="30"/>
        <v>347</v>
      </c>
    </row>
    <row r="290" spans="1:10" x14ac:dyDescent="0.25">
      <c r="A290" s="22" t="str">
        <f t="shared" si="27"/>
        <v>Town of Mount Pleasant - 40</v>
      </c>
      <c r="B290" s="11">
        <v>90040</v>
      </c>
      <c r="C290" s="11">
        <v>114</v>
      </c>
      <c r="D290" s="11">
        <v>230</v>
      </c>
      <c r="E290" s="11">
        <v>24</v>
      </c>
      <c r="F290" s="11">
        <v>9</v>
      </c>
      <c r="G290" s="11">
        <v>0</v>
      </c>
      <c r="H290" s="11">
        <f t="shared" si="28"/>
        <v>377</v>
      </c>
      <c r="I290" s="24">
        <f t="shared" si="29"/>
        <v>7</v>
      </c>
      <c r="J290" s="23">
        <f t="shared" si="30"/>
        <v>384</v>
      </c>
    </row>
    <row r="291" spans="1:10" x14ac:dyDescent="0.25">
      <c r="A291" s="22" t="str">
        <f t="shared" si="27"/>
        <v>Town of Mount Pleasant - 41</v>
      </c>
      <c r="B291" s="11">
        <v>90041</v>
      </c>
      <c r="C291" s="11">
        <v>323</v>
      </c>
      <c r="D291" s="11">
        <v>152</v>
      </c>
      <c r="E291" s="11">
        <v>10</v>
      </c>
      <c r="F291" s="11">
        <v>8</v>
      </c>
      <c r="G291" s="11">
        <v>0</v>
      </c>
      <c r="H291" s="11">
        <f t="shared" si="28"/>
        <v>493</v>
      </c>
      <c r="I291" s="24">
        <f t="shared" si="29"/>
        <v>10</v>
      </c>
      <c r="J291" s="23">
        <f t="shared" si="30"/>
        <v>503</v>
      </c>
    </row>
    <row r="292" spans="1:10" x14ac:dyDescent="0.25">
      <c r="A292" s="22" t="str">
        <f t="shared" si="27"/>
        <v>Town of Mount Pleasant - 42</v>
      </c>
      <c r="B292" s="11">
        <v>90042</v>
      </c>
      <c r="C292" s="11">
        <v>124</v>
      </c>
      <c r="D292" s="11">
        <v>176</v>
      </c>
      <c r="E292" s="11">
        <v>18</v>
      </c>
      <c r="F292" s="11">
        <v>5</v>
      </c>
      <c r="G292" s="11">
        <v>0</v>
      </c>
      <c r="H292" s="11">
        <f t="shared" si="28"/>
        <v>323</v>
      </c>
      <c r="I292" s="24">
        <f t="shared" si="29"/>
        <v>12</v>
      </c>
      <c r="J292" s="23">
        <f t="shared" si="30"/>
        <v>335</v>
      </c>
    </row>
    <row r="293" spans="1:10" x14ac:dyDescent="0.25">
      <c r="A293" s="22" t="str">
        <f t="shared" si="27"/>
        <v>Town of Mount Pleasant - 43</v>
      </c>
      <c r="B293" s="11">
        <v>90043</v>
      </c>
      <c r="C293" s="11">
        <v>227</v>
      </c>
      <c r="D293" s="11">
        <v>103</v>
      </c>
      <c r="E293" s="11">
        <v>15</v>
      </c>
      <c r="F293" s="11">
        <v>27</v>
      </c>
      <c r="G293" s="11">
        <v>0</v>
      </c>
      <c r="H293" s="11">
        <f t="shared" si="28"/>
        <v>372</v>
      </c>
      <c r="I293" s="24">
        <f t="shared" si="29"/>
        <v>8</v>
      </c>
      <c r="J293" s="23">
        <f t="shared" si="30"/>
        <v>380</v>
      </c>
    </row>
    <row r="294" spans="1:10" ht="13.8" thickBot="1" x14ac:dyDescent="0.3">
      <c r="A294" s="18" t="str">
        <f t="shared" si="27"/>
        <v>Town of Mount Pleasant - 44</v>
      </c>
      <c r="B294" s="19">
        <v>90044</v>
      </c>
      <c r="C294" s="19">
        <v>131</v>
      </c>
      <c r="D294" s="19">
        <v>130</v>
      </c>
      <c r="E294" s="19">
        <v>15</v>
      </c>
      <c r="F294" s="19">
        <v>12</v>
      </c>
      <c r="G294" s="19">
        <v>0</v>
      </c>
      <c r="H294" s="19">
        <f t="shared" si="28"/>
        <v>288</v>
      </c>
      <c r="I294" s="26">
        <f t="shared" si="29"/>
        <v>8</v>
      </c>
      <c r="J294" s="19">
        <f t="shared" si="30"/>
        <v>296</v>
      </c>
    </row>
    <row r="295" spans="1:10" x14ac:dyDescent="0.25">
      <c r="A295" s="22"/>
      <c r="B295" s="11" t="s">
        <v>977</v>
      </c>
      <c r="C295" s="11">
        <f>SUM(C253:C294)</f>
        <v>8680</v>
      </c>
      <c r="D295" s="11">
        <f t="shared" ref="D295:J295" si="31">SUM(D253:D294)</f>
        <v>7364</v>
      </c>
      <c r="E295" s="11">
        <f t="shared" si="31"/>
        <v>656</v>
      </c>
      <c r="F295" s="11">
        <f t="shared" si="31"/>
        <v>668</v>
      </c>
      <c r="G295" s="11">
        <f t="shared" si="31"/>
        <v>0</v>
      </c>
      <c r="H295" s="11">
        <f t="shared" si="31"/>
        <v>17368</v>
      </c>
      <c r="I295" s="11">
        <f t="shared" si="31"/>
        <v>454</v>
      </c>
      <c r="J295" s="11">
        <f t="shared" si="31"/>
        <v>17822</v>
      </c>
    </row>
    <row r="296" spans="1:10" x14ac:dyDescent="0.25">
      <c r="A296" s="22" t="str">
        <f t="shared" si="27"/>
        <v>Town of New Castle - 1</v>
      </c>
      <c r="B296" s="11">
        <v>100001</v>
      </c>
      <c r="C296" s="11">
        <v>381</v>
      </c>
      <c r="D296" s="11">
        <v>144</v>
      </c>
      <c r="E296" s="11">
        <v>14</v>
      </c>
      <c r="F296" s="11">
        <v>12</v>
      </c>
      <c r="G296" s="11">
        <v>0</v>
      </c>
      <c r="H296" s="11">
        <f t="shared" si="28"/>
        <v>551</v>
      </c>
      <c r="I296" s="24">
        <f t="shared" si="29"/>
        <v>18</v>
      </c>
      <c r="J296" s="23">
        <f t="shared" si="30"/>
        <v>569</v>
      </c>
    </row>
    <row r="297" spans="1:10" x14ac:dyDescent="0.25">
      <c r="A297" s="22" t="str">
        <f t="shared" si="27"/>
        <v>Town of New Castle - 2</v>
      </c>
      <c r="B297" s="11">
        <v>100002</v>
      </c>
      <c r="C297" s="11">
        <v>301</v>
      </c>
      <c r="D297" s="11">
        <v>176</v>
      </c>
      <c r="E297" s="11">
        <v>25</v>
      </c>
      <c r="F297" s="11">
        <v>21</v>
      </c>
      <c r="G297" s="11">
        <v>0</v>
      </c>
      <c r="H297" s="11">
        <f t="shared" si="28"/>
        <v>523</v>
      </c>
      <c r="I297" s="24">
        <f t="shared" si="29"/>
        <v>16</v>
      </c>
      <c r="J297" s="23">
        <f t="shared" si="30"/>
        <v>539</v>
      </c>
    </row>
    <row r="298" spans="1:10" x14ac:dyDescent="0.25">
      <c r="A298" s="22" t="str">
        <f t="shared" si="27"/>
        <v>Town of New Castle - 3</v>
      </c>
      <c r="B298" s="11">
        <v>100003</v>
      </c>
      <c r="C298" s="11">
        <v>340</v>
      </c>
      <c r="D298" s="11">
        <v>115</v>
      </c>
      <c r="E298" s="11">
        <v>17</v>
      </c>
      <c r="F298" s="11">
        <v>21</v>
      </c>
      <c r="G298" s="11">
        <v>0</v>
      </c>
      <c r="H298" s="11">
        <f t="shared" si="28"/>
        <v>493</v>
      </c>
      <c r="I298" s="24">
        <f t="shared" si="29"/>
        <v>15</v>
      </c>
      <c r="J298" s="23">
        <f t="shared" si="30"/>
        <v>508</v>
      </c>
    </row>
    <row r="299" spans="1:10" x14ac:dyDescent="0.25">
      <c r="A299" s="22" t="str">
        <f t="shared" si="27"/>
        <v>Town of New Castle - 4</v>
      </c>
      <c r="B299" s="11">
        <v>100004</v>
      </c>
      <c r="C299" s="11">
        <v>316</v>
      </c>
      <c r="D299" s="11">
        <v>85</v>
      </c>
      <c r="E299" s="11">
        <v>8</v>
      </c>
      <c r="F299" s="11">
        <v>14</v>
      </c>
      <c r="G299" s="11">
        <v>0</v>
      </c>
      <c r="H299" s="11">
        <f t="shared" si="28"/>
        <v>423</v>
      </c>
      <c r="I299" s="24">
        <f t="shared" si="29"/>
        <v>13</v>
      </c>
      <c r="J299" s="23">
        <f t="shared" si="30"/>
        <v>436</v>
      </c>
    </row>
    <row r="300" spans="1:10" x14ac:dyDescent="0.25">
      <c r="A300" s="22" t="str">
        <f t="shared" si="27"/>
        <v>Town of New Castle - 5</v>
      </c>
      <c r="B300" s="11">
        <v>100005</v>
      </c>
      <c r="C300" s="11">
        <v>402</v>
      </c>
      <c r="D300" s="11">
        <v>93</v>
      </c>
      <c r="E300" s="11">
        <v>11</v>
      </c>
      <c r="F300" s="11">
        <v>29</v>
      </c>
      <c r="G300" s="11">
        <v>0</v>
      </c>
      <c r="H300" s="11">
        <f t="shared" si="28"/>
        <v>535</v>
      </c>
      <c r="I300" s="24">
        <f t="shared" si="29"/>
        <v>7</v>
      </c>
      <c r="J300" s="23">
        <f t="shared" si="30"/>
        <v>542</v>
      </c>
    </row>
    <row r="301" spans="1:10" x14ac:dyDescent="0.25">
      <c r="A301" s="22" t="str">
        <f t="shared" si="27"/>
        <v>Town of New Castle - 6</v>
      </c>
      <c r="B301" s="11">
        <v>100006</v>
      </c>
      <c r="C301" s="11">
        <v>388</v>
      </c>
      <c r="D301" s="11">
        <v>130</v>
      </c>
      <c r="E301" s="11">
        <v>16</v>
      </c>
      <c r="F301" s="11">
        <v>17</v>
      </c>
      <c r="G301" s="11">
        <v>0</v>
      </c>
      <c r="H301" s="11">
        <f t="shared" si="28"/>
        <v>551</v>
      </c>
      <c r="I301" s="24">
        <f t="shared" si="29"/>
        <v>11</v>
      </c>
      <c r="J301" s="23">
        <f t="shared" si="30"/>
        <v>562</v>
      </c>
    </row>
    <row r="302" spans="1:10" x14ac:dyDescent="0.25">
      <c r="A302" s="22" t="str">
        <f t="shared" si="27"/>
        <v>Town of New Castle - 7</v>
      </c>
      <c r="B302" s="11">
        <v>100007</v>
      </c>
      <c r="C302" s="11">
        <v>409</v>
      </c>
      <c r="D302" s="11">
        <v>150</v>
      </c>
      <c r="E302" s="11">
        <v>13</v>
      </c>
      <c r="F302" s="11">
        <v>14</v>
      </c>
      <c r="G302" s="11">
        <v>1</v>
      </c>
      <c r="H302" s="11">
        <f t="shared" si="28"/>
        <v>587</v>
      </c>
      <c r="I302" s="24">
        <f t="shared" si="29"/>
        <v>22</v>
      </c>
      <c r="J302" s="23">
        <f t="shared" si="30"/>
        <v>609</v>
      </c>
    </row>
    <row r="303" spans="1:10" x14ac:dyDescent="0.25">
      <c r="A303" s="22" t="str">
        <f t="shared" si="27"/>
        <v>Town of New Castle - 8</v>
      </c>
      <c r="B303" s="11">
        <v>100008</v>
      </c>
      <c r="C303" s="11">
        <v>376</v>
      </c>
      <c r="D303" s="11">
        <v>94</v>
      </c>
      <c r="E303" s="11">
        <v>1</v>
      </c>
      <c r="F303" s="11">
        <v>11</v>
      </c>
      <c r="G303" s="11">
        <v>0</v>
      </c>
      <c r="H303" s="11">
        <f t="shared" si="28"/>
        <v>482</v>
      </c>
      <c r="I303" s="24">
        <f t="shared" si="29"/>
        <v>9</v>
      </c>
      <c r="J303" s="23">
        <f t="shared" si="30"/>
        <v>491</v>
      </c>
    </row>
    <row r="304" spans="1:10" x14ac:dyDescent="0.25">
      <c r="A304" s="22" t="str">
        <f t="shared" si="27"/>
        <v>Town of New Castle - 9</v>
      </c>
      <c r="B304" s="11">
        <v>100009</v>
      </c>
      <c r="C304" s="11">
        <v>293</v>
      </c>
      <c r="D304" s="11">
        <v>98</v>
      </c>
      <c r="E304" s="11">
        <v>10</v>
      </c>
      <c r="F304" s="11">
        <v>16</v>
      </c>
      <c r="G304" s="11">
        <v>0</v>
      </c>
      <c r="H304" s="11">
        <f t="shared" si="28"/>
        <v>417</v>
      </c>
      <c r="I304" s="24">
        <f t="shared" si="29"/>
        <v>12</v>
      </c>
      <c r="J304" s="23">
        <f t="shared" si="30"/>
        <v>429</v>
      </c>
    </row>
    <row r="305" spans="1:10" x14ac:dyDescent="0.25">
      <c r="A305" s="22" t="str">
        <f t="shared" si="27"/>
        <v>Town of New Castle - 10</v>
      </c>
      <c r="B305" s="11">
        <v>100010</v>
      </c>
      <c r="C305" s="11">
        <v>404</v>
      </c>
      <c r="D305" s="11">
        <v>138</v>
      </c>
      <c r="E305" s="11">
        <v>12</v>
      </c>
      <c r="F305" s="11">
        <v>14</v>
      </c>
      <c r="G305" s="11">
        <v>0</v>
      </c>
      <c r="H305" s="11">
        <f t="shared" si="28"/>
        <v>568</v>
      </c>
      <c r="I305" s="24">
        <f t="shared" si="29"/>
        <v>14</v>
      </c>
      <c r="J305" s="23">
        <f t="shared" si="30"/>
        <v>582</v>
      </c>
    </row>
    <row r="306" spans="1:10" x14ac:dyDescent="0.25">
      <c r="A306" s="22" t="str">
        <f t="shared" si="27"/>
        <v>Town of New Castle - 11</v>
      </c>
      <c r="B306" s="11">
        <v>100011</v>
      </c>
      <c r="C306" s="11">
        <v>386</v>
      </c>
      <c r="D306" s="11">
        <v>128</v>
      </c>
      <c r="E306" s="11">
        <v>22</v>
      </c>
      <c r="F306" s="11">
        <v>29</v>
      </c>
      <c r="G306" s="11">
        <v>0</v>
      </c>
      <c r="H306" s="11">
        <f t="shared" si="28"/>
        <v>565</v>
      </c>
      <c r="I306" s="24">
        <f t="shared" si="29"/>
        <v>12</v>
      </c>
      <c r="J306" s="23">
        <f t="shared" si="30"/>
        <v>577</v>
      </c>
    </row>
    <row r="307" spans="1:10" x14ac:dyDescent="0.25">
      <c r="A307" s="22" t="str">
        <f t="shared" si="27"/>
        <v>Town of New Castle - 12</v>
      </c>
      <c r="B307" s="11">
        <v>100012</v>
      </c>
      <c r="C307" s="11">
        <v>361</v>
      </c>
      <c r="D307" s="11">
        <v>68</v>
      </c>
      <c r="E307" s="11">
        <v>3</v>
      </c>
      <c r="F307" s="11">
        <v>11</v>
      </c>
      <c r="G307" s="11">
        <v>0</v>
      </c>
      <c r="H307" s="11">
        <f t="shared" si="28"/>
        <v>443</v>
      </c>
      <c r="I307" s="24">
        <f t="shared" si="29"/>
        <v>2</v>
      </c>
      <c r="J307" s="23">
        <f t="shared" si="30"/>
        <v>445</v>
      </c>
    </row>
    <row r="308" spans="1:10" x14ac:dyDescent="0.25">
      <c r="A308" s="22" t="str">
        <f t="shared" si="27"/>
        <v>Town of New Castle - 13</v>
      </c>
      <c r="B308" s="11">
        <v>100013</v>
      </c>
      <c r="C308" s="11">
        <v>372</v>
      </c>
      <c r="D308" s="11">
        <v>198</v>
      </c>
      <c r="E308" s="11">
        <v>10</v>
      </c>
      <c r="F308" s="11">
        <v>19</v>
      </c>
      <c r="G308" s="11">
        <v>0</v>
      </c>
      <c r="H308" s="11">
        <f t="shared" si="28"/>
        <v>599</v>
      </c>
      <c r="I308" s="24">
        <f t="shared" si="29"/>
        <v>15</v>
      </c>
      <c r="J308" s="23">
        <f t="shared" si="30"/>
        <v>614</v>
      </c>
    </row>
    <row r="309" spans="1:10" x14ac:dyDescent="0.25">
      <c r="A309" s="22" t="str">
        <f t="shared" si="27"/>
        <v>Town of New Castle - 14</v>
      </c>
      <c r="B309" s="11">
        <v>100014</v>
      </c>
      <c r="C309" s="11">
        <v>390</v>
      </c>
      <c r="D309" s="11">
        <v>144</v>
      </c>
      <c r="E309" s="11">
        <v>15</v>
      </c>
      <c r="F309" s="11">
        <v>19</v>
      </c>
      <c r="G309" s="11">
        <v>0</v>
      </c>
      <c r="H309" s="11">
        <f t="shared" si="28"/>
        <v>568</v>
      </c>
      <c r="I309" s="24">
        <f t="shared" si="29"/>
        <v>17</v>
      </c>
      <c r="J309" s="23">
        <f t="shared" si="30"/>
        <v>585</v>
      </c>
    </row>
    <row r="310" spans="1:10" x14ac:dyDescent="0.25">
      <c r="A310" s="22" t="str">
        <f t="shared" si="27"/>
        <v>Town of New Castle - 15</v>
      </c>
      <c r="B310" s="11">
        <v>100015</v>
      </c>
      <c r="C310" s="11">
        <v>394</v>
      </c>
      <c r="D310" s="11">
        <v>113</v>
      </c>
      <c r="E310" s="11">
        <v>12</v>
      </c>
      <c r="F310" s="11">
        <v>9</v>
      </c>
      <c r="G310" s="11">
        <v>1</v>
      </c>
      <c r="H310" s="11">
        <f t="shared" si="28"/>
        <v>529</v>
      </c>
      <c r="I310" s="24">
        <f t="shared" si="29"/>
        <v>21</v>
      </c>
      <c r="J310" s="23">
        <f t="shared" si="30"/>
        <v>550</v>
      </c>
    </row>
    <row r="311" spans="1:10" ht="13.8" thickBot="1" x14ac:dyDescent="0.3">
      <c r="A311" s="18" t="str">
        <f t="shared" si="27"/>
        <v>Town of New Castle - 16</v>
      </c>
      <c r="B311" s="19">
        <v>100016</v>
      </c>
      <c r="C311" s="19">
        <v>382</v>
      </c>
      <c r="D311" s="19">
        <v>115</v>
      </c>
      <c r="E311" s="19">
        <v>15</v>
      </c>
      <c r="F311" s="19">
        <v>22</v>
      </c>
      <c r="G311" s="19">
        <v>0</v>
      </c>
      <c r="H311" s="19">
        <f t="shared" si="28"/>
        <v>534</v>
      </c>
      <c r="I311" s="26">
        <f t="shared" si="29"/>
        <v>10</v>
      </c>
      <c r="J311" s="19">
        <f t="shared" si="30"/>
        <v>544</v>
      </c>
    </row>
    <row r="312" spans="1:10" x14ac:dyDescent="0.25">
      <c r="A312" s="22"/>
      <c r="B312" s="11" t="s">
        <v>977</v>
      </c>
      <c r="C312" s="11">
        <f>SUM(C296:C311)</f>
        <v>5895</v>
      </c>
      <c r="D312" s="11">
        <f t="shared" ref="D312:J312" si="32">SUM(D296:D311)</f>
        <v>1989</v>
      </c>
      <c r="E312" s="11">
        <f t="shared" si="32"/>
        <v>204</v>
      </c>
      <c r="F312" s="11">
        <f t="shared" si="32"/>
        <v>278</v>
      </c>
      <c r="G312" s="11">
        <f t="shared" si="32"/>
        <v>2</v>
      </c>
      <c r="H312" s="11">
        <f t="shared" si="32"/>
        <v>8368</v>
      </c>
      <c r="I312" s="11">
        <f t="shared" si="32"/>
        <v>214</v>
      </c>
      <c r="J312" s="11">
        <f t="shared" si="32"/>
        <v>8582</v>
      </c>
    </row>
    <row r="313" spans="1:10" x14ac:dyDescent="0.25">
      <c r="A313" s="22" t="str">
        <f t="shared" si="27"/>
        <v>Town of North Castle - 1</v>
      </c>
      <c r="B313" s="11">
        <v>110001</v>
      </c>
      <c r="C313" s="11">
        <v>270</v>
      </c>
      <c r="D313" s="11">
        <v>161</v>
      </c>
      <c r="E313" s="11">
        <v>17</v>
      </c>
      <c r="F313" s="11">
        <v>12</v>
      </c>
      <c r="G313" s="11">
        <v>0</v>
      </c>
      <c r="H313" s="11">
        <f t="shared" si="28"/>
        <v>460</v>
      </c>
      <c r="I313" s="24">
        <f t="shared" si="29"/>
        <v>10</v>
      </c>
      <c r="J313" s="23">
        <f t="shared" si="30"/>
        <v>470</v>
      </c>
    </row>
    <row r="314" spans="1:10" x14ac:dyDescent="0.25">
      <c r="A314" s="22" t="str">
        <f t="shared" si="27"/>
        <v>Town of North Castle - 2</v>
      </c>
      <c r="B314" s="11">
        <v>110002</v>
      </c>
      <c r="C314" s="11">
        <v>235</v>
      </c>
      <c r="D314" s="11">
        <v>250</v>
      </c>
      <c r="E314" s="11">
        <v>31</v>
      </c>
      <c r="F314" s="11">
        <v>6</v>
      </c>
      <c r="G314" s="11">
        <v>0</v>
      </c>
      <c r="H314" s="11">
        <f t="shared" si="28"/>
        <v>522</v>
      </c>
      <c r="I314" s="24">
        <f t="shared" si="29"/>
        <v>15</v>
      </c>
      <c r="J314" s="23">
        <f t="shared" si="30"/>
        <v>537</v>
      </c>
    </row>
    <row r="315" spans="1:10" x14ac:dyDescent="0.25">
      <c r="A315" s="22" t="str">
        <f t="shared" si="27"/>
        <v>Town of North Castle - 3</v>
      </c>
      <c r="B315" s="11">
        <v>110003</v>
      </c>
      <c r="C315" s="11">
        <v>149</v>
      </c>
      <c r="D315" s="11">
        <v>208</v>
      </c>
      <c r="E315" s="11">
        <v>25</v>
      </c>
      <c r="F315" s="11">
        <v>23</v>
      </c>
      <c r="G315" s="11">
        <v>0</v>
      </c>
      <c r="H315" s="11">
        <f t="shared" si="28"/>
        <v>405</v>
      </c>
      <c r="I315" s="24">
        <f t="shared" si="29"/>
        <v>9</v>
      </c>
      <c r="J315" s="23">
        <f t="shared" si="30"/>
        <v>414</v>
      </c>
    </row>
    <row r="316" spans="1:10" x14ac:dyDescent="0.25">
      <c r="A316" s="22" t="str">
        <f t="shared" si="27"/>
        <v>Town of North Castle - 4</v>
      </c>
      <c r="B316" s="11">
        <v>110004</v>
      </c>
      <c r="C316" s="11">
        <v>367</v>
      </c>
      <c r="D316" s="11">
        <v>237</v>
      </c>
      <c r="E316" s="11">
        <v>15</v>
      </c>
      <c r="F316" s="11">
        <v>8</v>
      </c>
      <c r="G316" s="11">
        <v>0</v>
      </c>
      <c r="H316" s="11">
        <f t="shared" si="28"/>
        <v>627</v>
      </c>
      <c r="I316" s="24">
        <f t="shared" si="29"/>
        <v>14</v>
      </c>
      <c r="J316" s="23">
        <f t="shared" si="30"/>
        <v>641</v>
      </c>
    </row>
    <row r="317" spans="1:10" x14ac:dyDescent="0.25">
      <c r="A317" s="22" t="str">
        <f t="shared" si="27"/>
        <v>Town of North Castle - 5</v>
      </c>
      <c r="B317" s="11">
        <v>110005</v>
      </c>
      <c r="C317" s="11">
        <v>183</v>
      </c>
      <c r="D317" s="11">
        <v>167</v>
      </c>
      <c r="E317" s="11">
        <v>12</v>
      </c>
      <c r="F317" s="11">
        <v>17</v>
      </c>
      <c r="G317" s="11">
        <v>0</v>
      </c>
      <c r="H317" s="11">
        <f t="shared" si="28"/>
        <v>379</v>
      </c>
      <c r="I317" s="24">
        <f t="shared" si="29"/>
        <v>12</v>
      </c>
      <c r="J317" s="23">
        <f t="shared" si="30"/>
        <v>391</v>
      </c>
    </row>
    <row r="318" spans="1:10" x14ac:dyDescent="0.25">
      <c r="A318" s="22" t="str">
        <f t="shared" si="27"/>
        <v>Town of North Castle - 6</v>
      </c>
      <c r="B318" s="11">
        <v>110006</v>
      </c>
      <c r="C318" s="11">
        <v>467</v>
      </c>
      <c r="D318" s="11">
        <v>176</v>
      </c>
      <c r="E318" s="11">
        <v>10</v>
      </c>
      <c r="F318" s="11">
        <v>8</v>
      </c>
      <c r="G318" s="11">
        <v>0</v>
      </c>
      <c r="H318" s="11">
        <f t="shared" si="28"/>
        <v>661</v>
      </c>
      <c r="I318" s="24">
        <f t="shared" si="29"/>
        <v>20</v>
      </c>
      <c r="J318" s="23">
        <f t="shared" si="30"/>
        <v>681</v>
      </c>
    </row>
    <row r="319" spans="1:10" x14ac:dyDescent="0.25">
      <c r="A319" s="22" t="str">
        <f t="shared" si="27"/>
        <v>Town of North Castle - 7</v>
      </c>
      <c r="B319" s="11">
        <v>110007</v>
      </c>
      <c r="C319" s="11">
        <v>183</v>
      </c>
      <c r="D319" s="11">
        <v>161</v>
      </c>
      <c r="E319" s="11">
        <v>13</v>
      </c>
      <c r="F319" s="11">
        <v>13</v>
      </c>
      <c r="G319" s="11">
        <v>0</v>
      </c>
      <c r="H319" s="11">
        <f t="shared" si="28"/>
        <v>370</v>
      </c>
      <c r="I319" s="24">
        <f t="shared" si="29"/>
        <v>8</v>
      </c>
      <c r="J319" s="23">
        <f t="shared" si="30"/>
        <v>378</v>
      </c>
    </row>
    <row r="320" spans="1:10" x14ac:dyDescent="0.25">
      <c r="A320" s="22" t="str">
        <f t="shared" si="27"/>
        <v>Town of North Castle - 8</v>
      </c>
      <c r="B320" s="11">
        <v>110008</v>
      </c>
      <c r="C320" s="11">
        <v>322</v>
      </c>
      <c r="D320" s="11">
        <v>260</v>
      </c>
      <c r="E320" s="11">
        <v>24</v>
      </c>
      <c r="F320" s="11">
        <v>10</v>
      </c>
      <c r="G320" s="11">
        <v>0</v>
      </c>
      <c r="H320" s="11">
        <f t="shared" si="28"/>
        <v>616</v>
      </c>
      <c r="I320" s="24">
        <f t="shared" si="29"/>
        <v>11</v>
      </c>
      <c r="J320" s="23">
        <f t="shared" si="30"/>
        <v>627</v>
      </c>
    </row>
    <row r="321" spans="1:10" x14ac:dyDescent="0.25">
      <c r="A321" s="22" t="str">
        <f t="shared" si="27"/>
        <v>Town of North Castle - 9</v>
      </c>
      <c r="B321" s="11">
        <v>110009</v>
      </c>
      <c r="C321" s="11">
        <v>300</v>
      </c>
      <c r="D321" s="11">
        <v>224</v>
      </c>
      <c r="E321" s="11">
        <v>20</v>
      </c>
      <c r="F321" s="11">
        <v>12</v>
      </c>
      <c r="G321" s="11">
        <v>0</v>
      </c>
      <c r="H321" s="11">
        <f t="shared" si="28"/>
        <v>556</v>
      </c>
      <c r="I321" s="24">
        <f t="shared" si="29"/>
        <v>11</v>
      </c>
      <c r="J321" s="23">
        <f t="shared" si="30"/>
        <v>567</v>
      </c>
    </row>
    <row r="322" spans="1:10" x14ac:dyDescent="0.25">
      <c r="A322" s="22" t="str">
        <f t="shared" si="27"/>
        <v>Town of North Castle - 10</v>
      </c>
      <c r="B322" s="11">
        <v>110010</v>
      </c>
      <c r="C322" s="11">
        <v>241</v>
      </c>
      <c r="D322" s="11">
        <v>174</v>
      </c>
      <c r="E322" s="11">
        <v>12</v>
      </c>
      <c r="F322" s="11">
        <v>11</v>
      </c>
      <c r="G322" s="11">
        <v>0</v>
      </c>
      <c r="H322" s="11">
        <f t="shared" si="28"/>
        <v>438</v>
      </c>
      <c r="I322" s="24">
        <f t="shared" si="29"/>
        <v>11</v>
      </c>
      <c r="J322" s="23">
        <f t="shared" si="30"/>
        <v>449</v>
      </c>
    </row>
    <row r="323" spans="1:10" ht="13.8" thickBot="1" x14ac:dyDescent="0.3">
      <c r="A323" s="18" t="str">
        <f t="shared" si="27"/>
        <v>Town of North Castle - 11</v>
      </c>
      <c r="B323" s="19">
        <v>110011</v>
      </c>
      <c r="C323" s="19">
        <v>194</v>
      </c>
      <c r="D323" s="19">
        <v>153</v>
      </c>
      <c r="E323" s="19">
        <v>10</v>
      </c>
      <c r="F323" s="19">
        <v>14</v>
      </c>
      <c r="G323" s="19">
        <v>0</v>
      </c>
      <c r="H323" s="19">
        <f t="shared" si="28"/>
        <v>371</v>
      </c>
      <c r="I323" s="26">
        <f t="shared" si="29"/>
        <v>11</v>
      </c>
      <c r="J323" s="19">
        <f t="shared" si="30"/>
        <v>382</v>
      </c>
    </row>
    <row r="324" spans="1:10" x14ac:dyDescent="0.25">
      <c r="A324" s="22"/>
      <c r="B324" s="11" t="s">
        <v>977</v>
      </c>
      <c r="C324" s="11">
        <f>SUM(C313:C323)</f>
        <v>2911</v>
      </c>
      <c r="D324" s="11">
        <f t="shared" ref="D324:J324" si="33">SUM(D313:D323)</f>
        <v>2171</v>
      </c>
      <c r="E324" s="11">
        <f t="shared" si="33"/>
        <v>189</v>
      </c>
      <c r="F324" s="11">
        <f t="shared" si="33"/>
        <v>134</v>
      </c>
      <c r="G324" s="11">
        <f t="shared" si="33"/>
        <v>0</v>
      </c>
      <c r="H324" s="11">
        <f t="shared" si="33"/>
        <v>5405</v>
      </c>
      <c r="I324" s="11">
        <f t="shared" si="33"/>
        <v>132</v>
      </c>
      <c r="J324" s="11">
        <f t="shared" si="33"/>
        <v>5537</v>
      </c>
    </row>
    <row r="325" spans="1:10" x14ac:dyDescent="0.25">
      <c r="A325" s="22" t="str">
        <f t="shared" si="27"/>
        <v>Town of North Salem - 1</v>
      </c>
      <c r="B325" s="11">
        <v>120001</v>
      </c>
      <c r="C325" s="11">
        <v>121</v>
      </c>
      <c r="D325" s="11">
        <v>120</v>
      </c>
      <c r="E325" s="11">
        <v>12</v>
      </c>
      <c r="F325" s="11">
        <v>15</v>
      </c>
      <c r="G325" s="11">
        <v>0</v>
      </c>
      <c r="H325" s="11">
        <f t="shared" si="28"/>
        <v>268</v>
      </c>
      <c r="I325" s="24">
        <f t="shared" si="29"/>
        <v>4</v>
      </c>
      <c r="J325" s="23">
        <f t="shared" si="30"/>
        <v>272</v>
      </c>
    </row>
    <row r="326" spans="1:10" x14ac:dyDescent="0.25">
      <c r="A326" s="22" t="str">
        <f t="shared" si="27"/>
        <v>Town of North Salem - 2</v>
      </c>
      <c r="B326" s="11">
        <v>120002</v>
      </c>
      <c r="C326" s="11">
        <v>155</v>
      </c>
      <c r="D326" s="11">
        <v>155</v>
      </c>
      <c r="E326" s="11">
        <v>14</v>
      </c>
      <c r="F326" s="11">
        <v>11</v>
      </c>
      <c r="G326" s="11">
        <v>1</v>
      </c>
      <c r="H326" s="11">
        <f t="shared" si="28"/>
        <v>336</v>
      </c>
      <c r="I326" s="24">
        <f t="shared" si="29"/>
        <v>3</v>
      </c>
      <c r="J326" s="23">
        <f t="shared" si="30"/>
        <v>339</v>
      </c>
    </row>
    <row r="327" spans="1:10" x14ac:dyDescent="0.25">
      <c r="A327" s="22" t="str">
        <f t="shared" si="27"/>
        <v>Town of North Salem - 3</v>
      </c>
      <c r="B327" s="11">
        <v>120003</v>
      </c>
      <c r="C327" s="11">
        <v>84</v>
      </c>
      <c r="D327" s="11">
        <v>90</v>
      </c>
      <c r="E327" s="11">
        <v>8</v>
      </c>
      <c r="F327" s="11">
        <v>6</v>
      </c>
      <c r="G327" s="11">
        <v>0</v>
      </c>
      <c r="H327" s="11">
        <f t="shared" si="28"/>
        <v>188</v>
      </c>
      <c r="I327" s="24">
        <f t="shared" si="29"/>
        <v>4</v>
      </c>
      <c r="J327" s="23">
        <f t="shared" si="30"/>
        <v>192</v>
      </c>
    </row>
    <row r="328" spans="1:10" x14ac:dyDescent="0.25">
      <c r="A328" s="22" t="str">
        <f t="shared" si="27"/>
        <v>Town of North Salem - 4</v>
      </c>
      <c r="B328" s="11">
        <v>120004</v>
      </c>
      <c r="C328" s="11">
        <v>144</v>
      </c>
      <c r="D328" s="11">
        <v>168</v>
      </c>
      <c r="E328" s="11">
        <v>16</v>
      </c>
      <c r="F328" s="11">
        <v>12</v>
      </c>
      <c r="G328" s="11">
        <v>0</v>
      </c>
      <c r="H328" s="11">
        <f t="shared" si="28"/>
        <v>340</v>
      </c>
      <c r="I328" s="24">
        <f t="shared" si="29"/>
        <v>13</v>
      </c>
      <c r="J328" s="23">
        <f t="shared" si="30"/>
        <v>353</v>
      </c>
    </row>
    <row r="329" spans="1:10" x14ac:dyDescent="0.25">
      <c r="A329" s="22" t="str">
        <f t="shared" si="27"/>
        <v>Town of North Salem - 5</v>
      </c>
      <c r="B329" s="11">
        <v>120005</v>
      </c>
      <c r="C329" s="11">
        <v>109</v>
      </c>
      <c r="D329" s="11">
        <v>61</v>
      </c>
      <c r="E329" s="11">
        <v>9</v>
      </c>
      <c r="F329" s="11">
        <v>7</v>
      </c>
      <c r="G329" s="11">
        <v>0</v>
      </c>
      <c r="H329" s="11">
        <f t="shared" si="28"/>
        <v>186</v>
      </c>
      <c r="I329" s="24">
        <f t="shared" si="29"/>
        <v>3</v>
      </c>
      <c r="J329" s="23">
        <f t="shared" si="30"/>
        <v>189</v>
      </c>
    </row>
    <row r="330" spans="1:10" x14ac:dyDescent="0.25">
      <c r="A330" s="22" t="str">
        <f t="shared" si="27"/>
        <v>Town of North Salem - 6</v>
      </c>
      <c r="B330" s="11">
        <v>120006</v>
      </c>
      <c r="C330" s="11">
        <v>206</v>
      </c>
      <c r="D330" s="11">
        <v>143</v>
      </c>
      <c r="E330" s="11">
        <v>17</v>
      </c>
      <c r="F330" s="11">
        <v>7</v>
      </c>
      <c r="G330" s="11">
        <v>0</v>
      </c>
      <c r="H330" s="11">
        <f t="shared" si="28"/>
        <v>373</v>
      </c>
      <c r="I330" s="24">
        <f t="shared" si="29"/>
        <v>9</v>
      </c>
      <c r="J330" s="23">
        <f t="shared" si="30"/>
        <v>382</v>
      </c>
    </row>
    <row r="331" spans="1:10" x14ac:dyDescent="0.25">
      <c r="A331" s="22" t="str">
        <f t="shared" si="27"/>
        <v>Town of North Salem - 7</v>
      </c>
      <c r="B331" s="11">
        <v>120007</v>
      </c>
      <c r="C331" s="11">
        <v>230</v>
      </c>
      <c r="D331" s="11">
        <v>186</v>
      </c>
      <c r="E331" s="11">
        <v>13</v>
      </c>
      <c r="F331" s="11">
        <v>22</v>
      </c>
      <c r="G331" s="11">
        <v>0</v>
      </c>
      <c r="H331" s="11">
        <f t="shared" si="28"/>
        <v>451</v>
      </c>
      <c r="I331" s="24">
        <f t="shared" si="29"/>
        <v>8</v>
      </c>
      <c r="J331" s="23">
        <f t="shared" si="30"/>
        <v>459</v>
      </c>
    </row>
    <row r="332" spans="1:10" ht="13.8" thickBot="1" x14ac:dyDescent="0.3">
      <c r="A332" s="18" t="str">
        <f t="shared" si="27"/>
        <v>Town of North Salem - 8</v>
      </c>
      <c r="B332" s="19">
        <v>120008</v>
      </c>
      <c r="C332" s="19">
        <v>104</v>
      </c>
      <c r="D332" s="19">
        <v>70</v>
      </c>
      <c r="E332" s="19">
        <v>7</v>
      </c>
      <c r="F332" s="19">
        <v>10</v>
      </c>
      <c r="G332" s="19">
        <v>0</v>
      </c>
      <c r="H332" s="19">
        <f t="shared" si="28"/>
        <v>191</v>
      </c>
      <c r="I332" s="26">
        <f t="shared" si="29"/>
        <v>1</v>
      </c>
      <c r="J332" s="19">
        <f t="shared" si="30"/>
        <v>192</v>
      </c>
    </row>
    <row r="333" spans="1:10" x14ac:dyDescent="0.25">
      <c r="A333" s="22"/>
      <c r="B333" s="11" t="s">
        <v>977</v>
      </c>
      <c r="C333" s="11">
        <f>SUM(C325:C332)</f>
        <v>1153</v>
      </c>
      <c r="D333" s="11">
        <f t="shared" ref="D333:J333" si="34">SUM(D325:D332)</f>
        <v>993</v>
      </c>
      <c r="E333" s="11">
        <f t="shared" si="34"/>
        <v>96</v>
      </c>
      <c r="F333" s="11">
        <f t="shared" si="34"/>
        <v>90</v>
      </c>
      <c r="G333" s="11">
        <f t="shared" si="34"/>
        <v>1</v>
      </c>
      <c r="H333" s="11">
        <f t="shared" si="34"/>
        <v>2333</v>
      </c>
      <c r="I333" s="11">
        <f t="shared" si="34"/>
        <v>45</v>
      </c>
      <c r="J333" s="11">
        <f t="shared" si="34"/>
        <v>2378</v>
      </c>
    </row>
    <row r="334" spans="1:10" x14ac:dyDescent="0.25">
      <c r="A334" s="22" t="str">
        <f t="shared" si="27"/>
        <v>Town of Ossining - 1</v>
      </c>
      <c r="B334" s="11">
        <v>130001</v>
      </c>
      <c r="C334" s="11">
        <v>168</v>
      </c>
      <c r="D334" s="11">
        <v>65</v>
      </c>
      <c r="E334" s="11">
        <v>9</v>
      </c>
      <c r="F334" s="11">
        <v>15</v>
      </c>
      <c r="G334" s="11">
        <v>0</v>
      </c>
      <c r="H334" s="11">
        <f t="shared" si="28"/>
        <v>257</v>
      </c>
      <c r="I334" s="24">
        <f t="shared" si="29"/>
        <v>6</v>
      </c>
      <c r="J334" s="23">
        <f t="shared" si="30"/>
        <v>263</v>
      </c>
    </row>
    <row r="335" spans="1:10" x14ac:dyDescent="0.25">
      <c r="A335" s="22" t="str">
        <f t="shared" si="27"/>
        <v>Town of Ossining - 2</v>
      </c>
      <c r="B335" s="11">
        <v>130002</v>
      </c>
      <c r="C335" s="11">
        <v>242</v>
      </c>
      <c r="D335" s="11">
        <v>77</v>
      </c>
      <c r="E335" s="11">
        <v>12</v>
      </c>
      <c r="F335" s="11">
        <v>24</v>
      </c>
      <c r="G335" s="11">
        <v>0</v>
      </c>
      <c r="H335" s="11">
        <f t="shared" si="28"/>
        <v>355</v>
      </c>
      <c r="I335" s="24">
        <f t="shared" si="29"/>
        <v>9</v>
      </c>
      <c r="J335" s="23">
        <f t="shared" si="30"/>
        <v>364</v>
      </c>
    </row>
    <row r="336" spans="1:10" x14ac:dyDescent="0.25">
      <c r="A336" s="22" t="str">
        <f t="shared" si="27"/>
        <v>Town of Ossining - 3</v>
      </c>
      <c r="B336" s="11">
        <v>130003</v>
      </c>
      <c r="C336" s="11">
        <v>264</v>
      </c>
      <c r="D336" s="11">
        <v>52</v>
      </c>
      <c r="E336" s="11">
        <v>11</v>
      </c>
      <c r="F336" s="11">
        <v>32</v>
      </c>
      <c r="G336" s="11">
        <v>0</v>
      </c>
      <c r="H336" s="11">
        <f t="shared" si="28"/>
        <v>359</v>
      </c>
      <c r="I336" s="24">
        <f t="shared" si="29"/>
        <v>20</v>
      </c>
      <c r="J336" s="23">
        <f t="shared" si="30"/>
        <v>379</v>
      </c>
    </row>
    <row r="337" spans="1:10" x14ac:dyDescent="0.25">
      <c r="A337" s="22" t="str">
        <f t="shared" ref="A337:A403" si="35">VLOOKUP(B337,KEY,3,FALSE)</f>
        <v>Town of Ossining - 4</v>
      </c>
      <c r="B337" s="11">
        <v>130004</v>
      </c>
      <c r="C337" s="11">
        <v>220</v>
      </c>
      <c r="D337" s="11">
        <v>115</v>
      </c>
      <c r="E337" s="11">
        <v>6</v>
      </c>
      <c r="F337" s="11">
        <v>37</v>
      </c>
      <c r="G337" s="11">
        <v>0</v>
      </c>
      <c r="H337" s="11">
        <f t="shared" si="28"/>
        <v>378</v>
      </c>
      <c r="I337" s="24">
        <f t="shared" si="29"/>
        <v>9</v>
      </c>
      <c r="J337" s="23">
        <f t="shared" si="30"/>
        <v>387</v>
      </c>
    </row>
    <row r="338" spans="1:10" x14ac:dyDescent="0.25">
      <c r="A338" s="22" t="str">
        <f t="shared" si="35"/>
        <v>Town of Ossining - 5</v>
      </c>
      <c r="B338" s="11">
        <v>130005</v>
      </c>
      <c r="C338" s="11">
        <v>244</v>
      </c>
      <c r="D338" s="11">
        <v>45</v>
      </c>
      <c r="E338" s="11">
        <v>9</v>
      </c>
      <c r="F338" s="11">
        <v>18</v>
      </c>
      <c r="G338" s="11">
        <v>0</v>
      </c>
      <c r="H338" s="11">
        <f t="shared" si="28"/>
        <v>316</v>
      </c>
      <c r="I338" s="24">
        <f t="shared" si="29"/>
        <v>21</v>
      </c>
      <c r="J338" s="23">
        <f t="shared" si="30"/>
        <v>337</v>
      </c>
    </row>
    <row r="339" spans="1:10" x14ac:dyDescent="0.25">
      <c r="A339" s="22" t="str">
        <f t="shared" si="35"/>
        <v>Town of Ossining - 6</v>
      </c>
      <c r="B339" s="11">
        <v>130006</v>
      </c>
      <c r="C339" s="11">
        <v>319</v>
      </c>
      <c r="D339" s="11">
        <v>108</v>
      </c>
      <c r="E339" s="11">
        <v>8</v>
      </c>
      <c r="F339" s="11">
        <v>37</v>
      </c>
      <c r="G339" s="11">
        <v>0</v>
      </c>
      <c r="H339" s="11">
        <f t="shared" si="28"/>
        <v>472</v>
      </c>
      <c r="I339" s="24">
        <f t="shared" si="29"/>
        <v>26</v>
      </c>
      <c r="J339" s="23">
        <f t="shared" si="30"/>
        <v>498</v>
      </c>
    </row>
    <row r="340" spans="1:10" x14ac:dyDescent="0.25">
      <c r="A340" s="22" t="str">
        <f t="shared" si="35"/>
        <v>Town of Ossining - 7</v>
      </c>
      <c r="B340" s="11">
        <v>130007</v>
      </c>
      <c r="C340" s="11">
        <v>193</v>
      </c>
      <c r="D340" s="11">
        <v>67</v>
      </c>
      <c r="E340" s="11">
        <v>11</v>
      </c>
      <c r="F340" s="11">
        <v>28</v>
      </c>
      <c r="G340" s="11">
        <v>0</v>
      </c>
      <c r="H340" s="11">
        <f t="shared" si="28"/>
        <v>299</v>
      </c>
      <c r="I340" s="24">
        <f t="shared" si="29"/>
        <v>18</v>
      </c>
      <c r="J340" s="23">
        <f t="shared" si="30"/>
        <v>317</v>
      </c>
    </row>
    <row r="341" spans="1:10" x14ac:dyDescent="0.25">
      <c r="A341" s="22" t="str">
        <f t="shared" si="35"/>
        <v>Town of Ossining - 8</v>
      </c>
      <c r="B341" s="11">
        <v>130008</v>
      </c>
      <c r="C341" s="11">
        <v>350</v>
      </c>
      <c r="D341" s="11">
        <v>92</v>
      </c>
      <c r="E341" s="11">
        <v>21</v>
      </c>
      <c r="F341" s="11">
        <v>13</v>
      </c>
      <c r="G341" s="11">
        <v>0</v>
      </c>
      <c r="H341" s="11">
        <f t="shared" si="28"/>
        <v>476</v>
      </c>
      <c r="I341" s="24">
        <f t="shared" si="29"/>
        <v>13</v>
      </c>
      <c r="J341" s="23">
        <f t="shared" si="30"/>
        <v>489</v>
      </c>
    </row>
    <row r="342" spans="1:10" x14ac:dyDescent="0.25">
      <c r="A342" s="22" t="str">
        <f t="shared" si="35"/>
        <v>Town of Ossining - 9</v>
      </c>
      <c r="B342" s="11">
        <v>130009</v>
      </c>
      <c r="C342" s="11">
        <v>203</v>
      </c>
      <c r="D342" s="11">
        <v>102</v>
      </c>
      <c r="E342" s="11">
        <v>16</v>
      </c>
      <c r="F342" s="11">
        <v>24</v>
      </c>
      <c r="G342" s="11">
        <v>0</v>
      </c>
      <c r="H342" s="11">
        <f t="shared" si="28"/>
        <v>345</v>
      </c>
      <c r="I342" s="24">
        <f t="shared" si="29"/>
        <v>10</v>
      </c>
      <c r="J342" s="23">
        <f t="shared" si="30"/>
        <v>355</v>
      </c>
    </row>
    <row r="343" spans="1:10" x14ac:dyDescent="0.25">
      <c r="A343" s="22" t="str">
        <f t="shared" si="35"/>
        <v>Town of Ossining - 10</v>
      </c>
      <c r="B343" s="11">
        <v>130010</v>
      </c>
      <c r="C343" s="11">
        <v>266</v>
      </c>
      <c r="D343" s="11">
        <v>98</v>
      </c>
      <c r="E343" s="11">
        <v>11</v>
      </c>
      <c r="F343" s="11">
        <v>51</v>
      </c>
      <c r="G343" s="11">
        <v>0</v>
      </c>
      <c r="H343" s="11">
        <f t="shared" si="28"/>
        <v>426</v>
      </c>
      <c r="I343" s="24">
        <f t="shared" si="29"/>
        <v>15</v>
      </c>
      <c r="J343" s="23">
        <f t="shared" si="30"/>
        <v>441</v>
      </c>
    </row>
    <row r="344" spans="1:10" x14ac:dyDescent="0.25">
      <c r="A344" s="22" t="str">
        <f t="shared" si="35"/>
        <v>Town of Ossining - 11</v>
      </c>
      <c r="B344" s="11">
        <v>130011</v>
      </c>
      <c r="C344" s="11">
        <v>176</v>
      </c>
      <c r="D344" s="11">
        <v>87</v>
      </c>
      <c r="E344" s="11">
        <v>9</v>
      </c>
      <c r="F344" s="11">
        <v>14</v>
      </c>
      <c r="G344" s="11">
        <v>0</v>
      </c>
      <c r="H344" s="11">
        <f t="shared" si="28"/>
        <v>286</v>
      </c>
      <c r="I344" s="24">
        <f t="shared" si="29"/>
        <v>11</v>
      </c>
      <c r="J344" s="23">
        <f t="shared" si="30"/>
        <v>297</v>
      </c>
    </row>
    <row r="345" spans="1:10" x14ac:dyDescent="0.25">
      <c r="A345" s="22" t="str">
        <f t="shared" si="35"/>
        <v>Town of Ossining - 12</v>
      </c>
      <c r="B345" s="11">
        <v>130012</v>
      </c>
      <c r="C345" s="11">
        <v>272</v>
      </c>
      <c r="D345" s="11">
        <v>172</v>
      </c>
      <c r="E345" s="11">
        <v>15</v>
      </c>
      <c r="F345" s="11">
        <v>38</v>
      </c>
      <c r="G345" s="11">
        <v>0</v>
      </c>
      <c r="H345" s="11">
        <f t="shared" si="28"/>
        <v>497</v>
      </c>
      <c r="I345" s="24">
        <f t="shared" si="29"/>
        <v>15</v>
      </c>
      <c r="J345" s="23">
        <f t="shared" si="30"/>
        <v>512</v>
      </c>
    </row>
    <row r="346" spans="1:10" x14ac:dyDescent="0.25">
      <c r="A346" s="22" t="str">
        <f t="shared" si="35"/>
        <v>Town of Ossining - 13</v>
      </c>
      <c r="B346" s="11">
        <v>130013</v>
      </c>
      <c r="C346" s="11">
        <v>237</v>
      </c>
      <c r="D346" s="11">
        <v>105</v>
      </c>
      <c r="E346" s="11">
        <v>11</v>
      </c>
      <c r="F346" s="11">
        <v>20</v>
      </c>
      <c r="G346" s="11">
        <v>0</v>
      </c>
      <c r="H346" s="11">
        <f t="shared" si="28"/>
        <v>373</v>
      </c>
      <c r="I346" s="24">
        <f t="shared" si="29"/>
        <v>10</v>
      </c>
      <c r="J346" s="23">
        <f t="shared" si="30"/>
        <v>383</v>
      </c>
    </row>
    <row r="347" spans="1:10" x14ac:dyDescent="0.25">
      <c r="A347" s="22" t="str">
        <f t="shared" si="35"/>
        <v>Town of Ossining - 14</v>
      </c>
      <c r="B347" s="11">
        <v>130014</v>
      </c>
      <c r="C347" s="11">
        <v>348</v>
      </c>
      <c r="D347" s="11">
        <v>234</v>
      </c>
      <c r="E347" s="11">
        <v>22</v>
      </c>
      <c r="F347" s="11">
        <v>34</v>
      </c>
      <c r="G347" s="11">
        <v>0</v>
      </c>
      <c r="H347" s="11">
        <f t="shared" si="28"/>
        <v>638</v>
      </c>
      <c r="I347" s="24">
        <f t="shared" si="29"/>
        <v>12</v>
      </c>
      <c r="J347" s="23">
        <f t="shared" si="30"/>
        <v>650</v>
      </c>
    </row>
    <row r="348" spans="1:10" x14ac:dyDescent="0.25">
      <c r="A348" s="22" t="str">
        <f t="shared" si="35"/>
        <v>Town of Ossining - 15</v>
      </c>
      <c r="B348" s="11">
        <v>130015</v>
      </c>
      <c r="C348" s="11">
        <v>405</v>
      </c>
      <c r="D348" s="11">
        <v>245</v>
      </c>
      <c r="E348" s="11">
        <v>23</v>
      </c>
      <c r="F348" s="11">
        <v>29</v>
      </c>
      <c r="G348" s="11">
        <v>0</v>
      </c>
      <c r="H348" s="11">
        <f t="shared" si="28"/>
        <v>702</v>
      </c>
      <c r="I348" s="24">
        <f t="shared" si="29"/>
        <v>24</v>
      </c>
      <c r="J348" s="23">
        <f t="shared" si="30"/>
        <v>726</v>
      </c>
    </row>
    <row r="349" spans="1:10" x14ac:dyDescent="0.25">
      <c r="A349" s="22" t="str">
        <f t="shared" si="35"/>
        <v>Town of Ossining - 16</v>
      </c>
      <c r="B349" s="11">
        <v>130016</v>
      </c>
      <c r="C349" s="11">
        <v>206</v>
      </c>
      <c r="D349" s="11">
        <v>114</v>
      </c>
      <c r="E349" s="11">
        <v>16</v>
      </c>
      <c r="F349" s="11">
        <v>24</v>
      </c>
      <c r="G349" s="11">
        <v>1</v>
      </c>
      <c r="H349" s="11">
        <f t="shared" si="28"/>
        <v>361</v>
      </c>
      <c r="I349" s="24">
        <f t="shared" si="29"/>
        <v>9</v>
      </c>
      <c r="J349" s="23">
        <f t="shared" si="30"/>
        <v>370</v>
      </c>
    </row>
    <row r="350" spans="1:10" x14ac:dyDescent="0.25">
      <c r="A350" s="22" t="str">
        <f t="shared" si="35"/>
        <v>Town of Ossining - 17</v>
      </c>
      <c r="B350" s="11">
        <v>130017</v>
      </c>
      <c r="C350" s="11">
        <v>336</v>
      </c>
      <c r="D350" s="11">
        <v>177</v>
      </c>
      <c r="E350" s="11">
        <v>16</v>
      </c>
      <c r="F350" s="11">
        <v>36</v>
      </c>
      <c r="G350" s="11">
        <v>0</v>
      </c>
      <c r="H350" s="11">
        <f t="shared" ref="H350:H417" si="36">SUM(C350:G350)</f>
        <v>565</v>
      </c>
      <c r="I350" s="24">
        <f t="shared" ref="I350:I417" si="37">SUM(J350-H350)</f>
        <v>13</v>
      </c>
      <c r="J350" s="23">
        <f t="shared" ref="J350:J417" si="38">VLOOKUP(B350,KEY,2,FALSE)</f>
        <v>578</v>
      </c>
    </row>
    <row r="351" spans="1:10" x14ac:dyDescent="0.25">
      <c r="A351" s="22" t="str">
        <f t="shared" si="35"/>
        <v>Town of Ossining - 18</v>
      </c>
      <c r="B351" s="11">
        <v>130018</v>
      </c>
      <c r="C351" s="11">
        <v>228</v>
      </c>
      <c r="D351" s="11">
        <v>101</v>
      </c>
      <c r="E351" s="11">
        <v>14</v>
      </c>
      <c r="F351" s="11">
        <v>22</v>
      </c>
      <c r="G351" s="11">
        <v>0</v>
      </c>
      <c r="H351" s="11">
        <f t="shared" si="36"/>
        <v>365</v>
      </c>
      <c r="I351" s="24">
        <f t="shared" si="37"/>
        <v>8</v>
      </c>
      <c r="J351" s="23">
        <f t="shared" si="38"/>
        <v>373</v>
      </c>
    </row>
    <row r="352" spans="1:10" x14ac:dyDescent="0.25">
      <c r="A352" s="22" t="str">
        <f t="shared" si="35"/>
        <v>Town of Ossining - 19</v>
      </c>
      <c r="B352" s="11">
        <v>130019</v>
      </c>
      <c r="C352" s="11">
        <v>481</v>
      </c>
      <c r="D352" s="11">
        <v>228</v>
      </c>
      <c r="E352" s="11">
        <v>20</v>
      </c>
      <c r="F352" s="11">
        <v>16</v>
      </c>
      <c r="G352" s="11">
        <v>0</v>
      </c>
      <c r="H352" s="11">
        <f t="shared" si="36"/>
        <v>745</v>
      </c>
      <c r="I352" s="24">
        <f t="shared" si="37"/>
        <v>21</v>
      </c>
      <c r="J352" s="23">
        <f t="shared" si="38"/>
        <v>766</v>
      </c>
    </row>
    <row r="353" spans="1:10" x14ac:dyDescent="0.25">
      <c r="A353" s="22" t="str">
        <f t="shared" si="35"/>
        <v>Town of Ossining - 20</v>
      </c>
      <c r="B353" s="11">
        <v>130020</v>
      </c>
      <c r="C353" s="11">
        <v>112</v>
      </c>
      <c r="D353" s="11">
        <v>66</v>
      </c>
      <c r="E353" s="11">
        <v>6</v>
      </c>
      <c r="F353" s="11">
        <v>7</v>
      </c>
      <c r="G353" s="11">
        <v>0</v>
      </c>
      <c r="H353" s="11">
        <f t="shared" si="36"/>
        <v>191</v>
      </c>
      <c r="I353" s="24">
        <f t="shared" si="37"/>
        <v>6</v>
      </c>
      <c r="J353" s="23">
        <f t="shared" si="38"/>
        <v>197</v>
      </c>
    </row>
    <row r="354" spans="1:10" x14ac:dyDescent="0.25">
      <c r="A354" s="22" t="str">
        <f t="shared" si="35"/>
        <v>Town of Ossining - 21</v>
      </c>
      <c r="B354" s="11">
        <v>130021</v>
      </c>
      <c r="C354" s="11">
        <v>265</v>
      </c>
      <c r="D354" s="11">
        <v>134</v>
      </c>
      <c r="E354" s="11">
        <v>15</v>
      </c>
      <c r="F354" s="11">
        <v>30</v>
      </c>
      <c r="G354" s="11">
        <v>0</v>
      </c>
      <c r="H354" s="11">
        <f t="shared" si="36"/>
        <v>444</v>
      </c>
      <c r="I354" s="24">
        <f t="shared" si="37"/>
        <v>13</v>
      </c>
      <c r="J354" s="23">
        <f t="shared" si="38"/>
        <v>457</v>
      </c>
    </row>
    <row r="355" spans="1:10" x14ac:dyDescent="0.25">
      <c r="A355" s="22" t="str">
        <f t="shared" si="35"/>
        <v>Town of Ossining - 22</v>
      </c>
      <c r="B355" s="11">
        <v>130022</v>
      </c>
      <c r="C355" s="11">
        <v>210</v>
      </c>
      <c r="D355" s="11">
        <v>85</v>
      </c>
      <c r="E355" s="11">
        <v>16</v>
      </c>
      <c r="F355" s="11">
        <v>21</v>
      </c>
      <c r="G355" s="11">
        <v>0</v>
      </c>
      <c r="H355" s="11">
        <f t="shared" si="36"/>
        <v>332</v>
      </c>
      <c r="I355" s="24">
        <f t="shared" si="37"/>
        <v>9</v>
      </c>
      <c r="J355" s="23">
        <f t="shared" si="38"/>
        <v>341</v>
      </c>
    </row>
    <row r="356" spans="1:10" x14ac:dyDescent="0.25">
      <c r="A356" s="22" t="str">
        <f t="shared" si="35"/>
        <v>Town of Ossining - 23</v>
      </c>
      <c r="B356" s="11">
        <v>130023</v>
      </c>
      <c r="C356" s="11">
        <v>196</v>
      </c>
      <c r="D356" s="11">
        <v>112</v>
      </c>
      <c r="E356" s="11">
        <v>9</v>
      </c>
      <c r="F356" s="11">
        <v>12</v>
      </c>
      <c r="G356" s="11">
        <v>0</v>
      </c>
      <c r="H356" s="11">
        <f t="shared" si="36"/>
        <v>329</v>
      </c>
      <c r="I356" s="24">
        <f t="shared" si="37"/>
        <v>6</v>
      </c>
      <c r="J356" s="23">
        <f t="shared" si="38"/>
        <v>335</v>
      </c>
    </row>
    <row r="357" spans="1:10" x14ac:dyDescent="0.25">
      <c r="A357" s="22" t="str">
        <f t="shared" si="35"/>
        <v>Town of Ossining - 24</v>
      </c>
      <c r="B357" s="11">
        <v>130024</v>
      </c>
      <c r="C357" s="11">
        <v>70</v>
      </c>
      <c r="D357" s="11">
        <v>17</v>
      </c>
      <c r="E357" s="11">
        <v>1</v>
      </c>
      <c r="F357" s="11">
        <v>2</v>
      </c>
      <c r="G357" s="11">
        <v>0</v>
      </c>
      <c r="H357" s="11">
        <f t="shared" si="36"/>
        <v>90</v>
      </c>
      <c r="I357" s="24">
        <f t="shared" si="37"/>
        <v>13</v>
      </c>
      <c r="J357" s="23">
        <f t="shared" si="38"/>
        <v>103</v>
      </c>
    </row>
    <row r="358" spans="1:10" x14ac:dyDescent="0.25">
      <c r="A358" s="22" t="str">
        <f t="shared" si="35"/>
        <v>Town of Ossining - 25</v>
      </c>
      <c r="B358" s="11">
        <v>130025</v>
      </c>
      <c r="C358" s="11">
        <v>111</v>
      </c>
      <c r="D358" s="11">
        <v>5</v>
      </c>
      <c r="E358" s="11">
        <v>0</v>
      </c>
      <c r="F358" s="11">
        <v>3</v>
      </c>
      <c r="G358" s="11">
        <v>0</v>
      </c>
      <c r="H358" s="11">
        <f t="shared" si="36"/>
        <v>119</v>
      </c>
      <c r="I358" s="24">
        <f t="shared" si="37"/>
        <v>11</v>
      </c>
      <c r="J358" s="23">
        <f t="shared" si="38"/>
        <v>130</v>
      </c>
    </row>
    <row r="359" spans="1:10" x14ac:dyDescent="0.25">
      <c r="A359" s="22" t="str">
        <f t="shared" si="35"/>
        <v>Town of Ossining - 26</v>
      </c>
      <c r="B359" s="11">
        <v>130026</v>
      </c>
      <c r="C359" s="11">
        <v>405</v>
      </c>
      <c r="D359" s="11">
        <v>183</v>
      </c>
      <c r="E359" s="11">
        <v>15</v>
      </c>
      <c r="F359" s="11">
        <v>18</v>
      </c>
      <c r="G359" s="11">
        <v>0</v>
      </c>
      <c r="H359" s="11">
        <f t="shared" si="36"/>
        <v>621</v>
      </c>
      <c r="I359" s="24">
        <f t="shared" si="37"/>
        <v>11</v>
      </c>
      <c r="J359" s="23">
        <f t="shared" si="38"/>
        <v>632</v>
      </c>
    </row>
    <row r="360" spans="1:10" x14ac:dyDescent="0.25">
      <c r="A360" s="22" t="str">
        <f t="shared" si="35"/>
        <v>Town of Ossining - 27</v>
      </c>
      <c r="B360" s="11">
        <v>130027</v>
      </c>
      <c r="C360" s="11">
        <v>357</v>
      </c>
      <c r="D360" s="11">
        <v>138</v>
      </c>
      <c r="E360" s="11">
        <v>17</v>
      </c>
      <c r="F360" s="11">
        <v>18</v>
      </c>
      <c r="G360" s="11">
        <v>0</v>
      </c>
      <c r="H360" s="11">
        <f t="shared" si="36"/>
        <v>530</v>
      </c>
      <c r="I360" s="24">
        <f t="shared" si="37"/>
        <v>10</v>
      </c>
      <c r="J360" s="23">
        <f t="shared" si="38"/>
        <v>540</v>
      </c>
    </row>
    <row r="361" spans="1:10" x14ac:dyDescent="0.25">
      <c r="A361" s="22" t="str">
        <f t="shared" si="35"/>
        <v>Town of Ossining - 28</v>
      </c>
      <c r="B361" s="11">
        <v>130028</v>
      </c>
      <c r="C361" s="11">
        <v>442</v>
      </c>
      <c r="D361" s="11">
        <v>200</v>
      </c>
      <c r="E361" s="11">
        <v>18</v>
      </c>
      <c r="F361" s="11">
        <v>31</v>
      </c>
      <c r="G361" s="11">
        <v>0</v>
      </c>
      <c r="H361" s="11">
        <f t="shared" si="36"/>
        <v>691</v>
      </c>
      <c r="I361" s="24">
        <f t="shared" si="37"/>
        <v>12</v>
      </c>
      <c r="J361" s="23">
        <f t="shared" si="38"/>
        <v>703</v>
      </c>
    </row>
    <row r="362" spans="1:10" x14ac:dyDescent="0.25">
      <c r="A362" s="22" t="str">
        <f t="shared" si="35"/>
        <v>Town of Ossining - 29</v>
      </c>
      <c r="B362" s="11">
        <v>130029</v>
      </c>
      <c r="C362" s="11">
        <v>278</v>
      </c>
      <c r="D362" s="11">
        <v>107</v>
      </c>
      <c r="E362" s="11">
        <v>17</v>
      </c>
      <c r="F362" s="11">
        <v>8</v>
      </c>
      <c r="G362" s="11">
        <v>0</v>
      </c>
      <c r="H362" s="11">
        <f t="shared" si="36"/>
        <v>410</v>
      </c>
      <c r="I362" s="24">
        <f t="shared" si="37"/>
        <v>11</v>
      </c>
      <c r="J362" s="23">
        <f t="shared" si="38"/>
        <v>421</v>
      </c>
    </row>
    <row r="363" spans="1:10" ht="13.8" thickBot="1" x14ac:dyDescent="0.3">
      <c r="A363" s="18" t="str">
        <f t="shared" si="35"/>
        <v>Town of Ossining - 30</v>
      </c>
      <c r="B363" s="19">
        <v>130030</v>
      </c>
      <c r="C363" s="19">
        <v>234</v>
      </c>
      <c r="D363" s="19">
        <v>111</v>
      </c>
      <c r="E363" s="19">
        <v>11</v>
      </c>
      <c r="F363" s="19">
        <v>27</v>
      </c>
      <c r="G363" s="19">
        <v>0</v>
      </c>
      <c r="H363" s="19">
        <f t="shared" si="36"/>
        <v>383</v>
      </c>
      <c r="I363" s="26">
        <f t="shared" si="37"/>
        <v>8</v>
      </c>
      <c r="J363" s="19">
        <f t="shared" si="38"/>
        <v>391</v>
      </c>
    </row>
    <row r="364" spans="1:10" x14ac:dyDescent="0.25">
      <c r="A364" s="22"/>
      <c r="B364" s="11" t="s">
        <v>977</v>
      </c>
      <c r="C364" s="11">
        <f>SUM(C334:C363)</f>
        <v>7838</v>
      </c>
      <c r="D364" s="11">
        <f t="shared" ref="D364:J364" si="39">SUM(D334:D363)</f>
        <v>3442</v>
      </c>
      <c r="E364" s="11">
        <f t="shared" si="39"/>
        <v>385</v>
      </c>
      <c r="F364" s="11">
        <f t="shared" si="39"/>
        <v>689</v>
      </c>
      <c r="G364" s="11">
        <f t="shared" si="39"/>
        <v>1</v>
      </c>
      <c r="H364" s="11">
        <f t="shared" si="39"/>
        <v>12355</v>
      </c>
      <c r="I364" s="11">
        <f t="shared" si="39"/>
        <v>380</v>
      </c>
      <c r="J364" s="11">
        <f t="shared" si="39"/>
        <v>12735</v>
      </c>
    </row>
    <row r="365" spans="1:10" x14ac:dyDescent="0.25">
      <c r="A365" s="22" t="str">
        <f t="shared" si="35"/>
        <v>Town of Pelham - 1</v>
      </c>
      <c r="B365" s="11">
        <v>140001</v>
      </c>
      <c r="C365" s="11">
        <v>419</v>
      </c>
      <c r="D365" s="11">
        <v>267</v>
      </c>
      <c r="E365" s="11">
        <v>20</v>
      </c>
      <c r="F365" s="11">
        <v>35</v>
      </c>
      <c r="G365" s="11">
        <v>0</v>
      </c>
      <c r="H365" s="11">
        <f t="shared" si="36"/>
        <v>741</v>
      </c>
      <c r="I365" s="24">
        <f t="shared" si="37"/>
        <v>17</v>
      </c>
      <c r="J365" s="23">
        <f t="shared" si="38"/>
        <v>758</v>
      </c>
    </row>
    <row r="366" spans="1:10" x14ac:dyDescent="0.25">
      <c r="A366" s="22" t="str">
        <f t="shared" si="35"/>
        <v>Town of Pelham - 2</v>
      </c>
      <c r="B366" s="11">
        <v>140002</v>
      </c>
      <c r="C366" s="11">
        <v>190</v>
      </c>
      <c r="D366" s="11">
        <v>60</v>
      </c>
      <c r="E366" s="11">
        <v>8</v>
      </c>
      <c r="F366" s="11">
        <v>16</v>
      </c>
      <c r="G366" s="11">
        <v>0</v>
      </c>
      <c r="H366" s="11">
        <f t="shared" si="36"/>
        <v>274</v>
      </c>
      <c r="I366" s="24">
        <f t="shared" si="37"/>
        <v>10</v>
      </c>
      <c r="J366" s="23">
        <f t="shared" si="38"/>
        <v>284</v>
      </c>
    </row>
    <row r="367" spans="1:10" x14ac:dyDescent="0.25">
      <c r="A367" s="22" t="str">
        <f t="shared" si="35"/>
        <v>Town of Pelham - 3</v>
      </c>
      <c r="B367" s="11">
        <v>140003</v>
      </c>
      <c r="C367" s="11">
        <v>324</v>
      </c>
      <c r="D367" s="11">
        <v>173</v>
      </c>
      <c r="E367" s="11">
        <v>24</v>
      </c>
      <c r="F367" s="11">
        <v>32</v>
      </c>
      <c r="G367" s="11">
        <v>0</v>
      </c>
      <c r="H367" s="11">
        <f t="shared" si="36"/>
        <v>553</v>
      </c>
      <c r="I367" s="24">
        <f t="shared" si="37"/>
        <v>14</v>
      </c>
      <c r="J367" s="23">
        <f t="shared" si="38"/>
        <v>567</v>
      </c>
    </row>
    <row r="368" spans="1:10" x14ac:dyDescent="0.25">
      <c r="A368" s="22" t="str">
        <f t="shared" si="35"/>
        <v>Town of Pelham - 4</v>
      </c>
      <c r="B368" s="11">
        <v>140004</v>
      </c>
      <c r="C368" s="11">
        <v>457</v>
      </c>
      <c r="D368" s="11">
        <v>148</v>
      </c>
      <c r="E368" s="11">
        <v>14</v>
      </c>
      <c r="F368" s="11">
        <v>38</v>
      </c>
      <c r="G368" s="11">
        <v>0</v>
      </c>
      <c r="H368" s="11">
        <f t="shared" si="36"/>
        <v>657</v>
      </c>
      <c r="I368" s="24">
        <f t="shared" si="37"/>
        <v>16</v>
      </c>
      <c r="J368" s="23">
        <f t="shared" si="38"/>
        <v>673</v>
      </c>
    </row>
    <row r="369" spans="1:10" x14ac:dyDescent="0.25">
      <c r="A369" s="22" t="str">
        <f t="shared" si="35"/>
        <v>Town of Pelham - 5</v>
      </c>
      <c r="B369" s="11">
        <v>140005</v>
      </c>
      <c r="C369" s="11">
        <v>389</v>
      </c>
      <c r="D369" s="11">
        <v>108</v>
      </c>
      <c r="E369" s="11">
        <v>11</v>
      </c>
      <c r="F369" s="11">
        <v>34</v>
      </c>
      <c r="G369" s="11">
        <v>0</v>
      </c>
      <c r="H369" s="11">
        <f t="shared" si="36"/>
        <v>542</v>
      </c>
      <c r="I369" s="24">
        <f t="shared" si="37"/>
        <v>13</v>
      </c>
      <c r="J369" s="23">
        <f t="shared" si="38"/>
        <v>555</v>
      </c>
    </row>
    <row r="370" spans="1:10" x14ac:dyDescent="0.25">
      <c r="A370" s="22" t="str">
        <f t="shared" si="35"/>
        <v>Town of Pelham - 6</v>
      </c>
      <c r="B370" s="11">
        <v>140006</v>
      </c>
      <c r="C370" s="11">
        <v>293</v>
      </c>
      <c r="D370" s="11">
        <v>301</v>
      </c>
      <c r="E370" s="11">
        <v>27</v>
      </c>
      <c r="F370" s="11">
        <v>35</v>
      </c>
      <c r="G370" s="11">
        <v>0</v>
      </c>
      <c r="H370" s="11">
        <f t="shared" si="36"/>
        <v>656</v>
      </c>
      <c r="I370" s="24">
        <f t="shared" si="37"/>
        <v>22</v>
      </c>
      <c r="J370" s="23">
        <f t="shared" si="38"/>
        <v>678</v>
      </c>
    </row>
    <row r="371" spans="1:10" x14ac:dyDescent="0.25">
      <c r="A371" s="22" t="str">
        <f t="shared" si="35"/>
        <v>Town of Pelham - 7</v>
      </c>
      <c r="B371" s="11">
        <v>140007</v>
      </c>
      <c r="C371" s="11">
        <v>278</v>
      </c>
      <c r="D371" s="11">
        <v>158</v>
      </c>
      <c r="E371" s="11">
        <v>12</v>
      </c>
      <c r="F371" s="11">
        <v>28</v>
      </c>
      <c r="G371" s="11">
        <v>0</v>
      </c>
      <c r="H371" s="11">
        <f t="shared" si="36"/>
        <v>476</v>
      </c>
      <c r="I371" s="24">
        <f t="shared" si="37"/>
        <v>11</v>
      </c>
      <c r="J371" s="23">
        <f t="shared" si="38"/>
        <v>487</v>
      </c>
    </row>
    <row r="372" spans="1:10" x14ac:dyDescent="0.25">
      <c r="A372" s="22" t="str">
        <f t="shared" si="35"/>
        <v>Town of Pelham - 8</v>
      </c>
      <c r="B372" s="11">
        <v>140008</v>
      </c>
      <c r="C372" s="11">
        <v>286</v>
      </c>
      <c r="D372" s="11">
        <v>103</v>
      </c>
      <c r="E372" s="11">
        <v>17</v>
      </c>
      <c r="F372" s="11">
        <v>13</v>
      </c>
      <c r="G372" s="11">
        <v>0</v>
      </c>
      <c r="H372" s="11">
        <f t="shared" si="36"/>
        <v>419</v>
      </c>
      <c r="I372" s="24">
        <f t="shared" si="37"/>
        <v>7</v>
      </c>
      <c r="J372" s="23">
        <f t="shared" si="38"/>
        <v>426</v>
      </c>
    </row>
    <row r="373" spans="1:10" x14ac:dyDescent="0.25">
      <c r="A373" s="22" t="str">
        <f t="shared" si="35"/>
        <v>Town of Pelham - 9</v>
      </c>
      <c r="B373" s="11">
        <v>140009</v>
      </c>
      <c r="C373" s="11">
        <v>386</v>
      </c>
      <c r="D373" s="11">
        <v>263</v>
      </c>
      <c r="E373" s="11">
        <v>27</v>
      </c>
      <c r="F373" s="11">
        <v>16</v>
      </c>
      <c r="G373" s="11">
        <v>0</v>
      </c>
      <c r="H373" s="11">
        <f t="shared" si="36"/>
        <v>692</v>
      </c>
      <c r="I373" s="24">
        <f t="shared" si="37"/>
        <v>19</v>
      </c>
      <c r="J373" s="23">
        <f t="shared" si="38"/>
        <v>711</v>
      </c>
    </row>
    <row r="374" spans="1:10" ht="13.8" thickBot="1" x14ac:dyDescent="0.3">
      <c r="A374" s="18" t="str">
        <f t="shared" si="35"/>
        <v>Town of Pelham - 10</v>
      </c>
      <c r="B374" s="19">
        <v>140010</v>
      </c>
      <c r="C374" s="19">
        <v>224</v>
      </c>
      <c r="D374" s="19">
        <v>141</v>
      </c>
      <c r="E374" s="19">
        <v>20</v>
      </c>
      <c r="F374" s="19">
        <v>15</v>
      </c>
      <c r="G374" s="19">
        <v>0</v>
      </c>
      <c r="H374" s="19">
        <f t="shared" si="36"/>
        <v>400</v>
      </c>
      <c r="I374" s="26">
        <f t="shared" si="37"/>
        <v>5</v>
      </c>
      <c r="J374" s="19">
        <f t="shared" si="38"/>
        <v>405</v>
      </c>
    </row>
    <row r="375" spans="1:10" x14ac:dyDescent="0.25">
      <c r="A375" s="22"/>
      <c r="B375" s="11" t="s">
        <v>977</v>
      </c>
      <c r="C375" s="11">
        <f>SUM(C365:C374)</f>
        <v>3246</v>
      </c>
      <c r="D375" s="11">
        <f t="shared" ref="D375:J375" si="40">SUM(D365:D374)</f>
        <v>1722</v>
      </c>
      <c r="E375" s="11">
        <f t="shared" si="40"/>
        <v>180</v>
      </c>
      <c r="F375" s="11">
        <f t="shared" si="40"/>
        <v>262</v>
      </c>
      <c r="G375" s="11">
        <f t="shared" si="40"/>
        <v>0</v>
      </c>
      <c r="H375" s="11">
        <f t="shared" si="40"/>
        <v>5410</v>
      </c>
      <c r="I375" s="11">
        <f t="shared" si="40"/>
        <v>134</v>
      </c>
      <c r="J375" s="11">
        <f t="shared" si="40"/>
        <v>5544</v>
      </c>
    </row>
    <row r="376" spans="1:10" x14ac:dyDescent="0.25">
      <c r="A376" s="22" t="str">
        <f t="shared" si="35"/>
        <v>Town of Pound Ridge - 1</v>
      </c>
      <c r="B376" s="11">
        <v>150001</v>
      </c>
      <c r="C376" s="11">
        <v>450</v>
      </c>
      <c r="D376" s="11">
        <v>227</v>
      </c>
      <c r="E376" s="11">
        <v>16</v>
      </c>
      <c r="F376" s="11">
        <v>27</v>
      </c>
      <c r="G376" s="11">
        <v>0</v>
      </c>
      <c r="H376" s="11">
        <f t="shared" si="36"/>
        <v>720</v>
      </c>
      <c r="I376" s="24">
        <f t="shared" si="37"/>
        <v>15</v>
      </c>
      <c r="J376" s="23">
        <f t="shared" si="38"/>
        <v>735</v>
      </c>
    </row>
    <row r="377" spans="1:10" x14ac:dyDescent="0.25">
      <c r="A377" s="22" t="str">
        <f t="shared" si="35"/>
        <v>Town of Pound Ridge - 2</v>
      </c>
      <c r="B377" s="11">
        <v>150002</v>
      </c>
      <c r="C377" s="11">
        <v>483</v>
      </c>
      <c r="D377" s="11">
        <v>225</v>
      </c>
      <c r="E377" s="11">
        <v>17</v>
      </c>
      <c r="F377" s="11">
        <v>16</v>
      </c>
      <c r="G377" s="11">
        <v>0</v>
      </c>
      <c r="H377" s="11">
        <f t="shared" si="36"/>
        <v>741</v>
      </c>
      <c r="I377" s="24">
        <f t="shared" si="37"/>
        <v>16</v>
      </c>
      <c r="J377" s="23">
        <f t="shared" si="38"/>
        <v>757</v>
      </c>
    </row>
    <row r="378" spans="1:10" x14ac:dyDescent="0.25">
      <c r="A378" s="22" t="str">
        <f t="shared" si="35"/>
        <v>Town of Pound Ridge - 3</v>
      </c>
      <c r="B378" s="11">
        <v>150003</v>
      </c>
      <c r="C378" s="11">
        <v>361</v>
      </c>
      <c r="D378" s="11">
        <v>181</v>
      </c>
      <c r="E378" s="11">
        <v>18</v>
      </c>
      <c r="F378" s="11">
        <v>15</v>
      </c>
      <c r="G378" s="11">
        <v>0</v>
      </c>
      <c r="H378" s="11">
        <f t="shared" si="36"/>
        <v>575</v>
      </c>
      <c r="I378" s="24">
        <f t="shared" si="37"/>
        <v>11</v>
      </c>
      <c r="J378" s="23">
        <f t="shared" si="38"/>
        <v>586</v>
      </c>
    </row>
    <row r="379" spans="1:10" ht="13.8" thickBot="1" x14ac:dyDescent="0.3">
      <c r="A379" s="18" t="str">
        <f t="shared" si="35"/>
        <v>Town of Pound Ridge - 4</v>
      </c>
      <c r="B379" s="19">
        <v>150004</v>
      </c>
      <c r="C379" s="19">
        <v>370</v>
      </c>
      <c r="D379" s="19">
        <v>209</v>
      </c>
      <c r="E379" s="19">
        <v>15</v>
      </c>
      <c r="F379" s="19">
        <v>12</v>
      </c>
      <c r="G379" s="19">
        <v>0</v>
      </c>
      <c r="H379" s="19">
        <f t="shared" si="36"/>
        <v>606</v>
      </c>
      <c r="I379" s="26">
        <f t="shared" si="37"/>
        <v>14</v>
      </c>
      <c r="J379" s="19">
        <f t="shared" si="38"/>
        <v>620</v>
      </c>
    </row>
    <row r="380" spans="1:10" x14ac:dyDescent="0.25">
      <c r="A380" s="22"/>
      <c r="B380" s="11" t="s">
        <v>977</v>
      </c>
      <c r="C380" s="11">
        <f>SUM(C376:C379)</f>
        <v>1664</v>
      </c>
      <c r="D380" s="11">
        <f t="shared" ref="D380:J380" si="41">SUM(D376:D379)</f>
        <v>842</v>
      </c>
      <c r="E380" s="11">
        <f t="shared" si="41"/>
        <v>66</v>
      </c>
      <c r="F380" s="11">
        <f t="shared" si="41"/>
        <v>70</v>
      </c>
      <c r="G380" s="11">
        <f t="shared" si="41"/>
        <v>0</v>
      </c>
      <c r="H380" s="11">
        <f t="shared" si="41"/>
        <v>2642</v>
      </c>
      <c r="I380" s="11">
        <f t="shared" si="41"/>
        <v>56</v>
      </c>
      <c r="J380" s="11">
        <f t="shared" si="41"/>
        <v>2698</v>
      </c>
    </row>
    <row r="381" spans="1:10" x14ac:dyDescent="0.25">
      <c r="A381" s="22" t="str">
        <f t="shared" si="35"/>
        <v>Town of Rye - 1</v>
      </c>
      <c r="B381" s="11">
        <v>160001</v>
      </c>
      <c r="C381" s="11">
        <v>229</v>
      </c>
      <c r="D381" s="11">
        <v>130</v>
      </c>
      <c r="E381" s="11">
        <v>14</v>
      </c>
      <c r="F381" s="11">
        <v>28</v>
      </c>
      <c r="G381" s="11">
        <v>0</v>
      </c>
      <c r="H381" s="11">
        <f t="shared" si="36"/>
        <v>401</v>
      </c>
      <c r="I381" s="24">
        <f t="shared" si="37"/>
        <v>19</v>
      </c>
      <c r="J381" s="23">
        <f t="shared" si="38"/>
        <v>420</v>
      </c>
    </row>
    <row r="382" spans="1:10" x14ac:dyDescent="0.25">
      <c r="A382" s="22" t="str">
        <f t="shared" si="35"/>
        <v>Town of Rye - 2</v>
      </c>
      <c r="B382" s="11">
        <v>160002</v>
      </c>
      <c r="C382" s="11">
        <v>293</v>
      </c>
      <c r="D382" s="11">
        <v>203</v>
      </c>
      <c r="E382" s="11">
        <v>14</v>
      </c>
      <c r="F382" s="11">
        <v>25</v>
      </c>
      <c r="G382" s="11">
        <v>1</v>
      </c>
      <c r="H382" s="11">
        <f t="shared" si="36"/>
        <v>536</v>
      </c>
      <c r="I382" s="24">
        <f t="shared" si="37"/>
        <v>25</v>
      </c>
      <c r="J382" s="23">
        <f t="shared" si="38"/>
        <v>561</v>
      </c>
    </row>
    <row r="383" spans="1:10" x14ac:dyDescent="0.25">
      <c r="A383" s="22" t="str">
        <f t="shared" si="35"/>
        <v>Town of Rye - 3</v>
      </c>
      <c r="B383" s="11">
        <v>160003</v>
      </c>
      <c r="C383" s="11">
        <v>319</v>
      </c>
      <c r="D383" s="11">
        <v>151</v>
      </c>
      <c r="E383" s="11">
        <v>10</v>
      </c>
      <c r="F383" s="11">
        <v>17</v>
      </c>
      <c r="G383" s="11">
        <v>0</v>
      </c>
      <c r="H383" s="11">
        <f t="shared" si="36"/>
        <v>497</v>
      </c>
      <c r="I383" s="24">
        <f t="shared" si="37"/>
        <v>18</v>
      </c>
      <c r="J383" s="23">
        <f t="shared" si="38"/>
        <v>515</v>
      </c>
    </row>
    <row r="384" spans="1:10" x14ac:dyDescent="0.25">
      <c r="A384" s="22" t="str">
        <f t="shared" si="35"/>
        <v>Town of Rye - 4</v>
      </c>
      <c r="B384" s="11">
        <v>160004</v>
      </c>
      <c r="C384" s="11">
        <v>200</v>
      </c>
      <c r="D384" s="11">
        <v>192</v>
      </c>
      <c r="E384" s="11">
        <v>17</v>
      </c>
      <c r="F384" s="11">
        <v>19</v>
      </c>
      <c r="G384" s="11">
        <v>1</v>
      </c>
      <c r="H384" s="11">
        <f t="shared" si="36"/>
        <v>429</v>
      </c>
      <c r="I384" s="24">
        <f t="shared" si="37"/>
        <v>21</v>
      </c>
      <c r="J384" s="23">
        <f t="shared" si="38"/>
        <v>450</v>
      </c>
    </row>
    <row r="385" spans="1:10" x14ac:dyDescent="0.25">
      <c r="A385" s="22" t="str">
        <f t="shared" si="35"/>
        <v>Town of Rye - 5</v>
      </c>
      <c r="B385" s="11">
        <v>160005</v>
      </c>
      <c r="C385" s="11">
        <v>157</v>
      </c>
      <c r="D385" s="11">
        <v>115</v>
      </c>
      <c r="E385" s="11">
        <v>9</v>
      </c>
      <c r="F385" s="11">
        <v>9</v>
      </c>
      <c r="G385" s="11">
        <v>0</v>
      </c>
      <c r="H385" s="11">
        <f t="shared" si="36"/>
        <v>290</v>
      </c>
      <c r="I385" s="24">
        <f t="shared" si="37"/>
        <v>12</v>
      </c>
      <c r="J385" s="23">
        <f t="shared" si="38"/>
        <v>302</v>
      </c>
    </row>
    <row r="386" spans="1:10" x14ac:dyDescent="0.25">
      <c r="A386" s="22" t="str">
        <f t="shared" si="35"/>
        <v>Town of Rye - 6</v>
      </c>
      <c r="B386" s="11">
        <v>160006</v>
      </c>
      <c r="C386" s="11">
        <v>112</v>
      </c>
      <c r="D386" s="11">
        <v>46</v>
      </c>
      <c r="E386" s="11">
        <v>6</v>
      </c>
      <c r="F386" s="11">
        <v>8</v>
      </c>
      <c r="G386" s="11">
        <v>0</v>
      </c>
      <c r="H386" s="11">
        <f t="shared" si="36"/>
        <v>172</v>
      </c>
      <c r="I386" s="24">
        <f t="shared" si="37"/>
        <v>16</v>
      </c>
      <c r="J386" s="23">
        <f t="shared" si="38"/>
        <v>188</v>
      </c>
    </row>
    <row r="387" spans="1:10" x14ac:dyDescent="0.25">
      <c r="A387" s="22" t="str">
        <f t="shared" si="35"/>
        <v>Town of Rye - 7</v>
      </c>
      <c r="B387" s="11">
        <v>160007</v>
      </c>
      <c r="C387" s="11">
        <v>35</v>
      </c>
      <c r="D387" s="11">
        <v>11</v>
      </c>
      <c r="E387" s="11">
        <v>0</v>
      </c>
      <c r="F387" s="11">
        <v>2</v>
      </c>
      <c r="G387" s="11">
        <v>0</v>
      </c>
      <c r="H387" s="11">
        <f t="shared" si="36"/>
        <v>48</v>
      </c>
      <c r="I387" s="24">
        <f t="shared" si="37"/>
        <v>4</v>
      </c>
      <c r="J387" s="23">
        <f t="shared" si="38"/>
        <v>52</v>
      </c>
    </row>
    <row r="388" spans="1:10" x14ac:dyDescent="0.25">
      <c r="A388" s="22" t="str">
        <f t="shared" si="35"/>
        <v>Town of Rye - 8</v>
      </c>
      <c r="B388" s="11">
        <v>160008</v>
      </c>
      <c r="C388" s="11">
        <v>99</v>
      </c>
      <c r="D388" s="11">
        <v>35</v>
      </c>
      <c r="E388" s="11">
        <v>4</v>
      </c>
      <c r="F388" s="11">
        <v>0</v>
      </c>
      <c r="G388" s="11">
        <v>0</v>
      </c>
      <c r="H388" s="11">
        <f t="shared" si="36"/>
        <v>138</v>
      </c>
      <c r="I388" s="24">
        <f t="shared" si="37"/>
        <v>10</v>
      </c>
      <c r="J388" s="23">
        <f t="shared" si="38"/>
        <v>148</v>
      </c>
    </row>
    <row r="389" spans="1:10" x14ac:dyDescent="0.25">
      <c r="A389" s="22" t="str">
        <f t="shared" si="35"/>
        <v>Town of Rye - 9</v>
      </c>
      <c r="B389" s="11">
        <v>160009</v>
      </c>
      <c r="C389" s="11">
        <v>132</v>
      </c>
      <c r="D389" s="11">
        <v>89</v>
      </c>
      <c r="E389" s="11">
        <v>11</v>
      </c>
      <c r="F389" s="11">
        <v>9</v>
      </c>
      <c r="G389" s="11">
        <v>0</v>
      </c>
      <c r="H389" s="11">
        <f t="shared" si="36"/>
        <v>241</v>
      </c>
      <c r="I389" s="24">
        <f t="shared" si="37"/>
        <v>19</v>
      </c>
      <c r="J389" s="23">
        <f t="shared" si="38"/>
        <v>260</v>
      </c>
    </row>
    <row r="390" spans="1:10" x14ac:dyDescent="0.25">
      <c r="A390" s="22" t="str">
        <f t="shared" si="35"/>
        <v>Town of Rye - 10</v>
      </c>
      <c r="B390" s="11">
        <v>160010</v>
      </c>
      <c r="C390" s="11">
        <v>142</v>
      </c>
      <c r="D390" s="11">
        <v>101</v>
      </c>
      <c r="E390" s="11">
        <v>11</v>
      </c>
      <c r="F390" s="11">
        <v>11</v>
      </c>
      <c r="G390" s="11">
        <v>0</v>
      </c>
      <c r="H390" s="11">
        <f t="shared" si="36"/>
        <v>265</v>
      </c>
      <c r="I390" s="24">
        <f t="shared" si="37"/>
        <v>12</v>
      </c>
      <c r="J390" s="23">
        <f t="shared" si="38"/>
        <v>277</v>
      </c>
    </row>
    <row r="391" spans="1:10" x14ac:dyDescent="0.25">
      <c r="A391" s="22" t="str">
        <f t="shared" si="35"/>
        <v>Town of Rye - 11</v>
      </c>
      <c r="B391" s="11">
        <v>160011</v>
      </c>
      <c r="C391" s="11">
        <v>230</v>
      </c>
      <c r="D391" s="11">
        <v>136</v>
      </c>
      <c r="E391" s="11">
        <v>12</v>
      </c>
      <c r="F391" s="11">
        <v>12</v>
      </c>
      <c r="G391" s="11">
        <v>0</v>
      </c>
      <c r="H391" s="11">
        <f t="shared" si="36"/>
        <v>390</v>
      </c>
      <c r="I391" s="24">
        <f t="shared" si="37"/>
        <v>15</v>
      </c>
      <c r="J391" s="23">
        <f t="shared" si="38"/>
        <v>405</v>
      </c>
    </row>
    <row r="392" spans="1:10" x14ac:dyDescent="0.25">
      <c r="A392" s="22" t="str">
        <f t="shared" si="35"/>
        <v>Town of Rye - 12</v>
      </c>
      <c r="B392" s="11">
        <v>160012</v>
      </c>
      <c r="C392" s="11">
        <v>221</v>
      </c>
      <c r="D392" s="11">
        <v>157</v>
      </c>
      <c r="E392" s="11">
        <v>15</v>
      </c>
      <c r="F392" s="11">
        <v>15</v>
      </c>
      <c r="G392" s="11">
        <v>0</v>
      </c>
      <c r="H392" s="11">
        <f t="shared" si="36"/>
        <v>408</v>
      </c>
      <c r="I392" s="24">
        <f t="shared" si="37"/>
        <v>19</v>
      </c>
      <c r="J392" s="23">
        <f t="shared" si="38"/>
        <v>427</v>
      </c>
    </row>
    <row r="393" spans="1:10" x14ac:dyDescent="0.25">
      <c r="A393" s="22" t="str">
        <f t="shared" si="35"/>
        <v>Town of Rye - 13</v>
      </c>
      <c r="B393" s="11">
        <v>160013</v>
      </c>
      <c r="C393" s="11">
        <v>248</v>
      </c>
      <c r="D393" s="11">
        <v>183</v>
      </c>
      <c r="E393" s="11">
        <v>15</v>
      </c>
      <c r="F393" s="11">
        <v>30</v>
      </c>
      <c r="G393" s="11">
        <v>0</v>
      </c>
      <c r="H393" s="11">
        <f t="shared" si="36"/>
        <v>476</v>
      </c>
      <c r="I393" s="24">
        <f t="shared" si="37"/>
        <v>17</v>
      </c>
      <c r="J393" s="23">
        <f t="shared" si="38"/>
        <v>493</v>
      </c>
    </row>
    <row r="394" spans="1:10" x14ac:dyDescent="0.25">
      <c r="A394" s="22" t="str">
        <f t="shared" si="35"/>
        <v>Town of Rye - 14</v>
      </c>
      <c r="B394" s="11">
        <v>160014</v>
      </c>
      <c r="C394" s="11">
        <v>164</v>
      </c>
      <c r="D394" s="11">
        <v>124</v>
      </c>
      <c r="E394" s="11">
        <v>13</v>
      </c>
      <c r="F394" s="11">
        <v>19</v>
      </c>
      <c r="G394" s="11">
        <v>0</v>
      </c>
      <c r="H394" s="11">
        <f t="shared" si="36"/>
        <v>320</v>
      </c>
      <c r="I394" s="24">
        <f t="shared" si="37"/>
        <v>8</v>
      </c>
      <c r="J394" s="23">
        <f t="shared" si="38"/>
        <v>328</v>
      </c>
    </row>
    <row r="395" spans="1:10" x14ac:dyDescent="0.25">
      <c r="A395" s="22" t="str">
        <f t="shared" si="35"/>
        <v>Town of Rye - 15</v>
      </c>
      <c r="B395" s="11">
        <v>160015</v>
      </c>
      <c r="C395" s="11">
        <v>99</v>
      </c>
      <c r="D395" s="11">
        <v>39</v>
      </c>
      <c r="E395" s="11">
        <v>7</v>
      </c>
      <c r="F395" s="11">
        <v>11</v>
      </c>
      <c r="G395" s="11">
        <v>0</v>
      </c>
      <c r="H395" s="11">
        <f t="shared" si="36"/>
        <v>156</v>
      </c>
      <c r="I395" s="24">
        <f t="shared" si="37"/>
        <v>6</v>
      </c>
      <c r="J395" s="23">
        <f t="shared" si="38"/>
        <v>162</v>
      </c>
    </row>
    <row r="396" spans="1:10" x14ac:dyDescent="0.25">
      <c r="A396" s="22" t="str">
        <f t="shared" si="35"/>
        <v>Town of Rye - 16</v>
      </c>
      <c r="B396" s="11">
        <v>160016</v>
      </c>
      <c r="C396" s="11">
        <v>357</v>
      </c>
      <c r="D396" s="11">
        <v>190</v>
      </c>
      <c r="E396" s="11">
        <v>32</v>
      </c>
      <c r="F396" s="11">
        <v>35</v>
      </c>
      <c r="G396" s="11">
        <v>0</v>
      </c>
      <c r="H396" s="11">
        <f t="shared" si="36"/>
        <v>614</v>
      </c>
      <c r="I396" s="24">
        <f t="shared" si="37"/>
        <v>32</v>
      </c>
      <c r="J396" s="23">
        <f t="shared" si="38"/>
        <v>646</v>
      </c>
    </row>
    <row r="397" spans="1:10" x14ac:dyDescent="0.25">
      <c r="A397" s="22" t="str">
        <f t="shared" si="35"/>
        <v>Town of Rye - 17</v>
      </c>
      <c r="B397" s="11">
        <v>160017</v>
      </c>
      <c r="C397" s="11">
        <v>159</v>
      </c>
      <c r="D397" s="11">
        <v>128</v>
      </c>
      <c r="E397" s="11">
        <v>6</v>
      </c>
      <c r="F397" s="11">
        <v>15</v>
      </c>
      <c r="G397" s="11">
        <v>0</v>
      </c>
      <c r="H397" s="11">
        <f t="shared" si="36"/>
        <v>308</v>
      </c>
      <c r="I397" s="24">
        <f t="shared" si="37"/>
        <v>16</v>
      </c>
      <c r="J397" s="23">
        <f t="shared" si="38"/>
        <v>324</v>
      </c>
    </row>
    <row r="398" spans="1:10" x14ac:dyDescent="0.25">
      <c r="A398" s="22" t="str">
        <f t="shared" si="35"/>
        <v>Town of Rye - 18</v>
      </c>
      <c r="B398" s="11">
        <v>160018</v>
      </c>
      <c r="C398" s="11">
        <v>256</v>
      </c>
      <c r="D398" s="11">
        <v>211</v>
      </c>
      <c r="E398" s="11">
        <v>23</v>
      </c>
      <c r="F398" s="11">
        <v>26</v>
      </c>
      <c r="G398" s="11">
        <v>1</v>
      </c>
      <c r="H398" s="11">
        <f t="shared" si="36"/>
        <v>517</v>
      </c>
      <c r="I398" s="24">
        <f t="shared" si="37"/>
        <v>25</v>
      </c>
      <c r="J398" s="23">
        <f t="shared" si="38"/>
        <v>542</v>
      </c>
    </row>
    <row r="399" spans="1:10" x14ac:dyDescent="0.25">
      <c r="A399" s="22" t="str">
        <f t="shared" si="35"/>
        <v>Town of Rye - 19</v>
      </c>
      <c r="B399" s="11">
        <v>160019</v>
      </c>
      <c r="C399" s="11">
        <v>222</v>
      </c>
      <c r="D399" s="11">
        <v>203</v>
      </c>
      <c r="E399" s="11">
        <v>30</v>
      </c>
      <c r="F399" s="11">
        <v>13</v>
      </c>
      <c r="G399" s="11">
        <v>0</v>
      </c>
      <c r="H399" s="11">
        <f t="shared" si="36"/>
        <v>468</v>
      </c>
      <c r="I399" s="24">
        <f t="shared" si="37"/>
        <v>19</v>
      </c>
      <c r="J399" s="23">
        <f t="shared" si="38"/>
        <v>487</v>
      </c>
    </row>
    <row r="400" spans="1:10" x14ac:dyDescent="0.25">
      <c r="A400" s="22" t="str">
        <f t="shared" si="35"/>
        <v>Town of Rye - 20</v>
      </c>
      <c r="B400" s="11">
        <v>160020</v>
      </c>
      <c r="C400" s="11">
        <v>161</v>
      </c>
      <c r="D400" s="11">
        <v>154</v>
      </c>
      <c r="E400" s="11">
        <v>21</v>
      </c>
      <c r="F400" s="11">
        <v>11</v>
      </c>
      <c r="G400" s="11">
        <v>0</v>
      </c>
      <c r="H400" s="11">
        <f t="shared" si="36"/>
        <v>347</v>
      </c>
      <c r="I400" s="24">
        <f t="shared" si="37"/>
        <v>10</v>
      </c>
      <c r="J400" s="23">
        <f t="shared" si="38"/>
        <v>357</v>
      </c>
    </row>
    <row r="401" spans="1:10" x14ac:dyDescent="0.25">
      <c r="A401" s="22" t="str">
        <f t="shared" si="35"/>
        <v>Town of Rye - 21</v>
      </c>
      <c r="B401" s="11">
        <v>160021</v>
      </c>
      <c r="C401" s="11">
        <v>224</v>
      </c>
      <c r="D401" s="11">
        <v>202</v>
      </c>
      <c r="E401" s="11">
        <v>14</v>
      </c>
      <c r="F401" s="11">
        <v>16</v>
      </c>
      <c r="G401" s="11">
        <v>0</v>
      </c>
      <c r="H401" s="11">
        <f t="shared" si="36"/>
        <v>456</v>
      </c>
      <c r="I401" s="24">
        <f t="shared" si="37"/>
        <v>7</v>
      </c>
      <c r="J401" s="23">
        <f t="shared" si="38"/>
        <v>463</v>
      </c>
    </row>
    <row r="402" spans="1:10" x14ac:dyDescent="0.25">
      <c r="A402" s="22" t="str">
        <f t="shared" si="35"/>
        <v>Town of Rye - 22</v>
      </c>
      <c r="B402" s="11">
        <v>160022</v>
      </c>
      <c r="C402" s="11">
        <v>302</v>
      </c>
      <c r="D402" s="11">
        <v>118</v>
      </c>
      <c r="E402" s="11">
        <v>9</v>
      </c>
      <c r="F402" s="11">
        <v>9</v>
      </c>
      <c r="G402" s="11">
        <v>0</v>
      </c>
      <c r="H402" s="11">
        <f t="shared" si="36"/>
        <v>438</v>
      </c>
      <c r="I402" s="24">
        <f t="shared" si="37"/>
        <v>9</v>
      </c>
      <c r="J402" s="23">
        <f t="shared" si="38"/>
        <v>447</v>
      </c>
    </row>
    <row r="403" spans="1:10" x14ac:dyDescent="0.25">
      <c r="A403" s="22" t="str">
        <f t="shared" si="35"/>
        <v>Town of Rye - 23</v>
      </c>
      <c r="B403" s="11">
        <v>160023</v>
      </c>
      <c r="C403" s="11">
        <v>358</v>
      </c>
      <c r="D403" s="11">
        <v>121</v>
      </c>
      <c r="E403" s="11">
        <v>14</v>
      </c>
      <c r="F403" s="11">
        <v>8</v>
      </c>
      <c r="G403" s="11">
        <v>0</v>
      </c>
      <c r="H403" s="11">
        <f t="shared" si="36"/>
        <v>501</v>
      </c>
      <c r="I403" s="24">
        <f t="shared" si="37"/>
        <v>16</v>
      </c>
      <c r="J403" s="23">
        <f t="shared" si="38"/>
        <v>517</v>
      </c>
    </row>
    <row r="404" spans="1:10" x14ac:dyDescent="0.25">
      <c r="A404" s="22" t="str">
        <f t="shared" ref="A404:A470" si="42">VLOOKUP(B404,KEY,3,FALSE)</f>
        <v>Town of Rye - 24</v>
      </c>
      <c r="B404" s="11">
        <v>160024</v>
      </c>
      <c r="C404" s="11">
        <v>222</v>
      </c>
      <c r="D404" s="11">
        <v>227</v>
      </c>
      <c r="E404" s="11">
        <v>27</v>
      </c>
      <c r="F404" s="11">
        <v>22</v>
      </c>
      <c r="G404" s="11">
        <v>0</v>
      </c>
      <c r="H404" s="11">
        <f t="shared" si="36"/>
        <v>498</v>
      </c>
      <c r="I404" s="24">
        <f t="shared" si="37"/>
        <v>30</v>
      </c>
      <c r="J404" s="23">
        <f t="shared" si="38"/>
        <v>528</v>
      </c>
    </row>
    <row r="405" spans="1:10" x14ac:dyDescent="0.25">
      <c r="A405" s="22" t="str">
        <f t="shared" si="42"/>
        <v>Town of Rye - 25</v>
      </c>
      <c r="B405" s="11">
        <v>160025</v>
      </c>
      <c r="C405" s="11">
        <v>243</v>
      </c>
      <c r="D405" s="11">
        <v>263</v>
      </c>
      <c r="E405" s="11">
        <v>36</v>
      </c>
      <c r="F405" s="11">
        <v>24</v>
      </c>
      <c r="G405" s="11">
        <v>0</v>
      </c>
      <c r="H405" s="11">
        <f t="shared" si="36"/>
        <v>566</v>
      </c>
      <c r="I405" s="24">
        <f t="shared" si="37"/>
        <v>14</v>
      </c>
      <c r="J405" s="23">
        <f t="shared" si="38"/>
        <v>580</v>
      </c>
    </row>
    <row r="406" spans="1:10" x14ac:dyDescent="0.25">
      <c r="A406" s="22" t="str">
        <f t="shared" si="42"/>
        <v>Town of Rye - 26</v>
      </c>
      <c r="B406" s="11">
        <v>160026</v>
      </c>
      <c r="C406" s="11">
        <v>307</v>
      </c>
      <c r="D406" s="11">
        <v>234</v>
      </c>
      <c r="E406" s="11">
        <v>17</v>
      </c>
      <c r="F406" s="11">
        <v>10</v>
      </c>
      <c r="G406" s="11">
        <v>0</v>
      </c>
      <c r="H406" s="11">
        <f t="shared" si="36"/>
        <v>568</v>
      </c>
      <c r="I406" s="24">
        <f t="shared" si="37"/>
        <v>8</v>
      </c>
      <c r="J406" s="23">
        <f t="shared" si="38"/>
        <v>576</v>
      </c>
    </row>
    <row r="407" spans="1:10" x14ac:dyDescent="0.25">
      <c r="A407" s="22" t="str">
        <f t="shared" si="42"/>
        <v>Town of Rye - 27</v>
      </c>
      <c r="B407" s="11">
        <v>160027</v>
      </c>
      <c r="C407" s="11">
        <v>387</v>
      </c>
      <c r="D407" s="11">
        <v>164</v>
      </c>
      <c r="E407" s="11">
        <v>15</v>
      </c>
      <c r="F407" s="11">
        <v>11</v>
      </c>
      <c r="G407" s="11">
        <v>0</v>
      </c>
      <c r="H407" s="11">
        <f t="shared" si="36"/>
        <v>577</v>
      </c>
      <c r="I407" s="24">
        <f t="shared" si="37"/>
        <v>10</v>
      </c>
      <c r="J407" s="23">
        <f t="shared" si="38"/>
        <v>587</v>
      </c>
    </row>
    <row r="408" spans="1:10" x14ac:dyDescent="0.25">
      <c r="A408" s="22" t="str">
        <f t="shared" si="42"/>
        <v>Town of Rye - 28</v>
      </c>
      <c r="B408" s="11">
        <v>160028</v>
      </c>
      <c r="C408" s="11">
        <v>232</v>
      </c>
      <c r="D408" s="11">
        <v>130</v>
      </c>
      <c r="E408" s="11">
        <v>15</v>
      </c>
      <c r="F408" s="11">
        <v>22</v>
      </c>
      <c r="G408" s="11">
        <v>0</v>
      </c>
      <c r="H408" s="11">
        <f t="shared" si="36"/>
        <v>399</v>
      </c>
      <c r="I408" s="24">
        <f t="shared" si="37"/>
        <v>11</v>
      </c>
      <c r="J408" s="23">
        <f t="shared" si="38"/>
        <v>410</v>
      </c>
    </row>
    <row r="409" spans="1:10" x14ac:dyDescent="0.25">
      <c r="A409" s="22" t="str">
        <f t="shared" si="42"/>
        <v>Town of Rye - 29</v>
      </c>
      <c r="B409" s="11">
        <v>160029</v>
      </c>
      <c r="C409" s="11">
        <v>363</v>
      </c>
      <c r="D409" s="11">
        <v>168</v>
      </c>
      <c r="E409" s="11">
        <v>16</v>
      </c>
      <c r="F409" s="11">
        <v>21</v>
      </c>
      <c r="G409" s="11">
        <v>0</v>
      </c>
      <c r="H409" s="11">
        <f t="shared" si="36"/>
        <v>568</v>
      </c>
      <c r="I409" s="24">
        <f t="shared" si="37"/>
        <v>12</v>
      </c>
      <c r="J409" s="23">
        <f t="shared" si="38"/>
        <v>580</v>
      </c>
    </row>
    <row r="410" spans="1:10" x14ac:dyDescent="0.25">
      <c r="A410" s="22" t="str">
        <f t="shared" si="42"/>
        <v>Town of Rye - 30</v>
      </c>
      <c r="B410" s="11">
        <v>160030</v>
      </c>
      <c r="C410" s="11">
        <v>185</v>
      </c>
      <c r="D410" s="11">
        <v>67</v>
      </c>
      <c r="E410" s="11">
        <v>7</v>
      </c>
      <c r="F410" s="11">
        <v>4</v>
      </c>
      <c r="G410" s="11">
        <v>0</v>
      </c>
      <c r="H410" s="11">
        <f t="shared" si="36"/>
        <v>263</v>
      </c>
      <c r="I410" s="24">
        <f t="shared" si="37"/>
        <v>7</v>
      </c>
      <c r="J410" s="23">
        <f t="shared" si="38"/>
        <v>270</v>
      </c>
    </row>
    <row r="411" spans="1:10" ht="13.8" thickBot="1" x14ac:dyDescent="0.3">
      <c r="A411" s="18" t="str">
        <f t="shared" si="42"/>
        <v>Town of Rye - 31</v>
      </c>
      <c r="B411" s="19">
        <v>160031</v>
      </c>
      <c r="C411" s="19">
        <v>416</v>
      </c>
      <c r="D411" s="19">
        <v>163</v>
      </c>
      <c r="E411" s="19">
        <v>11</v>
      </c>
      <c r="F411" s="19">
        <v>4</v>
      </c>
      <c r="G411" s="19">
        <v>0</v>
      </c>
      <c r="H411" s="19">
        <f t="shared" si="36"/>
        <v>594</v>
      </c>
      <c r="I411" s="26">
        <f t="shared" si="37"/>
        <v>5</v>
      </c>
      <c r="J411" s="19">
        <f t="shared" si="38"/>
        <v>599</v>
      </c>
    </row>
    <row r="412" spans="1:10" x14ac:dyDescent="0.25">
      <c r="A412" s="22"/>
      <c r="B412" s="11" t="s">
        <v>977</v>
      </c>
      <c r="C412" s="11">
        <f>SUM(C381:C411)</f>
        <v>7074</v>
      </c>
      <c r="D412" s="11">
        <f t="shared" ref="D412:J412" si="43">SUM(D381:D411)</f>
        <v>4455</v>
      </c>
      <c r="E412" s="11">
        <f t="shared" si="43"/>
        <v>451</v>
      </c>
      <c r="F412" s="11">
        <f t="shared" si="43"/>
        <v>466</v>
      </c>
      <c r="G412" s="11">
        <f t="shared" si="43"/>
        <v>3</v>
      </c>
      <c r="H412" s="11">
        <f t="shared" si="43"/>
        <v>12449</v>
      </c>
      <c r="I412" s="11">
        <f t="shared" si="43"/>
        <v>452</v>
      </c>
      <c r="J412" s="11">
        <f t="shared" si="43"/>
        <v>12901</v>
      </c>
    </row>
    <row r="413" spans="1:10" x14ac:dyDescent="0.25">
      <c r="A413" s="22" t="str">
        <f t="shared" si="42"/>
        <v>Town of Scarsdale - 1</v>
      </c>
      <c r="B413" s="11">
        <v>170001</v>
      </c>
      <c r="C413" s="11">
        <v>363</v>
      </c>
      <c r="D413" s="11">
        <v>87</v>
      </c>
      <c r="E413" s="11">
        <v>10</v>
      </c>
      <c r="F413" s="11">
        <v>12</v>
      </c>
      <c r="G413" s="11">
        <v>0</v>
      </c>
      <c r="H413" s="11">
        <f t="shared" si="36"/>
        <v>472</v>
      </c>
      <c r="I413" s="24">
        <f t="shared" si="37"/>
        <v>10</v>
      </c>
      <c r="J413" s="23">
        <f t="shared" si="38"/>
        <v>482</v>
      </c>
    </row>
    <row r="414" spans="1:10" x14ac:dyDescent="0.25">
      <c r="A414" s="22" t="str">
        <f t="shared" si="42"/>
        <v>Town of Scarsdale - 2</v>
      </c>
      <c r="B414" s="11">
        <v>170002</v>
      </c>
      <c r="C414" s="11">
        <v>397</v>
      </c>
      <c r="D414" s="11">
        <v>123</v>
      </c>
      <c r="E414" s="11">
        <v>6</v>
      </c>
      <c r="F414" s="11">
        <v>12</v>
      </c>
      <c r="G414" s="11">
        <v>0</v>
      </c>
      <c r="H414" s="11">
        <f t="shared" si="36"/>
        <v>538</v>
      </c>
      <c r="I414" s="24">
        <f t="shared" si="37"/>
        <v>11</v>
      </c>
      <c r="J414" s="23">
        <f t="shared" si="38"/>
        <v>549</v>
      </c>
    </row>
    <row r="415" spans="1:10" x14ac:dyDescent="0.25">
      <c r="A415" s="22" t="str">
        <f t="shared" si="42"/>
        <v>Town of Scarsdale - 3</v>
      </c>
      <c r="B415" s="11">
        <v>170003</v>
      </c>
      <c r="C415" s="11">
        <v>271</v>
      </c>
      <c r="D415" s="11">
        <v>100</v>
      </c>
      <c r="E415" s="11">
        <v>6</v>
      </c>
      <c r="F415" s="11">
        <v>4</v>
      </c>
      <c r="G415" s="11">
        <v>0</v>
      </c>
      <c r="H415" s="11">
        <f t="shared" si="36"/>
        <v>381</v>
      </c>
      <c r="I415" s="24">
        <f t="shared" si="37"/>
        <v>7</v>
      </c>
      <c r="J415" s="23">
        <f t="shared" si="38"/>
        <v>388</v>
      </c>
    </row>
    <row r="416" spans="1:10" x14ac:dyDescent="0.25">
      <c r="A416" s="22" t="str">
        <f t="shared" si="42"/>
        <v>Town of Scarsdale - 4</v>
      </c>
      <c r="B416" s="11">
        <v>170004</v>
      </c>
      <c r="C416" s="11">
        <v>210</v>
      </c>
      <c r="D416" s="11">
        <v>84</v>
      </c>
      <c r="E416" s="11">
        <v>2</v>
      </c>
      <c r="F416" s="11">
        <v>5</v>
      </c>
      <c r="G416" s="11">
        <v>0</v>
      </c>
      <c r="H416" s="11">
        <f t="shared" si="36"/>
        <v>301</v>
      </c>
      <c r="I416" s="24">
        <f t="shared" si="37"/>
        <v>4</v>
      </c>
      <c r="J416" s="23">
        <f t="shared" si="38"/>
        <v>305</v>
      </c>
    </row>
    <row r="417" spans="1:10" x14ac:dyDescent="0.25">
      <c r="A417" s="22" t="str">
        <f t="shared" si="42"/>
        <v>Town of Scarsdale - 5</v>
      </c>
      <c r="B417" s="11">
        <v>170005</v>
      </c>
      <c r="C417" s="11">
        <v>247</v>
      </c>
      <c r="D417" s="11">
        <v>95</v>
      </c>
      <c r="E417" s="11">
        <v>3</v>
      </c>
      <c r="F417" s="11">
        <v>4</v>
      </c>
      <c r="G417" s="11">
        <v>0</v>
      </c>
      <c r="H417" s="11">
        <f t="shared" si="36"/>
        <v>349</v>
      </c>
      <c r="I417" s="24">
        <f t="shared" si="37"/>
        <v>14</v>
      </c>
      <c r="J417" s="23">
        <f t="shared" si="38"/>
        <v>363</v>
      </c>
    </row>
    <row r="418" spans="1:10" x14ac:dyDescent="0.25">
      <c r="A418" s="22" t="str">
        <f t="shared" si="42"/>
        <v>Town of Scarsdale - 6</v>
      </c>
      <c r="B418" s="11">
        <v>170006</v>
      </c>
      <c r="C418" s="11">
        <v>244</v>
      </c>
      <c r="D418" s="11">
        <v>84</v>
      </c>
      <c r="E418" s="11">
        <v>2</v>
      </c>
      <c r="F418" s="11">
        <v>10</v>
      </c>
      <c r="G418" s="11">
        <v>0</v>
      </c>
      <c r="H418" s="11">
        <f t="shared" ref="H418:H483" si="44">SUM(C418:G418)</f>
        <v>340</v>
      </c>
      <c r="I418" s="24">
        <f t="shared" ref="I418:I483" si="45">SUM(J418-H418)</f>
        <v>9</v>
      </c>
      <c r="J418" s="23">
        <f t="shared" ref="J418:J483" si="46">VLOOKUP(B418,KEY,2,FALSE)</f>
        <v>349</v>
      </c>
    </row>
    <row r="419" spans="1:10" x14ac:dyDescent="0.25">
      <c r="A419" s="22" t="str">
        <f t="shared" si="42"/>
        <v>Town of Scarsdale - 7</v>
      </c>
      <c r="B419" s="11">
        <v>170007</v>
      </c>
      <c r="C419" s="11">
        <v>231</v>
      </c>
      <c r="D419" s="11">
        <v>77</v>
      </c>
      <c r="E419" s="11">
        <v>15</v>
      </c>
      <c r="F419" s="11">
        <v>5</v>
      </c>
      <c r="G419" s="11">
        <v>0</v>
      </c>
      <c r="H419" s="11">
        <f t="shared" si="44"/>
        <v>328</v>
      </c>
      <c r="I419" s="24">
        <f t="shared" si="45"/>
        <v>10</v>
      </c>
      <c r="J419" s="23">
        <f t="shared" si="46"/>
        <v>338</v>
      </c>
    </row>
    <row r="420" spans="1:10" x14ac:dyDescent="0.25">
      <c r="A420" s="22" t="str">
        <f t="shared" si="42"/>
        <v>Town of Scarsdale - 8</v>
      </c>
      <c r="B420" s="11">
        <v>170008</v>
      </c>
      <c r="C420" s="11">
        <v>205</v>
      </c>
      <c r="D420" s="11">
        <v>145</v>
      </c>
      <c r="E420" s="11">
        <v>14</v>
      </c>
      <c r="F420" s="11">
        <v>12</v>
      </c>
      <c r="G420" s="11">
        <v>0</v>
      </c>
      <c r="H420" s="11">
        <f t="shared" si="44"/>
        <v>376</v>
      </c>
      <c r="I420" s="24">
        <f t="shared" si="45"/>
        <v>6</v>
      </c>
      <c r="J420" s="23">
        <f t="shared" si="46"/>
        <v>382</v>
      </c>
    </row>
    <row r="421" spans="1:10" x14ac:dyDescent="0.25">
      <c r="A421" s="22" t="str">
        <f t="shared" si="42"/>
        <v>Town of Scarsdale - 9</v>
      </c>
      <c r="B421" s="11">
        <v>170009</v>
      </c>
      <c r="C421" s="11">
        <v>263</v>
      </c>
      <c r="D421" s="11">
        <v>126</v>
      </c>
      <c r="E421" s="11">
        <v>13</v>
      </c>
      <c r="F421" s="11">
        <v>14</v>
      </c>
      <c r="G421" s="11">
        <v>0</v>
      </c>
      <c r="H421" s="11">
        <f t="shared" si="44"/>
        <v>416</v>
      </c>
      <c r="I421" s="24">
        <f t="shared" si="45"/>
        <v>9</v>
      </c>
      <c r="J421" s="23">
        <f t="shared" si="46"/>
        <v>425</v>
      </c>
    </row>
    <row r="422" spans="1:10" x14ac:dyDescent="0.25">
      <c r="A422" s="22" t="str">
        <f t="shared" si="42"/>
        <v>Town of Scarsdale - 10</v>
      </c>
      <c r="B422" s="11">
        <v>170010</v>
      </c>
      <c r="C422" s="11">
        <v>321</v>
      </c>
      <c r="D422" s="11">
        <v>137</v>
      </c>
      <c r="E422" s="11">
        <v>11</v>
      </c>
      <c r="F422" s="11">
        <v>10</v>
      </c>
      <c r="G422" s="11">
        <v>0</v>
      </c>
      <c r="H422" s="11">
        <f t="shared" si="44"/>
        <v>479</v>
      </c>
      <c r="I422" s="24">
        <f t="shared" si="45"/>
        <v>12</v>
      </c>
      <c r="J422" s="23">
        <f t="shared" si="46"/>
        <v>491</v>
      </c>
    </row>
    <row r="423" spans="1:10" x14ac:dyDescent="0.25">
      <c r="A423" s="22" t="str">
        <f t="shared" si="42"/>
        <v>Town of Scarsdale - 11</v>
      </c>
      <c r="B423" s="11">
        <v>170011</v>
      </c>
      <c r="C423" s="11">
        <v>193</v>
      </c>
      <c r="D423" s="11">
        <v>71</v>
      </c>
      <c r="E423" s="11">
        <v>5</v>
      </c>
      <c r="F423" s="11">
        <v>1</v>
      </c>
      <c r="G423" s="11">
        <v>0</v>
      </c>
      <c r="H423" s="11">
        <f t="shared" si="44"/>
        <v>270</v>
      </c>
      <c r="I423" s="24">
        <f t="shared" si="45"/>
        <v>7</v>
      </c>
      <c r="J423" s="23">
        <f t="shared" si="46"/>
        <v>277</v>
      </c>
    </row>
    <row r="424" spans="1:10" x14ac:dyDescent="0.25">
      <c r="A424" s="22" t="str">
        <f t="shared" si="42"/>
        <v>Town of Scarsdale - 12</v>
      </c>
      <c r="B424" s="11">
        <v>170012</v>
      </c>
      <c r="C424" s="11">
        <v>309</v>
      </c>
      <c r="D424" s="11">
        <v>133</v>
      </c>
      <c r="E424" s="11">
        <v>6</v>
      </c>
      <c r="F424" s="11">
        <v>8</v>
      </c>
      <c r="G424" s="11">
        <v>0</v>
      </c>
      <c r="H424" s="11">
        <f t="shared" si="44"/>
        <v>456</v>
      </c>
      <c r="I424" s="24">
        <f t="shared" si="45"/>
        <v>10</v>
      </c>
      <c r="J424" s="23">
        <f t="shared" si="46"/>
        <v>466</v>
      </c>
    </row>
    <row r="425" spans="1:10" x14ac:dyDescent="0.25">
      <c r="A425" s="22" t="str">
        <f t="shared" si="42"/>
        <v>Town of Scarsdale - 13</v>
      </c>
      <c r="B425" s="11">
        <v>170013</v>
      </c>
      <c r="C425" s="11">
        <v>385</v>
      </c>
      <c r="D425" s="11">
        <v>124</v>
      </c>
      <c r="E425" s="11">
        <v>8</v>
      </c>
      <c r="F425" s="11">
        <v>5</v>
      </c>
      <c r="G425" s="11">
        <v>0</v>
      </c>
      <c r="H425" s="11">
        <f t="shared" si="44"/>
        <v>522</v>
      </c>
      <c r="I425" s="24">
        <f t="shared" si="45"/>
        <v>15</v>
      </c>
      <c r="J425" s="23">
        <f t="shared" si="46"/>
        <v>537</v>
      </c>
    </row>
    <row r="426" spans="1:10" x14ac:dyDescent="0.25">
      <c r="A426" s="22" t="str">
        <f t="shared" si="42"/>
        <v>Town of Scarsdale - 14</v>
      </c>
      <c r="B426" s="11">
        <v>170014</v>
      </c>
      <c r="C426" s="11">
        <v>396</v>
      </c>
      <c r="D426" s="11">
        <v>107</v>
      </c>
      <c r="E426" s="11">
        <v>5</v>
      </c>
      <c r="F426" s="11">
        <v>9</v>
      </c>
      <c r="G426" s="11">
        <v>0</v>
      </c>
      <c r="H426" s="11">
        <f t="shared" si="44"/>
        <v>517</v>
      </c>
      <c r="I426" s="24">
        <f t="shared" si="45"/>
        <v>16</v>
      </c>
      <c r="J426" s="23">
        <f t="shared" si="46"/>
        <v>533</v>
      </c>
    </row>
    <row r="427" spans="1:10" x14ac:dyDescent="0.25">
      <c r="A427" s="22" t="str">
        <f t="shared" si="42"/>
        <v>Town of Scarsdale - 15</v>
      </c>
      <c r="B427" s="11">
        <v>170015</v>
      </c>
      <c r="C427" s="11">
        <v>183</v>
      </c>
      <c r="D427" s="11">
        <v>86</v>
      </c>
      <c r="E427" s="11">
        <v>4</v>
      </c>
      <c r="F427" s="11">
        <v>1</v>
      </c>
      <c r="G427" s="11">
        <v>1</v>
      </c>
      <c r="H427" s="11">
        <f t="shared" si="44"/>
        <v>275</v>
      </c>
      <c r="I427" s="24">
        <f t="shared" si="45"/>
        <v>11</v>
      </c>
      <c r="J427" s="23">
        <f t="shared" si="46"/>
        <v>286</v>
      </c>
    </row>
    <row r="428" spans="1:10" x14ac:dyDescent="0.25">
      <c r="A428" s="22" t="str">
        <f t="shared" si="42"/>
        <v>Town of Scarsdale - 16</v>
      </c>
      <c r="B428" s="11">
        <v>170016</v>
      </c>
      <c r="C428" s="11">
        <v>250</v>
      </c>
      <c r="D428" s="11">
        <v>120</v>
      </c>
      <c r="E428" s="11">
        <v>7</v>
      </c>
      <c r="F428" s="11">
        <v>3</v>
      </c>
      <c r="G428" s="11">
        <v>0</v>
      </c>
      <c r="H428" s="11">
        <f t="shared" si="44"/>
        <v>380</v>
      </c>
      <c r="I428" s="24">
        <f t="shared" si="45"/>
        <v>4</v>
      </c>
      <c r="J428" s="23">
        <f t="shared" si="46"/>
        <v>384</v>
      </c>
    </row>
    <row r="429" spans="1:10" x14ac:dyDescent="0.25">
      <c r="A429" s="22" t="str">
        <f t="shared" si="42"/>
        <v>Town of Scarsdale - 17</v>
      </c>
      <c r="B429" s="11">
        <v>170017</v>
      </c>
      <c r="C429" s="11">
        <v>154</v>
      </c>
      <c r="D429" s="11">
        <v>75</v>
      </c>
      <c r="E429" s="11">
        <v>6</v>
      </c>
      <c r="F429" s="11">
        <v>7</v>
      </c>
      <c r="G429" s="11">
        <v>0</v>
      </c>
      <c r="H429" s="11">
        <f t="shared" si="44"/>
        <v>242</v>
      </c>
      <c r="I429" s="24">
        <f t="shared" si="45"/>
        <v>2</v>
      </c>
      <c r="J429" s="23">
        <f t="shared" si="46"/>
        <v>244</v>
      </c>
    </row>
    <row r="430" spans="1:10" x14ac:dyDescent="0.25">
      <c r="A430" s="22" t="str">
        <f t="shared" si="42"/>
        <v>Town of Scarsdale - 18</v>
      </c>
      <c r="B430" s="11">
        <v>170018</v>
      </c>
      <c r="C430" s="11">
        <v>390</v>
      </c>
      <c r="D430" s="11">
        <v>156</v>
      </c>
      <c r="E430" s="11">
        <v>2</v>
      </c>
      <c r="F430" s="11">
        <v>10</v>
      </c>
      <c r="G430" s="11">
        <v>0</v>
      </c>
      <c r="H430" s="11">
        <f t="shared" si="44"/>
        <v>558</v>
      </c>
      <c r="I430" s="24">
        <f t="shared" si="45"/>
        <v>15</v>
      </c>
      <c r="J430" s="23">
        <f t="shared" si="46"/>
        <v>573</v>
      </c>
    </row>
    <row r="431" spans="1:10" ht="13.8" thickBot="1" x14ac:dyDescent="0.3">
      <c r="A431" s="18" t="str">
        <f t="shared" si="42"/>
        <v>Town of Scarsdale - 19</v>
      </c>
      <c r="B431" s="19">
        <v>170019</v>
      </c>
      <c r="C431" s="19">
        <v>43</v>
      </c>
      <c r="D431" s="19">
        <v>18</v>
      </c>
      <c r="E431" s="19">
        <v>2</v>
      </c>
      <c r="F431" s="19">
        <v>3</v>
      </c>
      <c r="G431" s="19">
        <v>0</v>
      </c>
      <c r="H431" s="19">
        <f t="shared" si="44"/>
        <v>66</v>
      </c>
      <c r="I431" s="26">
        <f t="shared" si="45"/>
        <v>5</v>
      </c>
      <c r="J431" s="19">
        <f t="shared" si="46"/>
        <v>71</v>
      </c>
    </row>
    <row r="432" spans="1:10" x14ac:dyDescent="0.25">
      <c r="A432" s="22"/>
      <c r="B432" s="11" t="s">
        <v>977</v>
      </c>
      <c r="C432" s="11">
        <f>SUM(C413:C431)</f>
        <v>5055</v>
      </c>
      <c r="D432" s="11">
        <f t="shared" ref="D432:J432" si="47">SUM(D413:D431)</f>
        <v>1948</v>
      </c>
      <c r="E432" s="11">
        <f t="shared" si="47"/>
        <v>127</v>
      </c>
      <c r="F432" s="11">
        <f t="shared" si="47"/>
        <v>135</v>
      </c>
      <c r="G432" s="11">
        <f t="shared" si="47"/>
        <v>1</v>
      </c>
      <c r="H432" s="11">
        <f t="shared" si="47"/>
        <v>7266</v>
      </c>
      <c r="I432" s="11">
        <f t="shared" si="47"/>
        <v>177</v>
      </c>
      <c r="J432" s="11">
        <f t="shared" si="47"/>
        <v>7443</v>
      </c>
    </row>
    <row r="433" spans="1:10" x14ac:dyDescent="0.25">
      <c r="A433" s="22" t="str">
        <f t="shared" si="42"/>
        <v>Town of Somers - 1</v>
      </c>
      <c r="B433" s="11">
        <v>180001</v>
      </c>
      <c r="C433" s="11">
        <v>209</v>
      </c>
      <c r="D433" s="11">
        <v>275</v>
      </c>
      <c r="E433" s="11">
        <v>26</v>
      </c>
      <c r="F433" s="11">
        <v>22</v>
      </c>
      <c r="G433" s="11">
        <v>0</v>
      </c>
      <c r="H433" s="11">
        <f t="shared" si="44"/>
        <v>532</v>
      </c>
      <c r="I433" s="24">
        <f t="shared" si="45"/>
        <v>12</v>
      </c>
      <c r="J433" s="23">
        <f t="shared" si="46"/>
        <v>544</v>
      </c>
    </row>
    <row r="434" spans="1:10" x14ac:dyDescent="0.25">
      <c r="A434" s="22" t="str">
        <f t="shared" si="42"/>
        <v>Town of Somers - 2</v>
      </c>
      <c r="B434" s="11">
        <v>180002</v>
      </c>
      <c r="C434" s="11">
        <v>332</v>
      </c>
      <c r="D434" s="11">
        <v>327</v>
      </c>
      <c r="E434" s="11">
        <v>33</v>
      </c>
      <c r="F434" s="11">
        <v>15</v>
      </c>
      <c r="G434" s="11">
        <v>0</v>
      </c>
      <c r="H434" s="11">
        <f t="shared" si="44"/>
        <v>707</v>
      </c>
      <c r="I434" s="24">
        <f t="shared" si="45"/>
        <v>14</v>
      </c>
      <c r="J434" s="23">
        <f t="shared" si="46"/>
        <v>721</v>
      </c>
    </row>
    <row r="435" spans="1:10" x14ac:dyDescent="0.25">
      <c r="A435" s="22" t="str">
        <f t="shared" si="42"/>
        <v>Town of Somers - 3</v>
      </c>
      <c r="B435" s="11">
        <v>180003</v>
      </c>
      <c r="C435" s="11">
        <v>238</v>
      </c>
      <c r="D435" s="11">
        <v>291</v>
      </c>
      <c r="E435" s="11">
        <v>28</v>
      </c>
      <c r="F435" s="11">
        <v>13</v>
      </c>
      <c r="G435" s="11">
        <v>0</v>
      </c>
      <c r="H435" s="11">
        <f t="shared" si="44"/>
        <v>570</v>
      </c>
      <c r="I435" s="24">
        <f t="shared" si="45"/>
        <v>16</v>
      </c>
      <c r="J435" s="23">
        <f t="shared" si="46"/>
        <v>586</v>
      </c>
    </row>
    <row r="436" spans="1:10" x14ac:dyDescent="0.25">
      <c r="A436" s="22" t="str">
        <f t="shared" si="42"/>
        <v>Town of Somers - 4</v>
      </c>
      <c r="B436" s="11">
        <v>180004</v>
      </c>
      <c r="C436" s="11">
        <v>302</v>
      </c>
      <c r="D436" s="11">
        <v>303</v>
      </c>
      <c r="E436" s="11">
        <v>34</v>
      </c>
      <c r="F436" s="11">
        <v>17</v>
      </c>
      <c r="G436" s="11">
        <v>1</v>
      </c>
      <c r="H436" s="11">
        <f t="shared" si="44"/>
        <v>657</v>
      </c>
      <c r="I436" s="24">
        <f t="shared" si="45"/>
        <v>16</v>
      </c>
      <c r="J436" s="23">
        <f t="shared" si="46"/>
        <v>673</v>
      </c>
    </row>
    <row r="437" spans="1:10" x14ac:dyDescent="0.25">
      <c r="A437" s="22" t="str">
        <f t="shared" si="42"/>
        <v>Town of Somers - 5</v>
      </c>
      <c r="B437" s="11">
        <v>180005</v>
      </c>
      <c r="C437" s="11">
        <v>275</v>
      </c>
      <c r="D437" s="11">
        <v>410</v>
      </c>
      <c r="E437" s="11">
        <v>38</v>
      </c>
      <c r="F437" s="11">
        <v>15</v>
      </c>
      <c r="G437" s="11">
        <v>0</v>
      </c>
      <c r="H437" s="11">
        <f t="shared" si="44"/>
        <v>738</v>
      </c>
      <c r="I437" s="24">
        <f t="shared" si="45"/>
        <v>14</v>
      </c>
      <c r="J437" s="23">
        <f t="shared" si="46"/>
        <v>752</v>
      </c>
    </row>
    <row r="438" spans="1:10" x14ac:dyDescent="0.25">
      <c r="A438" s="22" t="str">
        <f t="shared" si="42"/>
        <v>Town of Somers - 6</v>
      </c>
      <c r="B438" s="11">
        <v>180006</v>
      </c>
      <c r="C438" s="11">
        <v>178</v>
      </c>
      <c r="D438" s="11">
        <v>213</v>
      </c>
      <c r="E438" s="11">
        <v>28</v>
      </c>
      <c r="F438" s="11">
        <v>7</v>
      </c>
      <c r="G438" s="11">
        <v>0</v>
      </c>
      <c r="H438" s="11">
        <f t="shared" si="44"/>
        <v>426</v>
      </c>
      <c r="I438" s="24">
        <f t="shared" si="45"/>
        <v>7</v>
      </c>
      <c r="J438" s="23">
        <f t="shared" si="46"/>
        <v>433</v>
      </c>
    </row>
    <row r="439" spans="1:10" x14ac:dyDescent="0.25">
      <c r="A439" s="22" t="str">
        <f t="shared" si="42"/>
        <v>Town of Somers - 7</v>
      </c>
      <c r="B439" s="11">
        <v>180007</v>
      </c>
      <c r="C439" s="11">
        <v>197</v>
      </c>
      <c r="D439" s="11">
        <v>305</v>
      </c>
      <c r="E439" s="11">
        <v>38</v>
      </c>
      <c r="F439" s="11">
        <v>11</v>
      </c>
      <c r="G439" s="11">
        <v>1</v>
      </c>
      <c r="H439" s="11">
        <f t="shared" si="44"/>
        <v>552</v>
      </c>
      <c r="I439" s="24">
        <f t="shared" si="45"/>
        <v>5</v>
      </c>
      <c r="J439" s="23">
        <f t="shared" si="46"/>
        <v>557</v>
      </c>
    </row>
    <row r="440" spans="1:10" x14ac:dyDescent="0.25">
      <c r="A440" s="22" t="str">
        <f t="shared" si="42"/>
        <v>Town of Somers - 8</v>
      </c>
      <c r="B440" s="11">
        <v>180008</v>
      </c>
      <c r="C440" s="11">
        <v>264</v>
      </c>
      <c r="D440" s="11">
        <v>316</v>
      </c>
      <c r="E440" s="11">
        <v>44</v>
      </c>
      <c r="F440" s="11">
        <v>20</v>
      </c>
      <c r="G440" s="11">
        <v>0</v>
      </c>
      <c r="H440" s="11">
        <f t="shared" si="44"/>
        <v>644</v>
      </c>
      <c r="I440" s="24">
        <f t="shared" si="45"/>
        <v>14</v>
      </c>
      <c r="J440" s="23">
        <f t="shared" si="46"/>
        <v>658</v>
      </c>
    </row>
    <row r="441" spans="1:10" x14ac:dyDescent="0.25">
      <c r="A441" s="22" t="str">
        <f t="shared" si="42"/>
        <v>Town of Somers - 9</v>
      </c>
      <c r="B441" s="11">
        <v>180009</v>
      </c>
      <c r="C441" s="11">
        <v>297</v>
      </c>
      <c r="D441" s="11">
        <v>253</v>
      </c>
      <c r="E441" s="11">
        <v>24</v>
      </c>
      <c r="F441" s="11">
        <v>15</v>
      </c>
      <c r="G441" s="11">
        <v>0</v>
      </c>
      <c r="H441" s="11">
        <f t="shared" si="44"/>
        <v>589</v>
      </c>
      <c r="I441" s="24">
        <f t="shared" si="45"/>
        <v>16</v>
      </c>
      <c r="J441" s="23">
        <f t="shared" si="46"/>
        <v>605</v>
      </c>
    </row>
    <row r="442" spans="1:10" x14ac:dyDescent="0.25">
      <c r="A442" s="22" t="str">
        <f t="shared" si="42"/>
        <v>Town of Somers - 10</v>
      </c>
      <c r="B442" s="11">
        <v>180010</v>
      </c>
      <c r="C442" s="11">
        <v>312</v>
      </c>
      <c r="D442" s="11">
        <v>210</v>
      </c>
      <c r="E442" s="11">
        <v>27</v>
      </c>
      <c r="F442" s="11">
        <v>11</v>
      </c>
      <c r="G442" s="11">
        <v>1</v>
      </c>
      <c r="H442" s="11">
        <f t="shared" si="44"/>
        <v>561</v>
      </c>
      <c r="I442" s="24">
        <f t="shared" si="45"/>
        <v>5</v>
      </c>
      <c r="J442" s="23">
        <f t="shared" si="46"/>
        <v>566</v>
      </c>
    </row>
    <row r="443" spans="1:10" x14ac:dyDescent="0.25">
      <c r="A443" s="22" t="str">
        <f t="shared" si="42"/>
        <v>Town of Somers - 11</v>
      </c>
      <c r="B443" s="11">
        <v>180011</v>
      </c>
      <c r="C443" s="11">
        <v>210</v>
      </c>
      <c r="D443" s="11">
        <v>282</v>
      </c>
      <c r="E443" s="11">
        <v>27</v>
      </c>
      <c r="F443" s="11">
        <v>10</v>
      </c>
      <c r="G443" s="11">
        <v>0</v>
      </c>
      <c r="H443" s="11">
        <f t="shared" si="44"/>
        <v>529</v>
      </c>
      <c r="I443" s="24">
        <f t="shared" si="45"/>
        <v>9</v>
      </c>
      <c r="J443" s="23">
        <f t="shared" si="46"/>
        <v>538</v>
      </c>
    </row>
    <row r="444" spans="1:10" x14ac:dyDescent="0.25">
      <c r="A444" s="22" t="str">
        <f t="shared" si="42"/>
        <v>Town of Somers - 12</v>
      </c>
      <c r="B444" s="11">
        <v>180012</v>
      </c>
      <c r="C444" s="11">
        <v>263</v>
      </c>
      <c r="D444" s="11">
        <v>333</v>
      </c>
      <c r="E444" s="11">
        <v>35</v>
      </c>
      <c r="F444" s="11">
        <v>19</v>
      </c>
      <c r="G444" s="11">
        <v>0</v>
      </c>
      <c r="H444" s="11">
        <f t="shared" si="44"/>
        <v>650</v>
      </c>
      <c r="I444" s="24">
        <f t="shared" si="45"/>
        <v>13</v>
      </c>
      <c r="J444" s="23">
        <f t="shared" si="46"/>
        <v>663</v>
      </c>
    </row>
    <row r="445" spans="1:10" x14ac:dyDescent="0.25">
      <c r="A445" s="22" t="str">
        <f t="shared" si="42"/>
        <v>Town of Somers - 13</v>
      </c>
      <c r="B445" s="11">
        <v>180013</v>
      </c>
      <c r="C445" s="11">
        <v>241</v>
      </c>
      <c r="D445" s="11">
        <v>356</v>
      </c>
      <c r="E445" s="11">
        <v>28</v>
      </c>
      <c r="F445" s="11">
        <v>11</v>
      </c>
      <c r="G445" s="11">
        <v>0</v>
      </c>
      <c r="H445" s="11">
        <f t="shared" si="44"/>
        <v>636</v>
      </c>
      <c r="I445" s="24">
        <f t="shared" si="45"/>
        <v>18</v>
      </c>
      <c r="J445" s="23">
        <f t="shared" si="46"/>
        <v>654</v>
      </c>
    </row>
    <row r="446" spans="1:10" x14ac:dyDescent="0.25">
      <c r="A446" s="22" t="str">
        <f t="shared" si="42"/>
        <v>Town of Somers - 14</v>
      </c>
      <c r="B446" s="11">
        <v>180014</v>
      </c>
      <c r="C446" s="11">
        <v>373</v>
      </c>
      <c r="D446" s="11">
        <v>307</v>
      </c>
      <c r="E446" s="11">
        <v>35</v>
      </c>
      <c r="F446" s="11">
        <v>16</v>
      </c>
      <c r="G446" s="11">
        <v>0</v>
      </c>
      <c r="H446" s="11">
        <f t="shared" si="44"/>
        <v>731</v>
      </c>
      <c r="I446" s="24">
        <f t="shared" si="45"/>
        <v>18</v>
      </c>
      <c r="J446" s="23">
        <f t="shared" si="46"/>
        <v>749</v>
      </c>
    </row>
    <row r="447" spans="1:10" x14ac:dyDescent="0.25">
      <c r="A447" s="22" t="str">
        <f t="shared" si="42"/>
        <v>Town of Somers - 15</v>
      </c>
      <c r="B447" s="11">
        <v>180015</v>
      </c>
      <c r="C447" s="11">
        <v>323</v>
      </c>
      <c r="D447" s="11">
        <v>246</v>
      </c>
      <c r="E447" s="11">
        <v>28</v>
      </c>
      <c r="F447" s="11">
        <v>15</v>
      </c>
      <c r="G447" s="11">
        <v>0</v>
      </c>
      <c r="H447" s="11">
        <f t="shared" si="44"/>
        <v>612</v>
      </c>
      <c r="I447" s="24">
        <f t="shared" si="45"/>
        <v>7</v>
      </c>
      <c r="J447" s="23">
        <f t="shared" si="46"/>
        <v>619</v>
      </c>
    </row>
    <row r="448" spans="1:10" x14ac:dyDescent="0.25">
      <c r="A448" s="22" t="str">
        <f t="shared" si="42"/>
        <v>Town of Somers - 16</v>
      </c>
      <c r="B448" s="11">
        <v>180016</v>
      </c>
      <c r="C448" s="11">
        <v>169</v>
      </c>
      <c r="D448" s="11">
        <v>167</v>
      </c>
      <c r="E448" s="11">
        <v>18</v>
      </c>
      <c r="F448" s="11">
        <v>16</v>
      </c>
      <c r="G448" s="11">
        <v>0</v>
      </c>
      <c r="H448" s="11">
        <f t="shared" si="44"/>
        <v>370</v>
      </c>
      <c r="I448" s="24">
        <f t="shared" si="45"/>
        <v>9</v>
      </c>
      <c r="J448" s="23">
        <f t="shared" si="46"/>
        <v>379</v>
      </c>
    </row>
    <row r="449" spans="1:10" x14ac:dyDescent="0.25">
      <c r="A449" s="22" t="str">
        <f t="shared" si="42"/>
        <v>Town of Somers - 17</v>
      </c>
      <c r="B449" s="11">
        <v>180017</v>
      </c>
      <c r="C449" s="11">
        <v>253</v>
      </c>
      <c r="D449" s="11">
        <v>278</v>
      </c>
      <c r="E449" s="11">
        <v>36</v>
      </c>
      <c r="F449" s="11">
        <v>17</v>
      </c>
      <c r="G449" s="11">
        <v>0</v>
      </c>
      <c r="H449" s="11">
        <f t="shared" si="44"/>
        <v>584</v>
      </c>
      <c r="I449" s="24">
        <f t="shared" si="45"/>
        <v>10</v>
      </c>
      <c r="J449" s="23">
        <f t="shared" si="46"/>
        <v>594</v>
      </c>
    </row>
    <row r="450" spans="1:10" ht="13.8" thickBot="1" x14ac:dyDescent="0.3">
      <c r="A450" s="18" t="str">
        <f t="shared" si="42"/>
        <v>Town of Somers - 18</v>
      </c>
      <c r="B450" s="19">
        <v>180018</v>
      </c>
      <c r="C450" s="19">
        <v>265</v>
      </c>
      <c r="D450" s="19">
        <v>174</v>
      </c>
      <c r="E450" s="19">
        <v>20</v>
      </c>
      <c r="F450" s="19">
        <v>3</v>
      </c>
      <c r="G450" s="19">
        <v>0</v>
      </c>
      <c r="H450" s="19">
        <f t="shared" si="44"/>
        <v>462</v>
      </c>
      <c r="I450" s="26">
        <f t="shared" si="45"/>
        <v>13</v>
      </c>
      <c r="J450" s="19">
        <f t="shared" si="46"/>
        <v>475</v>
      </c>
    </row>
    <row r="451" spans="1:10" x14ac:dyDescent="0.25">
      <c r="A451" s="22"/>
      <c r="B451" s="11" t="s">
        <v>977</v>
      </c>
      <c r="C451" s="11">
        <f>SUM(C433:C450)</f>
        <v>4701</v>
      </c>
      <c r="D451" s="11">
        <f t="shared" ref="D451:J451" si="48">SUM(D433:D450)</f>
        <v>5046</v>
      </c>
      <c r="E451" s="11">
        <f t="shared" si="48"/>
        <v>547</v>
      </c>
      <c r="F451" s="11">
        <f t="shared" si="48"/>
        <v>253</v>
      </c>
      <c r="G451" s="11">
        <f t="shared" si="48"/>
        <v>3</v>
      </c>
      <c r="H451" s="11">
        <f t="shared" si="48"/>
        <v>10550</v>
      </c>
      <c r="I451" s="11">
        <f t="shared" si="48"/>
        <v>216</v>
      </c>
      <c r="J451" s="11">
        <f t="shared" si="48"/>
        <v>10766</v>
      </c>
    </row>
    <row r="452" spans="1:10" x14ac:dyDescent="0.25">
      <c r="A452" s="22" t="str">
        <f t="shared" si="42"/>
        <v>Town of Yorktown - 1</v>
      </c>
      <c r="B452" s="11">
        <v>190001</v>
      </c>
      <c r="C452" s="11">
        <v>217</v>
      </c>
      <c r="D452" s="11">
        <v>236</v>
      </c>
      <c r="E452" s="11">
        <v>21</v>
      </c>
      <c r="F452" s="11">
        <v>21</v>
      </c>
      <c r="G452" s="11">
        <v>1</v>
      </c>
      <c r="H452" s="11">
        <f t="shared" si="44"/>
        <v>496</v>
      </c>
      <c r="I452" s="24">
        <f t="shared" si="45"/>
        <v>10</v>
      </c>
      <c r="J452" s="23">
        <f t="shared" si="46"/>
        <v>506</v>
      </c>
    </row>
    <row r="453" spans="1:10" x14ac:dyDescent="0.25">
      <c r="A453" s="22" t="str">
        <f t="shared" si="42"/>
        <v>Town of Yorktown - 2</v>
      </c>
      <c r="B453" s="11">
        <v>190002</v>
      </c>
      <c r="C453" s="11">
        <v>165</v>
      </c>
      <c r="D453" s="11">
        <v>161</v>
      </c>
      <c r="E453" s="11">
        <v>14</v>
      </c>
      <c r="F453" s="11">
        <v>12</v>
      </c>
      <c r="G453" s="11">
        <v>0</v>
      </c>
      <c r="H453" s="11">
        <f t="shared" si="44"/>
        <v>352</v>
      </c>
      <c r="I453" s="24">
        <f t="shared" si="45"/>
        <v>8</v>
      </c>
      <c r="J453" s="23">
        <f t="shared" si="46"/>
        <v>360</v>
      </c>
    </row>
    <row r="454" spans="1:10" x14ac:dyDescent="0.25">
      <c r="A454" s="22" t="str">
        <f t="shared" si="42"/>
        <v>Town of Yorktown - 3</v>
      </c>
      <c r="B454" s="11">
        <v>190003</v>
      </c>
      <c r="C454" s="11">
        <v>250</v>
      </c>
      <c r="D454" s="11">
        <v>155</v>
      </c>
      <c r="E454" s="11">
        <v>16</v>
      </c>
      <c r="F454" s="11">
        <v>22</v>
      </c>
      <c r="G454" s="11">
        <v>0</v>
      </c>
      <c r="H454" s="11">
        <f t="shared" si="44"/>
        <v>443</v>
      </c>
      <c r="I454" s="24">
        <f t="shared" si="45"/>
        <v>13</v>
      </c>
      <c r="J454" s="23">
        <f t="shared" si="46"/>
        <v>456</v>
      </c>
    </row>
    <row r="455" spans="1:10" x14ac:dyDescent="0.25">
      <c r="A455" s="22" t="str">
        <f t="shared" si="42"/>
        <v>Town of Yorktown - 4</v>
      </c>
      <c r="B455" s="11">
        <v>190004</v>
      </c>
      <c r="C455" s="11">
        <v>174</v>
      </c>
      <c r="D455" s="11">
        <v>280</v>
      </c>
      <c r="E455" s="11">
        <v>24</v>
      </c>
      <c r="F455" s="11">
        <v>21</v>
      </c>
      <c r="G455" s="11">
        <v>0</v>
      </c>
      <c r="H455" s="11">
        <f t="shared" si="44"/>
        <v>499</v>
      </c>
      <c r="I455" s="24">
        <f t="shared" si="45"/>
        <v>21</v>
      </c>
      <c r="J455" s="23">
        <f t="shared" si="46"/>
        <v>520</v>
      </c>
    </row>
    <row r="456" spans="1:10" x14ac:dyDescent="0.25">
      <c r="A456" s="22" t="str">
        <f t="shared" si="42"/>
        <v>Town of Yorktown - 5</v>
      </c>
      <c r="B456" s="11">
        <v>190005</v>
      </c>
      <c r="C456" s="11">
        <v>206</v>
      </c>
      <c r="D456" s="11">
        <v>236</v>
      </c>
      <c r="E456" s="11">
        <v>30</v>
      </c>
      <c r="F456" s="11">
        <v>19</v>
      </c>
      <c r="G456" s="11">
        <v>0</v>
      </c>
      <c r="H456" s="11">
        <f t="shared" si="44"/>
        <v>491</v>
      </c>
      <c r="I456" s="24">
        <f t="shared" si="45"/>
        <v>8</v>
      </c>
      <c r="J456" s="23">
        <f t="shared" si="46"/>
        <v>499</v>
      </c>
    </row>
    <row r="457" spans="1:10" x14ac:dyDescent="0.25">
      <c r="A457" s="22" t="str">
        <f t="shared" si="42"/>
        <v>Town of Yorktown - 6</v>
      </c>
      <c r="B457" s="11">
        <v>190006</v>
      </c>
      <c r="C457" s="11">
        <v>174</v>
      </c>
      <c r="D457" s="11">
        <v>156</v>
      </c>
      <c r="E457" s="11">
        <v>17</v>
      </c>
      <c r="F457" s="11">
        <v>13</v>
      </c>
      <c r="G457" s="11">
        <v>0</v>
      </c>
      <c r="H457" s="11">
        <f t="shared" si="44"/>
        <v>360</v>
      </c>
      <c r="I457" s="24">
        <f t="shared" si="45"/>
        <v>10</v>
      </c>
      <c r="J457" s="23">
        <f t="shared" si="46"/>
        <v>370</v>
      </c>
    </row>
    <row r="458" spans="1:10" x14ac:dyDescent="0.25">
      <c r="A458" s="22" t="str">
        <f t="shared" si="42"/>
        <v>Town of Yorktown - 7</v>
      </c>
      <c r="B458" s="11">
        <v>190007</v>
      </c>
      <c r="C458" s="11">
        <v>172</v>
      </c>
      <c r="D458" s="11">
        <v>172</v>
      </c>
      <c r="E458" s="11">
        <v>20</v>
      </c>
      <c r="F458" s="11">
        <v>22</v>
      </c>
      <c r="G458" s="11">
        <v>0</v>
      </c>
      <c r="H458" s="11">
        <f t="shared" si="44"/>
        <v>386</v>
      </c>
      <c r="I458" s="24">
        <f t="shared" si="45"/>
        <v>9</v>
      </c>
      <c r="J458" s="23">
        <f t="shared" si="46"/>
        <v>395</v>
      </c>
    </row>
    <row r="459" spans="1:10" x14ac:dyDescent="0.25">
      <c r="A459" s="22" t="str">
        <f t="shared" si="42"/>
        <v>Town of Yorktown - 8</v>
      </c>
      <c r="B459" s="11">
        <v>190008</v>
      </c>
      <c r="C459" s="11">
        <v>171</v>
      </c>
      <c r="D459" s="11">
        <v>150</v>
      </c>
      <c r="E459" s="11">
        <v>11</v>
      </c>
      <c r="F459" s="11">
        <v>10</v>
      </c>
      <c r="G459" s="11">
        <v>0</v>
      </c>
      <c r="H459" s="11">
        <f t="shared" si="44"/>
        <v>342</v>
      </c>
      <c r="I459" s="24">
        <f t="shared" si="45"/>
        <v>7</v>
      </c>
      <c r="J459" s="23">
        <f t="shared" si="46"/>
        <v>349</v>
      </c>
    </row>
    <row r="460" spans="1:10" x14ac:dyDescent="0.25">
      <c r="A460" s="22" t="str">
        <f t="shared" si="42"/>
        <v>Town of Yorktown - 9</v>
      </c>
      <c r="B460" s="11">
        <v>190009</v>
      </c>
      <c r="C460" s="11">
        <v>282</v>
      </c>
      <c r="D460" s="11">
        <v>297</v>
      </c>
      <c r="E460" s="11">
        <v>26</v>
      </c>
      <c r="F460" s="11">
        <v>24</v>
      </c>
      <c r="G460" s="11">
        <v>0</v>
      </c>
      <c r="H460" s="11">
        <f t="shared" si="44"/>
        <v>629</v>
      </c>
      <c r="I460" s="24">
        <f t="shared" si="45"/>
        <v>16</v>
      </c>
      <c r="J460" s="23">
        <f t="shared" si="46"/>
        <v>645</v>
      </c>
    </row>
    <row r="461" spans="1:10" x14ac:dyDescent="0.25">
      <c r="A461" s="22" t="str">
        <f t="shared" si="42"/>
        <v>Town of Yorktown - 10</v>
      </c>
      <c r="B461" s="11">
        <v>190010</v>
      </c>
      <c r="C461" s="11">
        <v>76</v>
      </c>
      <c r="D461" s="11">
        <v>101</v>
      </c>
      <c r="E461" s="11">
        <v>15</v>
      </c>
      <c r="F461" s="11">
        <v>5</v>
      </c>
      <c r="G461" s="11">
        <v>0</v>
      </c>
      <c r="H461" s="11">
        <f t="shared" si="44"/>
        <v>197</v>
      </c>
      <c r="I461" s="24">
        <f t="shared" si="45"/>
        <v>6</v>
      </c>
      <c r="J461" s="23">
        <f t="shared" si="46"/>
        <v>203</v>
      </c>
    </row>
    <row r="462" spans="1:10" x14ac:dyDescent="0.25">
      <c r="A462" s="22" t="str">
        <f t="shared" si="42"/>
        <v>Town of Yorktown - 11</v>
      </c>
      <c r="B462" s="11">
        <v>190011</v>
      </c>
      <c r="C462" s="11">
        <v>190</v>
      </c>
      <c r="D462" s="11">
        <v>276</v>
      </c>
      <c r="E462" s="11">
        <v>18</v>
      </c>
      <c r="F462" s="11">
        <v>18</v>
      </c>
      <c r="G462" s="11">
        <v>0</v>
      </c>
      <c r="H462" s="11">
        <f t="shared" si="44"/>
        <v>502</v>
      </c>
      <c r="I462" s="24">
        <f t="shared" si="45"/>
        <v>11</v>
      </c>
      <c r="J462" s="23">
        <f t="shared" si="46"/>
        <v>513</v>
      </c>
    </row>
    <row r="463" spans="1:10" x14ac:dyDescent="0.25">
      <c r="A463" s="22" t="str">
        <f t="shared" si="42"/>
        <v>Town of Yorktown - 12</v>
      </c>
      <c r="B463" s="11">
        <v>190012</v>
      </c>
      <c r="C463" s="11">
        <v>106</v>
      </c>
      <c r="D463" s="11">
        <v>115</v>
      </c>
      <c r="E463" s="11">
        <v>10</v>
      </c>
      <c r="F463" s="11">
        <v>7</v>
      </c>
      <c r="G463" s="11">
        <v>0</v>
      </c>
      <c r="H463" s="11">
        <f t="shared" si="44"/>
        <v>238</v>
      </c>
      <c r="I463" s="24">
        <f t="shared" si="45"/>
        <v>4</v>
      </c>
      <c r="J463" s="23">
        <f t="shared" si="46"/>
        <v>242</v>
      </c>
    </row>
    <row r="464" spans="1:10" x14ac:dyDescent="0.25">
      <c r="A464" s="22" t="str">
        <f t="shared" si="42"/>
        <v>Town of Yorktown - 13</v>
      </c>
      <c r="B464" s="11">
        <v>190013</v>
      </c>
      <c r="C464" s="11">
        <v>219</v>
      </c>
      <c r="D464" s="11">
        <v>211</v>
      </c>
      <c r="E464" s="11">
        <v>26</v>
      </c>
      <c r="F464" s="11">
        <v>22</v>
      </c>
      <c r="G464" s="11">
        <v>0</v>
      </c>
      <c r="H464" s="11">
        <f t="shared" si="44"/>
        <v>478</v>
      </c>
      <c r="I464" s="24">
        <f t="shared" si="45"/>
        <v>3</v>
      </c>
      <c r="J464" s="23">
        <f t="shared" si="46"/>
        <v>481</v>
      </c>
    </row>
    <row r="465" spans="1:10" x14ac:dyDescent="0.25">
      <c r="A465" s="22" t="str">
        <f t="shared" si="42"/>
        <v>Town of Yorktown - 14</v>
      </c>
      <c r="B465" s="11">
        <v>190014</v>
      </c>
      <c r="C465" s="11">
        <v>115</v>
      </c>
      <c r="D465" s="11">
        <v>237</v>
      </c>
      <c r="E465" s="11">
        <v>18</v>
      </c>
      <c r="F465" s="11">
        <v>10</v>
      </c>
      <c r="G465" s="11">
        <v>0</v>
      </c>
      <c r="H465" s="11">
        <f t="shared" si="44"/>
        <v>380</v>
      </c>
      <c r="I465" s="24">
        <f t="shared" si="45"/>
        <v>9</v>
      </c>
      <c r="J465" s="23">
        <f t="shared" si="46"/>
        <v>389</v>
      </c>
    </row>
    <row r="466" spans="1:10" x14ac:dyDescent="0.25">
      <c r="A466" s="22" t="str">
        <f t="shared" si="42"/>
        <v>Town of Yorktown - 15</v>
      </c>
      <c r="B466" s="11">
        <v>190015</v>
      </c>
      <c r="C466" s="11">
        <v>173</v>
      </c>
      <c r="D466" s="11">
        <v>168</v>
      </c>
      <c r="E466" s="11">
        <v>22</v>
      </c>
      <c r="F466" s="11">
        <v>14</v>
      </c>
      <c r="G466" s="11">
        <v>0</v>
      </c>
      <c r="H466" s="11">
        <f t="shared" si="44"/>
        <v>377</v>
      </c>
      <c r="I466" s="24">
        <f t="shared" si="45"/>
        <v>9</v>
      </c>
      <c r="J466" s="23">
        <f t="shared" si="46"/>
        <v>386</v>
      </c>
    </row>
    <row r="467" spans="1:10" x14ac:dyDescent="0.25">
      <c r="A467" s="22" t="str">
        <f t="shared" si="42"/>
        <v>Town of Yorktown - 16</v>
      </c>
      <c r="B467" s="11">
        <v>190016</v>
      </c>
      <c r="C467" s="11">
        <v>116</v>
      </c>
      <c r="D467" s="11">
        <v>147</v>
      </c>
      <c r="E467" s="11">
        <v>20</v>
      </c>
      <c r="F467" s="11">
        <v>13</v>
      </c>
      <c r="G467" s="11">
        <v>0</v>
      </c>
      <c r="H467" s="11">
        <f t="shared" si="44"/>
        <v>296</v>
      </c>
      <c r="I467" s="24">
        <f t="shared" si="45"/>
        <v>13</v>
      </c>
      <c r="J467" s="23">
        <f t="shared" si="46"/>
        <v>309</v>
      </c>
    </row>
    <row r="468" spans="1:10" x14ac:dyDescent="0.25">
      <c r="A468" s="22" t="str">
        <f t="shared" si="42"/>
        <v>Town of Yorktown - 17</v>
      </c>
      <c r="B468" s="11">
        <v>190017</v>
      </c>
      <c r="C468" s="11">
        <v>202</v>
      </c>
      <c r="D468" s="11">
        <v>205</v>
      </c>
      <c r="E468" s="11">
        <v>18</v>
      </c>
      <c r="F468" s="11">
        <v>26</v>
      </c>
      <c r="G468" s="11">
        <v>0</v>
      </c>
      <c r="H468" s="11">
        <f t="shared" si="44"/>
        <v>451</v>
      </c>
      <c r="I468" s="24">
        <f t="shared" si="45"/>
        <v>11</v>
      </c>
      <c r="J468" s="23">
        <f t="shared" si="46"/>
        <v>462</v>
      </c>
    </row>
    <row r="469" spans="1:10" x14ac:dyDescent="0.25">
      <c r="A469" s="22" t="str">
        <f t="shared" si="42"/>
        <v>Town of Yorktown - 18</v>
      </c>
      <c r="B469" s="11">
        <v>190018</v>
      </c>
      <c r="C469" s="11">
        <v>218</v>
      </c>
      <c r="D469" s="11">
        <v>193</v>
      </c>
      <c r="E469" s="11">
        <v>19</v>
      </c>
      <c r="F469" s="11">
        <v>10</v>
      </c>
      <c r="G469" s="11">
        <v>0</v>
      </c>
      <c r="H469" s="11">
        <f t="shared" si="44"/>
        <v>440</v>
      </c>
      <c r="I469" s="24">
        <f t="shared" si="45"/>
        <v>2</v>
      </c>
      <c r="J469" s="23">
        <f t="shared" si="46"/>
        <v>442</v>
      </c>
    </row>
    <row r="470" spans="1:10" x14ac:dyDescent="0.25">
      <c r="A470" s="22" t="str">
        <f t="shared" si="42"/>
        <v>Town of Yorktown - 19</v>
      </c>
      <c r="B470" s="11">
        <v>190019</v>
      </c>
      <c r="C470" s="11">
        <v>246</v>
      </c>
      <c r="D470" s="11">
        <v>358</v>
      </c>
      <c r="E470" s="11">
        <v>33</v>
      </c>
      <c r="F470" s="11">
        <v>16</v>
      </c>
      <c r="G470" s="11">
        <v>0</v>
      </c>
      <c r="H470" s="11">
        <f t="shared" si="44"/>
        <v>653</v>
      </c>
      <c r="I470" s="24">
        <f t="shared" si="45"/>
        <v>17</v>
      </c>
      <c r="J470" s="23">
        <f t="shared" si="46"/>
        <v>670</v>
      </c>
    </row>
    <row r="471" spans="1:10" x14ac:dyDescent="0.25">
      <c r="A471" s="22" t="str">
        <f t="shared" ref="A471:A535" si="49">VLOOKUP(B471,KEY,3,FALSE)</f>
        <v>Town of Yorktown - 20</v>
      </c>
      <c r="B471" s="11">
        <v>190020</v>
      </c>
      <c r="C471" s="11">
        <v>264</v>
      </c>
      <c r="D471" s="11">
        <v>313</v>
      </c>
      <c r="E471" s="11">
        <v>26</v>
      </c>
      <c r="F471" s="11">
        <v>24</v>
      </c>
      <c r="G471" s="11">
        <v>0</v>
      </c>
      <c r="H471" s="11">
        <f t="shared" si="44"/>
        <v>627</v>
      </c>
      <c r="I471" s="24">
        <f t="shared" si="45"/>
        <v>13</v>
      </c>
      <c r="J471" s="23">
        <f t="shared" si="46"/>
        <v>640</v>
      </c>
    </row>
    <row r="472" spans="1:10" x14ac:dyDescent="0.25">
      <c r="A472" s="22" t="str">
        <f t="shared" si="49"/>
        <v>Town of Yorktown - 21</v>
      </c>
      <c r="B472" s="11">
        <v>190021</v>
      </c>
      <c r="C472" s="11">
        <v>206</v>
      </c>
      <c r="D472" s="11">
        <v>228</v>
      </c>
      <c r="E472" s="11">
        <v>24</v>
      </c>
      <c r="F472" s="11">
        <v>21</v>
      </c>
      <c r="G472" s="11">
        <v>0</v>
      </c>
      <c r="H472" s="11">
        <f t="shared" si="44"/>
        <v>479</v>
      </c>
      <c r="I472" s="24">
        <f t="shared" si="45"/>
        <v>14</v>
      </c>
      <c r="J472" s="23">
        <f t="shared" si="46"/>
        <v>493</v>
      </c>
    </row>
    <row r="473" spans="1:10" x14ac:dyDescent="0.25">
      <c r="A473" s="22" t="str">
        <f t="shared" si="49"/>
        <v>Town of Yorktown - 22</v>
      </c>
      <c r="B473" s="11">
        <v>190022</v>
      </c>
      <c r="C473" s="11">
        <v>142</v>
      </c>
      <c r="D473" s="11">
        <v>183</v>
      </c>
      <c r="E473" s="11">
        <v>24</v>
      </c>
      <c r="F473" s="11">
        <v>18</v>
      </c>
      <c r="G473" s="11">
        <v>0</v>
      </c>
      <c r="H473" s="11">
        <f t="shared" si="44"/>
        <v>367</v>
      </c>
      <c r="I473" s="24">
        <f t="shared" si="45"/>
        <v>11</v>
      </c>
      <c r="J473" s="23">
        <f t="shared" si="46"/>
        <v>378</v>
      </c>
    </row>
    <row r="474" spans="1:10" x14ac:dyDescent="0.25">
      <c r="A474" s="22" t="str">
        <f t="shared" si="49"/>
        <v>Town of Yorktown - 23</v>
      </c>
      <c r="B474" s="11">
        <v>190023</v>
      </c>
      <c r="C474" s="11">
        <v>163</v>
      </c>
      <c r="D474" s="11">
        <v>218</v>
      </c>
      <c r="E474" s="11">
        <v>18</v>
      </c>
      <c r="F474" s="11">
        <v>3</v>
      </c>
      <c r="G474" s="11">
        <v>0</v>
      </c>
      <c r="H474" s="11">
        <f t="shared" si="44"/>
        <v>402</v>
      </c>
      <c r="I474" s="24">
        <f t="shared" si="45"/>
        <v>14</v>
      </c>
      <c r="J474" s="23">
        <f t="shared" si="46"/>
        <v>416</v>
      </c>
    </row>
    <row r="475" spans="1:10" x14ac:dyDescent="0.25">
      <c r="A475" s="22" t="str">
        <f t="shared" si="49"/>
        <v>Town of Yorktown - 24</v>
      </c>
      <c r="B475" s="11">
        <v>190024</v>
      </c>
      <c r="C475" s="11">
        <v>123</v>
      </c>
      <c r="D475" s="11">
        <v>92</v>
      </c>
      <c r="E475" s="11">
        <v>13</v>
      </c>
      <c r="F475" s="11">
        <v>8</v>
      </c>
      <c r="G475" s="11">
        <v>0</v>
      </c>
      <c r="H475" s="11">
        <f t="shared" si="44"/>
        <v>236</v>
      </c>
      <c r="I475" s="24">
        <f t="shared" si="45"/>
        <v>8</v>
      </c>
      <c r="J475" s="23">
        <f t="shared" si="46"/>
        <v>244</v>
      </c>
    </row>
    <row r="476" spans="1:10" x14ac:dyDescent="0.25">
      <c r="A476" s="22" t="str">
        <f t="shared" si="49"/>
        <v>Town of Yorktown - 25</v>
      </c>
      <c r="B476" s="11">
        <v>190025</v>
      </c>
      <c r="C476" s="11">
        <v>90</v>
      </c>
      <c r="D476" s="11">
        <v>66</v>
      </c>
      <c r="E476" s="11">
        <v>10</v>
      </c>
      <c r="F476" s="11">
        <v>3</v>
      </c>
      <c r="G476" s="11">
        <v>0</v>
      </c>
      <c r="H476" s="11">
        <f t="shared" si="44"/>
        <v>169</v>
      </c>
      <c r="I476" s="24">
        <f t="shared" si="45"/>
        <v>5</v>
      </c>
      <c r="J476" s="23">
        <f t="shared" si="46"/>
        <v>174</v>
      </c>
    </row>
    <row r="477" spans="1:10" x14ac:dyDescent="0.25">
      <c r="A477" s="22" t="str">
        <f t="shared" si="49"/>
        <v>Town of Yorktown - 26</v>
      </c>
      <c r="B477" s="11">
        <v>190026</v>
      </c>
      <c r="C477" s="11">
        <v>120</v>
      </c>
      <c r="D477" s="11">
        <v>123</v>
      </c>
      <c r="E477" s="11">
        <v>17</v>
      </c>
      <c r="F477" s="11">
        <v>11</v>
      </c>
      <c r="G477" s="11">
        <v>0</v>
      </c>
      <c r="H477" s="11">
        <f t="shared" si="44"/>
        <v>271</v>
      </c>
      <c r="I477" s="24">
        <f t="shared" si="45"/>
        <v>11</v>
      </c>
      <c r="J477" s="23">
        <f t="shared" si="46"/>
        <v>282</v>
      </c>
    </row>
    <row r="478" spans="1:10" x14ac:dyDescent="0.25">
      <c r="A478" s="22" t="str">
        <f t="shared" si="49"/>
        <v>Town of Yorktown - 27</v>
      </c>
      <c r="B478" s="11">
        <v>190027</v>
      </c>
      <c r="C478" s="11">
        <v>207</v>
      </c>
      <c r="D478" s="11">
        <v>290</v>
      </c>
      <c r="E478" s="11">
        <v>24</v>
      </c>
      <c r="F478" s="11">
        <v>17</v>
      </c>
      <c r="G478" s="11">
        <v>0</v>
      </c>
      <c r="H478" s="11">
        <f t="shared" si="44"/>
        <v>538</v>
      </c>
      <c r="I478" s="24">
        <f t="shared" si="45"/>
        <v>24</v>
      </c>
      <c r="J478" s="23">
        <f t="shared" si="46"/>
        <v>562</v>
      </c>
    </row>
    <row r="479" spans="1:10" x14ac:dyDescent="0.25">
      <c r="A479" s="22" t="str">
        <f t="shared" si="49"/>
        <v>Town of Yorktown - 28</v>
      </c>
      <c r="B479" s="11">
        <v>190028</v>
      </c>
      <c r="C479" s="11">
        <v>199</v>
      </c>
      <c r="D479" s="11">
        <v>240</v>
      </c>
      <c r="E479" s="11">
        <v>13</v>
      </c>
      <c r="F479" s="11">
        <v>15</v>
      </c>
      <c r="G479" s="11">
        <v>0</v>
      </c>
      <c r="H479" s="11">
        <f t="shared" si="44"/>
        <v>467</v>
      </c>
      <c r="I479" s="24">
        <f t="shared" si="45"/>
        <v>8</v>
      </c>
      <c r="J479" s="23">
        <f t="shared" si="46"/>
        <v>475</v>
      </c>
    </row>
    <row r="480" spans="1:10" x14ac:dyDescent="0.25">
      <c r="A480" s="22" t="str">
        <f t="shared" si="49"/>
        <v>Town of Yorktown - 29</v>
      </c>
      <c r="B480" s="11">
        <v>190029</v>
      </c>
      <c r="C480" s="11">
        <v>126</v>
      </c>
      <c r="D480" s="11">
        <v>108</v>
      </c>
      <c r="E480" s="11">
        <v>6</v>
      </c>
      <c r="F480" s="11">
        <v>5</v>
      </c>
      <c r="G480" s="11">
        <v>0</v>
      </c>
      <c r="H480" s="11">
        <f t="shared" si="44"/>
        <v>245</v>
      </c>
      <c r="I480" s="24">
        <f t="shared" si="45"/>
        <v>9</v>
      </c>
      <c r="J480" s="23">
        <f t="shared" si="46"/>
        <v>254</v>
      </c>
    </row>
    <row r="481" spans="1:10" x14ac:dyDescent="0.25">
      <c r="A481" s="22" t="str">
        <f t="shared" si="49"/>
        <v>Town of Yorktown - 30</v>
      </c>
      <c r="B481" s="11">
        <v>190030</v>
      </c>
      <c r="C481" s="11">
        <v>128</v>
      </c>
      <c r="D481" s="11">
        <v>153</v>
      </c>
      <c r="E481" s="11">
        <v>14</v>
      </c>
      <c r="F481" s="11">
        <v>7</v>
      </c>
      <c r="G481" s="11">
        <v>0</v>
      </c>
      <c r="H481" s="11">
        <f t="shared" si="44"/>
        <v>302</v>
      </c>
      <c r="I481" s="24">
        <f t="shared" si="45"/>
        <v>5</v>
      </c>
      <c r="J481" s="23">
        <f t="shared" si="46"/>
        <v>307</v>
      </c>
    </row>
    <row r="482" spans="1:10" x14ac:dyDescent="0.25">
      <c r="A482" s="22" t="str">
        <f t="shared" si="49"/>
        <v>Town of Yorktown - 31</v>
      </c>
      <c r="B482" s="11">
        <v>190031</v>
      </c>
      <c r="C482" s="11">
        <v>239</v>
      </c>
      <c r="D482" s="11">
        <v>267</v>
      </c>
      <c r="E482" s="11">
        <v>20</v>
      </c>
      <c r="F482" s="11">
        <v>18</v>
      </c>
      <c r="G482" s="11">
        <v>1</v>
      </c>
      <c r="H482" s="11">
        <f t="shared" si="44"/>
        <v>545</v>
      </c>
      <c r="I482" s="24">
        <f t="shared" si="45"/>
        <v>10</v>
      </c>
      <c r="J482" s="23">
        <f t="shared" si="46"/>
        <v>555</v>
      </c>
    </row>
    <row r="483" spans="1:10" x14ac:dyDescent="0.25">
      <c r="A483" s="22" t="str">
        <f t="shared" si="49"/>
        <v>Town of Yorktown - 32</v>
      </c>
      <c r="B483" s="11">
        <v>190032</v>
      </c>
      <c r="C483" s="11">
        <v>62</v>
      </c>
      <c r="D483" s="11">
        <v>24</v>
      </c>
      <c r="E483" s="11">
        <v>5</v>
      </c>
      <c r="F483" s="11">
        <v>3</v>
      </c>
      <c r="G483" s="11">
        <v>0</v>
      </c>
      <c r="H483" s="11">
        <f t="shared" si="44"/>
        <v>94</v>
      </c>
      <c r="I483" s="24">
        <f t="shared" si="45"/>
        <v>2</v>
      </c>
      <c r="J483" s="23">
        <f t="shared" si="46"/>
        <v>96</v>
      </c>
    </row>
    <row r="484" spans="1:10" x14ac:dyDescent="0.25">
      <c r="A484" s="22" t="str">
        <f t="shared" si="49"/>
        <v>Town of Yorktown - 33</v>
      </c>
      <c r="B484" s="11">
        <v>190033</v>
      </c>
      <c r="C484" s="11">
        <v>285</v>
      </c>
      <c r="D484" s="11">
        <v>205</v>
      </c>
      <c r="E484" s="11">
        <v>13</v>
      </c>
      <c r="F484" s="11">
        <v>13</v>
      </c>
      <c r="G484" s="11">
        <v>1</v>
      </c>
      <c r="H484" s="11">
        <f t="shared" ref="H484:H548" si="50">SUM(C484:G484)</f>
        <v>517</v>
      </c>
      <c r="I484" s="24">
        <f t="shared" ref="I484:I548" si="51">SUM(J484-H484)</f>
        <v>2</v>
      </c>
      <c r="J484" s="23">
        <f t="shared" ref="J484:J548" si="52">VLOOKUP(B484,KEY,2,FALSE)</f>
        <v>519</v>
      </c>
    </row>
    <row r="485" spans="1:10" x14ac:dyDescent="0.25">
      <c r="A485" s="22" t="str">
        <f t="shared" si="49"/>
        <v>Town of Yorktown - 34</v>
      </c>
      <c r="B485" s="11">
        <v>190034</v>
      </c>
      <c r="C485" s="11">
        <v>144</v>
      </c>
      <c r="D485" s="11">
        <v>147</v>
      </c>
      <c r="E485" s="11">
        <v>17</v>
      </c>
      <c r="F485" s="11">
        <v>10</v>
      </c>
      <c r="G485" s="11">
        <v>0</v>
      </c>
      <c r="H485" s="11">
        <f t="shared" si="50"/>
        <v>318</v>
      </c>
      <c r="I485" s="24">
        <f t="shared" si="51"/>
        <v>4</v>
      </c>
      <c r="J485" s="23">
        <f t="shared" si="52"/>
        <v>322</v>
      </c>
    </row>
    <row r="486" spans="1:10" x14ac:dyDescent="0.25">
      <c r="A486" s="22" t="str">
        <f t="shared" si="49"/>
        <v>Town of Yorktown - 35</v>
      </c>
      <c r="B486" s="11">
        <v>190035</v>
      </c>
      <c r="C486" s="11">
        <v>91</v>
      </c>
      <c r="D486" s="11">
        <v>144</v>
      </c>
      <c r="E486" s="11">
        <v>18</v>
      </c>
      <c r="F486" s="11">
        <v>6</v>
      </c>
      <c r="G486" s="11">
        <v>0</v>
      </c>
      <c r="H486" s="11">
        <f t="shared" si="50"/>
        <v>259</v>
      </c>
      <c r="I486" s="24">
        <f t="shared" si="51"/>
        <v>5</v>
      </c>
      <c r="J486" s="23">
        <f t="shared" si="52"/>
        <v>264</v>
      </c>
    </row>
    <row r="487" spans="1:10" x14ac:dyDescent="0.25">
      <c r="A487" s="22" t="str">
        <f t="shared" si="49"/>
        <v>Town of Yorktown - 36</v>
      </c>
      <c r="B487" s="11">
        <v>190036</v>
      </c>
      <c r="C487" s="11">
        <v>156</v>
      </c>
      <c r="D487" s="11">
        <v>198</v>
      </c>
      <c r="E487" s="11">
        <v>31</v>
      </c>
      <c r="F487" s="11">
        <v>10</v>
      </c>
      <c r="G487" s="11">
        <v>0</v>
      </c>
      <c r="H487" s="11">
        <f t="shared" si="50"/>
        <v>395</v>
      </c>
      <c r="I487" s="24">
        <f t="shared" si="51"/>
        <v>7</v>
      </c>
      <c r="J487" s="23">
        <f t="shared" si="52"/>
        <v>402</v>
      </c>
    </row>
    <row r="488" spans="1:10" x14ac:dyDescent="0.25">
      <c r="A488" s="22" t="str">
        <f t="shared" si="49"/>
        <v>Town of Yorktown - 37</v>
      </c>
      <c r="B488" s="11">
        <v>190037</v>
      </c>
      <c r="C488" s="11">
        <v>105</v>
      </c>
      <c r="D488" s="11">
        <v>104</v>
      </c>
      <c r="E488" s="11">
        <v>10</v>
      </c>
      <c r="F488" s="11">
        <v>12</v>
      </c>
      <c r="G488" s="11">
        <v>0</v>
      </c>
      <c r="H488" s="11">
        <f t="shared" si="50"/>
        <v>231</v>
      </c>
      <c r="I488" s="24">
        <f t="shared" si="51"/>
        <v>6</v>
      </c>
      <c r="J488" s="23">
        <f t="shared" si="52"/>
        <v>237</v>
      </c>
    </row>
    <row r="489" spans="1:10" x14ac:dyDescent="0.25">
      <c r="A489" s="22" t="str">
        <f t="shared" si="49"/>
        <v>Town of Yorktown - 38</v>
      </c>
      <c r="B489" s="11">
        <v>190038</v>
      </c>
      <c r="C489" s="11">
        <v>288</v>
      </c>
      <c r="D489" s="11">
        <v>231</v>
      </c>
      <c r="E489" s="11">
        <v>32</v>
      </c>
      <c r="F489" s="11">
        <v>31</v>
      </c>
      <c r="G489" s="11">
        <v>0</v>
      </c>
      <c r="H489" s="11">
        <f t="shared" si="50"/>
        <v>582</v>
      </c>
      <c r="I489" s="24">
        <f t="shared" si="51"/>
        <v>19</v>
      </c>
      <c r="J489" s="23">
        <f t="shared" si="52"/>
        <v>601</v>
      </c>
    </row>
    <row r="490" spans="1:10" x14ac:dyDescent="0.25">
      <c r="A490" s="22" t="str">
        <f t="shared" si="49"/>
        <v>Town of Yorktown - 39</v>
      </c>
      <c r="B490" s="11">
        <v>190039</v>
      </c>
      <c r="C490" s="11">
        <v>157</v>
      </c>
      <c r="D490" s="11">
        <v>163</v>
      </c>
      <c r="E490" s="11">
        <v>16</v>
      </c>
      <c r="F490" s="11">
        <v>12</v>
      </c>
      <c r="G490" s="11">
        <v>0</v>
      </c>
      <c r="H490" s="11">
        <f t="shared" si="50"/>
        <v>348</v>
      </c>
      <c r="I490" s="24">
        <f t="shared" si="51"/>
        <v>3</v>
      </c>
      <c r="J490" s="23">
        <f t="shared" si="52"/>
        <v>351</v>
      </c>
    </row>
    <row r="491" spans="1:10" x14ac:dyDescent="0.25">
      <c r="A491" s="22" t="str">
        <f t="shared" si="49"/>
        <v>Town of Yorktown - 40</v>
      </c>
      <c r="B491" s="11">
        <v>190040</v>
      </c>
      <c r="C491" s="11">
        <v>123</v>
      </c>
      <c r="D491" s="11">
        <v>118</v>
      </c>
      <c r="E491" s="11">
        <v>8</v>
      </c>
      <c r="F491" s="11">
        <v>4</v>
      </c>
      <c r="G491" s="11">
        <v>0</v>
      </c>
      <c r="H491" s="11">
        <f t="shared" si="50"/>
        <v>253</v>
      </c>
      <c r="I491" s="24">
        <f t="shared" si="51"/>
        <v>5</v>
      </c>
      <c r="J491" s="23">
        <f t="shared" si="52"/>
        <v>258</v>
      </c>
    </row>
    <row r="492" spans="1:10" x14ac:dyDescent="0.25">
      <c r="A492" s="22" t="str">
        <f t="shared" si="49"/>
        <v>Town of Yorktown - 41</v>
      </c>
      <c r="B492" s="11">
        <v>190041</v>
      </c>
      <c r="C492" s="11">
        <v>76</v>
      </c>
      <c r="D492" s="11">
        <v>52</v>
      </c>
      <c r="E492" s="11">
        <v>6</v>
      </c>
      <c r="F492" s="11">
        <v>13</v>
      </c>
      <c r="G492" s="11">
        <v>0</v>
      </c>
      <c r="H492" s="11">
        <f t="shared" si="50"/>
        <v>147</v>
      </c>
      <c r="I492" s="24">
        <f t="shared" si="51"/>
        <v>4</v>
      </c>
      <c r="J492" s="23">
        <f t="shared" si="52"/>
        <v>151</v>
      </c>
    </row>
    <row r="493" spans="1:10" x14ac:dyDescent="0.25">
      <c r="A493" s="22" t="str">
        <f t="shared" si="49"/>
        <v>Town of Yorktown - 42</v>
      </c>
      <c r="B493" s="11">
        <v>190042</v>
      </c>
      <c r="C493" s="11">
        <v>154</v>
      </c>
      <c r="D493" s="11">
        <v>155</v>
      </c>
      <c r="E493" s="11">
        <v>9</v>
      </c>
      <c r="F493" s="11">
        <v>13</v>
      </c>
      <c r="G493" s="11">
        <v>0</v>
      </c>
      <c r="H493" s="11">
        <f t="shared" si="50"/>
        <v>331</v>
      </c>
      <c r="I493" s="24">
        <f t="shared" si="51"/>
        <v>3</v>
      </c>
      <c r="J493" s="23">
        <f t="shared" si="52"/>
        <v>334</v>
      </c>
    </row>
    <row r="494" spans="1:10" ht="13.8" thickBot="1" x14ac:dyDescent="0.3">
      <c r="A494" s="18" t="str">
        <f t="shared" si="49"/>
        <v>Town of Yorktown - 43</v>
      </c>
      <c r="B494" s="19">
        <v>190043</v>
      </c>
      <c r="C494" s="19">
        <v>179</v>
      </c>
      <c r="D494" s="19">
        <v>97</v>
      </c>
      <c r="E494" s="19">
        <v>14</v>
      </c>
      <c r="F494" s="19">
        <v>18</v>
      </c>
      <c r="G494" s="19">
        <v>0</v>
      </c>
      <c r="H494" s="19">
        <f t="shared" si="50"/>
        <v>308</v>
      </c>
      <c r="I494" s="26">
        <f t="shared" si="51"/>
        <v>6</v>
      </c>
      <c r="J494" s="19">
        <f t="shared" si="52"/>
        <v>314</v>
      </c>
    </row>
    <row r="495" spans="1:10" x14ac:dyDescent="0.25">
      <c r="A495" s="22"/>
      <c r="B495" s="11" t="s">
        <v>977</v>
      </c>
      <c r="C495" s="11">
        <f>SUM(C452:C494)</f>
        <v>7299</v>
      </c>
      <c r="D495" s="11">
        <f t="shared" ref="D495:J495" si="53">SUM(D452:D494)</f>
        <v>7773</v>
      </c>
      <c r="E495" s="11">
        <f t="shared" si="53"/>
        <v>766</v>
      </c>
      <c r="F495" s="11">
        <f t="shared" si="53"/>
        <v>600</v>
      </c>
      <c r="G495" s="11">
        <f t="shared" si="53"/>
        <v>3</v>
      </c>
      <c r="H495" s="11">
        <f t="shared" si="53"/>
        <v>16441</v>
      </c>
      <c r="I495" s="11">
        <f t="shared" si="53"/>
        <v>385</v>
      </c>
      <c r="J495" s="11">
        <f t="shared" si="53"/>
        <v>16826</v>
      </c>
    </row>
    <row r="496" spans="1:10" x14ac:dyDescent="0.25">
      <c r="A496" s="22" t="str">
        <f t="shared" si="49"/>
        <v>City of Mount Vernon - 1</v>
      </c>
      <c r="B496" s="11">
        <v>200001</v>
      </c>
      <c r="C496" s="11">
        <v>179</v>
      </c>
      <c r="D496" s="11">
        <v>12</v>
      </c>
      <c r="E496" s="11">
        <v>2</v>
      </c>
      <c r="F496" s="11">
        <v>5</v>
      </c>
      <c r="G496" s="11">
        <v>0</v>
      </c>
      <c r="H496" s="11">
        <f t="shared" si="50"/>
        <v>198</v>
      </c>
      <c r="I496" s="24">
        <f t="shared" si="51"/>
        <v>11</v>
      </c>
      <c r="J496" s="23">
        <f t="shared" si="52"/>
        <v>209</v>
      </c>
    </row>
    <row r="497" spans="1:10" x14ac:dyDescent="0.25">
      <c r="A497" s="22" t="str">
        <f t="shared" si="49"/>
        <v>City of Mount Vernon - 2</v>
      </c>
      <c r="B497" s="11">
        <v>200002</v>
      </c>
      <c r="C497" s="11">
        <v>301</v>
      </c>
      <c r="D497" s="11">
        <v>20</v>
      </c>
      <c r="E497" s="11">
        <v>5</v>
      </c>
      <c r="F497" s="11">
        <v>9</v>
      </c>
      <c r="G497" s="11">
        <v>0</v>
      </c>
      <c r="H497" s="11">
        <f t="shared" si="50"/>
        <v>335</v>
      </c>
      <c r="I497" s="24">
        <f t="shared" si="51"/>
        <v>26</v>
      </c>
      <c r="J497" s="23">
        <f t="shared" si="52"/>
        <v>361</v>
      </c>
    </row>
    <row r="498" spans="1:10" x14ac:dyDescent="0.25">
      <c r="A498" s="22" t="str">
        <f t="shared" si="49"/>
        <v>City of Mount Vernon - 3</v>
      </c>
      <c r="B498" s="11">
        <v>200003</v>
      </c>
      <c r="C498" s="11">
        <v>190</v>
      </c>
      <c r="D498" s="11">
        <v>8</v>
      </c>
      <c r="E498" s="11">
        <v>2</v>
      </c>
      <c r="F498" s="11">
        <v>2</v>
      </c>
      <c r="G498" s="11">
        <v>0</v>
      </c>
      <c r="H498" s="11">
        <f t="shared" si="50"/>
        <v>202</v>
      </c>
      <c r="I498" s="24">
        <f t="shared" si="51"/>
        <v>9</v>
      </c>
      <c r="J498" s="23">
        <f t="shared" si="52"/>
        <v>211</v>
      </c>
    </row>
    <row r="499" spans="1:10" x14ac:dyDescent="0.25">
      <c r="A499" s="22" t="str">
        <f t="shared" si="49"/>
        <v>City of Mount Vernon - 4</v>
      </c>
      <c r="B499" s="11">
        <v>200004</v>
      </c>
      <c r="C499" s="11">
        <v>191</v>
      </c>
      <c r="D499" s="11">
        <v>8</v>
      </c>
      <c r="E499" s="11">
        <v>0</v>
      </c>
      <c r="F499" s="11">
        <v>8</v>
      </c>
      <c r="G499" s="11">
        <v>0</v>
      </c>
      <c r="H499" s="11">
        <f t="shared" si="50"/>
        <v>207</v>
      </c>
      <c r="I499" s="24">
        <f t="shared" si="51"/>
        <v>15</v>
      </c>
      <c r="J499" s="23">
        <f t="shared" si="52"/>
        <v>222</v>
      </c>
    </row>
    <row r="500" spans="1:10" x14ac:dyDescent="0.25">
      <c r="A500" s="22" t="str">
        <f t="shared" si="49"/>
        <v>City of Mount Vernon - 5</v>
      </c>
      <c r="B500" s="11">
        <v>200005</v>
      </c>
      <c r="C500" s="11">
        <v>272</v>
      </c>
      <c r="D500" s="11">
        <v>11</v>
      </c>
      <c r="E500" s="11">
        <v>3</v>
      </c>
      <c r="F500" s="11">
        <v>7</v>
      </c>
      <c r="G500" s="11">
        <v>0</v>
      </c>
      <c r="H500" s="11">
        <f t="shared" si="50"/>
        <v>293</v>
      </c>
      <c r="I500" s="24">
        <f t="shared" si="51"/>
        <v>22</v>
      </c>
      <c r="J500" s="23">
        <f t="shared" si="52"/>
        <v>315</v>
      </c>
    </row>
    <row r="501" spans="1:10" x14ac:dyDescent="0.25">
      <c r="A501" s="22" t="str">
        <f t="shared" si="49"/>
        <v>City of Mount Vernon - 6</v>
      </c>
      <c r="B501" s="11">
        <v>200006</v>
      </c>
      <c r="C501" s="11">
        <v>271</v>
      </c>
      <c r="D501" s="11">
        <v>12</v>
      </c>
      <c r="E501" s="11">
        <v>6</v>
      </c>
      <c r="F501" s="11">
        <v>6</v>
      </c>
      <c r="G501" s="11">
        <v>0</v>
      </c>
      <c r="H501" s="11">
        <f t="shared" si="50"/>
        <v>295</v>
      </c>
      <c r="I501" s="24">
        <f t="shared" si="51"/>
        <v>10</v>
      </c>
      <c r="J501" s="23">
        <f t="shared" si="52"/>
        <v>305</v>
      </c>
    </row>
    <row r="502" spans="1:10" x14ac:dyDescent="0.25">
      <c r="A502" s="22" t="str">
        <f t="shared" si="49"/>
        <v>City of Mount Vernon - 7</v>
      </c>
      <c r="B502" s="11">
        <v>200007</v>
      </c>
      <c r="C502" s="11">
        <v>198</v>
      </c>
      <c r="D502" s="11">
        <v>14</v>
      </c>
      <c r="E502" s="11">
        <v>1</v>
      </c>
      <c r="F502" s="11">
        <v>6</v>
      </c>
      <c r="G502" s="11">
        <v>0</v>
      </c>
      <c r="H502" s="11">
        <f t="shared" si="50"/>
        <v>219</v>
      </c>
      <c r="I502" s="24">
        <f t="shared" si="51"/>
        <v>17</v>
      </c>
      <c r="J502" s="23">
        <f t="shared" si="52"/>
        <v>236</v>
      </c>
    </row>
    <row r="503" spans="1:10" x14ac:dyDescent="0.25">
      <c r="A503" s="22" t="str">
        <f t="shared" si="49"/>
        <v>City of Mount Vernon - 8</v>
      </c>
      <c r="B503" s="11">
        <v>200008</v>
      </c>
      <c r="C503" s="11">
        <v>371</v>
      </c>
      <c r="D503" s="11">
        <v>12</v>
      </c>
      <c r="E503" s="11">
        <v>3</v>
      </c>
      <c r="F503" s="11">
        <v>8</v>
      </c>
      <c r="G503" s="11">
        <v>0</v>
      </c>
      <c r="H503" s="11">
        <f t="shared" si="50"/>
        <v>394</v>
      </c>
      <c r="I503" s="24">
        <f t="shared" si="51"/>
        <v>15</v>
      </c>
      <c r="J503" s="23">
        <f t="shared" si="52"/>
        <v>409</v>
      </c>
    </row>
    <row r="504" spans="1:10" x14ac:dyDescent="0.25">
      <c r="A504" s="22" t="str">
        <f t="shared" si="49"/>
        <v>City of Mount Vernon - 9</v>
      </c>
      <c r="B504" s="11">
        <v>200009</v>
      </c>
      <c r="C504" s="11">
        <v>325</v>
      </c>
      <c r="D504" s="11">
        <v>10</v>
      </c>
      <c r="E504" s="11">
        <v>4</v>
      </c>
      <c r="F504" s="11">
        <v>6</v>
      </c>
      <c r="G504" s="11">
        <v>0</v>
      </c>
      <c r="H504" s="11">
        <f t="shared" si="50"/>
        <v>345</v>
      </c>
      <c r="I504" s="24">
        <f t="shared" si="51"/>
        <v>24</v>
      </c>
      <c r="J504" s="23">
        <f t="shared" si="52"/>
        <v>369</v>
      </c>
    </row>
    <row r="505" spans="1:10" x14ac:dyDescent="0.25">
      <c r="A505" s="22" t="str">
        <f t="shared" si="49"/>
        <v>City of Mount Vernon - 10</v>
      </c>
      <c r="B505" s="11">
        <v>200010</v>
      </c>
      <c r="C505" s="11">
        <v>237</v>
      </c>
      <c r="D505" s="11">
        <v>7</v>
      </c>
      <c r="E505" s="11">
        <v>1</v>
      </c>
      <c r="F505" s="11">
        <v>5</v>
      </c>
      <c r="G505" s="11">
        <v>0</v>
      </c>
      <c r="H505" s="11">
        <f t="shared" si="50"/>
        <v>250</v>
      </c>
      <c r="I505" s="24">
        <f t="shared" si="51"/>
        <v>13</v>
      </c>
      <c r="J505" s="23">
        <f t="shared" si="52"/>
        <v>263</v>
      </c>
    </row>
    <row r="506" spans="1:10" x14ac:dyDescent="0.25">
      <c r="A506" s="22" t="str">
        <f t="shared" si="49"/>
        <v>City of Mount Vernon - 11</v>
      </c>
      <c r="B506" s="11">
        <v>200011</v>
      </c>
      <c r="C506" s="11">
        <v>207</v>
      </c>
      <c r="D506" s="11">
        <v>18</v>
      </c>
      <c r="E506" s="11">
        <v>1</v>
      </c>
      <c r="F506" s="11">
        <v>1</v>
      </c>
      <c r="G506" s="11">
        <v>0</v>
      </c>
      <c r="H506" s="11">
        <f t="shared" si="50"/>
        <v>227</v>
      </c>
      <c r="I506" s="24">
        <f t="shared" si="51"/>
        <v>13</v>
      </c>
      <c r="J506" s="23">
        <f t="shared" si="52"/>
        <v>240</v>
      </c>
    </row>
    <row r="507" spans="1:10" x14ac:dyDescent="0.25">
      <c r="A507" s="22" t="str">
        <f t="shared" si="49"/>
        <v>City of Mount Vernon - 12</v>
      </c>
      <c r="B507" s="11">
        <v>200012</v>
      </c>
      <c r="C507" s="11">
        <v>212</v>
      </c>
      <c r="D507" s="11">
        <v>12</v>
      </c>
      <c r="E507" s="11">
        <v>1</v>
      </c>
      <c r="F507" s="11">
        <v>5</v>
      </c>
      <c r="G507" s="11">
        <v>0</v>
      </c>
      <c r="H507" s="11">
        <f t="shared" si="50"/>
        <v>230</v>
      </c>
      <c r="I507" s="24">
        <f t="shared" si="51"/>
        <v>13</v>
      </c>
      <c r="J507" s="23">
        <f t="shared" si="52"/>
        <v>243</v>
      </c>
    </row>
    <row r="508" spans="1:10" x14ac:dyDescent="0.25">
      <c r="A508" s="22" t="str">
        <f t="shared" si="49"/>
        <v>City of Mount Vernon - 13</v>
      </c>
      <c r="B508" s="11">
        <v>200013</v>
      </c>
      <c r="C508" s="11">
        <v>153</v>
      </c>
      <c r="D508" s="11">
        <v>4</v>
      </c>
      <c r="E508" s="11">
        <v>2</v>
      </c>
      <c r="F508" s="11">
        <v>3</v>
      </c>
      <c r="G508" s="11">
        <v>0</v>
      </c>
      <c r="H508" s="11">
        <f t="shared" si="50"/>
        <v>162</v>
      </c>
      <c r="I508" s="24">
        <f t="shared" si="51"/>
        <v>15</v>
      </c>
      <c r="J508" s="23">
        <f t="shared" si="52"/>
        <v>177</v>
      </c>
    </row>
    <row r="509" spans="1:10" x14ac:dyDescent="0.25">
      <c r="A509" s="22" t="str">
        <f t="shared" si="49"/>
        <v>City of Mount Vernon - 14</v>
      </c>
      <c r="B509" s="11">
        <v>200014</v>
      </c>
      <c r="C509" s="11">
        <v>144</v>
      </c>
      <c r="D509" s="11">
        <v>6</v>
      </c>
      <c r="E509" s="11">
        <v>1</v>
      </c>
      <c r="F509" s="11">
        <v>0</v>
      </c>
      <c r="G509" s="11">
        <v>0</v>
      </c>
      <c r="H509" s="11">
        <f t="shared" si="50"/>
        <v>151</v>
      </c>
      <c r="I509" s="24">
        <f t="shared" si="51"/>
        <v>19</v>
      </c>
      <c r="J509" s="23">
        <f t="shared" si="52"/>
        <v>170</v>
      </c>
    </row>
    <row r="510" spans="1:10" x14ac:dyDescent="0.25">
      <c r="A510" s="22" t="str">
        <f t="shared" si="49"/>
        <v>City of Mount Vernon - 15</v>
      </c>
      <c r="B510" s="11">
        <v>200015</v>
      </c>
      <c r="C510" s="11">
        <v>257</v>
      </c>
      <c r="D510" s="11">
        <v>6</v>
      </c>
      <c r="E510" s="11">
        <v>0</v>
      </c>
      <c r="F510" s="11">
        <v>5</v>
      </c>
      <c r="G510" s="11">
        <v>0</v>
      </c>
      <c r="H510" s="11">
        <f t="shared" si="50"/>
        <v>268</v>
      </c>
      <c r="I510" s="24">
        <f t="shared" si="51"/>
        <v>20</v>
      </c>
      <c r="J510" s="23">
        <f t="shared" si="52"/>
        <v>288</v>
      </c>
    </row>
    <row r="511" spans="1:10" x14ac:dyDescent="0.25">
      <c r="A511" s="22" t="str">
        <f t="shared" si="49"/>
        <v>City of Mount Vernon - 16</v>
      </c>
      <c r="B511" s="11">
        <v>200016</v>
      </c>
      <c r="C511" s="11">
        <v>177</v>
      </c>
      <c r="D511" s="11">
        <v>6</v>
      </c>
      <c r="E511" s="11">
        <v>1</v>
      </c>
      <c r="F511" s="11">
        <v>1</v>
      </c>
      <c r="G511" s="11">
        <v>0</v>
      </c>
      <c r="H511" s="11">
        <f t="shared" si="50"/>
        <v>185</v>
      </c>
      <c r="I511" s="24">
        <f t="shared" si="51"/>
        <v>20</v>
      </c>
      <c r="J511" s="23">
        <f t="shared" si="52"/>
        <v>205</v>
      </c>
    </row>
    <row r="512" spans="1:10" x14ac:dyDescent="0.25">
      <c r="A512" s="22" t="str">
        <f t="shared" si="49"/>
        <v>City of Mount Vernon - 17</v>
      </c>
      <c r="B512" s="11">
        <v>200017</v>
      </c>
      <c r="C512" s="11">
        <v>168</v>
      </c>
      <c r="D512" s="11">
        <v>6</v>
      </c>
      <c r="E512" s="11">
        <v>2</v>
      </c>
      <c r="F512" s="11">
        <v>3</v>
      </c>
      <c r="G512" s="11">
        <v>0</v>
      </c>
      <c r="H512" s="11">
        <f t="shared" si="50"/>
        <v>179</v>
      </c>
      <c r="I512" s="24">
        <f t="shared" si="51"/>
        <v>20</v>
      </c>
      <c r="J512" s="23">
        <f t="shared" si="52"/>
        <v>199</v>
      </c>
    </row>
    <row r="513" spans="1:10" x14ac:dyDescent="0.25">
      <c r="A513" s="22" t="str">
        <f t="shared" si="49"/>
        <v>City of Mount Vernon - 18</v>
      </c>
      <c r="B513" s="11">
        <v>200018</v>
      </c>
      <c r="C513" s="11">
        <v>169</v>
      </c>
      <c r="D513" s="11">
        <v>6</v>
      </c>
      <c r="E513" s="11">
        <v>1</v>
      </c>
      <c r="F513" s="11">
        <v>4</v>
      </c>
      <c r="G513" s="11">
        <v>0</v>
      </c>
      <c r="H513" s="11">
        <f t="shared" si="50"/>
        <v>180</v>
      </c>
      <c r="I513" s="24">
        <f t="shared" si="51"/>
        <v>9</v>
      </c>
      <c r="J513" s="23">
        <f t="shared" si="52"/>
        <v>189</v>
      </c>
    </row>
    <row r="514" spans="1:10" x14ac:dyDescent="0.25">
      <c r="A514" s="22" t="str">
        <f t="shared" si="49"/>
        <v>City of Mount Vernon - 19</v>
      </c>
      <c r="B514" s="11">
        <v>200019</v>
      </c>
      <c r="C514" s="11">
        <v>129</v>
      </c>
      <c r="D514" s="11">
        <v>3</v>
      </c>
      <c r="E514" s="11">
        <v>0</v>
      </c>
      <c r="F514" s="11">
        <v>7</v>
      </c>
      <c r="G514" s="11">
        <v>0</v>
      </c>
      <c r="H514" s="11">
        <f t="shared" si="50"/>
        <v>139</v>
      </c>
      <c r="I514" s="24">
        <f t="shared" si="51"/>
        <v>25</v>
      </c>
      <c r="J514" s="23">
        <f t="shared" si="52"/>
        <v>164</v>
      </c>
    </row>
    <row r="515" spans="1:10" x14ac:dyDescent="0.25">
      <c r="A515" s="22" t="str">
        <f t="shared" si="49"/>
        <v>City of Mount Vernon - 20</v>
      </c>
      <c r="B515" s="11">
        <v>200020</v>
      </c>
      <c r="C515" s="11">
        <v>380</v>
      </c>
      <c r="D515" s="11">
        <v>23</v>
      </c>
      <c r="E515" s="11">
        <v>5</v>
      </c>
      <c r="F515" s="11">
        <v>14</v>
      </c>
      <c r="G515" s="11">
        <v>0</v>
      </c>
      <c r="H515" s="11">
        <f t="shared" si="50"/>
        <v>422</v>
      </c>
      <c r="I515" s="24">
        <f t="shared" si="51"/>
        <v>20</v>
      </c>
      <c r="J515" s="23">
        <f t="shared" si="52"/>
        <v>442</v>
      </c>
    </row>
    <row r="516" spans="1:10" x14ac:dyDescent="0.25">
      <c r="A516" s="22" t="str">
        <f t="shared" si="49"/>
        <v>City of Mount Vernon - 21</v>
      </c>
      <c r="B516" s="11">
        <v>200021</v>
      </c>
      <c r="C516" s="11">
        <v>129</v>
      </c>
      <c r="D516" s="11">
        <v>22</v>
      </c>
      <c r="E516" s="11">
        <v>1</v>
      </c>
      <c r="F516" s="11">
        <v>5</v>
      </c>
      <c r="G516" s="11">
        <v>0</v>
      </c>
      <c r="H516" s="11">
        <f t="shared" si="50"/>
        <v>157</v>
      </c>
      <c r="I516" s="24">
        <f t="shared" si="51"/>
        <v>15</v>
      </c>
      <c r="J516" s="23">
        <f t="shared" si="52"/>
        <v>172</v>
      </c>
    </row>
    <row r="517" spans="1:10" x14ac:dyDescent="0.25">
      <c r="A517" s="22" t="str">
        <f t="shared" si="49"/>
        <v>City of Mount Vernon - 22</v>
      </c>
      <c r="B517" s="11">
        <v>200022</v>
      </c>
      <c r="C517" s="11">
        <v>91</v>
      </c>
      <c r="D517" s="11">
        <v>12</v>
      </c>
      <c r="E517" s="11">
        <v>2</v>
      </c>
      <c r="F517" s="11">
        <v>2</v>
      </c>
      <c r="G517" s="11">
        <v>0</v>
      </c>
      <c r="H517" s="11">
        <f t="shared" si="50"/>
        <v>107</v>
      </c>
      <c r="I517" s="24">
        <f t="shared" si="51"/>
        <v>8</v>
      </c>
      <c r="J517" s="23">
        <f t="shared" si="52"/>
        <v>115</v>
      </c>
    </row>
    <row r="518" spans="1:10" x14ac:dyDescent="0.25">
      <c r="A518" s="22" t="str">
        <f t="shared" si="49"/>
        <v>City of Mount Vernon - 23</v>
      </c>
      <c r="B518" s="11">
        <v>200023</v>
      </c>
      <c r="C518" s="11">
        <v>70</v>
      </c>
      <c r="D518" s="11">
        <v>9</v>
      </c>
      <c r="E518" s="11">
        <v>0</v>
      </c>
      <c r="F518" s="11">
        <v>3</v>
      </c>
      <c r="G518" s="11">
        <v>0</v>
      </c>
      <c r="H518" s="11">
        <f t="shared" si="50"/>
        <v>82</v>
      </c>
      <c r="I518" s="24">
        <f t="shared" si="51"/>
        <v>11</v>
      </c>
      <c r="J518" s="23">
        <f t="shared" si="52"/>
        <v>93</v>
      </c>
    </row>
    <row r="519" spans="1:10" x14ac:dyDescent="0.25">
      <c r="A519" s="22" t="str">
        <f t="shared" si="49"/>
        <v>City of Mount Vernon - 24</v>
      </c>
      <c r="B519" s="11">
        <v>200024</v>
      </c>
      <c r="C519" s="11">
        <v>207</v>
      </c>
      <c r="D519" s="11">
        <v>46</v>
      </c>
      <c r="E519" s="11">
        <v>7</v>
      </c>
      <c r="F519" s="11">
        <v>5</v>
      </c>
      <c r="G519" s="11">
        <v>0</v>
      </c>
      <c r="H519" s="11">
        <f t="shared" si="50"/>
        <v>265</v>
      </c>
      <c r="I519" s="24">
        <f t="shared" si="51"/>
        <v>13</v>
      </c>
      <c r="J519" s="23">
        <f t="shared" si="52"/>
        <v>278</v>
      </c>
    </row>
    <row r="520" spans="1:10" x14ac:dyDescent="0.25">
      <c r="A520" s="22" t="str">
        <f t="shared" si="49"/>
        <v>City of Mount Vernon - 25</v>
      </c>
      <c r="B520" s="11">
        <v>200025</v>
      </c>
      <c r="C520" s="11">
        <v>0</v>
      </c>
      <c r="D520" s="11">
        <v>0</v>
      </c>
      <c r="E520" s="11">
        <v>1</v>
      </c>
      <c r="F520" s="11">
        <v>0</v>
      </c>
      <c r="G520" s="11">
        <v>0</v>
      </c>
      <c r="H520" s="11">
        <f t="shared" si="50"/>
        <v>1</v>
      </c>
      <c r="I520" s="24">
        <f t="shared" si="51"/>
        <v>0</v>
      </c>
      <c r="J520" s="23">
        <f t="shared" si="52"/>
        <v>1</v>
      </c>
    </row>
    <row r="521" spans="1:10" x14ac:dyDescent="0.25">
      <c r="A521" s="22" t="str">
        <f t="shared" si="49"/>
        <v>City of Mount Vernon - 26</v>
      </c>
      <c r="B521" s="11">
        <v>200026</v>
      </c>
      <c r="C521" s="11">
        <v>110</v>
      </c>
      <c r="D521" s="11">
        <v>41</v>
      </c>
      <c r="E521" s="11">
        <v>2</v>
      </c>
      <c r="F521" s="11">
        <v>2</v>
      </c>
      <c r="G521" s="11">
        <v>0</v>
      </c>
      <c r="H521" s="11">
        <f t="shared" si="50"/>
        <v>155</v>
      </c>
      <c r="I521" s="24">
        <f t="shared" si="51"/>
        <v>10</v>
      </c>
      <c r="J521" s="23">
        <f t="shared" si="52"/>
        <v>165</v>
      </c>
    </row>
    <row r="522" spans="1:10" x14ac:dyDescent="0.25">
      <c r="A522" s="22" t="str">
        <f t="shared" si="49"/>
        <v>City of Mount Vernon - 27</v>
      </c>
      <c r="B522" s="11">
        <v>200027</v>
      </c>
      <c r="C522" s="11">
        <v>173</v>
      </c>
      <c r="D522" s="11">
        <v>64</v>
      </c>
      <c r="E522" s="11">
        <v>8</v>
      </c>
      <c r="F522" s="11">
        <v>17</v>
      </c>
      <c r="G522" s="11">
        <v>0</v>
      </c>
      <c r="H522" s="11">
        <f t="shared" si="50"/>
        <v>262</v>
      </c>
      <c r="I522" s="24">
        <f t="shared" si="51"/>
        <v>6</v>
      </c>
      <c r="J522" s="23">
        <f t="shared" si="52"/>
        <v>268</v>
      </c>
    </row>
    <row r="523" spans="1:10" x14ac:dyDescent="0.25">
      <c r="A523" s="22" t="str">
        <f t="shared" si="49"/>
        <v>City of Mount Vernon - 28</v>
      </c>
      <c r="B523" s="11">
        <v>200028</v>
      </c>
      <c r="C523" s="11">
        <v>170</v>
      </c>
      <c r="D523" s="11">
        <v>39</v>
      </c>
      <c r="E523" s="11">
        <v>4</v>
      </c>
      <c r="F523" s="11">
        <v>12</v>
      </c>
      <c r="G523" s="11">
        <v>0</v>
      </c>
      <c r="H523" s="11">
        <f t="shared" si="50"/>
        <v>225</v>
      </c>
      <c r="I523" s="24">
        <f t="shared" si="51"/>
        <v>15</v>
      </c>
      <c r="J523" s="23">
        <f t="shared" si="52"/>
        <v>240</v>
      </c>
    </row>
    <row r="524" spans="1:10" x14ac:dyDescent="0.25">
      <c r="A524" s="22" t="str">
        <f t="shared" si="49"/>
        <v>City of Mount Vernon - 29</v>
      </c>
      <c r="B524" s="11">
        <v>200029</v>
      </c>
      <c r="C524" s="11">
        <v>335</v>
      </c>
      <c r="D524" s="11">
        <v>16</v>
      </c>
      <c r="E524" s="11">
        <v>1</v>
      </c>
      <c r="F524" s="11">
        <v>4</v>
      </c>
      <c r="G524" s="11">
        <v>0</v>
      </c>
      <c r="H524" s="11">
        <f t="shared" si="50"/>
        <v>356</v>
      </c>
      <c r="I524" s="24">
        <f t="shared" si="51"/>
        <v>16</v>
      </c>
      <c r="J524" s="23">
        <f t="shared" si="52"/>
        <v>372</v>
      </c>
    </row>
    <row r="525" spans="1:10" x14ac:dyDescent="0.25">
      <c r="A525" s="22" t="str">
        <f t="shared" si="49"/>
        <v>City of Mount Vernon - 30</v>
      </c>
      <c r="B525" s="11">
        <v>200030</v>
      </c>
      <c r="C525" s="11">
        <v>102</v>
      </c>
      <c r="D525" s="11">
        <v>16</v>
      </c>
      <c r="E525" s="11">
        <v>0</v>
      </c>
      <c r="F525" s="11">
        <v>5</v>
      </c>
      <c r="G525" s="11">
        <v>0</v>
      </c>
      <c r="H525" s="11">
        <f t="shared" si="50"/>
        <v>123</v>
      </c>
      <c r="I525" s="24">
        <f t="shared" si="51"/>
        <v>7</v>
      </c>
      <c r="J525" s="23">
        <f t="shared" si="52"/>
        <v>130</v>
      </c>
    </row>
    <row r="526" spans="1:10" x14ac:dyDescent="0.25">
      <c r="A526" s="22" t="str">
        <f t="shared" si="49"/>
        <v>City of Mount Vernon - 31</v>
      </c>
      <c r="B526" s="11">
        <v>200031</v>
      </c>
      <c r="C526" s="11">
        <v>79</v>
      </c>
      <c r="D526" s="11">
        <v>21</v>
      </c>
      <c r="E526" s="11">
        <v>1</v>
      </c>
      <c r="F526" s="11">
        <v>6</v>
      </c>
      <c r="G526" s="11">
        <v>0</v>
      </c>
      <c r="H526" s="11">
        <f t="shared" si="50"/>
        <v>107</v>
      </c>
      <c r="I526" s="24">
        <f t="shared" si="51"/>
        <v>4</v>
      </c>
      <c r="J526" s="23">
        <f t="shared" si="52"/>
        <v>111</v>
      </c>
    </row>
    <row r="527" spans="1:10" x14ac:dyDescent="0.25">
      <c r="A527" s="22" t="str">
        <f t="shared" si="49"/>
        <v>City of Mount Vernon - 32</v>
      </c>
      <c r="B527" s="11">
        <v>200032</v>
      </c>
      <c r="C527" s="11">
        <v>305</v>
      </c>
      <c r="D527" s="11">
        <v>39</v>
      </c>
      <c r="E527" s="11">
        <v>0</v>
      </c>
      <c r="F527" s="11">
        <v>13</v>
      </c>
      <c r="G527" s="11">
        <v>0</v>
      </c>
      <c r="H527" s="11">
        <f t="shared" si="50"/>
        <v>357</v>
      </c>
      <c r="I527" s="24">
        <f t="shared" si="51"/>
        <v>17</v>
      </c>
      <c r="J527" s="23">
        <f t="shared" si="52"/>
        <v>374</v>
      </c>
    </row>
    <row r="528" spans="1:10" x14ac:dyDescent="0.25">
      <c r="A528" s="22" t="str">
        <f t="shared" si="49"/>
        <v>City of Mount Vernon - 33</v>
      </c>
      <c r="B528" s="11">
        <v>200033</v>
      </c>
      <c r="C528" s="11">
        <v>167</v>
      </c>
      <c r="D528" s="11">
        <v>83</v>
      </c>
      <c r="E528" s="11">
        <v>10</v>
      </c>
      <c r="F528" s="11">
        <v>12</v>
      </c>
      <c r="G528" s="11">
        <v>0</v>
      </c>
      <c r="H528" s="11">
        <f t="shared" si="50"/>
        <v>272</v>
      </c>
      <c r="I528" s="24">
        <f t="shared" si="51"/>
        <v>9</v>
      </c>
      <c r="J528" s="23">
        <f t="shared" si="52"/>
        <v>281</v>
      </c>
    </row>
    <row r="529" spans="1:10" x14ac:dyDescent="0.25">
      <c r="A529" s="22" t="str">
        <f t="shared" si="49"/>
        <v>City of Mount Vernon - 34</v>
      </c>
      <c r="B529" s="11">
        <v>200034</v>
      </c>
      <c r="C529" s="11">
        <v>146</v>
      </c>
      <c r="D529" s="11">
        <v>56</v>
      </c>
      <c r="E529" s="11">
        <v>4</v>
      </c>
      <c r="F529" s="11">
        <v>11</v>
      </c>
      <c r="G529" s="11">
        <v>0</v>
      </c>
      <c r="H529" s="11">
        <f t="shared" si="50"/>
        <v>217</v>
      </c>
      <c r="I529" s="24">
        <f t="shared" si="51"/>
        <v>7</v>
      </c>
      <c r="J529" s="23">
        <f t="shared" si="52"/>
        <v>224</v>
      </c>
    </row>
    <row r="530" spans="1:10" x14ac:dyDescent="0.25">
      <c r="A530" s="22" t="str">
        <f t="shared" si="49"/>
        <v>City of Mount Vernon - 35</v>
      </c>
      <c r="B530" s="11">
        <v>200035</v>
      </c>
      <c r="C530" s="11">
        <v>140</v>
      </c>
      <c r="D530" s="11">
        <v>42</v>
      </c>
      <c r="E530" s="11">
        <v>2</v>
      </c>
      <c r="F530" s="11">
        <v>10</v>
      </c>
      <c r="G530" s="11">
        <v>0</v>
      </c>
      <c r="H530" s="11">
        <f t="shared" si="50"/>
        <v>194</v>
      </c>
      <c r="I530" s="24">
        <f t="shared" si="51"/>
        <v>6</v>
      </c>
      <c r="J530" s="23">
        <f t="shared" si="52"/>
        <v>200</v>
      </c>
    </row>
    <row r="531" spans="1:10" x14ac:dyDescent="0.25">
      <c r="A531" s="22" t="str">
        <f t="shared" si="49"/>
        <v>City of Mount Vernon - 36</v>
      </c>
      <c r="B531" s="11">
        <v>200036</v>
      </c>
      <c r="C531" s="11">
        <v>190</v>
      </c>
      <c r="D531" s="11">
        <v>23</v>
      </c>
      <c r="E531" s="11">
        <v>1</v>
      </c>
      <c r="F531" s="11">
        <v>7</v>
      </c>
      <c r="G531" s="11">
        <v>0</v>
      </c>
      <c r="H531" s="11">
        <f t="shared" si="50"/>
        <v>221</v>
      </c>
      <c r="I531" s="24">
        <f t="shared" si="51"/>
        <v>11</v>
      </c>
      <c r="J531" s="23">
        <f t="shared" si="52"/>
        <v>232</v>
      </c>
    </row>
    <row r="532" spans="1:10" x14ac:dyDescent="0.25">
      <c r="A532" s="22" t="str">
        <f t="shared" si="49"/>
        <v>City of Mount Vernon - 37</v>
      </c>
      <c r="B532" s="11">
        <v>200037</v>
      </c>
      <c r="C532" s="11">
        <v>187</v>
      </c>
      <c r="D532" s="11">
        <v>33</v>
      </c>
      <c r="E532" s="11">
        <v>5</v>
      </c>
      <c r="F532" s="11">
        <v>6</v>
      </c>
      <c r="G532" s="11">
        <v>0</v>
      </c>
      <c r="H532" s="11">
        <f t="shared" si="50"/>
        <v>231</v>
      </c>
      <c r="I532" s="24">
        <f t="shared" si="51"/>
        <v>5</v>
      </c>
      <c r="J532" s="23">
        <f t="shared" si="52"/>
        <v>236</v>
      </c>
    </row>
    <row r="533" spans="1:10" x14ac:dyDescent="0.25">
      <c r="A533" s="22" t="str">
        <f t="shared" si="49"/>
        <v>City of Mount Vernon - 38</v>
      </c>
      <c r="B533" s="11">
        <v>200038</v>
      </c>
      <c r="C533" s="11">
        <v>189</v>
      </c>
      <c r="D533" s="11">
        <v>57</v>
      </c>
      <c r="E533" s="11">
        <v>7</v>
      </c>
      <c r="F533" s="11">
        <v>11</v>
      </c>
      <c r="G533" s="11">
        <v>0</v>
      </c>
      <c r="H533" s="11">
        <f t="shared" si="50"/>
        <v>264</v>
      </c>
      <c r="I533" s="24">
        <f t="shared" si="51"/>
        <v>6</v>
      </c>
      <c r="J533" s="23">
        <f t="shared" si="52"/>
        <v>270</v>
      </c>
    </row>
    <row r="534" spans="1:10" x14ac:dyDescent="0.25">
      <c r="A534" s="22" t="str">
        <f t="shared" si="49"/>
        <v>City of Mount Vernon - 39</v>
      </c>
      <c r="B534" s="11">
        <v>200039</v>
      </c>
      <c r="C534" s="11">
        <v>302</v>
      </c>
      <c r="D534" s="11">
        <v>82</v>
      </c>
      <c r="E534" s="11">
        <v>5</v>
      </c>
      <c r="F534" s="11">
        <v>23</v>
      </c>
      <c r="G534" s="11">
        <v>1</v>
      </c>
      <c r="H534" s="11">
        <f t="shared" si="50"/>
        <v>413</v>
      </c>
      <c r="I534" s="24">
        <f t="shared" si="51"/>
        <v>16</v>
      </c>
      <c r="J534" s="23">
        <f t="shared" si="52"/>
        <v>429</v>
      </c>
    </row>
    <row r="535" spans="1:10" x14ac:dyDescent="0.25">
      <c r="A535" s="22" t="str">
        <f t="shared" si="49"/>
        <v>City of Mount Vernon - 40</v>
      </c>
      <c r="B535" s="11">
        <v>200040</v>
      </c>
      <c r="C535" s="11">
        <v>177</v>
      </c>
      <c r="D535" s="11">
        <v>86</v>
      </c>
      <c r="E535" s="11">
        <v>6</v>
      </c>
      <c r="F535" s="11">
        <v>11</v>
      </c>
      <c r="G535" s="11">
        <v>0</v>
      </c>
      <c r="H535" s="11">
        <f t="shared" si="50"/>
        <v>280</v>
      </c>
      <c r="I535" s="24">
        <f t="shared" si="51"/>
        <v>7</v>
      </c>
      <c r="J535" s="23">
        <f t="shared" si="52"/>
        <v>287</v>
      </c>
    </row>
    <row r="536" spans="1:10" x14ac:dyDescent="0.25">
      <c r="A536" s="22" t="str">
        <f t="shared" ref="A536:A600" si="54">VLOOKUP(B536,KEY,3,FALSE)</f>
        <v>City of Mount Vernon - 41</v>
      </c>
      <c r="B536" s="11">
        <v>200041</v>
      </c>
      <c r="C536" s="11">
        <v>242</v>
      </c>
      <c r="D536" s="11">
        <v>47</v>
      </c>
      <c r="E536" s="11">
        <v>2</v>
      </c>
      <c r="F536" s="11">
        <v>14</v>
      </c>
      <c r="G536" s="11">
        <v>0</v>
      </c>
      <c r="H536" s="11">
        <f t="shared" si="50"/>
        <v>305</v>
      </c>
      <c r="I536" s="24">
        <f t="shared" si="51"/>
        <v>4</v>
      </c>
      <c r="J536" s="23">
        <f t="shared" si="52"/>
        <v>309</v>
      </c>
    </row>
    <row r="537" spans="1:10" x14ac:dyDescent="0.25">
      <c r="A537" s="22" t="str">
        <f t="shared" si="54"/>
        <v>City of Mount Vernon - 42</v>
      </c>
      <c r="B537" s="11">
        <v>200042</v>
      </c>
      <c r="C537" s="11">
        <v>257</v>
      </c>
      <c r="D537" s="11">
        <v>14</v>
      </c>
      <c r="E537" s="11">
        <v>2</v>
      </c>
      <c r="F537" s="11">
        <v>3</v>
      </c>
      <c r="G537" s="11">
        <v>0</v>
      </c>
      <c r="H537" s="11">
        <f t="shared" si="50"/>
        <v>276</v>
      </c>
      <c r="I537" s="24">
        <f t="shared" si="51"/>
        <v>20</v>
      </c>
      <c r="J537" s="23">
        <f t="shared" si="52"/>
        <v>296</v>
      </c>
    </row>
    <row r="538" spans="1:10" x14ac:dyDescent="0.25">
      <c r="A538" s="22" t="str">
        <f t="shared" si="54"/>
        <v>City of Mount Vernon - 43</v>
      </c>
      <c r="B538" s="11">
        <v>200043</v>
      </c>
      <c r="C538" s="11">
        <v>339</v>
      </c>
      <c r="D538" s="11">
        <v>52</v>
      </c>
      <c r="E538" s="11">
        <v>5</v>
      </c>
      <c r="F538" s="11">
        <v>19</v>
      </c>
      <c r="G538" s="11">
        <v>0</v>
      </c>
      <c r="H538" s="11">
        <f t="shared" si="50"/>
        <v>415</v>
      </c>
      <c r="I538" s="24">
        <f t="shared" si="51"/>
        <v>19</v>
      </c>
      <c r="J538" s="23">
        <f t="shared" si="52"/>
        <v>434</v>
      </c>
    </row>
    <row r="539" spans="1:10" x14ac:dyDescent="0.25">
      <c r="A539" s="22" t="str">
        <f t="shared" si="54"/>
        <v>City of Mount Vernon - 44</v>
      </c>
      <c r="B539" s="11">
        <v>200044</v>
      </c>
      <c r="C539" s="11">
        <v>22</v>
      </c>
      <c r="D539" s="11">
        <v>2</v>
      </c>
      <c r="E539" s="11">
        <v>0</v>
      </c>
      <c r="F539" s="11">
        <v>1</v>
      </c>
      <c r="G539" s="11">
        <v>0</v>
      </c>
      <c r="H539" s="11">
        <f t="shared" si="50"/>
        <v>25</v>
      </c>
      <c r="I539" s="24">
        <f t="shared" si="51"/>
        <v>1</v>
      </c>
      <c r="J539" s="23">
        <f t="shared" si="52"/>
        <v>26</v>
      </c>
    </row>
    <row r="540" spans="1:10" x14ac:dyDescent="0.25">
      <c r="A540" s="22" t="str">
        <f t="shared" si="54"/>
        <v>City of Mount Vernon - 45</v>
      </c>
      <c r="B540" s="11">
        <v>200045</v>
      </c>
      <c r="C540" s="11">
        <v>329</v>
      </c>
      <c r="D540" s="11">
        <v>47</v>
      </c>
      <c r="E540" s="11">
        <v>6</v>
      </c>
      <c r="F540" s="11">
        <v>21</v>
      </c>
      <c r="G540" s="11">
        <v>0</v>
      </c>
      <c r="H540" s="11">
        <f t="shared" si="50"/>
        <v>403</v>
      </c>
      <c r="I540" s="24">
        <f t="shared" si="51"/>
        <v>23</v>
      </c>
      <c r="J540" s="23">
        <f t="shared" si="52"/>
        <v>426</v>
      </c>
    </row>
    <row r="541" spans="1:10" x14ac:dyDescent="0.25">
      <c r="A541" s="22" t="str">
        <f t="shared" si="54"/>
        <v>City of Mount Vernon - 46</v>
      </c>
      <c r="B541" s="11">
        <v>200046</v>
      </c>
      <c r="C541" s="11">
        <v>220</v>
      </c>
      <c r="D541" s="11">
        <v>59</v>
      </c>
      <c r="E541" s="11">
        <v>15</v>
      </c>
      <c r="F541" s="11">
        <v>12</v>
      </c>
      <c r="G541" s="11">
        <v>0</v>
      </c>
      <c r="H541" s="11">
        <f t="shared" si="50"/>
        <v>306</v>
      </c>
      <c r="I541" s="24">
        <f t="shared" si="51"/>
        <v>10</v>
      </c>
      <c r="J541" s="23">
        <f t="shared" si="52"/>
        <v>316</v>
      </c>
    </row>
    <row r="542" spans="1:10" x14ac:dyDescent="0.25">
      <c r="A542" s="22" t="str">
        <f t="shared" si="54"/>
        <v>City of Mount Vernon - 47</v>
      </c>
      <c r="B542" s="11">
        <v>200047</v>
      </c>
      <c r="C542" s="11">
        <v>290</v>
      </c>
      <c r="D542" s="11">
        <v>146</v>
      </c>
      <c r="E542" s="11">
        <v>12</v>
      </c>
      <c r="F542" s="11">
        <v>20</v>
      </c>
      <c r="G542" s="11">
        <v>0</v>
      </c>
      <c r="H542" s="11">
        <f t="shared" si="50"/>
        <v>468</v>
      </c>
      <c r="I542" s="24">
        <f t="shared" si="51"/>
        <v>16</v>
      </c>
      <c r="J542" s="23">
        <f t="shared" si="52"/>
        <v>484</v>
      </c>
    </row>
    <row r="543" spans="1:10" x14ac:dyDescent="0.25">
      <c r="A543" s="22" t="str">
        <f t="shared" si="54"/>
        <v>City of Mount Vernon - 48</v>
      </c>
      <c r="B543" s="11">
        <v>200048</v>
      </c>
      <c r="C543" s="11">
        <v>267</v>
      </c>
      <c r="D543" s="11">
        <v>82</v>
      </c>
      <c r="E543" s="11">
        <v>6</v>
      </c>
      <c r="F543" s="11">
        <v>7</v>
      </c>
      <c r="G543" s="11">
        <v>0</v>
      </c>
      <c r="H543" s="11">
        <f t="shared" si="50"/>
        <v>362</v>
      </c>
      <c r="I543" s="24">
        <f t="shared" si="51"/>
        <v>10</v>
      </c>
      <c r="J543" s="23">
        <f t="shared" si="52"/>
        <v>372</v>
      </c>
    </row>
    <row r="544" spans="1:10" x14ac:dyDescent="0.25">
      <c r="A544" s="22" t="str">
        <f t="shared" si="54"/>
        <v>City of Mount Vernon - 49</v>
      </c>
      <c r="B544" s="11">
        <v>200049</v>
      </c>
      <c r="C544" s="11">
        <v>158</v>
      </c>
      <c r="D544" s="11">
        <v>63</v>
      </c>
      <c r="E544" s="11">
        <v>9</v>
      </c>
      <c r="F544" s="11">
        <v>11</v>
      </c>
      <c r="G544" s="11">
        <v>0</v>
      </c>
      <c r="H544" s="11">
        <f t="shared" si="50"/>
        <v>241</v>
      </c>
      <c r="I544" s="24">
        <f t="shared" si="51"/>
        <v>7</v>
      </c>
      <c r="J544" s="23">
        <f t="shared" si="52"/>
        <v>248</v>
      </c>
    </row>
    <row r="545" spans="1:10" x14ac:dyDescent="0.25">
      <c r="A545" s="22" t="str">
        <f t="shared" si="54"/>
        <v>City of Mount Vernon - 50</v>
      </c>
      <c r="B545" s="11">
        <v>200050</v>
      </c>
      <c r="C545" s="11">
        <v>120</v>
      </c>
      <c r="D545" s="11">
        <v>36</v>
      </c>
      <c r="E545" s="11">
        <v>4</v>
      </c>
      <c r="F545" s="11">
        <v>12</v>
      </c>
      <c r="G545" s="11">
        <v>0</v>
      </c>
      <c r="H545" s="11">
        <f t="shared" si="50"/>
        <v>172</v>
      </c>
      <c r="I545" s="24">
        <f t="shared" si="51"/>
        <v>11</v>
      </c>
      <c r="J545" s="23">
        <f t="shared" si="52"/>
        <v>183</v>
      </c>
    </row>
    <row r="546" spans="1:10" x14ac:dyDescent="0.25">
      <c r="A546" s="22" t="str">
        <f t="shared" si="54"/>
        <v>City of Mount Vernon - 51</v>
      </c>
      <c r="B546" s="11">
        <v>200051</v>
      </c>
      <c r="C546" s="11">
        <v>68</v>
      </c>
      <c r="D546" s="11">
        <v>18</v>
      </c>
      <c r="E546" s="11">
        <v>6</v>
      </c>
      <c r="F546" s="11">
        <v>2</v>
      </c>
      <c r="G546" s="11">
        <v>0</v>
      </c>
      <c r="H546" s="11">
        <f t="shared" si="50"/>
        <v>94</v>
      </c>
      <c r="I546" s="24">
        <f t="shared" si="51"/>
        <v>6</v>
      </c>
      <c r="J546" s="23">
        <f t="shared" si="52"/>
        <v>100</v>
      </c>
    </row>
    <row r="547" spans="1:10" x14ac:dyDescent="0.25">
      <c r="A547" s="22" t="str">
        <f t="shared" si="54"/>
        <v>City of Mount Vernon - 52</v>
      </c>
      <c r="B547" s="11">
        <v>200052</v>
      </c>
      <c r="C547" s="11">
        <v>109</v>
      </c>
      <c r="D547" s="11">
        <v>2</v>
      </c>
      <c r="E547" s="11">
        <v>0</v>
      </c>
      <c r="F547" s="11">
        <v>2</v>
      </c>
      <c r="G547" s="11">
        <v>0</v>
      </c>
      <c r="H547" s="11">
        <f t="shared" si="50"/>
        <v>113</v>
      </c>
      <c r="I547" s="24">
        <f t="shared" si="51"/>
        <v>7</v>
      </c>
      <c r="J547" s="23">
        <f t="shared" si="52"/>
        <v>120</v>
      </c>
    </row>
    <row r="548" spans="1:10" x14ac:dyDescent="0.25">
      <c r="A548" s="22" t="str">
        <f t="shared" si="54"/>
        <v>City of Mount Vernon - 53</v>
      </c>
      <c r="B548" s="11">
        <v>200053</v>
      </c>
      <c r="C548" s="11">
        <v>161</v>
      </c>
      <c r="D548" s="11">
        <v>67</v>
      </c>
      <c r="E548" s="11">
        <v>5</v>
      </c>
      <c r="F548" s="11">
        <v>11</v>
      </c>
      <c r="G548" s="11">
        <v>0</v>
      </c>
      <c r="H548" s="11">
        <f t="shared" si="50"/>
        <v>244</v>
      </c>
      <c r="I548" s="24">
        <f t="shared" si="51"/>
        <v>5</v>
      </c>
      <c r="J548" s="23">
        <f t="shared" si="52"/>
        <v>249</v>
      </c>
    </row>
    <row r="549" spans="1:10" x14ac:dyDescent="0.25">
      <c r="A549" s="22" t="str">
        <f t="shared" si="54"/>
        <v>City of Mount Vernon - 54</v>
      </c>
      <c r="B549" s="11">
        <v>200054</v>
      </c>
      <c r="C549" s="11">
        <v>104</v>
      </c>
      <c r="D549" s="11">
        <v>29</v>
      </c>
      <c r="E549" s="11">
        <v>5</v>
      </c>
      <c r="F549" s="11">
        <v>8</v>
      </c>
      <c r="G549" s="11">
        <v>0</v>
      </c>
      <c r="H549" s="11">
        <f t="shared" ref="H549:H613" si="55">SUM(C549:G549)</f>
        <v>146</v>
      </c>
      <c r="I549" s="24">
        <f t="shared" ref="I549:I613" si="56">SUM(J549-H549)</f>
        <v>3</v>
      </c>
      <c r="J549" s="23">
        <f t="shared" ref="J549:J613" si="57">VLOOKUP(B549,KEY,2,FALSE)</f>
        <v>149</v>
      </c>
    </row>
    <row r="550" spans="1:10" x14ac:dyDescent="0.25">
      <c r="A550" s="22" t="str">
        <f t="shared" si="54"/>
        <v>City of Mount Vernon - 55</v>
      </c>
      <c r="B550" s="11">
        <v>200055</v>
      </c>
      <c r="C550" s="11">
        <v>110</v>
      </c>
      <c r="D550" s="11">
        <v>7</v>
      </c>
      <c r="E550" s="11">
        <v>1</v>
      </c>
      <c r="F550" s="11">
        <v>4</v>
      </c>
      <c r="G550" s="11">
        <v>0</v>
      </c>
      <c r="H550" s="11">
        <f t="shared" si="55"/>
        <v>122</v>
      </c>
      <c r="I550" s="24">
        <f t="shared" si="56"/>
        <v>9</v>
      </c>
      <c r="J550" s="23">
        <f t="shared" si="57"/>
        <v>131</v>
      </c>
    </row>
    <row r="551" spans="1:10" x14ac:dyDescent="0.25">
      <c r="A551" s="22" t="str">
        <f t="shared" si="54"/>
        <v>City of Mount Vernon - 56</v>
      </c>
      <c r="B551" s="11">
        <v>200056</v>
      </c>
      <c r="C551" s="11">
        <v>160</v>
      </c>
      <c r="D551" s="11">
        <v>18</v>
      </c>
      <c r="E551" s="11">
        <v>0</v>
      </c>
      <c r="F551" s="11">
        <v>3</v>
      </c>
      <c r="G551" s="11">
        <v>0</v>
      </c>
      <c r="H551" s="11">
        <f t="shared" si="55"/>
        <v>181</v>
      </c>
      <c r="I551" s="24">
        <f t="shared" si="56"/>
        <v>5</v>
      </c>
      <c r="J551" s="23">
        <f t="shared" si="57"/>
        <v>186</v>
      </c>
    </row>
    <row r="552" spans="1:10" x14ac:dyDescent="0.25">
      <c r="A552" s="22" t="str">
        <f t="shared" si="54"/>
        <v>City of Mount Vernon - 57</v>
      </c>
      <c r="B552" s="11">
        <v>200057</v>
      </c>
      <c r="C552" s="11">
        <v>18</v>
      </c>
      <c r="D552" s="11">
        <v>1</v>
      </c>
      <c r="E552" s="11">
        <v>2</v>
      </c>
      <c r="F552" s="11">
        <v>1</v>
      </c>
      <c r="G552" s="11">
        <v>0</v>
      </c>
      <c r="H552" s="11">
        <f t="shared" si="55"/>
        <v>22</v>
      </c>
      <c r="I552" s="24">
        <f t="shared" si="56"/>
        <v>0</v>
      </c>
      <c r="J552" s="23">
        <f t="shared" si="57"/>
        <v>22</v>
      </c>
    </row>
    <row r="553" spans="1:10" x14ac:dyDescent="0.25">
      <c r="A553" s="22" t="str">
        <f t="shared" si="54"/>
        <v>City of Mount Vernon - 58</v>
      </c>
      <c r="B553" s="11">
        <v>200058</v>
      </c>
      <c r="C553" s="11">
        <v>23</v>
      </c>
      <c r="D553" s="11">
        <v>0</v>
      </c>
      <c r="E553" s="11">
        <v>1</v>
      </c>
      <c r="F553" s="11">
        <v>3</v>
      </c>
      <c r="G553" s="11">
        <v>0</v>
      </c>
      <c r="H553" s="11">
        <f t="shared" si="55"/>
        <v>27</v>
      </c>
      <c r="I553" s="24">
        <f t="shared" si="56"/>
        <v>3</v>
      </c>
      <c r="J553" s="23">
        <f t="shared" si="57"/>
        <v>30</v>
      </c>
    </row>
    <row r="554" spans="1:10" x14ac:dyDescent="0.25">
      <c r="A554" s="22" t="str">
        <f t="shared" si="54"/>
        <v>City of Mount Vernon - 59</v>
      </c>
      <c r="B554" s="11">
        <v>200059</v>
      </c>
      <c r="C554" s="11">
        <v>7</v>
      </c>
      <c r="D554" s="11">
        <v>3</v>
      </c>
      <c r="E554" s="11">
        <v>0</v>
      </c>
      <c r="F554" s="11">
        <v>0</v>
      </c>
      <c r="G554" s="11">
        <v>0</v>
      </c>
      <c r="H554" s="11">
        <f t="shared" si="55"/>
        <v>10</v>
      </c>
      <c r="I554" s="24">
        <f t="shared" si="56"/>
        <v>1</v>
      </c>
      <c r="J554" s="23">
        <f t="shared" si="57"/>
        <v>11</v>
      </c>
    </row>
    <row r="555" spans="1:10" x14ac:dyDescent="0.25">
      <c r="A555" s="22" t="str">
        <f t="shared" si="54"/>
        <v>City of Mount Vernon - 60</v>
      </c>
      <c r="B555" s="11">
        <v>200060</v>
      </c>
      <c r="C555" s="11">
        <v>15</v>
      </c>
      <c r="D555" s="11">
        <v>6</v>
      </c>
      <c r="E555" s="11">
        <v>1</v>
      </c>
      <c r="F555" s="11">
        <v>0</v>
      </c>
      <c r="G555" s="11">
        <v>0</v>
      </c>
      <c r="H555" s="11">
        <f t="shared" si="55"/>
        <v>22</v>
      </c>
      <c r="I555" s="24">
        <f t="shared" si="56"/>
        <v>0</v>
      </c>
      <c r="J555" s="23">
        <f t="shared" si="57"/>
        <v>22</v>
      </c>
    </row>
    <row r="556" spans="1:10" x14ac:dyDescent="0.25">
      <c r="A556" s="22" t="str">
        <f t="shared" si="54"/>
        <v>City of Mount Vernon - 61</v>
      </c>
      <c r="B556" s="11">
        <v>200061</v>
      </c>
      <c r="C556" s="11">
        <v>186</v>
      </c>
      <c r="D556" s="11">
        <v>31</v>
      </c>
      <c r="E556" s="11">
        <v>3</v>
      </c>
      <c r="F556" s="11">
        <v>6</v>
      </c>
      <c r="G556" s="11">
        <v>0</v>
      </c>
      <c r="H556" s="11">
        <f t="shared" si="55"/>
        <v>226</v>
      </c>
      <c r="I556" s="24">
        <f t="shared" si="56"/>
        <v>7</v>
      </c>
      <c r="J556" s="23">
        <f t="shared" si="57"/>
        <v>233</v>
      </c>
    </row>
    <row r="557" spans="1:10" x14ac:dyDescent="0.25">
      <c r="A557" s="22" t="str">
        <f t="shared" si="54"/>
        <v>City of Mount Vernon - 62</v>
      </c>
      <c r="B557" s="11">
        <v>200062</v>
      </c>
      <c r="C557" s="11">
        <v>81</v>
      </c>
      <c r="D557" s="11">
        <v>8</v>
      </c>
      <c r="E557" s="11">
        <v>0</v>
      </c>
      <c r="F557" s="11">
        <v>3</v>
      </c>
      <c r="G557" s="11">
        <v>0</v>
      </c>
      <c r="H557" s="11">
        <f t="shared" si="55"/>
        <v>92</v>
      </c>
      <c r="I557" s="24">
        <f t="shared" si="56"/>
        <v>5</v>
      </c>
      <c r="J557" s="23">
        <f t="shared" si="57"/>
        <v>97</v>
      </c>
    </row>
    <row r="558" spans="1:10" x14ac:dyDescent="0.25">
      <c r="A558" s="22" t="str">
        <f t="shared" si="54"/>
        <v>City of Mount Vernon - 64</v>
      </c>
      <c r="B558" s="11">
        <v>200064</v>
      </c>
      <c r="C558" s="11">
        <v>257</v>
      </c>
      <c r="D558" s="11">
        <v>32</v>
      </c>
      <c r="E558" s="11">
        <v>6</v>
      </c>
      <c r="F558" s="11">
        <v>10</v>
      </c>
      <c r="G558" s="11">
        <v>0</v>
      </c>
      <c r="H558" s="11">
        <f t="shared" si="55"/>
        <v>305</v>
      </c>
      <c r="I558" s="24">
        <f t="shared" si="56"/>
        <v>13</v>
      </c>
      <c r="J558" s="23">
        <f t="shared" si="57"/>
        <v>318</v>
      </c>
    </row>
    <row r="559" spans="1:10" x14ac:dyDescent="0.25">
      <c r="A559" s="22" t="str">
        <f t="shared" si="54"/>
        <v>City of Mount Vernon - 65</v>
      </c>
      <c r="B559" s="11">
        <v>200065</v>
      </c>
      <c r="C559" s="11">
        <v>152</v>
      </c>
      <c r="D559" s="11">
        <v>28</v>
      </c>
      <c r="E559" s="11">
        <v>3</v>
      </c>
      <c r="F559" s="11">
        <v>5</v>
      </c>
      <c r="G559" s="11">
        <v>0</v>
      </c>
      <c r="H559" s="11">
        <f t="shared" si="55"/>
        <v>188</v>
      </c>
      <c r="I559" s="24">
        <f t="shared" si="56"/>
        <v>7</v>
      </c>
      <c r="J559" s="23">
        <f t="shared" si="57"/>
        <v>195</v>
      </c>
    </row>
    <row r="560" spans="1:10" x14ac:dyDescent="0.25">
      <c r="A560" s="22" t="str">
        <f t="shared" si="54"/>
        <v>City of Mount Vernon - 66</v>
      </c>
      <c r="B560" s="11">
        <v>200066</v>
      </c>
      <c r="C560" s="11">
        <v>16</v>
      </c>
      <c r="D560" s="11">
        <v>5</v>
      </c>
      <c r="E560" s="11">
        <v>2</v>
      </c>
      <c r="F560" s="11">
        <v>0</v>
      </c>
      <c r="G560" s="11">
        <v>0</v>
      </c>
      <c r="H560" s="11">
        <f t="shared" si="55"/>
        <v>23</v>
      </c>
      <c r="I560" s="24">
        <f t="shared" si="56"/>
        <v>4</v>
      </c>
      <c r="J560" s="23">
        <f t="shared" si="57"/>
        <v>27</v>
      </c>
    </row>
    <row r="561" spans="1:10" x14ac:dyDescent="0.25">
      <c r="A561" s="22" t="str">
        <f t="shared" si="54"/>
        <v>City of Mount Vernon - 67</v>
      </c>
      <c r="B561" s="11">
        <v>200067</v>
      </c>
      <c r="C561" s="11">
        <v>91</v>
      </c>
      <c r="D561" s="11">
        <v>27</v>
      </c>
      <c r="E561" s="11">
        <v>1</v>
      </c>
      <c r="F561" s="11">
        <v>8</v>
      </c>
      <c r="G561" s="11">
        <v>0</v>
      </c>
      <c r="H561" s="11">
        <f t="shared" si="55"/>
        <v>127</v>
      </c>
      <c r="I561" s="24">
        <f t="shared" si="56"/>
        <v>6</v>
      </c>
      <c r="J561" s="23">
        <f t="shared" si="57"/>
        <v>133</v>
      </c>
    </row>
    <row r="562" spans="1:10" x14ac:dyDescent="0.25">
      <c r="A562" s="22" t="str">
        <f t="shared" si="54"/>
        <v>City of Mount Vernon - 68</v>
      </c>
      <c r="B562" s="11">
        <v>200068</v>
      </c>
      <c r="C562" s="11">
        <v>205</v>
      </c>
      <c r="D562" s="11">
        <v>8</v>
      </c>
      <c r="E562" s="11">
        <v>0</v>
      </c>
      <c r="F562" s="11">
        <v>10</v>
      </c>
      <c r="G562" s="11">
        <v>0</v>
      </c>
      <c r="H562" s="11">
        <f t="shared" si="55"/>
        <v>223</v>
      </c>
      <c r="I562" s="24">
        <f t="shared" si="56"/>
        <v>10</v>
      </c>
      <c r="J562" s="23">
        <f t="shared" si="57"/>
        <v>233</v>
      </c>
    </row>
    <row r="563" spans="1:10" x14ac:dyDescent="0.25">
      <c r="A563" s="22" t="str">
        <f t="shared" si="54"/>
        <v>City of Mount Vernon - 69</v>
      </c>
      <c r="B563" s="11">
        <v>200069</v>
      </c>
      <c r="C563" s="11">
        <v>177</v>
      </c>
      <c r="D563" s="11">
        <v>12</v>
      </c>
      <c r="E563" s="11">
        <v>5</v>
      </c>
      <c r="F563" s="11">
        <v>6</v>
      </c>
      <c r="G563" s="11">
        <v>0</v>
      </c>
      <c r="H563" s="11">
        <f t="shared" si="55"/>
        <v>200</v>
      </c>
      <c r="I563" s="24">
        <f t="shared" si="56"/>
        <v>6</v>
      </c>
      <c r="J563" s="23">
        <f t="shared" si="57"/>
        <v>206</v>
      </c>
    </row>
    <row r="564" spans="1:10" x14ac:dyDescent="0.25">
      <c r="A564" s="22" t="str">
        <f t="shared" si="54"/>
        <v>City of Mount Vernon - 70</v>
      </c>
      <c r="B564" s="11">
        <v>200070</v>
      </c>
      <c r="C564" s="11">
        <v>15</v>
      </c>
      <c r="D564" s="11">
        <v>3</v>
      </c>
      <c r="E564" s="11">
        <v>0</v>
      </c>
      <c r="F564" s="11">
        <v>0</v>
      </c>
      <c r="G564" s="11">
        <v>0</v>
      </c>
      <c r="H564" s="11">
        <f t="shared" si="55"/>
        <v>18</v>
      </c>
      <c r="I564" s="24">
        <f t="shared" si="56"/>
        <v>1</v>
      </c>
      <c r="J564" s="23">
        <f t="shared" si="57"/>
        <v>19</v>
      </c>
    </row>
    <row r="565" spans="1:10" x14ac:dyDescent="0.25">
      <c r="A565" s="22" t="str">
        <f t="shared" si="54"/>
        <v>City of Mount Vernon - 71</v>
      </c>
      <c r="B565" s="11">
        <v>200071</v>
      </c>
      <c r="C565" s="11">
        <v>0</v>
      </c>
      <c r="D565" s="11">
        <v>0</v>
      </c>
      <c r="E565" s="11">
        <v>0</v>
      </c>
      <c r="F565" s="11">
        <v>0</v>
      </c>
      <c r="G565" s="11">
        <v>0</v>
      </c>
      <c r="H565" s="11">
        <f t="shared" si="55"/>
        <v>0</v>
      </c>
      <c r="I565" s="24">
        <f t="shared" si="56"/>
        <v>0</v>
      </c>
      <c r="J565" s="23">
        <f t="shared" si="57"/>
        <v>0</v>
      </c>
    </row>
    <row r="566" spans="1:10" x14ac:dyDescent="0.25">
      <c r="A566" s="22" t="str">
        <f t="shared" si="54"/>
        <v>City of Mount Vernon - 72</v>
      </c>
      <c r="B566" s="11">
        <v>200072</v>
      </c>
      <c r="C566" s="11">
        <v>2</v>
      </c>
      <c r="D566" s="11">
        <v>1</v>
      </c>
      <c r="E566" s="11">
        <v>0</v>
      </c>
      <c r="F566" s="11">
        <v>0</v>
      </c>
      <c r="G566" s="11">
        <v>0</v>
      </c>
      <c r="H566" s="11">
        <f t="shared" si="55"/>
        <v>3</v>
      </c>
      <c r="I566" s="24">
        <f t="shared" si="56"/>
        <v>0</v>
      </c>
      <c r="J566" s="23">
        <f t="shared" si="57"/>
        <v>3</v>
      </c>
    </row>
    <row r="567" spans="1:10" x14ac:dyDescent="0.25">
      <c r="A567" s="22" t="str">
        <f t="shared" si="54"/>
        <v>City of Mount Vernon - 73</v>
      </c>
      <c r="B567" s="11">
        <v>200073</v>
      </c>
      <c r="C567" s="11">
        <v>77</v>
      </c>
      <c r="D567" s="11">
        <v>10</v>
      </c>
      <c r="E567" s="11">
        <v>1</v>
      </c>
      <c r="F567" s="11">
        <v>3</v>
      </c>
      <c r="G567" s="11">
        <v>0</v>
      </c>
      <c r="H567" s="11">
        <f t="shared" si="55"/>
        <v>91</v>
      </c>
      <c r="I567" s="24">
        <f t="shared" si="56"/>
        <v>6</v>
      </c>
      <c r="J567" s="23">
        <f t="shared" si="57"/>
        <v>97</v>
      </c>
    </row>
    <row r="568" spans="1:10" x14ac:dyDescent="0.25">
      <c r="A568" s="22" t="str">
        <f t="shared" si="54"/>
        <v>City of Mount Vernon - 74</v>
      </c>
      <c r="B568" s="11">
        <v>200074</v>
      </c>
      <c r="C568" s="11">
        <v>5</v>
      </c>
      <c r="D568" s="11">
        <v>2</v>
      </c>
      <c r="E568" s="11">
        <v>1</v>
      </c>
      <c r="F568" s="11">
        <v>3</v>
      </c>
      <c r="G568" s="11">
        <v>0</v>
      </c>
      <c r="H568" s="11">
        <f t="shared" si="55"/>
        <v>11</v>
      </c>
      <c r="I568" s="24">
        <f t="shared" si="56"/>
        <v>0</v>
      </c>
      <c r="J568" s="23">
        <f t="shared" si="57"/>
        <v>11</v>
      </c>
    </row>
    <row r="569" spans="1:10" ht="13.8" thickBot="1" x14ac:dyDescent="0.3">
      <c r="A569" s="18" t="str">
        <f t="shared" si="54"/>
        <v>City of Mount Vernon - 76</v>
      </c>
      <c r="B569" s="19">
        <v>200076</v>
      </c>
      <c r="C569" s="19">
        <v>170</v>
      </c>
      <c r="D569" s="19">
        <v>9</v>
      </c>
      <c r="E569" s="19">
        <v>3</v>
      </c>
      <c r="F569" s="19">
        <v>10</v>
      </c>
      <c r="G569" s="19">
        <v>0</v>
      </c>
      <c r="H569" s="19">
        <f t="shared" si="55"/>
        <v>192</v>
      </c>
      <c r="I569" s="26">
        <f t="shared" si="56"/>
        <v>10</v>
      </c>
      <c r="J569" s="19">
        <f t="shared" si="57"/>
        <v>202</v>
      </c>
    </row>
    <row r="570" spans="1:10" x14ac:dyDescent="0.25">
      <c r="A570" s="22"/>
      <c r="B570" s="11" t="s">
        <v>977</v>
      </c>
      <c r="C570" s="11">
        <f>SUM(C496:C569)</f>
        <v>12253</v>
      </c>
      <c r="D570" s="11">
        <f t="shared" ref="D570:J570" si="58">SUM(D496:D569)</f>
        <v>1866</v>
      </c>
      <c r="E570" s="11">
        <f t="shared" si="58"/>
        <v>215</v>
      </c>
      <c r="F570" s="11">
        <f t="shared" si="58"/>
        <v>488</v>
      </c>
      <c r="G570" s="11">
        <f t="shared" si="58"/>
        <v>1</v>
      </c>
      <c r="H570" s="11">
        <f t="shared" si="58"/>
        <v>14823</v>
      </c>
      <c r="I570" s="11">
        <f t="shared" si="58"/>
        <v>760</v>
      </c>
      <c r="J570" s="11">
        <f t="shared" si="58"/>
        <v>15583</v>
      </c>
    </row>
    <row r="571" spans="1:10" x14ac:dyDescent="0.25">
      <c r="A571" s="22" t="str">
        <f t="shared" si="54"/>
        <v>City of New Rochelle - 1</v>
      </c>
      <c r="B571" s="11">
        <v>210001</v>
      </c>
      <c r="C571" s="11">
        <v>278</v>
      </c>
      <c r="D571" s="11">
        <v>245</v>
      </c>
      <c r="E571" s="11">
        <v>18</v>
      </c>
      <c r="F571" s="11">
        <v>17</v>
      </c>
      <c r="G571" s="11">
        <v>0</v>
      </c>
      <c r="H571" s="11">
        <f t="shared" si="55"/>
        <v>558</v>
      </c>
      <c r="I571" s="24">
        <f t="shared" si="56"/>
        <v>14</v>
      </c>
      <c r="J571" s="23">
        <f t="shared" si="57"/>
        <v>572</v>
      </c>
    </row>
    <row r="572" spans="1:10" x14ac:dyDescent="0.25">
      <c r="A572" s="22" t="str">
        <f t="shared" si="54"/>
        <v>City of New Rochelle - 2</v>
      </c>
      <c r="B572" s="11">
        <v>210002</v>
      </c>
      <c r="C572" s="11">
        <v>192</v>
      </c>
      <c r="D572" s="11">
        <v>37</v>
      </c>
      <c r="E572" s="11">
        <v>0</v>
      </c>
      <c r="F572" s="11">
        <v>12</v>
      </c>
      <c r="G572" s="11">
        <v>0</v>
      </c>
      <c r="H572" s="11">
        <f t="shared" si="55"/>
        <v>241</v>
      </c>
      <c r="I572" s="24">
        <f t="shared" si="56"/>
        <v>11</v>
      </c>
      <c r="J572" s="23">
        <f t="shared" si="57"/>
        <v>252</v>
      </c>
    </row>
    <row r="573" spans="1:10" x14ac:dyDescent="0.25">
      <c r="A573" s="22" t="str">
        <f t="shared" si="54"/>
        <v>City of New Rochelle - 3</v>
      </c>
      <c r="B573" s="11">
        <v>210003</v>
      </c>
      <c r="C573" s="11">
        <v>179</v>
      </c>
      <c r="D573" s="11">
        <v>121</v>
      </c>
      <c r="E573" s="11">
        <v>8</v>
      </c>
      <c r="F573" s="11">
        <v>15</v>
      </c>
      <c r="G573" s="11">
        <v>0</v>
      </c>
      <c r="H573" s="11">
        <f t="shared" si="55"/>
        <v>323</v>
      </c>
      <c r="I573" s="24">
        <f t="shared" si="56"/>
        <v>19</v>
      </c>
      <c r="J573" s="23">
        <f t="shared" si="57"/>
        <v>342</v>
      </c>
    </row>
    <row r="574" spans="1:10" x14ac:dyDescent="0.25">
      <c r="A574" s="22" t="str">
        <f t="shared" si="54"/>
        <v>City of New Rochelle - 4</v>
      </c>
      <c r="B574" s="11">
        <v>210004</v>
      </c>
      <c r="C574" s="11">
        <v>184</v>
      </c>
      <c r="D574" s="11">
        <v>211</v>
      </c>
      <c r="E574" s="11">
        <v>17</v>
      </c>
      <c r="F574" s="11">
        <v>22</v>
      </c>
      <c r="G574" s="11">
        <v>0</v>
      </c>
      <c r="H574" s="11">
        <f t="shared" si="55"/>
        <v>434</v>
      </c>
      <c r="I574" s="24">
        <f t="shared" si="56"/>
        <v>22</v>
      </c>
      <c r="J574" s="23">
        <f t="shared" si="57"/>
        <v>456</v>
      </c>
    </row>
    <row r="575" spans="1:10" x14ac:dyDescent="0.25">
      <c r="A575" s="22" t="str">
        <f t="shared" si="54"/>
        <v>City of New Rochelle - 5</v>
      </c>
      <c r="B575" s="11">
        <v>210005</v>
      </c>
      <c r="C575" s="11">
        <v>118</v>
      </c>
      <c r="D575" s="11">
        <v>83</v>
      </c>
      <c r="E575" s="11">
        <v>8</v>
      </c>
      <c r="F575" s="11">
        <v>8</v>
      </c>
      <c r="G575" s="11">
        <v>0</v>
      </c>
      <c r="H575" s="11">
        <f t="shared" si="55"/>
        <v>217</v>
      </c>
      <c r="I575" s="24">
        <f t="shared" si="56"/>
        <v>14</v>
      </c>
      <c r="J575" s="23">
        <f t="shared" si="57"/>
        <v>231</v>
      </c>
    </row>
    <row r="576" spans="1:10" x14ac:dyDescent="0.25">
      <c r="A576" s="22" t="str">
        <f t="shared" si="54"/>
        <v>City of New Rochelle - 6</v>
      </c>
      <c r="B576" s="11">
        <v>210006</v>
      </c>
      <c r="C576" s="11">
        <v>178</v>
      </c>
      <c r="D576" s="11">
        <v>84</v>
      </c>
      <c r="E576" s="11">
        <v>10</v>
      </c>
      <c r="F576" s="11">
        <v>11</v>
      </c>
      <c r="G576" s="11">
        <v>0</v>
      </c>
      <c r="H576" s="11">
        <f t="shared" si="55"/>
        <v>283</v>
      </c>
      <c r="I576" s="24">
        <f t="shared" si="56"/>
        <v>21</v>
      </c>
      <c r="J576" s="23">
        <f t="shared" si="57"/>
        <v>304</v>
      </c>
    </row>
    <row r="577" spans="1:10" x14ac:dyDescent="0.25">
      <c r="A577" s="22" t="str">
        <f t="shared" si="54"/>
        <v>City of New Rochelle - 7</v>
      </c>
      <c r="B577" s="11">
        <v>210007</v>
      </c>
      <c r="C577" s="11">
        <v>179</v>
      </c>
      <c r="D577" s="11">
        <v>131</v>
      </c>
      <c r="E577" s="11">
        <v>7</v>
      </c>
      <c r="F577" s="11">
        <v>17</v>
      </c>
      <c r="G577" s="11">
        <v>0</v>
      </c>
      <c r="H577" s="11">
        <f t="shared" si="55"/>
        <v>334</v>
      </c>
      <c r="I577" s="24">
        <f t="shared" si="56"/>
        <v>5</v>
      </c>
      <c r="J577" s="23">
        <f t="shared" si="57"/>
        <v>339</v>
      </c>
    </row>
    <row r="578" spans="1:10" x14ac:dyDescent="0.25">
      <c r="A578" s="22" t="str">
        <f t="shared" si="54"/>
        <v>City of New Rochelle - 8</v>
      </c>
      <c r="B578" s="11">
        <v>210008</v>
      </c>
      <c r="C578" s="11">
        <v>52</v>
      </c>
      <c r="D578" s="11">
        <v>40</v>
      </c>
      <c r="E578" s="11">
        <v>7</v>
      </c>
      <c r="F578" s="11">
        <v>1</v>
      </c>
      <c r="G578" s="11">
        <v>0</v>
      </c>
      <c r="H578" s="11">
        <f t="shared" si="55"/>
        <v>100</v>
      </c>
      <c r="I578" s="24">
        <f t="shared" si="56"/>
        <v>5</v>
      </c>
      <c r="J578" s="23">
        <f t="shared" si="57"/>
        <v>105</v>
      </c>
    </row>
    <row r="579" spans="1:10" x14ac:dyDescent="0.25">
      <c r="A579" s="22" t="str">
        <f t="shared" si="54"/>
        <v>City of New Rochelle - 9</v>
      </c>
      <c r="B579" s="11">
        <v>210009</v>
      </c>
      <c r="C579" s="11">
        <v>304</v>
      </c>
      <c r="D579" s="11">
        <v>61</v>
      </c>
      <c r="E579" s="11">
        <v>8</v>
      </c>
      <c r="F579" s="11">
        <v>18</v>
      </c>
      <c r="G579" s="11">
        <v>0</v>
      </c>
      <c r="H579" s="11">
        <f t="shared" si="55"/>
        <v>391</v>
      </c>
      <c r="I579" s="24">
        <f t="shared" si="56"/>
        <v>16</v>
      </c>
      <c r="J579" s="23">
        <f t="shared" si="57"/>
        <v>407</v>
      </c>
    </row>
    <row r="580" spans="1:10" x14ac:dyDescent="0.25">
      <c r="A580" s="22" t="str">
        <f t="shared" si="54"/>
        <v>City of New Rochelle - 10</v>
      </c>
      <c r="B580" s="11">
        <v>210010</v>
      </c>
      <c r="C580" s="11">
        <v>159</v>
      </c>
      <c r="D580" s="11">
        <v>25</v>
      </c>
      <c r="E580" s="11">
        <v>3</v>
      </c>
      <c r="F580" s="11">
        <v>8</v>
      </c>
      <c r="G580" s="11">
        <v>0</v>
      </c>
      <c r="H580" s="11">
        <f t="shared" si="55"/>
        <v>195</v>
      </c>
      <c r="I580" s="24">
        <f t="shared" si="56"/>
        <v>10</v>
      </c>
      <c r="J580" s="23">
        <f t="shared" si="57"/>
        <v>205</v>
      </c>
    </row>
    <row r="581" spans="1:10" x14ac:dyDescent="0.25">
      <c r="A581" s="22" t="str">
        <f t="shared" si="54"/>
        <v>City of New Rochelle - 11</v>
      </c>
      <c r="B581" s="11">
        <v>210011</v>
      </c>
      <c r="C581" s="11">
        <v>413</v>
      </c>
      <c r="D581" s="11">
        <v>186</v>
      </c>
      <c r="E581" s="11">
        <v>15</v>
      </c>
      <c r="F581" s="11">
        <v>29</v>
      </c>
      <c r="G581" s="11">
        <v>0</v>
      </c>
      <c r="H581" s="11">
        <f t="shared" si="55"/>
        <v>643</v>
      </c>
      <c r="I581" s="24">
        <f t="shared" si="56"/>
        <v>11</v>
      </c>
      <c r="J581" s="23">
        <f t="shared" si="57"/>
        <v>654</v>
      </c>
    </row>
    <row r="582" spans="1:10" x14ac:dyDescent="0.25">
      <c r="A582" s="22" t="str">
        <f t="shared" si="54"/>
        <v>City of New Rochelle - 12</v>
      </c>
      <c r="B582" s="11">
        <v>210012</v>
      </c>
      <c r="C582" s="11">
        <v>23</v>
      </c>
      <c r="D582" s="11">
        <v>12</v>
      </c>
      <c r="E582" s="11">
        <v>1</v>
      </c>
      <c r="F582" s="11">
        <v>3</v>
      </c>
      <c r="G582" s="11">
        <v>0</v>
      </c>
      <c r="H582" s="11">
        <f t="shared" si="55"/>
        <v>39</v>
      </c>
      <c r="I582" s="24">
        <f t="shared" si="56"/>
        <v>2</v>
      </c>
      <c r="J582" s="23">
        <f t="shared" si="57"/>
        <v>41</v>
      </c>
    </row>
    <row r="583" spans="1:10" x14ac:dyDescent="0.25">
      <c r="A583" s="22" t="str">
        <f t="shared" si="54"/>
        <v>City of New Rochelle - 13</v>
      </c>
      <c r="B583" s="11">
        <v>210013</v>
      </c>
      <c r="C583" s="11">
        <v>245</v>
      </c>
      <c r="D583" s="11">
        <v>135</v>
      </c>
      <c r="E583" s="11">
        <v>10</v>
      </c>
      <c r="F583" s="11">
        <v>35</v>
      </c>
      <c r="G583" s="11">
        <v>0</v>
      </c>
      <c r="H583" s="11">
        <f t="shared" si="55"/>
        <v>425</v>
      </c>
      <c r="I583" s="24">
        <f t="shared" si="56"/>
        <v>9</v>
      </c>
      <c r="J583" s="23">
        <f t="shared" si="57"/>
        <v>434</v>
      </c>
    </row>
    <row r="584" spans="1:10" x14ac:dyDescent="0.25">
      <c r="A584" s="22" t="str">
        <f t="shared" si="54"/>
        <v>City of New Rochelle - 14</v>
      </c>
      <c r="B584" s="11">
        <v>210014</v>
      </c>
      <c r="C584" s="11">
        <v>41</v>
      </c>
      <c r="D584" s="11">
        <v>4</v>
      </c>
      <c r="E584" s="11">
        <v>1</v>
      </c>
      <c r="F584" s="11">
        <v>4</v>
      </c>
      <c r="G584" s="11">
        <v>0</v>
      </c>
      <c r="H584" s="11">
        <f t="shared" si="55"/>
        <v>50</v>
      </c>
      <c r="I584" s="24">
        <f t="shared" si="56"/>
        <v>4</v>
      </c>
      <c r="J584" s="23">
        <f t="shared" si="57"/>
        <v>54</v>
      </c>
    </row>
    <row r="585" spans="1:10" x14ac:dyDescent="0.25">
      <c r="A585" s="22" t="str">
        <f t="shared" si="54"/>
        <v>City of New Rochelle - 15</v>
      </c>
      <c r="B585" s="11">
        <v>210015</v>
      </c>
      <c r="C585" s="11">
        <v>254</v>
      </c>
      <c r="D585" s="11">
        <v>55</v>
      </c>
      <c r="E585" s="11">
        <v>2</v>
      </c>
      <c r="F585" s="11">
        <v>17</v>
      </c>
      <c r="G585" s="11">
        <v>0</v>
      </c>
      <c r="H585" s="11">
        <f t="shared" si="55"/>
        <v>328</v>
      </c>
      <c r="I585" s="24">
        <f t="shared" si="56"/>
        <v>12</v>
      </c>
      <c r="J585" s="23">
        <f t="shared" si="57"/>
        <v>340</v>
      </c>
    </row>
    <row r="586" spans="1:10" x14ac:dyDescent="0.25">
      <c r="A586" s="22" t="str">
        <f t="shared" si="54"/>
        <v>City of New Rochelle - 16</v>
      </c>
      <c r="B586" s="11">
        <v>210016</v>
      </c>
      <c r="C586" s="11">
        <v>133</v>
      </c>
      <c r="D586" s="11">
        <v>78</v>
      </c>
      <c r="E586" s="11">
        <v>6</v>
      </c>
      <c r="F586" s="11">
        <v>6</v>
      </c>
      <c r="G586" s="11">
        <v>0</v>
      </c>
      <c r="H586" s="11">
        <f t="shared" si="55"/>
        <v>223</v>
      </c>
      <c r="I586" s="24">
        <f t="shared" si="56"/>
        <v>7</v>
      </c>
      <c r="J586" s="23">
        <f t="shared" si="57"/>
        <v>230</v>
      </c>
    </row>
    <row r="587" spans="1:10" x14ac:dyDescent="0.25">
      <c r="A587" s="22" t="str">
        <f t="shared" si="54"/>
        <v>City of New Rochelle - 18</v>
      </c>
      <c r="B587" s="11">
        <v>210018</v>
      </c>
      <c r="C587" s="11">
        <v>209</v>
      </c>
      <c r="D587" s="11">
        <v>181</v>
      </c>
      <c r="E587" s="11">
        <v>21</v>
      </c>
      <c r="F587" s="11">
        <v>11</v>
      </c>
      <c r="G587" s="11">
        <v>1</v>
      </c>
      <c r="H587" s="11">
        <f t="shared" si="55"/>
        <v>423</v>
      </c>
      <c r="I587" s="24">
        <f t="shared" si="56"/>
        <v>18</v>
      </c>
      <c r="J587" s="23">
        <f t="shared" si="57"/>
        <v>441</v>
      </c>
    </row>
    <row r="588" spans="1:10" x14ac:dyDescent="0.25">
      <c r="A588" s="22" t="str">
        <f t="shared" si="54"/>
        <v>City of New Rochelle - 19</v>
      </c>
      <c r="B588" s="11">
        <v>210019</v>
      </c>
      <c r="C588" s="11">
        <v>393</v>
      </c>
      <c r="D588" s="11">
        <v>73</v>
      </c>
      <c r="E588" s="11">
        <v>7</v>
      </c>
      <c r="F588" s="11">
        <v>26</v>
      </c>
      <c r="G588" s="11">
        <v>0</v>
      </c>
      <c r="H588" s="11">
        <f t="shared" si="55"/>
        <v>499</v>
      </c>
      <c r="I588" s="24">
        <f t="shared" si="56"/>
        <v>18</v>
      </c>
      <c r="J588" s="23">
        <f t="shared" si="57"/>
        <v>517</v>
      </c>
    </row>
    <row r="589" spans="1:10" x14ac:dyDescent="0.25">
      <c r="A589" s="22" t="str">
        <f t="shared" si="54"/>
        <v>City of New Rochelle - 21</v>
      </c>
      <c r="B589" s="11">
        <v>210021</v>
      </c>
      <c r="C589" s="11">
        <v>69</v>
      </c>
      <c r="D589" s="11">
        <v>7</v>
      </c>
      <c r="E589" s="11">
        <v>0</v>
      </c>
      <c r="F589" s="11">
        <v>11</v>
      </c>
      <c r="G589" s="11">
        <v>0</v>
      </c>
      <c r="H589" s="11">
        <f t="shared" si="55"/>
        <v>87</v>
      </c>
      <c r="I589" s="24">
        <f t="shared" si="56"/>
        <v>8</v>
      </c>
      <c r="J589" s="23">
        <f t="shared" si="57"/>
        <v>95</v>
      </c>
    </row>
    <row r="590" spans="1:10" x14ac:dyDescent="0.25">
      <c r="A590" s="22" t="str">
        <f t="shared" si="54"/>
        <v>City of New Rochelle - 22</v>
      </c>
      <c r="B590" s="11">
        <v>210022</v>
      </c>
      <c r="C590" s="11">
        <v>104</v>
      </c>
      <c r="D590" s="11">
        <v>125</v>
      </c>
      <c r="E590" s="11">
        <v>11</v>
      </c>
      <c r="F590" s="11">
        <v>18</v>
      </c>
      <c r="G590" s="11">
        <v>0</v>
      </c>
      <c r="H590" s="11">
        <f t="shared" si="55"/>
        <v>258</v>
      </c>
      <c r="I590" s="24">
        <f t="shared" si="56"/>
        <v>7</v>
      </c>
      <c r="J590" s="23">
        <f t="shared" si="57"/>
        <v>265</v>
      </c>
    </row>
    <row r="591" spans="1:10" x14ac:dyDescent="0.25">
      <c r="A591" s="22" t="str">
        <f t="shared" si="54"/>
        <v>City of New Rochelle - 23</v>
      </c>
      <c r="B591" s="11">
        <v>210023</v>
      </c>
      <c r="C591" s="11">
        <v>183</v>
      </c>
      <c r="D591" s="11">
        <v>92</v>
      </c>
      <c r="E591" s="11">
        <v>11</v>
      </c>
      <c r="F591" s="11">
        <v>10</v>
      </c>
      <c r="G591" s="11">
        <v>0</v>
      </c>
      <c r="H591" s="11">
        <f t="shared" si="55"/>
        <v>296</v>
      </c>
      <c r="I591" s="24">
        <f t="shared" si="56"/>
        <v>16</v>
      </c>
      <c r="J591" s="23">
        <f t="shared" si="57"/>
        <v>312</v>
      </c>
    </row>
    <row r="592" spans="1:10" x14ac:dyDescent="0.25">
      <c r="A592" s="22" t="str">
        <f t="shared" si="54"/>
        <v>City of New Rochelle - 24</v>
      </c>
      <c r="B592" s="11">
        <v>210024</v>
      </c>
      <c r="C592" s="11">
        <v>275</v>
      </c>
      <c r="D592" s="11">
        <v>173</v>
      </c>
      <c r="E592" s="11">
        <v>13</v>
      </c>
      <c r="F592" s="11">
        <v>19</v>
      </c>
      <c r="G592" s="11">
        <v>0</v>
      </c>
      <c r="H592" s="11">
        <f t="shared" si="55"/>
        <v>480</v>
      </c>
      <c r="I592" s="24">
        <f t="shared" si="56"/>
        <v>26</v>
      </c>
      <c r="J592" s="23">
        <f t="shared" si="57"/>
        <v>506</v>
      </c>
    </row>
    <row r="593" spans="1:10" x14ac:dyDescent="0.25">
      <c r="A593" s="22" t="str">
        <f t="shared" si="54"/>
        <v>City of New Rochelle - 25</v>
      </c>
      <c r="B593" s="11">
        <v>210025</v>
      </c>
      <c r="C593" s="11">
        <v>362</v>
      </c>
      <c r="D593" s="11">
        <v>157</v>
      </c>
      <c r="E593" s="11">
        <v>11</v>
      </c>
      <c r="F593" s="11">
        <v>31</v>
      </c>
      <c r="G593" s="11">
        <v>0</v>
      </c>
      <c r="H593" s="11">
        <f t="shared" si="55"/>
        <v>561</v>
      </c>
      <c r="I593" s="24">
        <f t="shared" si="56"/>
        <v>10</v>
      </c>
      <c r="J593" s="23">
        <f t="shared" si="57"/>
        <v>571</v>
      </c>
    </row>
    <row r="594" spans="1:10" x14ac:dyDescent="0.25">
      <c r="A594" s="22" t="str">
        <f t="shared" si="54"/>
        <v>City of New Rochelle - 26</v>
      </c>
      <c r="B594" s="11">
        <v>210026</v>
      </c>
      <c r="C594" s="11">
        <v>155</v>
      </c>
      <c r="D594" s="11">
        <v>122</v>
      </c>
      <c r="E594" s="11">
        <v>6</v>
      </c>
      <c r="F594" s="11">
        <v>16</v>
      </c>
      <c r="G594" s="11">
        <v>0</v>
      </c>
      <c r="H594" s="11">
        <f t="shared" si="55"/>
        <v>299</v>
      </c>
      <c r="I594" s="24">
        <f t="shared" si="56"/>
        <v>12</v>
      </c>
      <c r="J594" s="23">
        <f t="shared" si="57"/>
        <v>311</v>
      </c>
    </row>
    <row r="595" spans="1:10" x14ac:dyDescent="0.25">
      <c r="A595" s="22" t="str">
        <f t="shared" si="54"/>
        <v>City of New Rochelle - 27</v>
      </c>
      <c r="B595" s="11">
        <v>210027</v>
      </c>
      <c r="C595" s="11">
        <v>98</v>
      </c>
      <c r="D595" s="11">
        <v>40</v>
      </c>
      <c r="E595" s="11">
        <v>2</v>
      </c>
      <c r="F595" s="11">
        <v>6</v>
      </c>
      <c r="G595" s="11">
        <v>0</v>
      </c>
      <c r="H595" s="11">
        <f t="shared" si="55"/>
        <v>146</v>
      </c>
      <c r="I595" s="24">
        <f t="shared" si="56"/>
        <v>3</v>
      </c>
      <c r="J595" s="23">
        <f t="shared" si="57"/>
        <v>149</v>
      </c>
    </row>
    <row r="596" spans="1:10" x14ac:dyDescent="0.25">
      <c r="A596" s="22" t="str">
        <f t="shared" si="54"/>
        <v>City of New Rochelle - 28</v>
      </c>
      <c r="B596" s="11">
        <v>210028</v>
      </c>
      <c r="C596" s="11">
        <v>190</v>
      </c>
      <c r="D596" s="11">
        <v>66</v>
      </c>
      <c r="E596" s="11">
        <v>6</v>
      </c>
      <c r="F596" s="11">
        <v>7</v>
      </c>
      <c r="G596" s="11">
        <v>1</v>
      </c>
      <c r="H596" s="11">
        <f t="shared" si="55"/>
        <v>270</v>
      </c>
      <c r="I596" s="24">
        <f t="shared" si="56"/>
        <v>9</v>
      </c>
      <c r="J596" s="23">
        <f t="shared" si="57"/>
        <v>279</v>
      </c>
    </row>
    <row r="597" spans="1:10" x14ac:dyDescent="0.25">
      <c r="A597" s="22" t="str">
        <f t="shared" si="54"/>
        <v>City of New Rochelle - 29</v>
      </c>
      <c r="B597" s="11">
        <v>210029</v>
      </c>
      <c r="C597" s="11">
        <v>298</v>
      </c>
      <c r="D597" s="11">
        <v>149</v>
      </c>
      <c r="E597" s="11">
        <v>19</v>
      </c>
      <c r="F597" s="11">
        <v>30</v>
      </c>
      <c r="G597" s="11">
        <v>0</v>
      </c>
      <c r="H597" s="11">
        <f t="shared" si="55"/>
        <v>496</v>
      </c>
      <c r="I597" s="24">
        <f t="shared" si="56"/>
        <v>14</v>
      </c>
      <c r="J597" s="23">
        <f t="shared" si="57"/>
        <v>510</v>
      </c>
    </row>
    <row r="598" spans="1:10" x14ac:dyDescent="0.25">
      <c r="A598" s="22" t="str">
        <f t="shared" si="54"/>
        <v>City of New Rochelle - 30</v>
      </c>
      <c r="B598" s="11">
        <v>210030</v>
      </c>
      <c r="C598" s="11">
        <v>287</v>
      </c>
      <c r="D598" s="11">
        <v>160</v>
      </c>
      <c r="E598" s="11">
        <v>11</v>
      </c>
      <c r="F598" s="11">
        <v>11</v>
      </c>
      <c r="G598" s="11">
        <v>0</v>
      </c>
      <c r="H598" s="11">
        <f t="shared" si="55"/>
        <v>469</v>
      </c>
      <c r="I598" s="24">
        <f t="shared" si="56"/>
        <v>19</v>
      </c>
      <c r="J598" s="23">
        <f t="shared" si="57"/>
        <v>488</v>
      </c>
    </row>
    <row r="599" spans="1:10" x14ac:dyDescent="0.25">
      <c r="A599" s="22" t="str">
        <f t="shared" si="54"/>
        <v>City of New Rochelle - 31</v>
      </c>
      <c r="B599" s="11">
        <v>210031</v>
      </c>
      <c r="C599" s="11">
        <v>350</v>
      </c>
      <c r="D599" s="11">
        <v>162</v>
      </c>
      <c r="E599" s="11">
        <v>8</v>
      </c>
      <c r="F599" s="11">
        <v>15</v>
      </c>
      <c r="G599" s="11">
        <v>0</v>
      </c>
      <c r="H599" s="11">
        <f t="shared" si="55"/>
        <v>535</v>
      </c>
      <c r="I599" s="24">
        <f t="shared" si="56"/>
        <v>8</v>
      </c>
      <c r="J599" s="23">
        <f t="shared" si="57"/>
        <v>543</v>
      </c>
    </row>
    <row r="600" spans="1:10" x14ac:dyDescent="0.25">
      <c r="A600" s="22" t="str">
        <f t="shared" si="54"/>
        <v>City of New Rochelle - 32</v>
      </c>
      <c r="B600" s="11">
        <v>210032</v>
      </c>
      <c r="C600" s="11">
        <v>231</v>
      </c>
      <c r="D600" s="11">
        <v>143</v>
      </c>
      <c r="E600" s="11">
        <v>7</v>
      </c>
      <c r="F600" s="11">
        <v>19</v>
      </c>
      <c r="G600" s="11">
        <v>0</v>
      </c>
      <c r="H600" s="11">
        <f t="shared" si="55"/>
        <v>400</v>
      </c>
      <c r="I600" s="24">
        <f t="shared" si="56"/>
        <v>10</v>
      </c>
      <c r="J600" s="23">
        <f t="shared" si="57"/>
        <v>410</v>
      </c>
    </row>
    <row r="601" spans="1:10" x14ac:dyDescent="0.25">
      <c r="A601" s="22" t="str">
        <f t="shared" ref="A601:A665" si="59">VLOOKUP(B601,KEY,3,FALSE)</f>
        <v>City of New Rochelle - 33</v>
      </c>
      <c r="B601" s="11">
        <v>210033</v>
      </c>
      <c r="C601" s="11">
        <v>325</v>
      </c>
      <c r="D601" s="11">
        <v>120</v>
      </c>
      <c r="E601" s="11">
        <v>14</v>
      </c>
      <c r="F601" s="11">
        <v>22</v>
      </c>
      <c r="G601" s="11">
        <v>0</v>
      </c>
      <c r="H601" s="11">
        <f t="shared" si="55"/>
        <v>481</v>
      </c>
      <c r="I601" s="24">
        <f t="shared" si="56"/>
        <v>19</v>
      </c>
      <c r="J601" s="23">
        <f t="shared" si="57"/>
        <v>500</v>
      </c>
    </row>
    <row r="602" spans="1:10" x14ac:dyDescent="0.25">
      <c r="A602" s="22" t="str">
        <f t="shared" si="59"/>
        <v>City of New Rochelle - 34</v>
      </c>
      <c r="B602" s="11">
        <v>210034</v>
      </c>
      <c r="C602" s="11">
        <v>143</v>
      </c>
      <c r="D602" s="11">
        <v>58</v>
      </c>
      <c r="E602" s="11">
        <v>13</v>
      </c>
      <c r="F602" s="11">
        <v>10</v>
      </c>
      <c r="G602" s="11">
        <v>0</v>
      </c>
      <c r="H602" s="11">
        <f t="shared" si="55"/>
        <v>224</v>
      </c>
      <c r="I602" s="24">
        <f t="shared" si="56"/>
        <v>5</v>
      </c>
      <c r="J602" s="23">
        <f t="shared" si="57"/>
        <v>229</v>
      </c>
    </row>
    <row r="603" spans="1:10" x14ac:dyDescent="0.25">
      <c r="A603" s="22" t="str">
        <f t="shared" si="59"/>
        <v>City of New Rochelle - 35</v>
      </c>
      <c r="B603" s="11">
        <v>210035</v>
      </c>
      <c r="C603" s="11">
        <v>329</v>
      </c>
      <c r="D603" s="11">
        <v>168</v>
      </c>
      <c r="E603" s="11">
        <v>12</v>
      </c>
      <c r="F603" s="11">
        <v>13</v>
      </c>
      <c r="G603" s="11">
        <v>1</v>
      </c>
      <c r="H603" s="11">
        <f t="shared" si="55"/>
        <v>523</v>
      </c>
      <c r="I603" s="24">
        <f t="shared" si="56"/>
        <v>23</v>
      </c>
      <c r="J603" s="23">
        <f t="shared" si="57"/>
        <v>546</v>
      </c>
    </row>
    <row r="604" spans="1:10" x14ac:dyDescent="0.25">
      <c r="A604" s="22" t="str">
        <f t="shared" si="59"/>
        <v>City of New Rochelle - 36</v>
      </c>
      <c r="B604" s="11">
        <v>210036</v>
      </c>
      <c r="C604" s="11">
        <v>176</v>
      </c>
      <c r="D604" s="11">
        <v>112</v>
      </c>
      <c r="E604" s="11">
        <v>10</v>
      </c>
      <c r="F604" s="11">
        <v>7</v>
      </c>
      <c r="G604" s="11">
        <v>0</v>
      </c>
      <c r="H604" s="11">
        <f t="shared" si="55"/>
        <v>305</v>
      </c>
      <c r="I604" s="24">
        <f t="shared" si="56"/>
        <v>16</v>
      </c>
      <c r="J604" s="23">
        <f t="shared" si="57"/>
        <v>321</v>
      </c>
    </row>
    <row r="605" spans="1:10" x14ac:dyDescent="0.25">
      <c r="A605" s="22" t="str">
        <f t="shared" si="59"/>
        <v>City of New Rochelle - 37</v>
      </c>
      <c r="B605" s="11">
        <v>210037</v>
      </c>
      <c r="C605" s="11">
        <v>246</v>
      </c>
      <c r="D605" s="11">
        <v>169</v>
      </c>
      <c r="E605" s="11">
        <v>22</v>
      </c>
      <c r="F605" s="11">
        <v>20</v>
      </c>
      <c r="G605" s="11">
        <v>0</v>
      </c>
      <c r="H605" s="11">
        <f t="shared" si="55"/>
        <v>457</v>
      </c>
      <c r="I605" s="24">
        <f t="shared" si="56"/>
        <v>16</v>
      </c>
      <c r="J605" s="23">
        <f t="shared" si="57"/>
        <v>473</v>
      </c>
    </row>
    <row r="606" spans="1:10" x14ac:dyDescent="0.25">
      <c r="A606" s="22" t="str">
        <f t="shared" si="59"/>
        <v>City of New Rochelle - 38</v>
      </c>
      <c r="B606" s="11">
        <v>210038</v>
      </c>
      <c r="C606" s="11">
        <v>384</v>
      </c>
      <c r="D606" s="11">
        <v>152</v>
      </c>
      <c r="E606" s="11">
        <v>3</v>
      </c>
      <c r="F606" s="11">
        <v>29</v>
      </c>
      <c r="G606" s="11">
        <v>0</v>
      </c>
      <c r="H606" s="11">
        <f t="shared" si="55"/>
        <v>568</v>
      </c>
      <c r="I606" s="24">
        <f t="shared" si="56"/>
        <v>7</v>
      </c>
      <c r="J606" s="23">
        <f t="shared" si="57"/>
        <v>575</v>
      </c>
    </row>
    <row r="607" spans="1:10" x14ac:dyDescent="0.25">
      <c r="A607" s="22" t="str">
        <f t="shared" si="59"/>
        <v>City of New Rochelle - 39</v>
      </c>
      <c r="B607" s="11">
        <v>210039</v>
      </c>
      <c r="C607" s="11">
        <v>186</v>
      </c>
      <c r="D607" s="11">
        <v>126</v>
      </c>
      <c r="E607" s="11">
        <v>19</v>
      </c>
      <c r="F607" s="11">
        <v>3</v>
      </c>
      <c r="G607" s="11">
        <v>0</v>
      </c>
      <c r="H607" s="11">
        <f t="shared" si="55"/>
        <v>334</v>
      </c>
      <c r="I607" s="24">
        <f t="shared" si="56"/>
        <v>14</v>
      </c>
      <c r="J607" s="23">
        <f t="shared" si="57"/>
        <v>348</v>
      </c>
    </row>
    <row r="608" spans="1:10" x14ac:dyDescent="0.25">
      <c r="A608" s="22" t="str">
        <f t="shared" si="59"/>
        <v>City of New Rochelle - 40</v>
      </c>
      <c r="B608" s="11">
        <v>210040</v>
      </c>
      <c r="C608" s="11">
        <v>201</v>
      </c>
      <c r="D608" s="11">
        <v>147</v>
      </c>
      <c r="E608" s="11">
        <v>11</v>
      </c>
      <c r="F608" s="11">
        <v>11</v>
      </c>
      <c r="G608" s="11">
        <v>1</v>
      </c>
      <c r="H608" s="11">
        <f t="shared" si="55"/>
        <v>371</v>
      </c>
      <c r="I608" s="24">
        <f t="shared" si="56"/>
        <v>8</v>
      </c>
      <c r="J608" s="23">
        <f t="shared" si="57"/>
        <v>379</v>
      </c>
    </row>
    <row r="609" spans="1:10" x14ac:dyDescent="0.25">
      <c r="A609" s="22" t="str">
        <f t="shared" si="59"/>
        <v>City of New Rochelle - 41</v>
      </c>
      <c r="B609" s="11">
        <v>210041</v>
      </c>
      <c r="C609" s="11">
        <v>288</v>
      </c>
      <c r="D609" s="11">
        <v>154</v>
      </c>
      <c r="E609" s="11">
        <v>12</v>
      </c>
      <c r="F609" s="11">
        <v>15</v>
      </c>
      <c r="G609" s="11">
        <v>0</v>
      </c>
      <c r="H609" s="11">
        <f t="shared" si="55"/>
        <v>469</v>
      </c>
      <c r="I609" s="24">
        <f t="shared" si="56"/>
        <v>13</v>
      </c>
      <c r="J609" s="23">
        <f t="shared" si="57"/>
        <v>482</v>
      </c>
    </row>
    <row r="610" spans="1:10" x14ac:dyDescent="0.25">
      <c r="A610" s="22" t="str">
        <f t="shared" si="59"/>
        <v>City of New Rochelle - 42</v>
      </c>
      <c r="B610" s="11">
        <v>210042</v>
      </c>
      <c r="C610" s="11">
        <v>258</v>
      </c>
      <c r="D610" s="11">
        <v>152</v>
      </c>
      <c r="E610" s="11">
        <v>8</v>
      </c>
      <c r="F610" s="11">
        <v>9</v>
      </c>
      <c r="G610" s="11">
        <v>0</v>
      </c>
      <c r="H610" s="11">
        <f t="shared" si="55"/>
        <v>427</v>
      </c>
      <c r="I610" s="24">
        <f t="shared" si="56"/>
        <v>7</v>
      </c>
      <c r="J610" s="23">
        <f t="shared" si="57"/>
        <v>434</v>
      </c>
    </row>
    <row r="611" spans="1:10" x14ac:dyDescent="0.25">
      <c r="A611" s="22" t="str">
        <f t="shared" si="59"/>
        <v>City of New Rochelle - 43</v>
      </c>
      <c r="B611" s="11">
        <v>210043</v>
      </c>
      <c r="C611" s="11">
        <v>160</v>
      </c>
      <c r="D611" s="11">
        <v>154</v>
      </c>
      <c r="E611" s="11">
        <v>18</v>
      </c>
      <c r="F611" s="11">
        <v>10</v>
      </c>
      <c r="G611" s="11">
        <v>0</v>
      </c>
      <c r="H611" s="11">
        <f t="shared" si="55"/>
        <v>342</v>
      </c>
      <c r="I611" s="24">
        <f t="shared" si="56"/>
        <v>22</v>
      </c>
      <c r="J611" s="23">
        <f t="shared" si="57"/>
        <v>364</v>
      </c>
    </row>
    <row r="612" spans="1:10" x14ac:dyDescent="0.25">
      <c r="A612" s="22" t="str">
        <f t="shared" si="59"/>
        <v>City of New Rochelle - 44</v>
      </c>
      <c r="B612" s="11">
        <v>210044</v>
      </c>
      <c r="C612" s="11">
        <v>346</v>
      </c>
      <c r="D612" s="11">
        <v>260</v>
      </c>
      <c r="E612" s="11">
        <v>13</v>
      </c>
      <c r="F612" s="11">
        <v>19</v>
      </c>
      <c r="G612" s="11">
        <v>0</v>
      </c>
      <c r="H612" s="11">
        <f t="shared" si="55"/>
        <v>638</v>
      </c>
      <c r="I612" s="24">
        <f t="shared" si="56"/>
        <v>23</v>
      </c>
      <c r="J612" s="23">
        <f t="shared" si="57"/>
        <v>661</v>
      </c>
    </row>
    <row r="613" spans="1:10" x14ac:dyDescent="0.25">
      <c r="A613" s="22" t="str">
        <f t="shared" si="59"/>
        <v>City of New Rochelle - 45</v>
      </c>
      <c r="B613" s="11">
        <v>210045</v>
      </c>
      <c r="C613" s="11">
        <v>35</v>
      </c>
      <c r="D613" s="11">
        <v>37</v>
      </c>
      <c r="E613" s="11">
        <v>13</v>
      </c>
      <c r="F613" s="11">
        <v>1</v>
      </c>
      <c r="G613" s="11">
        <v>0</v>
      </c>
      <c r="H613" s="11">
        <f t="shared" si="55"/>
        <v>86</v>
      </c>
      <c r="I613" s="24">
        <f t="shared" si="56"/>
        <v>8</v>
      </c>
      <c r="J613" s="23">
        <f t="shared" si="57"/>
        <v>94</v>
      </c>
    </row>
    <row r="614" spans="1:10" x14ac:dyDescent="0.25">
      <c r="A614" s="22" t="str">
        <f t="shared" si="59"/>
        <v>City of New Rochelle - 46</v>
      </c>
      <c r="B614" s="11">
        <v>210046</v>
      </c>
      <c r="C614" s="11">
        <v>232</v>
      </c>
      <c r="D614" s="11">
        <v>150</v>
      </c>
      <c r="E614" s="11">
        <v>10</v>
      </c>
      <c r="F614" s="11">
        <v>14</v>
      </c>
      <c r="G614" s="11">
        <v>0</v>
      </c>
      <c r="H614" s="11">
        <f t="shared" ref="H614:H679" si="60">SUM(C614:G614)</f>
        <v>406</v>
      </c>
      <c r="I614" s="24">
        <f t="shared" ref="I614:I679" si="61">SUM(J614-H614)</f>
        <v>7</v>
      </c>
      <c r="J614" s="23">
        <f t="shared" ref="J614:J679" si="62">VLOOKUP(B614,KEY,2,FALSE)</f>
        <v>413</v>
      </c>
    </row>
    <row r="615" spans="1:10" x14ac:dyDescent="0.25">
      <c r="A615" s="22" t="str">
        <f t="shared" si="59"/>
        <v>City of New Rochelle - 47</v>
      </c>
      <c r="B615" s="11">
        <v>210047</v>
      </c>
      <c r="C615" s="11">
        <v>279</v>
      </c>
      <c r="D615" s="11">
        <v>206</v>
      </c>
      <c r="E615" s="11">
        <v>12</v>
      </c>
      <c r="F615" s="11">
        <v>13</v>
      </c>
      <c r="G615" s="11">
        <v>0</v>
      </c>
      <c r="H615" s="11">
        <f t="shared" si="60"/>
        <v>510</v>
      </c>
      <c r="I615" s="24">
        <f t="shared" si="61"/>
        <v>9</v>
      </c>
      <c r="J615" s="23">
        <f t="shared" si="62"/>
        <v>519</v>
      </c>
    </row>
    <row r="616" spans="1:10" x14ac:dyDescent="0.25">
      <c r="A616" s="22" t="str">
        <f t="shared" si="59"/>
        <v>City of New Rochelle - 48</v>
      </c>
      <c r="B616" s="11">
        <v>210048</v>
      </c>
      <c r="C616" s="11">
        <v>261</v>
      </c>
      <c r="D616" s="11">
        <v>122</v>
      </c>
      <c r="E616" s="11">
        <v>15</v>
      </c>
      <c r="F616" s="11">
        <v>22</v>
      </c>
      <c r="G616" s="11">
        <v>0</v>
      </c>
      <c r="H616" s="11">
        <f t="shared" si="60"/>
        <v>420</v>
      </c>
      <c r="I616" s="24">
        <f t="shared" si="61"/>
        <v>13</v>
      </c>
      <c r="J616" s="23">
        <f t="shared" si="62"/>
        <v>433</v>
      </c>
    </row>
    <row r="617" spans="1:10" x14ac:dyDescent="0.25">
      <c r="A617" s="22" t="str">
        <f t="shared" si="59"/>
        <v>City of New Rochelle - 49</v>
      </c>
      <c r="B617" s="11">
        <v>210049</v>
      </c>
      <c r="C617" s="11">
        <v>159</v>
      </c>
      <c r="D617" s="11">
        <v>20</v>
      </c>
      <c r="E617" s="11">
        <v>3</v>
      </c>
      <c r="F617" s="11">
        <v>5</v>
      </c>
      <c r="G617" s="11">
        <v>0</v>
      </c>
      <c r="H617" s="11">
        <f t="shared" si="60"/>
        <v>187</v>
      </c>
      <c r="I617" s="24">
        <f t="shared" si="61"/>
        <v>11</v>
      </c>
      <c r="J617" s="23">
        <f t="shared" si="62"/>
        <v>198</v>
      </c>
    </row>
    <row r="618" spans="1:10" x14ac:dyDescent="0.25">
      <c r="A618" s="22" t="str">
        <f t="shared" si="59"/>
        <v>City of New Rochelle - 50</v>
      </c>
      <c r="B618" s="11">
        <v>210050</v>
      </c>
      <c r="C618" s="11">
        <v>144</v>
      </c>
      <c r="D618" s="11">
        <v>30</v>
      </c>
      <c r="E618" s="11">
        <v>8</v>
      </c>
      <c r="F618" s="11">
        <v>9</v>
      </c>
      <c r="G618" s="11">
        <v>0</v>
      </c>
      <c r="H618" s="11">
        <f t="shared" si="60"/>
        <v>191</v>
      </c>
      <c r="I618" s="24">
        <f t="shared" si="61"/>
        <v>17</v>
      </c>
      <c r="J618" s="23">
        <f t="shared" si="62"/>
        <v>208</v>
      </c>
    </row>
    <row r="619" spans="1:10" x14ac:dyDescent="0.25">
      <c r="A619" s="22" t="str">
        <f t="shared" si="59"/>
        <v>City of New Rochelle - 51</v>
      </c>
      <c r="B619" s="11">
        <v>210051</v>
      </c>
      <c r="C619" s="11">
        <v>57</v>
      </c>
      <c r="D619" s="11">
        <v>11</v>
      </c>
      <c r="E619" s="11">
        <v>2</v>
      </c>
      <c r="F619" s="11">
        <v>2</v>
      </c>
      <c r="G619" s="11">
        <v>0</v>
      </c>
      <c r="H619" s="11">
        <f t="shared" si="60"/>
        <v>72</v>
      </c>
      <c r="I619" s="24">
        <f t="shared" si="61"/>
        <v>6</v>
      </c>
      <c r="J619" s="23">
        <f t="shared" si="62"/>
        <v>78</v>
      </c>
    </row>
    <row r="620" spans="1:10" x14ac:dyDescent="0.25">
      <c r="A620" s="22" t="str">
        <f t="shared" si="59"/>
        <v>City of New Rochelle - 52</v>
      </c>
      <c r="B620" s="11">
        <v>210052</v>
      </c>
      <c r="C620" s="11">
        <v>155</v>
      </c>
      <c r="D620" s="11">
        <v>66</v>
      </c>
      <c r="E620" s="11">
        <v>5</v>
      </c>
      <c r="F620" s="11">
        <v>5</v>
      </c>
      <c r="G620" s="11">
        <v>0</v>
      </c>
      <c r="H620" s="11">
        <f t="shared" si="60"/>
        <v>231</v>
      </c>
      <c r="I620" s="24">
        <f t="shared" si="61"/>
        <v>12</v>
      </c>
      <c r="J620" s="23">
        <f t="shared" si="62"/>
        <v>243</v>
      </c>
    </row>
    <row r="621" spans="1:10" x14ac:dyDescent="0.25">
      <c r="A621" s="22" t="str">
        <f t="shared" si="59"/>
        <v>City of New Rochelle - 53</v>
      </c>
      <c r="B621" s="11">
        <v>210053</v>
      </c>
      <c r="C621" s="11">
        <v>122</v>
      </c>
      <c r="D621" s="11">
        <v>57</v>
      </c>
      <c r="E621" s="11">
        <v>6</v>
      </c>
      <c r="F621" s="11">
        <v>11</v>
      </c>
      <c r="G621" s="11">
        <v>0</v>
      </c>
      <c r="H621" s="11">
        <f t="shared" si="60"/>
        <v>196</v>
      </c>
      <c r="I621" s="24">
        <f t="shared" si="61"/>
        <v>9</v>
      </c>
      <c r="J621" s="23">
        <f t="shared" si="62"/>
        <v>205</v>
      </c>
    </row>
    <row r="622" spans="1:10" x14ac:dyDescent="0.25">
      <c r="A622" s="22" t="str">
        <f t="shared" si="59"/>
        <v>City of New Rochelle - 54</v>
      </c>
      <c r="B622" s="11">
        <v>210054</v>
      </c>
      <c r="C622" s="11">
        <v>95</v>
      </c>
      <c r="D622" s="11">
        <v>43</v>
      </c>
      <c r="E622" s="11">
        <v>2</v>
      </c>
      <c r="F622" s="11">
        <v>6</v>
      </c>
      <c r="G622" s="11">
        <v>0</v>
      </c>
      <c r="H622" s="11">
        <f t="shared" si="60"/>
        <v>146</v>
      </c>
      <c r="I622" s="24">
        <f t="shared" si="61"/>
        <v>11</v>
      </c>
      <c r="J622" s="23">
        <f t="shared" si="62"/>
        <v>157</v>
      </c>
    </row>
    <row r="623" spans="1:10" x14ac:dyDescent="0.25">
      <c r="A623" s="22" t="str">
        <f t="shared" si="59"/>
        <v>City of New Rochelle - 55</v>
      </c>
      <c r="B623" s="11">
        <v>210055</v>
      </c>
      <c r="C623" s="11">
        <v>3</v>
      </c>
      <c r="D623" s="11">
        <v>2</v>
      </c>
      <c r="E623" s="11">
        <v>0</v>
      </c>
      <c r="F623" s="11">
        <v>0</v>
      </c>
      <c r="G623" s="11">
        <v>0</v>
      </c>
      <c r="H623" s="11">
        <f t="shared" si="60"/>
        <v>5</v>
      </c>
      <c r="I623" s="24">
        <f t="shared" si="61"/>
        <v>0</v>
      </c>
      <c r="J623" s="23">
        <f t="shared" si="62"/>
        <v>5</v>
      </c>
    </row>
    <row r="624" spans="1:10" x14ac:dyDescent="0.25">
      <c r="A624" s="22" t="str">
        <f t="shared" si="59"/>
        <v>City of New Rochelle - 56</v>
      </c>
      <c r="B624" s="11">
        <v>210056</v>
      </c>
      <c r="C624" s="11">
        <v>33</v>
      </c>
      <c r="D624" s="11">
        <v>25</v>
      </c>
      <c r="E624" s="11">
        <v>0</v>
      </c>
      <c r="F624" s="11">
        <v>4</v>
      </c>
      <c r="G624" s="11">
        <v>0</v>
      </c>
      <c r="H624" s="11">
        <f t="shared" si="60"/>
        <v>62</v>
      </c>
      <c r="I624" s="24">
        <f t="shared" si="61"/>
        <v>1</v>
      </c>
      <c r="J624" s="23">
        <f t="shared" si="62"/>
        <v>63</v>
      </c>
    </row>
    <row r="625" spans="1:10" x14ac:dyDescent="0.25">
      <c r="A625" s="22" t="str">
        <f t="shared" si="59"/>
        <v>City of New Rochelle - 57</v>
      </c>
      <c r="B625" s="11">
        <v>210057</v>
      </c>
      <c r="C625" s="11">
        <v>248</v>
      </c>
      <c r="D625" s="11">
        <v>20</v>
      </c>
      <c r="E625" s="11">
        <v>3</v>
      </c>
      <c r="F625" s="11">
        <v>37</v>
      </c>
      <c r="G625" s="11">
        <v>0</v>
      </c>
      <c r="H625" s="11">
        <f t="shared" si="60"/>
        <v>308</v>
      </c>
      <c r="I625" s="24">
        <f t="shared" si="61"/>
        <v>10</v>
      </c>
      <c r="J625" s="23">
        <f t="shared" si="62"/>
        <v>318</v>
      </c>
    </row>
    <row r="626" spans="1:10" x14ac:dyDescent="0.25">
      <c r="A626" s="22" t="str">
        <f t="shared" si="59"/>
        <v>City of New Rochelle - 58</v>
      </c>
      <c r="B626" s="11">
        <v>210058</v>
      </c>
      <c r="C626" s="11">
        <v>179</v>
      </c>
      <c r="D626" s="11">
        <v>33</v>
      </c>
      <c r="E626" s="11">
        <v>3</v>
      </c>
      <c r="F626" s="11">
        <v>5</v>
      </c>
      <c r="G626" s="11">
        <v>0</v>
      </c>
      <c r="H626" s="11">
        <f t="shared" si="60"/>
        <v>220</v>
      </c>
      <c r="I626" s="24">
        <f t="shared" si="61"/>
        <v>15</v>
      </c>
      <c r="J626" s="23">
        <f t="shared" si="62"/>
        <v>235</v>
      </c>
    </row>
    <row r="627" spans="1:10" x14ac:dyDescent="0.25">
      <c r="A627" s="22" t="str">
        <f t="shared" si="59"/>
        <v>City of New Rochelle - 59</v>
      </c>
      <c r="B627" s="11">
        <v>210059</v>
      </c>
      <c r="C627" s="11">
        <v>260</v>
      </c>
      <c r="D627" s="11">
        <v>39</v>
      </c>
      <c r="E627" s="11">
        <v>3</v>
      </c>
      <c r="F627" s="11">
        <v>12</v>
      </c>
      <c r="G627" s="11">
        <v>0</v>
      </c>
      <c r="H627" s="11">
        <f t="shared" si="60"/>
        <v>314</v>
      </c>
      <c r="I627" s="24">
        <f t="shared" si="61"/>
        <v>17</v>
      </c>
      <c r="J627" s="23">
        <f t="shared" si="62"/>
        <v>331</v>
      </c>
    </row>
    <row r="628" spans="1:10" x14ac:dyDescent="0.25">
      <c r="A628" s="22" t="str">
        <f t="shared" si="59"/>
        <v>City of New Rochelle - 60</v>
      </c>
      <c r="B628" s="11">
        <v>210060</v>
      </c>
      <c r="C628" s="11">
        <v>157</v>
      </c>
      <c r="D628" s="11">
        <v>9</v>
      </c>
      <c r="E628" s="11">
        <v>2</v>
      </c>
      <c r="F628" s="11">
        <v>3</v>
      </c>
      <c r="G628" s="11">
        <v>0</v>
      </c>
      <c r="H628" s="11">
        <f t="shared" si="60"/>
        <v>171</v>
      </c>
      <c r="I628" s="24">
        <f t="shared" si="61"/>
        <v>7</v>
      </c>
      <c r="J628" s="23">
        <f t="shared" si="62"/>
        <v>178</v>
      </c>
    </row>
    <row r="629" spans="1:10" x14ac:dyDescent="0.25">
      <c r="A629" s="22" t="str">
        <f t="shared" si="59"/>
        <v>City of New Rochelle - 61</v>
      </c>
      <c r="B629" s="11">
        <v>210061</v>
      </c>
      <c r="C629" s="11">
        <v>106</v>
      </c>
      <c r="D629" s="11">
        <v>54</v>
      </c>
      <c r="E629" s="11">
        <v>5</v>
      </c>
      <c r="F629" s="11">
        <v>11</v>
      </c>
      <c r="G629" s="11">
        <v>0</v>
      </c>
      <c r="H629" s="11">
        <f t="shared" si="60"/>
        <v>176</v>
      </c>
      <c r="I629" s="24">
        <f t="shared" si="61"/>
        <v>6</v>
      </c>
      <c r="J629" s="23">
        <f t="shared" si="62"/>
        <v>182</v>
      </c>
    </row>
    <row r="630" spans="1:10" x14ac:dyDescent="0.25">
      <c r="A630" s="22" t="str">
        <f t="shared" si="59"/>
        <v>City of New Rochelle - 63</v>
      </c>
      <c r="B630" s="11">
        <v>210063</v>
      </c>
      <c r="C630" s="11">
        <v>224</v>
      </c>
      <c r="D630" s="11">
        <v>54</v>
      </c>
      <c r="E630" s="11">
        <v>4</v>
      </c>
      <c r="F630" s="11">
        <v>17</v>
      </c>
      <c r="G630" s="11">
        <v>0</v>
      </c>
      <c r="H630" s="11">
        <f t="shared" si="60"/>
        <v>299</v>
      </c>
      <c r="I630" s="24">
        <f t="shared" si="61"/>
        <v>13</v>
      </c>
      <c r="J630" s="23">
        <f t="shared" si="62"/>
        <v>312</v>
      </c>
    </row>
    <row r="631" spans="1:10" x14ac:dyDescent="0.25">
      <c r="A631" s="22" t="str">
        <f t="shared" si="59"/>
        <v>City of New Rochelle - 64</v>
      </c>
      <c r="B631" s="11">
        <v>210064</v>
      </c>
      <c r="C631" s="11">
        <v>131</v>
      </c>
      <c r="D631" s="11">
        <v>20</v>
      </c>
      <c r="E631" s="11">
        <v>1</v>
      </c>
      <c r="F631" s="11">
        <v>13</v>
      </c>
      <c r="G631" s="11">
        <v>0</v>
      </c>
      <c r="H631" s="11">
        <f t="shared" si="60"/>
        <v>165</v>
      </c>
      <c r="I631" s="24">
        <f t="shared" si="61"/>
        <v>20</v>
      </c>
      <c r="J631" s="23">
        <f t="shared" si="62"/>
        <v>185</v>
      </c>
    </row>
    <row r="632" spans="1:10" x14ac:dyDescent="0.25">
      <c r="A632" s="22" t="str">
        <f t="shared" si="59"/>
        <v>City of New Rochelle - 65</v>
      </c>
      <c r="B632" s="11">
        <v>210065</v>
      </c>
      <c r="C632" s="11">
        <v>126</v>
      </c>
      <c r="D632" s="11">
        <v>54</v>
      </c>
      <c r="E632" s="11">
        <v>6</v>
      </c>
      <c r="F632" s="11">
        <v>4</v>
      </c>
      <c r="G632" s="11">
        <v>0</v>
      </c>
      <c r="H632" s="11">
        <f t="shared" si="60"/>
        <v>190</v>
      </c>
      <c r="I632" s="24">
        <f t="shared" si="61"/>
        <v>6</v>
      </c>
      <c r="J632" s="23">
        <f t="shared" si="62"/>
        <v>196</v>
      </c>
    </row>
    <row r="633" spans="1:10" x14ac:dyDescent="0.25">
      <c r="A633" s="22" t="str">
        <f t="shared" si="59"/>
        <v>City of New Rochelle - 66</v>
      </c>
      <c r="B633" s="11">
        <v>210066</v>
      </c>
      <c r="C633" s="11">
        <v>58</v>
      </c>
      <c r="D633" s="11">
        <v>5</v>
      </c>
      <c r="E633" s="11">
        <v>1</v>
      </c>
      <c r="F633" s="11">
        <v>1</v>
      </c>
      <c r="G633" s="11">
        <v>0</v>
      </c>
      <c r="H633" s="11">
        <f t="shared" si="60"/>
        <v>65</v>
      </c>
      <c r="I633" s="24">
        <f t="shared" si="61"/>
        <v>8</v>
      </c>
      <c r="J633" s="23">
        <f t="shared" si="62"/>
        <v>73</v>
      </c>
    </row>
    <row r="634" spans="1:10" x14ac:dyDescent="0.25">
      <c r="A634" s="22" t="str">
        <f t="shared" si="59"/>
        <v>City of New Rochelle - 67</v>
      </c>
      <c r="B634" s="11">
        <v>210067</v>
      </c>
      <c r="C634" s="11">
        <v>182</v>
      </c>
      <c r="D634" s="11">
        <v>141</v>
      </c>
      <c r="E634" s="11">
        <v>10</v>
      </c>
      <c r="F634" s="11">
        <v>13</v>
      </c>
      <c r="G634" s="11">
        <v>0</v>
      </c>
      <c r="H634" s="11">
        <f t="shared" si="60"/>
        <v>346</v>
      </c>
      <c r="I634" s="24">
        <f t="shared" si="61"/>
        <v>5</v>
      </c>
      <c r="J634" s="23">
        <f t="shared" si="62"/>
        <v>351</v>
      </c>
    </row>
    <row r="635" spans="1:10" x14ac:dyDescent="0.25">
      <c r="A635" s="22" t="str">
        <f t="shared" si="59"/>
        <v>City of New Rochelle - 68</v>
      </c>
      <c r="B635" s="11">
        <v>210068</v>
      </c>
      <c r="C635" s="11">
        <v>136</v>
      </c>
      <c r="D635" s="11">
        <v>70</v>
      </c>
      <c r="E635" s="11">
        <v>10</v>
      </c>
      <c r="F635" s="11">
        <v>8</v>
      </c>
      <c r="G635" s="11">
        <v>0</v>
      </c>
      <c r="H635" s="11">
        <f t="shared" si="60"/>
        <v>224</v>
      </c>
      <c r="I635" s="24">
        <f t="shared" si="61"/>
        <v>7</v>
      </c>
      <c r="J635" s="23">
        <f t="shared" si="62"/>
        <v>231</v>
      </c>
    </row>
    <row r="636" spans="1:10" x14ac:dyDescent="0.25">
      <c r="A636" s="22" t="str">
        <f t="shared" si="59"/>
        <v>City of New Rochelle - 69</v>
      </c>
      <c r="B636" s="11">
        <v>210069</v>
      </c>
      <c r="C636" s="11">
        <v>242</v>
      </c>
      <c r="D636" s="11">
        <v>165</v>
      </c>
      <c r="E636" s="11">
        <v>18</v>
      </c>
      <c r="F636" s="11">
        <v>14</v>
      </c>
      <c r="G636" s="11">
        <v>0</v>
      </c>
      <c r="H636" s="11">
        <f t="shared" si="60"/>
        <v>439</v>
      </c>
      <c r="I636" s="24">
        <f t="shared" si="61"/>
        <v>15</v>
      </c>
      <c r="J636" s="23">
        <f t="shared" si="62"/>
        <v>454</v>
      </c>
    </row>
    <row r="637" spans="1:10" x14ac:dyDescent="0.25">
      <c r="A637" s="22" t="str">
        <f t="shared" si="59"/>
        <v>City of New Rochelle - 70</v>
      </c>
      <c r="B637" s="11">
        <v>210070</v>
      </c>
      <c r="C637" s="11">
        <v>8</v>
      </c>
      <c r="D637" s="11">
        <v>0</v>
      </c>
      <c r="E637" s="11">
        <v>0</v>
      </c>
      <c r="F637" s="11">
        <v>1</v>
      </c>
      <c r="G637" s="11">
        <v>0</v>
      </c>
      <c r="H637" s="11">
        <f t="shared" si="60"/>
        <v>9</v>
      </c>
      <c r="I637" s="24">
        <f t="shared" si="61"/>
        <v>1</v>
      </c>
      <c r="J637" s="23">
        <f t="shared" si="62"/>
        <v>10</v>
      </c>
    </row>
    <row r="638" spans="1:10" x14ac:dyDescent="0.25">
      <c r="A638" s="22" t="str">
        <f t="shared" si="59"/>
        <v>City of New Rochelle - 71</v>
      </c>
      <c r="B638" s="11">
        <v>210071</v>
      </c>
      <c r="C638" s="11">
        <v>136</v>
      </c>
      <c r="D638" s="11">
        <v>100</v>
      </c>
      <c r="E638" s="11">
        <v>8</v>
      </c>
      <c r="F638" s="11">
        <v>12</v>
      </c>
      <c r="G638" s="11">
        <v>0</v>
      </c>
      <c r="H638" s="11">
        <f t="shared" si="60"/>
        <v>256</v>
      </c>
      <c r="I638" s="24">
        <f t="shared" si="61"/>
        <v>9</v>
      </c>
      <c r="J638" s="23">
        <f t="shared" si="62"/>
        <v>265</v>
      </c>
    </row>
    <row r="639" spans="1:10" x14ac:dyDescent="0.25">
      <c r="A639" s="22" t="str">
        <f t="shared" si="59"/>
        <v>City of New Rochelle - 72</v>
      </c>
      <c r="B639" s="11">
        <v>210072</v>
      </c>
      <c r="C639" s="11">
        <v>88</v>
      </c>
      <c r="D639" s="11">
        <v>19</v>
      </c>
      <c r="E639" s="11">
        <v>3</v>
      </c>
      <c r="F639" s="11">
        <v>11</v>
      </c>
      <c r="G639" s="11">
        <v>0</v>
      </c>
      <c r="H639" s="11">
        <f t="shared" si="60"/>
        <v>121</v>
      </c>
      <c r="I639" s="24">
        <f t="shared" si="61"/>
        <v>3</v>
      </c>
      <c r="J639" s="23">
        <f t="shared" si="62"/>
        <v>124</v>
      </c>
    </row>
    <row r="640" spans="1:10" x14ac:dyDescent="0.25">
      <c r="A640" s="22" t="str">
        <f t="shared" si="59"/>
        <v>City of New Rochelle - 73</v>
      </c>
      <c r="B640" s="11">
        <v>210073</v>
      </c>
      <c r="C640" s="11">
        <v>206</v>
      </c>
      <c r="D640" s="11">
        <v>191</v>
      </c>
      <c r="E640" s="11">
        <v>15</v>
      </c>
      <c r="F640" s="11">
        <v>13</v>
      </c>
      <c r="G640" s="11">
        <v>0</v>
      </c>
      <c r="H640" s="11">
        <f t="shared" si="60"/>
        <v>425</v>
      </c>
      <c r="I640" s="24">
        <f t="shared" si="61"/>
        <v>15</v>
      </c>
      <c r="J640" s="23">
        <f t="shared" si="62"/>
        <v>440</v>
      </c>
    </row>
    <row r="641" spans="1:10" x14ac:dyDescent="0.25">
      <c r="A641" s="22" t="str">
        <f t="shared" si="59"/>
        <v>City of New Rochelle - 74</v>
      </c>
      <c r="B641" s="11">
        <v>210074</v>
      </c>
      <c r="C641" s="11">
        <v>274</v>
      </c>
      <c r="D641" s="11">
        <v>205</v>
      </c>
      <c r="E641" s="11">
        <v>18</v>
      </c>
      <c r="F641" s="11">
        <v>21</v>
      </c>
      <c r="G641" s="11">
        <v>0</v>
      </c>
      <c r="H641" s="11">
        <f t="shared" si="60"/>
        <v>518</v>
      </c>
      <c r="I641" s="24">
        <f t="shared" si="61"/>
        <v>26</v>
      </c>
      <c r="J641" s="23">
        <f t="shared" si="62"/>
        <v>544</v>
      </c>
    </row>
    <row r="642" spans="1:10" x14ac:dyDescent="0.25">
      <c r="A642" s="22" t="str">
        <f t="shared" si="59"/>
        <v>City of New Rochelle - 75</v>
      </c>
      <c r="B642" s="11">
        <v>210075</v>
      </c>
      <c r="C642" s="11">
        <v>31</v>
      </c>
      <c r="D642" s="11">
        <v>4</v>
      </c>
      <c r="E642" s="11">
        <v>1</v>
      </c>
      <c r="F642" s="11">
        <v>2</v>
      </c>
      <c r="G642" s="11">
        <v>0</v>
      </c>
      <c r="H642" s="11">
        <f t="shared" si="60"/>
        <v>38</v>
      </c>
      <c r="I642" s="24">
        <f t="shared" si="61"/>
        <v>0</v>
      </c>
      <c r="J642" s="23">
        <f t="shared" si="62"/>
        <v>38</v>
      </c>
    </row>
    <row r="643" spans="1:10" x14ac:dyDescent="0.25">
      <c r="A643" s="22" t="str">
        <f t="shared" si="59"/>
        <v>City of New Rochelle - 76</v>
      </c>
      <c r="B643" s="11">
        <v>210076</v>
      </c>
      <c r="C643" s="11">
        <v>0</v>
      </c>
      <c r="D643" s="11">
        <v>0</v>
      </c>
      <c r="E643" s="11">
        <v>0</v>
      </c>
      <c r="F643" s="11">
        <v>0</v>
      </c>
      <c r="G643" s="11">
        <v>0</v>
      </c>
      <c r="H643" s="11">
        <f t="shared" si="60"/>
        <v>0</v>
      </c>
      <c r="I643" s="24">
        <f t="shared" si="61"/>
        <v>0</v>
      </c>
      <c r="J643" s="23">
        <f t="shared" si="62"/>
        <v>0</v>
      </c>
    </row>
    <row r="644" spans="1:10" x14ac:dyDescent="0.25">
      <c r="A644" s="22" t="str">
        <f t="shared" si="59"/>
        <v>City of New Rochelle - 77</v>
      </c>
      <c r="B644" s="11">
        <v>210077</v>
      </c>
      <c r="C644" s="11">
        <v>0</v>
      </c>
      <c r="D644" s="11">
        <v>0</v>
      </c>
      <c r="E644" s="11">
        <v>0</v>
      </c>
      <c r="F644" s="11">
        <v>0</v>
      </c>
      <c r="G644" s="11">
        <v>0</v>
      </c>
      <c r="H644" s="11">
        <f t="shared" si="60"/>
        <v>0</v>
      </c>
      <c r="I644" s="24">
        <f t="shared" si="61"/>
        <v>0</v>
      </c>
      <c r="J644" s="23">
        <f t="shared" si="62"/>
        <v>0</v>
      </c>
    </row>
    <row r="645" spans="1:10" x14ac:dyDescent="0.25">
      <c r="A645" s="22" t="str">
        <f t="shared" si="59"/>
        <v>City of New Rochelle - 78</v>
      </c>
      <c r="B645" s="11">
        <v>210078</v>
      </c>
      <c r="C645" s="11">
        <v>127</v>
      </c>
      <c r="D645" s="11">
        <v>52</v>
      </c>
      <c r="E645" s="11">
        <v>3</v>
      </c>
      <c r="F645" s="11">
        <v>1</v>
      </c>
      <c r="G645" s="11">
        <v>0</v>
      </c>
      <c r="H645" s="11">
        <f t="shared" si="60"/>
        <v>183</v>
      </c>
      <c r="I645" s="24">
        <f t="shared" si="61"/>
        <v>7</v>
      </c>
      <c r="J645" s="23">
        <f t="shared" si="62"/>
        <v>190</v>
      </c>
    </row>
    <row r="646" spans="1:10" ht="13.8" thickBot="1" x14ac:dyDescent="0.3">
      <c r="A646" s="18" t="str">
        <f t="shared" si="59"/>
        <v>City of New Rochelle - 79</v>
      </c>
      <c r="B646" s="19">
        <v>210079</v>
      </c>
      <c r="C646" s="19">
        <v>0</v>
      </c>
      <c r="D646" s="19">
        <v>0</v>
      </c>
      <c r="E646" s="19">
        <v>0</v>
      </c>
      <c r="F646" s="19">
        <v>0</v>
      </c>
      <c r="G646" s="19">
        <v>0</v>
      </c>
      <c r="H646" s="19">
        <f t="shared" si="60"/>
        <v>0</v>
      </c>
      <c r="I646" s="26">
        <f t="shared" si="61"/>
        <v>0</v>
      </c>
      <c r="J646" s="19">
        <f t="shared" si="62"/>
        <v>0</v>
      </c>
    </row>
    <row r="647" spans="1:10" x14ac:dyDescent="0.25">
      <c r="A647" s="22"/>
      <c r="B647" s="11" t="s">
        <v>977</v>
      </c>
      <c r="C647" s="11">
        <f>SUM(C571:C646)</f>
        <v>13672</v>
      </c>
      <c r="D647" s="11">
        <f t="shared" ref="D647:J647" si="63">SUM(D571:D646)</f>
        <v>6934</v>
      </c>
      <c r="E647" s="11">
        <f t="shared" si="63"/>
        <v>599</v>
      </c>
      <c r="F647" s="11">
        <f t="shared" si="63"/>
        <v>912</v>
      </c>
      <c r="G647" s="11">
        <f t="shared" si="63"/>
        <v>4</v>
      </c>
      <c r="H647" s="11">
        <f t="shared" si="63"/>
        <v>22121</v>
      </c>
      <c r="I647" s="11">
        <f t="shared" si="63"/>
        <v>827</v>
      </c>
      <c r="J647" s="11">
        <f t="shared" si="63"/>
        <v>22948</v>
      </c>
    </row>
    <row r="648" spans="1:10" x14ac:dyDescent="0.25">
      <c r="A648" s="22" t="str">
        <f t="shared" si="59"/>
        <v>City of Peekskill - 1</v>
      </c>
      <c r="B648" s="11">
        <v>220001</v>
      </c>
      <c r="C648" s="11">
        <v>213</v>
      </c>
      <c r="D648" s="11">
        <v>43</v>
      </c>
      <c r="E648" s="11">
        <v>8</v>
      </c>
      <c r="F648" s="11">
        <v>29</v>
      </c>
      <c r="G648" s="11">
        <v>0</v>
      </c>
      <c r="H648" s="11">
        <f t="shared" si="60"/>
        <v>293</v>
      </c>
      <c r="I648" s="24">
        <f t="shared" si="61"/>
        <v>17</v>
      </c>
      <c r="J648" s="23">
        <f t="shared" si="62"/>
        <v>310</v>
      </c>
    </row>
    <row r="649" spans="1:10" x14ac:dyDescent="0.25">
      <c r="A649" s="22" t="str">
        <f t="shared" si="59"/>
        <v>City of Peekskill - 2</v>
      </c>
      <c r="B649" s="11">
        <v>220002</v>
      </c>
      <c r="C649" s="11">
        <v>172</v>
      </c>
      <c r="D649" s="11">
        <v>50</v>
      </c>
      <c r="E649" s="11">
        <v>3</v>
      </c>
      <c r="F649" s="11">
        <v>15</v>
      </c>
      <c r="G649" s="11">
        <v>0</v>
      </c>
      <c r="H649" s="11">
        <f t="shared" si="60"/>
        <v>240</v>
      </c>
      <c r="I649" s="24">
        <f t="shared" si="61"/>
        <v>17</v>
      </c>
      <c r="J649" s="23">
        <f t="shared" si="62"/>
        <v>257</v>
      </c>
    </row>
    <row r="650" spans="1:10" x14ac:dyDescent="0.25">
      <c r="A650" s="22" t="str">
        <f t="shared" si="59"/>
        <v>City of Peekskill - 3</v>
      </c>
      <c r="B650" s="11">
        <v>220003</v>
      </c>
      <c r="C650" s="11">
        <v>109</v>
      </c>
      <c r="D650" s="11">
        <v>37</v>
      </c>
      <c r="E650" s="11">
        <v>5</v>
      </c>
      <c r="F650" s="11">
        <v>8</v>
      </c>
      <c r="G650" s="11">
        <v>1</v>
      </c>
      <c r="H650" s="11">
        <f t="shared" si="60"/>
        <v>160</v>
      </c>
      <c r="I650" s="24">
        <f t="shared" si="61"/>
        <v>7</v>
      </c>
      <c r="J650" s="23">
        <f t="shared" si="62"/>
        <v>167</v>
      </c>
    </row>
    <row r="651" spans="1:10" x14ac:dyDescent="0.25">
      <c r="A651" s="22" t="str">
        <f t="shared" si="59"/>
        <v>City of Peekskill - 4</v>
      </c>
      <c r="B651" s="11">
        <v>220004</v>
      </c>
      <c r="C651" s="11">
        <v>204</v>
      </c>
      <c r="D651" s="11">
        <v>60</v>
      </c>
      <c r="E651" s="11">
        <v>15</v>
      </c>
      <c r="F651" s="11">
        <v>15</v>
      </c>
      <c r="G651" s="11">
        <v>0</v>
      </c>
      <c r="H651" s="11">
        <f t="shared" si="60"/>
        <v>294</v>
      </c>
      <c r="I651" s="24">
        <f t="shared" si="61"/>
        <v>13</v>
      </c>
      <c r="J651" s="23">
        <f t="shared" si="62"/>
        <v>307</v>
      </c>
    </row>
    <row r="652" spans="1:10" x14ac:dyDescent="0.25">
      <c r="A652" s="22" t="str">
        <f t="shared" si="59"/>
        <v>City of Peekskill - 5</v>
      </c>
      <c r="B652" s="11">
        <v>220005</v>
      </c>
      <c r="C652" s="11">
        <v>184</v>
      </c>
      <c r="D652" s="11">
        <v>91</v>
      </c>
      <c r="E652" s="11">
        <v>9</v>
      </c>
      <c r="F652" s="11">
        <v>22</v>
      </c>
      <c r="G652" s="11">
        <v>0</v>
      </c>
      <c r="H652" s="11">
        <f t="shared" si="60"/>
        <v>306</v>
      </c>
      <c r="I652" s="24">
        <f t="shared" si="61"/>
        <v>11</v>
      </c>
      <c r="J652" s="23">
        <f t="shared" si="62"/>
        <v>317</v>
      </c>
    </row>
    <row r="653" spans="1:10" x14ac:dyDescent="0.25">
      <c r="A653" s="22" t="str">
        <f t="shared" si="59"/>
        <v>City of Peekskill - 6</v>
      </c>
      <c r="B653" s="11">
        <v>220006</v>
      </c>
      <c r="C653" s="11">
        <v>61</v>
      </c>
      <c r="D653" s="11">
        <v>17</v>
      </c>
      <c r="E653" s="11">
        <v>4</v>
      </c>
      <c r="F653" s="11">
        <v>11</v>
      </c>
      <c r="G653" s="11">
        <v>0</v>
      </c>
      <c r="H653" s="11">
        <f t="shared" si="60"/>
        <v>93</v>
      </c>
      <c r="I653" s="24">
        <f t="shared" si="61"/>
        <v>7</v>
      </c>
      <c r="J653" s="23">
        <f t="shared" si="62"/>
        <v>100</v>
      </c>
    </row>
    <row r="654" spans="1:10" x14ac:dyDescent="0.25">
      <c r="A654" s="22" t="str">
        <f t="shared" si="59"/>
        <v>City of Peekskill - 7</v>
      </c>
      <c r="B654" s="11">
        <v>220007</v>
      </c>
      <c r="C654" s="11">
        <v>138</v>
      </c>
      <c r="D654" s="11">
        <v>83</v>
      </c>
      <c r="E654" s="11">
        <v>11</v>
      </c>
      <c r="F654" s="11">
        <v>11</v>
      </c>
      <c r="G654" s="11">
        <v>1</v>
      </c>
      <c r="H654" s="11">
        <f t="shared" si="60"/>
        <v>244</v>
      </c>
      <c r="I654" s="24">
        <f t="shared" si="61"/>
        <v>9</v>
      </c>
      <c r="J654" s="23">
        <f t="shared" si="62"/>
        <v>253</v>
      </c>
    </row>
    <row r="655" spans="1:10" x14ac:dyDescent="0.25">
      <c r="A655" s="22" t="str">
        <f t="shared" si="59"/>
        <v>City of Peekskill - 8</v>
      </c>
      <c r="B655" s="11">
        <v>220008</v>
      </c>
      <c r="C655" s="11">
        <v>175</v>
      </c>
      <c r="D655" s="11">
        <v>47</v>
      </c>
      <c r="E655" s="11">
        <v>4</v>
      </c>
      <c r="F655" s="11">
        <v>28</v>
      </c>
      <c r="G655" s="11">
        <v>0</v>
      </c>
      <c r="H655" s="11">
        <f t="shared" si="60"/>
        <v>254</v>
      </c>
      <c r="I655" s="24">
        <f t="shared" si="61"/>
        <v>3</v>
      </c>
      <c r="J655" s="23">
        <f t="shared" si="62"/>
        <v>257</v>
      </c>
    </row>
    <row r="656" spans="1:10" x14ac:dyDescent="0.25">
      <c r="A656" s="22" t="str">
        <f t="shared" si="59"/>
        <v>City of Peekskill - 9</v>
      </c>
      <c r="B656" s="11">
        <v>220009</v>
      </c>
      <c r="C656" s="11">
        <v>205</v>
      </c>
      <c r="D656" s="11">
        <v>71</v>
      </c>
      <c r="E656" s="11">
        <v>14</v>
      </c>
      <c r="F656" s="11">
        <v>35</v>
      </c>
      <c r="G656" s="11">
        <v>0</v>
      </c>
      <c r="H656" s="11">
        <f t="shared" si="60"/>
        <v>325</v>
      </c>
      <c r="I656" s="24">
        <f t="shared" si="61"/>
        <v>5</v>
      </c>
      <c r="J656" s="23">
        <f t="shared" si="62"/>
        <v>330</v>
      </c>
    </row>
    <row r="657" spans="1:10" x14ac:dyDescent="0.25">
      <c r="A657" s="22" t="str">
        <f t="shared" si="59"/>
        <v>City of Peekskill - 10</v>
      </c>
      <c r="B657" s="11">
        <v>220010</v>
      </c>
      <c r="C657" s="11">
        <v>227</v>
      </c>
      <c r="D657" s="11">
        <v>108</v>
      </c>
      <c r="E657" s="11">
        <v>17</v>
      </c>
      <c r="F657" s="11">
        <v>28</v>
      </c>
      <c r="G657" s="11">
        <v>1</v>
      </c>
      <c r="H657" s="11">
        <f t="shared" si="60"/>
        <v>381</v>
      </c>
      <c r="I657" s="24">
        <f t="shared" si="61"/>
        <v>14</v>
      </c>
      <c r="J657" s="23">
        <f t="shared" si="62"/>
        <v>395</v>
      </c>
    </row>
    <row r="658" spans="1:10" x14ac:dyDescent="0.25">
      <c r="A658" s="22" t="str">
        <f t="shared" si="59"/>
        <v>City of Peekskill - 11</v>
      </c>
      <c r="B658" s="11">
        <v>220011</v>
      </c>
      <c r="C658" s="11">
        <v>271</v>
      </c>
      <c r="D658" s="11">
        <v>107</v>
      </c>
      <c r="E658" s="11">
        <v>24</v>
      </c>
      <c r="F658" s="11">
        <v>24</v>
      </c>
      <c r="G658" s="11">
        <v>0</v>
      </c>
      <c r="H658" s="11">
        <f t="shared" si="60"/>
        <v>426</v>
      </c>
      <c r="I658" s="24">
        <f t="shared" si="61"/>
        <v>8</v>
      </c>
      <c r="J658" s="23">
        <f t="shared" si="62"/>
        <v>434</v>
      </c>
    </row>
    <row r="659" spans="1:10" x14ac:dyDescent="0.25">
      <c r="A659" s="22" t="str">
        <f t="shared" si="59"/>
        <v>City of Peekskill - 13</v>
      </c>
      <c r="B659" s="11">
        <v>220013</v>
      </c>
      <c r="C659" s="11">
        <v>189</v>
      </c>
      <c r="D659" s="11">
        <v>140</v>
      </c>
      <c r="E659" s="11">
        <v>11</v>
      </c>
      <c r="F659" s="11">
        <v>38</v>
      </c>
      <c r="G659" s="11">
        <v>1</v>
      </c>
      <c r="H659" s="11">
        <f t="shared" si="60"/>
        <v>379</v>
      </c>
      <c r="I659" s="24">
        <f t="shared" si="61"/>
        <v>18</v>
      </c>
      <c r="J659" s="23">
        <f t="shared" si="62"/>
        <v>397</v>
      </c>
    </row>
    <row r="660" spans="1:10" x14ac:dyDescent="0.25">
      <c r="A660" s="22" t="str">
        <f t="shared" si="59"/>
        <v>City of Peekskill - 14</v>
      </c>
      <c r="B660" s="11">
        <v>220014</v>
      </c>
      <c r="C660" s="11">
        <v>75</v>
      </c>
      <c r="D660" s="11">
        <v>58</v>
      </c>
      <c r="E660" s="11">
        <v>8</v>
      </c>
      <c r="F660" s="11">
        <v>6</v>
      </c>
      <c r="G660" s="11">
        <v>0</v>
      </c>
      <c r="H660" s="11">
        <f t="shared" si="60"/>
        <v>147</v>
      </c>
      <c r="I660" s="24">
        <f t="shared" si="61"/>
        <v>5</v>
      </c>
      <c r="J660" s="23">
        <f t="shared" si="62"/>
        <v>152</v>
      </c>
    </row>
    <row r="661" spans="1:10" x14ac:dyDescent="0.25">
      <c r="A661" s="22" t="str">
        <f t="shared" si="59"/>
        <v>City of Peekskill - 15</v>
      </c>
      <c r="B661" s="11">
        <v>220015</v>
      </c>
      <c r="C661" s="11">
        <v>148</v>
      </c>
      <c r="D661" s="11">
        <v>53</v>
      </c>
      <c r="E661" s="11">
        <v>11</v>
      </c>
      <c r="F661" s="11">
        <v>14</v>
      </c>
      <c r="G661" s="11">
        <v>0</v>
      </c>
      <c r="H661" s="11">
        <f t="shared" si="60"/>
        <v>226</v>
      </c>
      <c r="I661" s="24">
        <f t="shared" si="61"/>
        <v>9</v>
      </c>
      <c r="J661" s="23">
        <f t="shared" si="62"/>
        <v>235</v>
      </c>
    </row>
    <row r="662" spans="1:10" x14ac:dyDescent="0.25">
      <c r="A662" s="22" t="str">
        <f t="shared" si="59"/>
        <v>City of Peekskill - 16</v>
      </c>
      <c r="B662" s="11">
        <v>220016</v>
      </c>
      <c r="C662" s="11">
        <v>287</v>
      </c>
      <c r="D662" s="11">
        <v>159</v>
      </c>
      <c r="E662" s="11">
        <v>11</v>
      </c>
      <c r="F662" s="11">
        <v>11</v>
      </c>
      <c r="G662" s="11">
        <v>0</v>
      </c>
      <c r="H662" s="11">
        <f t="shared" si="60"/>
        <v>468</v>
      </c>
      <c r="I662" s="24">
        <f t="shared" si="61"/>
        <v>11</v>
      </c>
      <c r="J662" s="23">
        <f t="shared" si="62"/>
        <v>479</v>
      </c>
    </row>
    <row r="663" spans="1:10" x14ac:dyDescent="0.25">
      <c r="A663" s="22" t="str">
        <f t="shared" si="59"/>
        <v>City of Peekskill - 17</v>
      </c>
      <c r="B663" s="11">
        <v>220017</v>
      </c>
      <c r="C663" s="11">
        <v>208</v>
      </c>
      <c r="D663" s="11">
        <v>60</v>
      </c>
      <c r="E663" s="11">
        <v>10</v>
      </c>
      <c r="F663" s="11">
        <v>15</v>
      </c>
      <c r="G663" s="11">
        <v>0</v>
      </c>
      <c r="H663" s="11">
        <f t="shared" si="60"/>
        <v>293</v>
      </c>
      <c r="I663" s="24">
        <f t="shared" si="61"/>
        <v>9</v>
      </c>
      <c r="J663" s="23">
        <f t="shared" si="62"/>
        <v>302</v>
      </c>
    </row>
    <row r="664" spans="1:10" x14ac:dyDescent="0.25">
      <c r="A664" s="22" t="str">
        <f t="shared" si="59"/>
        <v>City of Peekskill - 18</v>
      </c>
      <c r="B664" s="11">
        <v>220018</v>
      </c>
      <c r="C664" s="11">
        <v>99</v>
      </c>
      <c r="D664" s="11">
        <v>41</v>
      </c>
      <c r="E664" s="11">
        <v>1</v>
      </c>
      <c r="F664" s="11">
        <v>5</v>
      </c>
      <c r="G664" s="11">
        <v>0</v>
      </c>
      <c r="H664" s="11">
        <f t="shared" si="60"/>
        <v>146</v>
      </c>
      <c r="I664" s="24">
        <f t="shared" si="61"/>
        <v>1</v>
      </c>
      <c r="J664" s="23">
        <f t="shared" si="62"/>
        <v>147</v>
      </c>
    </row>
    <row r="665" spans="1:10" x14ac:dyDescent="0.25">
      <c r="A665" s="22" t="str">
        <f t="shared" si="59"/>
        <v>City of Peekskill - 19</v>
      </c>
      <c r="B665" s="11">
        <v>220019</v>
      </c>
      <c r="C665" s="11">
        <v>347</v>
      </c>
      <c r="D665" s="11">
        <v>178</v>
      </c>
      <c r="E665" s="11">
        <v>18</v>
      </c>
      <c r="F665" s="11">
        <v>26</v>
      </c>
      <c r="G665" s="11">
        <v>0</v>
      </c>
      <c r="H665" s="11">
        <f t="shared" si="60"/>
        <v>569</v>
      </c>
      <c r="I665" s="24">
        <f t="shared" si="61"/>
        <v>11</v>
      </c>
      <c r="J665" s="23">
        <f t="shared" si="62"/>
        <v>580</v>
      </c>
    </row>
    <row r="666" spans="1:10" x14ac:dyDescent="0.25">
      <c r="A666" s="22" t="str">
        <f t="shared" ref="A666:A731" si="64">VLOOKUP(B666,KEY,3,FALSE)</f>
        <v>City of Peekskill - 20</v>
      </c>
      <c r="B666" s="11">
        <v>220020</v>
      </c>
      <c r="C666" s="11">
        <v>53</v>
      </c>
      <c r="D666" s="11">
        <v>41</v>
      </c>
      <c r="E666" s="11">
        <v>6</v>
      </c>
      <c r="F666" s="11">
        <v>6</v>
      </c>
      <c r="G666" s="11">
        <v>0</v>
      </c>
      <c r="H666" s="11">
        <f t="shared" si="60"/>
        <v>106</v>
      </c>
      <c r="I666" s="24">
        <f t="shared" si="61"/>
        <v>9</v>
      </c>
      <c r="J666" s="23">
        <f t="shared" si="62"/>
        <v>115</v>
      </c>
    </row>
    <row r="667" spans="1:10" x14ac:dyDescent="0.25">
      <c r="A667" s="22" t="str">
        <f t="shared" si="64"/>
        <v>City of Peekskill - 21</v>
      </c>
      <c r="B667" s="11">
        <v>220021</v>
      </c>
      <c r="C667" s="11">
        <v>198</v>
      </c>
      <c r="D667" s="11">
        <v>70</v>
      </c>
      <c r="E667" s="11">
        <v>18</v>
      </c>
      <c r="F667" s="11">
        <v>13</v>
      </c>
      <c r="G667" s="11">
        <v>0</v>
      </c>
      <c r="H667" s="11">
        <f t="shared" si="60"/>
        <v>299</v>
      </c>
      <c r="I667" s="24">
        <f t="shared" si="61"/>
        <v>16</v>
      </c>
      <c r="J667" s="23">
        <f t="shared" si="62"/>
        <v>315</v>
      </c>
    </row>
    <row r="668" spans="1:10" x14ac:dyDescent="0.25">
      <c r="A668" s="22" t="str">
        <f t="shared" si="64"/>
        <v>City of Peekskill - 22</v>
      </c>
      <c r="B668" s="11">
        <v>220022</v>
      </c>
      <c r="C668" s="11">
        <v>155</v>
      </c>
      <c r="D668" s="11">
        <v>68</v>
      </c>
      <c r="E668" s="11">
        <v>3</v>
      </c>
      <c r="F668" s="11">
        <v>13</v>
      </c>
      <c r="G668" s="11">
        <v>0</v>
      </c>
      <c r="H668" s="11">
        <f t="shared" si="60"/>
        <v>239</v>
      </c>
      <c r="I668" s="24">
        <f t="shared" si="61"/>
        <v>3</v>
      </c>
      <c r="J668" s="23">
        <f t="shared" si="62"/>
        <v>242</v>
      </c>
    </row>
    <row r="669" spans="1:10" ht="13.8" thickBot="1" x14ac:dyDescent="0.3">
      <c r="A669" s="18" t="str">
        <f t="shared" si="64"/>
        <v>City of Peekskill - 23</v>
      </c>
      <c r="B669" s="19">
        <v>220023</v>
      </c>
      <c r="C669" s="19">
        <v>168</v>
      </c>
      <c r="D669" s="19">
        <v>72</v>
      </c>
      <c r="E669" s="19">
        <v>14</v>
      </c>
      <c r="F669" s="19">
        <v>17</v>
      </c>
      <c r="G669" s="19">
        <v>0</v>
      </c>
      <c r="H669" s="19">
        <f t="shared" si="60"/>
        <v>271</v>
      </c>
      <c r="I669" s="26">
        <f t="shared" si="61"/>
        <v>9</v>
      </c>
      <c r="J669" s="19">
        <f t="shared" si="62"/>
        <v>280</v>
      </c>
    </row>
    <row r="670" spans="1:10" x14ac:dyDescent="0.25">
      <c r="A670" s="22"/>
      <c r="B670" s="11" t="s">
        <v>977</v>
      </c>
      <c r="C670" s="11">
        <f>SUM(C648:C669)</f>
        <v>3886</v>
      </c>
      <c r="D670" s="11">
        <f t="shared" ref="D670:J670" si="65">SUM(D648:D669)</f>
        <v>1654</v>
      </c>
      <c r="E670" s="11">
        <f t="shared" si="65"/>
        <v>225</v>
      </c>
      <c r="F670" s="11">
        <f t="shared" si="65"/>
        <v>390</v>
      </c>
      <c r="G670" s="11">
        <f t="shared" si="65"/>
        <v>4</v>
      </c>
      <c r="H670" s="11">
        <f t="shared" si="65"/>
        <v>6159</v>
      </c>
      <c r="I670" s="11">
        <f t="shared" si="65"/>
        <v>212</v>
      </c>
      <c r="J670" s="11">
        <f t="shared" si="65"/>
        <v>6371</v>
      </c>
    </row>
    <row r="671" spans="1:10" x14ac:dyDescent="0.25">
      <c r="A671" s="22" t="str">
        <f t="shared" si="64"/>
        <v>City of Rye - 1</v>
      </c>
      <c r="B671" s="11">
        <v>230001</v>
      </c>
      <c r="C671" s="11">
        <v>343</v>
      </c>
      <c r="D671" s="11">
        <v>209</v>
      </c>
      <c r="E671" s="11">
        <v>8</v>
      </c>
      <c r="F671" s="11">
        <v>15</v>
      </c>
      <c r="G671" s="11">
        <v>0</v>
      </c>
      <c r="H671" s="11">
        <f t="shared" si="60"/>
        <v>575</v>
      </c>
      <c r="I671" s="24">
        <f t="shared" si="61"/>
        <v>22</v>
      </c>
      <c r="J671" s="23">
        <f t="shared" si="62"/>
        <v>597</v>
      </c>
    </row>
    <row r="672" spans="1:10" x14ac:dyDescent="0.25">
      <c r="A672" s="22" t="str">
        <f t="shared" si="64"/>
        <v>City of Rye - 2</v>
      </c>
      <c r="B672" s="11">
        <v>230002</v>
      </c>
      <c r="C672" s="11">
        <v>256</v>
      </c>
      <c r="D672" s="11">
        <v>142</v>
      </c>
      <c r="E672" s="11">
        <v>12</v>
      </c>
      <c r="F672" s="11">
        <v>4</v>
      </c>
      <c r="G672" s="11">
        <v>0</v>
      </c>
      <c r="H672" s="11">
        <f t="shared" si="60"/>
        <v>414</v>
      </c>
      <c r="I672" s="24">
        <f t="shared" si="61"/>
        <v>17</v>
      </c>
      <c r="J672" s="23">
        <f t="shared" si="62"/>
        <v>431</v>
      </c>
    </row>
    <row r="673" spans="1:10" x14ac:dyDescent="0.25">
      <c r="A673" s="22" t="str">
        <f t="shared" si="64"/>
        <v>City of Rye - 3</v>
      </c>
      <c r="B673" s="11">
        <v>230003</v>
      </c>
      <c r="C673" s="11">
        <v>183</v>
      </c>
      <c r="D673" s="11">
        <v>147</v>
      </c>
      <c r="E673" s="11">
        <v>9</v>
      </c>
      <c r="F673" s="11">
        <v>18</v>
      </c>
      <c r="G673" s="11">
        <v>0</v>
      </c>
      <c r="H673" s="11">
        <f t="shared" si="60"/>
        <v>357</v>
      </c>
      <c r="I673" s="24">
        <f t="shared" si="61"/>
        <v>14</v>
      </c>
      <c r="J673" s="23">
        <f t="shared" si="62"/>
        <v>371</v>
      </c>
    </row>
    <row r="674" spans="1:10" x14ac:dyDescent="0.25">
      <c r="A674" s="22" t="str">
        <f t="shared" si="64"/>
        <v>City of Rye - 4</v>
      </c>
      <c r="B674" s="11">
        <v>230004</v>
      </c>
      <c r="C674" s="11">
        <v>202</v>
      </c>
      <c r="D674" s="11">
        <v>182</v>
      </c>
      <c r="E674" s="11">
        <v>15</v>
      </c>
      <c r="F674" s="11">
        <v>12</v>
      </c>
      <c r="G674" s="11">
        <v>0</v>
      </c>
      <c r="H674" s="11">
        <f t="shared" si="60"/>
        <v>411</v>
      </c>
      <c r="I674" s="24">
        <f t="shared" si="61"/>
        <v>13</v>
      </c>
      <c r="J674" s="23">
        <f t="shared" si="62"/>
        <v>424</v>
      </c>
    </row>
    <row r="675" spans="1:10" x14ac:dyDescent="0.25">
      <c r="A675" s="22" t="str">
        <f t="shared" si="64"/>
        <v>City of Rye - 5</v>
      </c>
      <c r="B675" s="11">
        <v>230005</v>
      </c>
      <c r="C675" s="11">
        <v>207</v>
      </c>
      <c r="D675" s="11">
        <v>161</v>
      </c>
      <c r="E675" s="11">
        <v>13</v>
      </c>
      <c r="F675" s="11">
        <v>3</v>
      </c>
      <c r="G675" s="11">
        <v>0</v>
      </c>
      <c r="H675" s="11">
        <f t="shared" si="60"/>
        <v>384</v>
      </c>
      <c r="I675" s="24">
        <f t="shared" si="61"/>
        <v>22</v>
      </c>
      <c r="J675" s="23">
        <f t="shared" si="62"/>
        <v>406</v>
      </c>
    </row>
    <row r="676" spans="1:10" x14ac:dyDescent="0.25">
      <c r="A676" s="22" t="str">
        <f t="shared" si="64"/>
        <v>City of Rye - 6</v>
      </c>
      <c r="B676" s="11">
        <v>230006</v>
      </c>
      <c r="C676" s="11">
        <v>261</v>
      </c>
      <c r="D676" s="11">
        <v>149</v>
      </c>
      <c r="E676" s="11">
        <v>7</v>
      </c>
      <c r="F676" s="11">
        <v>13</v>
      </c>
      <c r="G676" s="11">
        <v>0</v>
      </c>
      <c r="H676" s="11">
        <f t="shared" si="60"/>
        <v>430</v>
      </c>
      <c r="I676" s="24">
        <f t="shared" si="61"/>
        <v>20</v>
      </c>
      <c r="J676" s="23">
        <f t="shared" si="62"/>
        <v>450</v>
      </c>
    </row>
    <row r="677" spans="1:10" x14ac:dyDescent="0.25">
      <c r="A677" s="22" t="str">
        <f t="shared" si="64"/>
        <v>City of Rye - 7</v>
      </c>
      <c r="B677" s="11">
        <v>230007</v>
      </c>
      <c r="C677" s="11">
        <v>287</v>
      </c>
      <c r="D677" s="11">
        <v>213</v>
      </c>
      <c r="E677" s="11">
        <v>19</v>
      </c>
      <c r="F677" s="11">
        <v>12</v>
      </c>
      <c r="G677" s="11">
        <v>0</v>
      </c>
      <c r="H677" s="11">
        <f t="shared" si="60"/>
        <v>531</v>
      </c>
      <c r="I677" s="24">
        <f t="shared" si="61"/>
        <v>16</v>
      </c>
      <c r="J677" s="23">
        <f t="shared" si="62"/>
        <v>547</v>
      </c>
    </row>
    <row r="678" spans="1:10" x14ac:dyDescent="0.25">
      <c r="A678" s="22" t="str">
        <f t="shared" si="64"/>
        <v>City of Rye - 8</v>
      </c>
      <c r="B678" s="11">
        <v>230008</v>
      </c>
      <c r="C678" s="11">
        <v>327</v>
      </c>
      <c r="D678" s="11">
        <v>216</v>
      </c>
      <c r="E678" s="11">
        <v>7</v>
      </c>
      <c r="F678" s="11">
        <v>10</v>
      </c>
      <c r="G678" s="11">
        <v>0</v>
      </c>
      <c r="H678" s="11">
        <f t="shared" si="60"/>
        <v>560</v>
      </c>
      <c r="I678" s="24">
        <f t="shared" si="61"/>
        <v>15</v>
      </c>
      <c r="J678" s="23">
        <f t="shared" si="62"/>
        <v>575</v>
      </c>
    </row>
    <row r="679" spans="1:10" x14ac:dyDescent="0.25">
      <c r="A679" s="22" t="str">
        <f t="shared" si="64"/>
        <v>City of Rye - 9</v>
      </c>
      <c r="B679" s="11">
        <v>230009</v>
      </c>
      <c r="C679" s="11">
        <v>376</v>
      </c>
      <c r="D679" s="11">
        <v>303</v>
      </c>
      <c r="E679" s="11">
        <v>18</v>
      </c>
      <c r="F679" s="11">
        <v>14</v>
      </c>
      <c r="G679" s="11">
        <v>0</v>
      </c>
      <c r="H679" s="11">
        <f t="shared" si="60"/>
        <v>711</v>
      </c>
      <c r="I679" s="24">
        <f t="shared" si="61"/>
        <v>16</v>
      </c>
      <c r="J679" s="23">
        <f t="shared" si="62"/>
        <v>727</v>
      </c>
    </row>
    <row r="680" spans="1:10" x14ac:dyDescent="0.25">
      <c r="A680" s="22" t="str">
        <f t="shared" si="64"/>
        <v>City of Rye - 10</v>
      </c>
      <c r="B680" s="11">
        <v>230010</v>
      </c>
      <c r="C680" s="11">
        <v>255</v>
      </c>
      <c r="D680" s="11">
        <v>167</v>
      </c>
      <c r="E680" s="11">
        <v>22</v>
      </c>
      <c r="F680" s="11">
        <v>7</v>
      </c>
      <c r="G680" s="11">
        <v>0</v>
      </c>
      <c r="H680" s="11">
        <f t="shared" ref="H680:H745" si="66">SUM(C680:G680)</f>
        <v>451</v>
      </c>
      <c r="I680" s="24">
        <f t="shared" ref="I680:I745" si="67">SUM(J680-H680)</f>
        <v>13</v>
      </c>
      <c r="J680" s="23">
        <f t="shared" ref="J680:J745" si="68">VLOOKUP(B680,KEY,2,FALSE)</f>
        <v>464</v>
      </c>
    </row>
    <row r="681" spans="1:10" x14ac:dyDescent="0.25">
      <c r="A681" s="22" t="str">
        <f t="shared" si="64"/>
        <v>City of Rye - 11</v>
      </c>
      <c r="B681" s="11">
        <v>230011</v>
      </c>
      <c r="C681" s="11">
        <v>221</v>
      </c>
      <c r="D681" s="11">
        <v>168</v>
      </c>
      <c r="E681" s="11">
        <v>16</v>
      </c>
      <c r="F681" s="11">
        <v>11</v>
      </c>
      <c r="G681" s="11">
        <v>0</v>
      </c>
      <c r="H681" s="11">
        <f t="shared" si="66"/>
        <v>416</v>
      </c>
      <c r="I681" s="24">
        <f t="shared" si="67"/>
        <v>19</v>
      </c>
      <c r="J681" s="23">
        <f t="shared" si="68"/>
        <v>435</v>
      </c>
    </row>
    <row r="682" spans="1:10" x14ac:dyDescent="0.25">
      <c r="A682" s="22" t="str">
        <f t="shared" si="64"/>
        <v>City of Rye - 12</v>
      </c>
      <c r="B682" s="11">
        <v>230012</v>
      </c>
      <c r="C682" s="11">
        <v>212</v>
      </c>
      <c r="D682" s="11">
        <v>163</v>
      </c>
      <c r="E682" s="11">
        <v>13</v>
      </c>
      <c r="F682" s="11">
        <v>11</v>
      </c>
      <c r="G682" s="11">
        <v>0</v>
      </c>
      <c r="H682" s="11">
        <f t="shared" si="66"/>
        <v>399</v>
      </c>
      <c r="I682" s="24">
        <f t="shared" si="67"/>
        <v>9</v>
      </c>
      <c r="J682" s="23">
        <f t="shared" si="68"/>
        <v>408</v>
      </c>
    </row>
    <row r="683" spans="1:10" x14ac:dyDescent="0.25">
      <c r="A683" s="22" t="str">
        <f t="shared" si="64"/>
        <v>City of Rye - 13</v>
      </c>
      <c r="B683" s="11">
        <v>230013</v>
      </c>
      <c r="C683" s="11">
        <v>289</v>
      </c>
      <c r="D683" s="11">
        <v>190</v>
      </c>
      <c r="E683" s="11">
        <v>16</v>
      </c>
      <c r="F683" s="11">
        <v>16</v>
      </c>
      <c r="G683" s="11">
        <v>0</v>
      </c>
      <c r="H683" s="11">
        <f t="shared" si="66"/>
        <v>511</v>
      </c>
      <c r="I683" s="24">
        <f t="shared" si="67"/>
        <v>10</v>
      </c>
      <c r="J683" s="23">
        <f t="shared" si="68"/>
        <v>521</v>
      </c>
    </row>
    <row r="684" spans="1:10" ht="13.8" thickBot="1" x14ac:dyDescent="0.3">
      <c r="A684" s="18" t="str">
        <f t="shared" si="64"/>
        <v>City of Rye - 14</v>
      </c>
      <c r="B684" s="19">
        <v>230014</v>
      </c>
      <c r="C684" s="19">
        <v>208</v>
      </c>
      <c r="D684" s="19">
        <v>176</v>
      </c>
      <c r="E684" s="19">
        <v>18</v>
      </c>
      <c r="F684" s="19">
        <v>16</v>
      </c>
      <c r="G684" s="19">
        <v>0</v>
      </c>
      <c r="H684" s="19">
        <f t="shared" si="66"/>
        <v>418</v>
      </c>
      <c r="I684" s="26">
        <f t="shared" si="67"/>
        <v>17</v>
      </c>
      <c r="J684" s="19">
        <f t="shared" si="68"/>
        <v>435</v>
      </c>
    </row>
    <row r="685" spans="1:10" x14ac:dyDescent="0.25">
      <c r="A685" s="22"/>
      <c r="B685" s="11" t="s">
        <v>977</v>
      </c>
      <c r="C685" s="11">
        <f>SUM(C671:C684)</f>
        <v>3627</v>
      </c>
      <c r="D685" s="11">
        <f t="shared" ref="D685:J685" si="69">SUM(D671:D684)</f>
        <v>2586</v>
      </c>
      <c r="E685" s="11">
        <f t="shared" si="69"/>
        <v>193</v>
      </c>
      <c r="F685" s="11">
        <f t="shared" si="69"/>
        <v>162</v>
      </c>
      <c r="G685" s="11">
        <f t="shared" si="69"/>
        <v>0</v>
      </c>
      <c r="H685" s="11">
        <f t="shared" si="69"/>
        <v>6568</v>
      </c>
      <c r="I685" s="11">
        <f t="shared" si="69"/>
        <v>223</v>
      </c>
      <c r="J685" s="11">
        <f t="shared" si="69"/>
        <v>6791</v>
      </c>
    </row>
    <row r="686" spans="1:10" x14ac:dyDescent="0.25">
      <c r="A686" s="22" t="str">
        <f t="shared" si="64"/>
        <v>City of White Plains - 1</v>
      </c>
      <c r="B686" s="11">
        <v>240001</v>
      </c>
      <c r="C686" s="11">
        <v>440</v>
      </c>
      <c r="D686" s="11">
        <v>235</v>
      </c>
      <c r="E686" s="11">
        <v>20</v>
      </c>
      <c r="F686" s="11">
        <v>22</v>
      </c>
      <c r="G686" s="11">
        <v>0</v>
      </c>
      <c r="H686" s="11">
        <f t="shared" si="66"/>
        <v>717</v>
      </c>
      <c r="I686" s="24">
        <f t="shared" si="67"/>
        <v>15</v>
      </c>
      <c r="J686" s="23">
        <f t="shared" si="68"/>
        <v>732</v>
      </c>
    </row>
    <row r="687" spans="1:10" x14ac:dyDescent="0.25">
      <c r="A687" s="22" t="str">
        <f t="shared" si="64"/>
        <v>City of White Plains - 2</v>
      </c>
      <c r="B687" s="11">
        <v>240002</v>
      </c>
      <c r="C687" s="11">
        <v>444</v>
      </c>
      <c r="D687" s="11">
        <v>293</v>
      </c>
      <c r="E687" s="11">
        <v>25</v>
      </c>
      <c r="F687" s="11">
        <v>26</v>
      </c>
      <c r="G687" s="11">
        <v>0</v>
      </c>
      <c r="H687" s="11">
        <f t="shared" si="66"/>
        <v>788</v>
      </c>
      <c r="I687" s="24">
        <f t="shared" si="67"/>
        <v>17</v>
      </c>
      <c r="J687" s="23">
        <f t="shared" si="68"/>
        <v>805</v>
      </c>
    </row>
    <row r="688" spans="1:10" x14ac:dyDescent="0.25">
      <c r="A688" s="22" t="str">
        <f t="shared" si="64"/>
        <v>City of White Plains - 3</v>
      </c>
      <c r="B688" s="11">
        <v>240003</v>
      </c>
      <c r="C688" s="11">
        <v>210</v>
      </c>
      <c r="D688" s="11">
        <v>123</v>
      </c>
      <c r="E688" s="11">
        <v>8</v>
      </c>
      <c r="F688" s="11">
        <v>20</v>
      </c>
      <c r="G688" s="11">
        <v>0</v>
      </c>
      <c r="H688" s="11">
        <f t="shared" si="66"/>
        <v>361</v>
      </c>
      <c r="I688" s="24">
        <f t="shared" si="67"/>
        <v>9</v>
      </c>
      <c r="J688" s="23">
        <f t="shared" si="68"/>
        <v>370</v>
      </c>
    </row>
    <row r="689" spans="1:10" x14ac:dyDescent="0.25">
      <c r="A689" s="22" t="str">
        <f t="shared" si="64"/>
        <v>City of White Plains - 4</v>
      </c>
      <c r="B689" s="11">
        <v>240004</v>
      </c>
      <c r="C689" s="11">
        <v>362</v>
      </c>
      <c r="D689" s="11">
        <v>200</v>
      </c>
      <c r="E689" s="11">
        <v>27</v>
      </c>
      <c r="F689" s="11">
        <v>35</v>
      </c>
      <c r="G689" s="11">
        <v>0</v>
      </c>
      <c r="H689" s="11">
        <f t="shared" si="66"/>
        <v>624</v>
      </c>
      <c r="I689" s="24">
        <f t="shared" si="67"/>
        <v>5</v>
      </c>
      <c r="J689" s="23">
        <f t="shared" si="68"/>
        <v>629</v>
      </c>
    </row>
    <row r="690" spans="1:10" x14ac:dyDescent="0.25">
      <c r="A690" s="22" t="str">
        <f t="shared" si="64"/>
        <v>City of White Plains - 5</v>
      </c>
      <c r="B690" s="11">
        <v>240005</v>
      </c>
      <c r="C690" s="11">
        <v>372</v>
      </c>
      <c r="D690" s="11">
        <v>168</v>
      </c>
      <c r="E690" s="11">
        <v>14</v>
      </c>
      <c r="F690" s="11">
        <v>26</v>
      </c>
      <c r="G690" s="11">
        <v>0</v>
      </c>
      <c r="H690" s="11">
        <f t="shared" si="66"/>
        <v>580</v>
      </c>
      <c r="I690" s="24">
        <f t="shared" si="67"/>
        <v>16</v>
      </c>
      <c r="J690" s="23">
        <f t="shared" si="68"/>
        <v>596</v>
      </c>
    </row>
    <row r="691" spans="1:10" x14ac:dyDescent="0.25">
      <c r="A691" s="22" t="str">
        <f t="shared" si="64"/>
        <v>City of White Plains - 6</v>
      </c>
      <c r="B691" s="11">
        <v>240006</v>
      </c>
      <c r="C691" s="11">
        <v>267</v>
      </c>
      <c r="D691" s="11">
        <v>137</v>
      </c>
      <c r="E691" s="11">
        <v>8</v>
      </c>
      <c r="F691" s="11">
        <v>38</v>
      </c>
      <c r="G691" s="11">
        <v>0</v>
      </c>
      <c r="H691" s="11">
        <f t="shared" si="66"/>
        <v>450</v>
      </c>
      <c r="I691" s="24">
        <f t="shared" si="67"/>
        <v>13</v>
      </c>
      <c r="J691" s="23">
        <f t="shared" si="68"/>
        <v>463</v>
      </c>
    </row>
    <row r="692" spans="1:10" x14ac:dyDescent="0.25">
      <c r="A692" s="22" t="str">
        <f t="shared" si="64"/>
        <v>City of White Plains - 7</v>
      </c>
      <c r="B692" s="11">
        <v>240007</v>
      </c>
      <c r="C692" s="11">
        <v>142</v>
      </c>
      <c r="D692" s="11">
        <v>63</v>
      </c>
      <c r="E692" s="11">
        <v>3</v>
      </c>
      <c r="F692" s="11">
        <v>17</v>
      </c>
      <c r="G692" s="11">
        <v>0</v>
      </c>
      <c r="H692" s="11">
        <f t="shared" si="66"/>
        <v>225</v>
      </c>
      <c r="I692" s="24">
        <f t="shared" si="67"/>
        <v>6</v>
      </c>
      <c r="J692" s="23">
        <f t="shared" si="68"/>
        <v>231</v>
      </c>
    </row>
    <row r="693" spans="1:10" x14ac:dyDescent="0.25">
      <c r="A693" s="22" t="str">
        <f t="shared" si="64"/>
        <v>City of White Plains - 8</v>
      </c>
      <c r="B693" s="11">
        <v>240008</v>
      </c>
      <c r="C693" s="11">
        <v>48</v>
      </c>
      <c r="D693" s="11">
        <v>19</v>
      </c>
      <c r="E693" s="11">
        <v>5</v>
      </c>
      <c r="F693" s="11">
        <v>2</v>
      </c>
      <c r="G693" s="11">
        <v>0</v>
      </c>
      <c r="H693" s="11">
        <f t="shared" si="66"/>
        <v>74</v>
      </c>
      <c r="I693" s="24">
        <f t="shared" si="67"/>
        <v>4</v>
      </c>
      <c r="J693" s="23">
        <f t="shared" si="68"/>
        <v>78</v>
      </c>
    </row>
    <row r="694" spans="1:10" x14ac:dyDescent="0.25">
      <c r="A694" s="22" t="str">
        <f t="shared" si="64"/>
        <v>City of White Plains - 9</v>
      </c>
      <c r="B694" s="11">
        <v>240009</v>
      </c>
      <c r="C694" s="11">
        <v>234</v>
      </c>
      <c r="D694" s="11">
        <v>114</v>
      </c>
      <c r="E694" s="11">
        <v>11</v>
      </c>
      <c r="F694" s="11">
        <v>22</v>
      </c>
      <c r="G694" s="11">
        <v>0</v>
      </c>
      <c r="H694" s="11">
        <f t="shared" si="66"/>
        <v>381</v>
      </c>
      <c r="I694" s="24">
        <f t="shared" si="67"/>
        <v>14</v>
      </c>
      <c r="J694" s="23">
        <f t="shared" si="68"/>
        <v>395</v>
      </c>
    </row>
    <row r="695" spans="1:10" x14ac:dyDescent="0.25">
      <c r="A695" s="22" t="str">
        <f t="shared" si="64"/>
        <v>City of White Plains - 10</v>
      </c>
      <c r="B695" s="11">
        <v>240010</v>
      </c>
      <c r="C695" s="11">
        <v>452</v>
      </c>
      <c r="D695" s="11">
        <v>230</v>
      </c>
      <c r="E695" s="11">
        <v>27</v>
      </c>
      <c r="F695" s="11">
        <v>23</v>
      </c>
      <c r="G695" s="11">
        <v>0</v>
      </c>
      <c r="H695" s="11">
        <f t="shared" si="66"/>
        <v>732</v>
      </c>
      <c r="I695" s="24">
        <f t="shared" si="67"/>
        <v>16</v>
      </c>
      <c r="J695" s="23">
        <f t="shared" si="68"/>
        <v>748</v>
      </c>
    </row>
    <row r="696" spans="1:10" x14ac:dyDescent="0.25">
      <c r="A696" s="22" t="str">
        <f t="shared" si="64"/>
        <v>City of White Plains - 11</v>
      </c>
      <c r="B696" s="11">
        <v>240011</v>
      </c>
      <c r="C696" s="11">
        <v>164</v>
      </c>
      <c r="D696" s="11">
        <v>101</v>
      </c>
      <c r="E696" s="11">
        <v>12</v>
      </c>
      <c r="F696" s="11">
        <v>10</v>
      </c>
      <c r="G696" s="11">
        <v>0</v>
      </c>
      <c r="H696" s="11">
        <f t="shared" si="66"/>
        <v>287</v>
      </c>
      <c r="I696" s="24">
        <f t="shared" si="67"/>
        <v>6</v>
      </c>
      <c r="J696" s="23">
        <f t="shared" si="68"/>
        <v>293</v>
      </c>
    </row>
    <row r="697" spans="1:10" x14ac:dyDescent="0.25">
      <c r="A697" s="22" t="str">
        <f t="shared" si="64"/>
        <v>City of White Plains - 12</v>
      </c>
      <c r="B697" s="11">
        <v>240012</v>
      </c>
      <c r="C697" s="11">
        <v>390</v>
      </c>
      <c r="D697" s="11">
        <v>137</v>
      </c>
      <c r="E697" s="11">
        <v>24</v>
      </c>
      <c r="F697" s="11">
        <v>29</v>
      </c>
      <c r="G697" s="11">
        <v>0</v>
      </c>
      <c r="H697" s="11">
        <f t="shared" si="66"/>
        <v>580</v>
      </c>
      <c r="I697" s="24">
        <f t="shared" si="67"/>
        <v>20</v>
      </c>
      <c r="J697" s="23">
        <f t="shared" si="68"/>
        <v>600</v>
      </c>
    </row>
    <row r="698" spans="1:10" x14ac:dyDescent="0.25">
      <c r="A698" s="22" t="str">
        <f t="shared" si="64"/>
        <v>City of White Plains - 13</v>
      </c>
      <c r="B698" s="11">
        <v>240013</v>
      </c>
      <c r="C698" s="11">
        <v>317</v>
      </c>
      <c r="D698" s="11">
        <v>172</v>
      </c>
      <c r="E698" s="11">
        <v>25</v>
      </c>
      <c r="F698" s="11">
        <v>22</v>
      </c>
      <c r="G698" s="11">
        <v>0</v>
      </c>
      <c r="H698" s="11">
        <f t="shared" si="66"/>
        <v>536</v>
      </c>
      <c r="I698" s="24">
        <f t="shared" si="67"/>
        <v>12</v>
      </c>
      <c r="J698" s="23">
        <f t="shared" si="68"/>
        <v>548</v>
      </c>
    </row>
    <row r="699" spans="1:10" x14ac:dyDescent="0.25">
      <c r="A699" s="22" t="str">
        <f t="shared" si="64"/>
        <v>City of White Plains - 14</v>
      </c>
      <c r="B699" s="11">
        <v>240014</v>
      </c>
      <c r="C699" s="11">
        <v>296</v>
      </c>
      <c r="D699" s="11">
        <v>172</v>
      </c>
      <c r="E699" s="11">
        <v>19</v>
      </c>
      <c r="F699" s="11">
        <v>23</v>
      </c>
      <c r="G699" s="11">
        <v>0</v>
      </c>
      <c r="H699" s="11">
        <f t="shared" si="66"/>
        <v>510</v>
      </c>
      <c r="I699" s="24">
        <f t="shared" si="67"/>
        <v>5</v>
      </c>
      <c r="J699" s="23">
        <f t="shared" si="68"/>
        <v>515</v>
      </c>
    </row>
    <row r="700" spans="1:10" x14ac:dyDescent="0.25">
      <c r="A700" s="22" t="str">
        <f t="shared" si="64"/>
        <v>City of White Plains - 15</v>
      </c>
      <c r="B700" s="11">
        <v>240015</v>
      </c>
      <c r="C700" s="11">
        <v>305</v>
      </c>
      <c r="D700" s="11">
        <v>182</v>
      </c>
      <c r="E700" s="11">
        <v>10</v>
      </c>
      <c r="F700" s="11">
        <v>11</v>
      </c>
      <c r="G700" s="11">
        <v>0</v>
      </c>
      <c r="H700" s="11">
        <f t="shared" si="66"/>
        <v>508</v>
      </c>
      <c r="I700" s="24">
        <f t="shared" si="67"/>
        <v>12</v>
      </c>
      <c r="J700" s="23">
        <f t="shared" si="68"/>
        <v>520</v>
      </c>
    </row>
    <row r="701" spans="1:10" x14ac:dyDescent="0.25">
      <c r="A701" s="22" t="str">
        <f t="shared" si="64"/>
        <v>City of White Plains - 16</v>
      </c>
      <c r="B701" s="11">
        <v>240016</v>
      </c>
      <c r="C701" s="11">
        <v>337</v>
      </c>
      <c r="D701" s="11">
        <v>125</v>
      </c>
      <c r="E701" s="11">
        <v>10</v>
      </c>
      <c r="F701" s="11">
        <v>20</v>
      </c>
      <c r="G701" s="11">
        <v>0</v>
      </c>
      <c r="H701" s="11">
        <f t="shared" si="66"/>
        <v>492</v>
      </c>
      <c r="I701" s="24">
        <f t="shared" si="67"/>
        <v>14</v>
      </c>
      <c r="J701" s="23">
        <f t="shared" si="68"/>
        <v>506</v>
      </c>
    </row>
    <row r="702" spans="1:10" x14ac:dyDescent="0.25">
      <c r="A702" s="22" t="str">
        <f t="shared" si="64"/>
        <v>City of White Plains - 17</v>
      </c>
      <c r="B702" s="11">
        <v>240017</v>
      </c>
      <c r="C702" s="11">
        <v>168</v>
      </c>
      <c r="D702" s="11">
        <v>32</v>
      </c>
      <c r="E702" s="11">
        <v>5</v>
      </c>
      <c r="F702" s="11">
        <v>4</v>
      </c>
      <c r="G702" s="11">
        <v>0</v>
      </c>
      <c r="H702" s="11">
        <f t="shared" si="66"/>
        <v>209</v>
      </c>
      <c r="I702" s="24">
        <f t="shared" si="67"/>
        <v>14</v>
      </c>
      <c r="J702" s="23">
        <f t="shared" si="68"/>
        <v>223</v>
      </c>
    </row>
    <row r="703" spans="1:10" x14ac:dyDescent="0.25">
      <c r="A703" s="22" t="str">
        <f t="shared" si="64"/>
        <v>City of White Plains - 18</v>
      </c>
      <c r="B703" s="11">
        <v>240018</v>
      </c>
      <c r="C703" s="11">
        <v>309</v>
      </c>
      <c r="D703" s="11">
        <v>157</v>
      </c>
      <c r="E703" s="11">
        <v>11</v>
      </c>
      <c r="F703" s="11">
        <v>36</v>
      </c>
      <c r="G703" s="11">
        <v>0</v>
      </c>
      <c r="H703" s="11">
        <f t="shared" si="66"/>
        <v>513</v>
      </c>
      <c r="I703" s="24">
        <f t="shared" si="67"/>
        <v>10</v>
      </c>
      <c r="J703" s="23">
        <f t="shared" si="68"/>
        <v>523</v>
      </c>
    </row>
    <row r="704" spans="1:10" x14ac:dyDescent="0.25">
      <c r="A704" s="22" t="str">
        <f t="shared" si="64"/>
        <v>City of White Plains - 19</v>
      </c>
      <c r="B704" s="11">
        <v>240019</v>
      </c>
      <c r="C704" s="11">
        <v>456</v>
      </c>
      <c r="D704" s="11">
        <v>101</v>
      </c>
      <c r="E704" s="11">
        <v>3</v>
      </c>
      <c r="F704" s="11">
        <v>25</v>
      </c>
      <c r="G704" s="11">
        <v>1</v>
      </c>
      <c r="H704" s="11">
        <f t="shared" si="66"/>
        <v>586</v>
      </c>
      <c r="I704" s="24">
        <f t="shared" si="67"/>
        <v>18</v>
      </c>
      <c r="J704" s="23">
        <f t="shared" si="68"/>
        <v>604</v>
      </c>
    </row>
    <row r="705" spans="1:10" x14ac:dyDescent="0.25">
      <c r="A705" s="22" t="str">
        <f t="shared" si="64"/>
        <v>City of White Plains - 20</v>
      </c>
      <c r="B705" s="11">
        <v>240020</v>
      </c>
      <c r="C705" s="11">
        <v>425</v>
      </c>
      <c r="D705" s="11">
        <v>137</v>
      </c>
      <c r="E705" s="11">
        <v>10</v>
      </c>
      <c r="F705" s="11">
        <v>23</v>
      </c>
      <c r="G705" s="11">
        <v>0</v>
      </c>
      <c r="H705" s="11">
        <f t="shared" si="66"/>
        <v>595</v>
      </c>
      <c r="I705" s="24">
        <f t="shared" si="67"/>
        <v>27</v>
      </c>
      <c r="J705" s="23">
        <f t="shared" si="68"/>
        <v>622</v>
      </c>
    </row>
    <row r="706" spans="1:10" x14ac:dyDescent="0.25">
      <c r="A706" s="22" t="str">
        <f t="shared" si="64"/>
        <v>City of White Plains - 21</v>
      </c>
      <c r="B706" s="11">
        <v>240021</v>
      </c>
      <c r="C706" s="11">
        <v>242</v>
      </c>
      <c r="D706" s="11">
        <v>70</v>
      </c>
      <c r="E706" s="11">
        <v>6</v>
      </c>
      <c r="F706" s="11">
        <v>30</v>
      </c>
      <c r="G706" s="11">
        <v>0</v>
      </c>
      <c r="H706" s="11">
        <f t="shared" si="66"/>
        <v>348</v>
      </c>
      <c r="I706" s="24">
        <f t="shared" si="67"/>
        <v>5</v>
      </c>
      <c r="J706" s="23">
        <f t="shared" si="68"/>
        <v>353</v>
      </c>
    </row>
    <row r="707" spans="1:10" x14ac:dyDescent="0.25">
      <c r="A707" s="22" t="str">
        <f t="shared" si="64"/>
        <v>City of White Plains - 22</v>
      </c>
      <c r="B707" s="11">
        <v>240022</v>
      </c>
      <c r="C707" s="11">
        <v>109</v>
      </c>
      <c r="D707" s="11">
        <v>52</v>
      </c>
      <c r="E707" s="11">
        <v>11</v>
      </c>
      <c r="F707" s="11">
        <v>19</v>
      </c>
      <c r="G707" s="11">
        <v>0</v>
      </c>
      <c r="H707" s="11">
        <f t="shared" si="66"/>
        <v>191</v>
      </c>
      <c r="I707" s="24">
        <f t="shared" si="67"/>
        <v>9</v>
      </c>
      <c r="J707" s="23">
        <f t="shared" si="68"/>
        <v>200</v>
      </c>
    </row>
    <row r="708" spans="1:10" x14ac:dyDescent="0.25">
      <c r="A708" s="22" t="str">
        <f t="shared" si="64"/>
        <v>City of White Plains - 23</v>
      </c>
      <c r="B708" s="11">
        <v>240023</v>
      </c>
      <c r="C708" s="11">
        <v>260</v>
      </c>
      <c r="D708" s="11">
        <v>69</v>
      </c>
      <c r="E708" s="11">
        <v>5</v>
      </c>
      <c r="F708" s="11">
        <v>17</v>
      </c>
      <c r="G708" s="11">
        <v>0</v>
      </c>
      <c r="H708" s="11">
        <f t="shared" si="66"/>
        <v>351</v>
      </c>
      <c r="I708" s="24">
        <f t="shared" si="67"/>
        <v>11</v>
      </c>
      <c r="J708" s="23">
        <f t="shared" si="68"/>
        <v>362</v>
      </c>
    </row>
    <row r="709" spans="1:10" x14ac:dyDescent="0.25">
      <c r="A709" s="22" t="str">
        <f t="shared" si="64"/>
        <v>City of White Plains - 24</v>
      </c>
      <c r="B709" s="11">
        <v>240024</v>
      </c>
      <c r="C709" s="11">
        <v>425</v>
      </c>
      <c r="D709" s="11">
        <v>149</v>
      </c>
      <c r="E709" s="11">
        <v>14</v>
      </c>
      <c r="F709" s="11">
        <v>33</v>
      </c>
      <c r="G709" s="11">
        <v>0</v>
      </c>
      <c r="H709" s="11">
        <f t="shared" si="66"/>
        <v>621</v>
      </c>
      <c r="I709" s="24">
        <f t="shared" si="67"/>
        <v>12</v>
      </c>
      <c r="J709" s="23">
        <f t="shared" si="68"/>
        <v>633</v>
      </c>
    </row>
    <row r="710" spans="1:10" x14ac:dyDescent="0.25">
      <c r="A710" s="22" t="str">
        <f t="shared" si="64"/>
        <v>City of White Plains - 25</v>
      </c>
      <c r="B710" s="11">
        <v>240025</v>
      </c>
      <c r="C710" s="11">
        <v>376</v>
      </c>
      <c r="D710" s="11">
        <v>150</v>
      </c>
      <c r="E710" s="11">
        <v>9</v>
      </c>
      <c r="F710" s="11">
        <v>11</v>
      </c>
      <c r="G710" s="11">
        <v>0</v>
      </c>
      <c r="H710" s="11">
        <f t="shared" si="66"/>
        <v>546</v>
      </c>
      <c r="I710" s="24">
        <f t="shared" si="67"/>
        <v>16</v>
      </c>
      <c r="J710" s="23">
        <f t="shared" si="68"/>
        <v>562</v>
      </c>
    </row>
    <row r="711" spans="1:10" x14ac:dyDescent="0.25">
      <c r="A711" s="22" t="str">
        <f t="shared" si="64"/>
        <v>City of White Plains - 26</v>
      </c>
      <c r="B711" s="11">
        <v>240026</v>
      </c>
      <c r="C711" s="11">
        <v>190</v>
      </c>
      <c r="D711" s="11">
        <v>68</v>
      </c>
      <c r="E711" s="11">
        <v>10</v>
      </c>
      <c r="F711" s="11">
        <v>17</v>
      </c>
      <c r="G711" s="11">
        <v>0</v>
      </c>
      <c r="H711" s="11">
        <f t="shared" si="66"/>
        <v>285</v>
      </c>
      <c r="I711" s="24">
        <f t="shared" si="67"/>
        <v>7</v>
      </c>
      <c r="J711" s="23">
        <f t="shared" si="68"/>
        <v>292</v>
      </c>
    </row>
    <row r="712" spans="1:10" x14ac:dyDescent="0.25">
      <c r="A712" s="22" t="str">
        <f t="shared" si="64"/>
        <v>City of White Plains - 27</v>
      </c>
      <c r="B712" s="11">
        <v>240027</v>
      </c>
      <c r="C712" s="11">
        <v>319</v>
      </c>
      <c r="D712" s="11">
        <v>182</v>
      </c>
      <c r="E712" s="11">
        <v>29</v>
      </c>
      <c r="F712" s="11">
        <v>31</v>
      </c>
      <c r="G712" s="11">
        <v>0</v>
      </c>
      <c r="H712" s="11">
        <f t="shared" si="66"/>
        <v>561</v>
      </c>
      <c r="I712" s="24">
        <f t="shared" si="67"/>
        <v>11</v>
      </c>
      <c r="J712" s="23">
        <f t="shared" si="68"/>
        <v>572</v>
      </c>
    </row>
    <row r="713" spans="1:10" x14ac:dyDescent="0.25">
      <c r="A713" s="22" t="str">
        <f t="shared" si="64"/>
        <v>City of White Plains - 28</v>
      </c>
      <c r="B713" s="11">
        <v>240028</v>
      </c>
      <c r="C713" s="11">
        <v>204</v>
      </c>
      <c r="D713" s="11">
        <v>93</v>
      </c>
      <c r="E713" s="11">
        <v>12</v>
      </c>
      <c r="F713" s="11">
        <v>16</v>
      </c>
      <c r="G713" s="11">
        <v>0</v>
      </c>
      <c r="H713" s="11">
        <f t="shared" si="66"/>
        <v>325</v>
      </c>
      <c r="I713" s="24">
        <f t="shared" si="67"/>
        <v>10</v>
      </c>
      <c r="J713" s="23">
        <f t="shared" si="68"/>
        <v>335</v>
      </c>
    </row>
    <row r="714" spans="1:10" x14ac:dyDescent="0.25">
      <c r="A714" s="22" t="str">
        <f t="shared" si="64"/>
        <v>City of White Plains - 29</v>
      </c>
      <c r="B714" s="11">
        <v>240029</v>
      </c>
      <c r="C714" s="11">
        <v>278</v>
      </c>
      <c r="D714" s="11">
        <v>168</v>
      </c>
      <c r="E714" s="11">
        <v>15</v>
      </c>
      <c r="F714" s="11">
        <v>22</v>
      </c>
      <c r="G714" s="11">
        <v>0</v>
      </c>
      <c r="H714" s="11">
        <f t="shared" si="66"/>
        <v>483</v>
      </c>
      <c r="I714" s="24">
        <f t="shared" si="67"/>
        <v>12</v>
      </c>
      <c r="J714" s="23">
        <f t="shared" si="68"/>
        <v>495</v>
      </c>
    </row>
    <row r="715" spans="1:10" x14ac:dyDescent="0.25">
      <c r="A715" s="22" t="str">
        <f t="shared" si="64"/>
        <v>City of White Plains - 30</v>
      </c>
      <c r="B715" s="11">
        <v>240030</v>
      </c>
      <c r="C715" s="11">
        <v>390</v>
      </c>
      <c r="D715" s="11">
        <v>165</v>
      </c>
      <c r="E715" s="11">
        <v>15</v>
      </c>
      <c r="F715" s="11">
        <v>18</v>
      </c>
      <c r="G715" s="11">
        <v>0</v>
      </c>
      <c r="H715" s="11">
        <f t="shared" si="66"/>
        <v>588</v>
      </c>
      <c r="I715" s="24">
        <f t="shared" si="67"/>
        <v>21</v>
      </c>
      <c r="J715" s="23">
        <f t="shared" si="68"/>
        <v>609</v>
      </c>
    </row>
    <row r="716" spans="1:10" x14ac:dyDescent="0.25">
      <c r="A716" s="22" t="str">
        <f t="shared" si="64"/>
        <v>City of White Plains - 31</v>
      </c>
      <c r="B716" s="11">
        <v>240031</v>
      </c>
      <c r="C716" s="11">
        <v>91</v>
      </c>
      <c r="D716" s="11">
        <v>23</v>
      </c>
      <c r="E716" s="11">
        <v>1</v>
      </c>
      <c r="F716" s="11">
        <v>0</v>
      </c>
      <c r="G716" s="11">
        <v>0</v>
      </c>
      <c r="H716" s="11">
        <f t="shared" si="66"/>
        <v>115</v>
      </c>
      <c r="I716" s="24">
        <f t="shared" si="67"/>
        <v>5</v>
      </c>
      <c r="J716" s="23">
        <f t="shared" si="68"/>
        <v>120</v>
      </c>
    </row>
    <row r="717" spans="1:10" x14ac:dyDescent="0.25">
      <c r="A717" s="22" t="str">
        <f t="shared" si="64"/>
        <v>City of White Plains - 32</v>
      </c>
      <c r="B717" s="11">
        <v>240032</v>
      </c>
      <c r="C717" s="11">
        <v>62</v>
      </c>
      <c r="D717" s="11">
        <v>30</v>
      </c>
      <c r="E717" s="11">
        <v>0</v>
      </c>
      <c r="F717" s="11">
        <v>5</v>
      </c>
      <c r="G717" s="11">
        <v>0</v>
      </c>
      <c r="H717" s="11">
        <f t="shared" si="66"/>
        <v>97</v>
      </c>
      <c r="I717" s="24">
        <f t="shared" si="67"/>
        <v>4</v>
      </c>
      <c r="J717" s="23">
        <f t="shared" si="68"/>
        <v>101</v>
      </c>
    </row>
    <row r="718" spans="1:10" x14ac:dyDescent="0.25">
      <c r="A718" s="22" t="str">
        <f t="shared" si="64"/>
        <v>City of White Plains - 33</v>
      </c>
      <c r="B718" s="11">
        <v>240033</v>
      </c>
      <c r="C718" s="11">
        <v>245</v>
      </c>
      <c r="D718" s="11">
        <v>76</v>
      </c>
      <c r="E718" s="11">
        <v>8</v>
      </c>
      <c r="F718" s="11">
        <v>16</v>
      </c>
      <c r="G718" s="11">
        <v>0</v>
      </c>
      <c r="H718" s="11">
        <f t="shared" si="66"/>
        <v>345</v>
      </c>
      <c r="I718" s="24">
        <f t="shared" si="67"/>
        <v>14</v>
      </c>
      <c r="J718" s="23">
        <f t="shared" si="68"/>
        <v>359</v>
      </c>
    </row>
    <row r="719" spans="1:10" x14ac:dyDescent="0.25">
      <c r="A719" s="22" t="str">
        <f t="shared" si="64"/>
        <v>City of White Plains - 34</v>
      </c>
      <c r="B719" s="11">
        <v>240034</v>
      </c>
      <c r="C719" s="11">
        <v>425</v>
      </c>
      <c r="D719" s="11">
        <v>177</v>
      </c>
      <c r="E719" s="11">
        <v>24</v>
      </c>
      <c r="F719" s="11">
        <v>35</v>
      </c>
      <c r="G719" s="11">
        <v>0</v>
      </c>
      <c r="H719" s="11">
        <f t="shared" si="66"/>
        <v>661</v>
      </c>
      <c r="I719" s="24">
        <f t="shared" si="67"/>
        <v>14</v>
      </c>
      <c r="J719" s="23">
        <f t="shared" si="68"/>
        <v>675</v>
      </c>
    </row>
    <row r="720" spans="1:10" x14ac:dyDescent="0.25">
      <c r="A720" s="22" t="str">
        <f t="shared" si="64"/>
        <v>City of White Plains - 35</v>
      </c>
      <c r="B720" s="11">
        <v>240035</v>
      </c>
      <c r="C720" s="11">
        <v>124</v>
      </c>
      <c r="D720" s="11">
        <v>41</v>
      </c>
      <c r="E720" s="11">
        <v>9</v>
      </c>
      <c r="F720" s="11">
        <v>9</v>
      </c>
      <c r="G720" s="11">
        <v>1</v>
      </c>
      <c r="H720" s="11">
        <f t="shared" si="66"/>
        <v>184</v>
      </c>
      <c r="I720" s="24">
        <f t="shared" si="67"/>
        <v>0</v>
      </c>
      <c r="J720" s="23">
        <f t="shared" si="68"/>
        <v>184</v>
      </c>
    </row>
    <row r="721" spans="1:10" x14ac:dyDescent="0.25">
      <c r="A721" s="22" t="str">
        <f t="shared" si="64"/>
        <v>City of White Plains - 36</v>
      </c>
      <c r="B721" s="11">
        <v>240036</v>
      </c>
      <c r="C721" s="11">
        <v>310</v>
      </c>
      <c r="D721" s="11">
        <v>95</v>
      </c>
      <c r="E721" s="11">
        <v>6</v>
      </c>
      <c r="F721" s="11">
        <v>24</v>
      </c>
      <c r="G721" s="11">
        <v>0</v>
      </c>
      <c r="H721" s="11">
        <f t="shared" si="66"/>
        <v>435</v>
      </c>
      <c r="I721" s="24">
        <f t="shared" si="67"/>
        <v>22</v>
      </c>
      <c r="J721" s="23">
        <f t="shared" si="68"/>
        <v>457</v>
      </c>
    </row>
    <row r="722" spans="1:10" x14ac:dyDescent="0.25">
      <c r="A722" s="22" t="str">
        <f t="shared" si="64"/>
        <v>City of White Plains - 37</v>
      </c>
      <c r="B722" s="11">
        <v>240037</v>
      </c>
      <c r="C722" s="11">
        <v>192</v>
      </c>
      <c r="D722" s="11">
        <v>63</v>
      </c>
      <c r="E722" s="11">
        <v>4</v>
      </c>
      <c r="F722" s="11">
        <v>7</v>
      </c>
      <c r="G722" s="11">
        <v>0</v>
      </c>
      <c r="H722" s="11">
        <f t="shared" si="66"/>
        <v>266</v>
      </c>
      <c r="I722" s="24">
        <f t="shared" si="67"/>
        <v>9</v>
      </c>
      <c r="J722" s="23">
        <f t="shared" si="68"/>
        <v>275</v>
      </c>
    </row>
    <row r="723" spans="1:10" x14ac:dyDescent="0.25">
      <c r="A723" s="22" t="str">
        <f t="shared" si="64"/>
        <v>City of White Plains - 38</v>
      </c>
      <c r="B723" s="11">
        <v>240038</v>
      </c>
      <c r="C723" s="11">
        <v>187</v>
      </c>
      <c r="D723" s="11">
        <v>23</v>
      </c>
      <c r="E723" s="11">
        <v>3</v>
      </c>
      <c r="F723" s="11">
        <v>11</v>
      </c>
      <c r="G723" s="11">
        <v>0</v>
      </c>
      <c r="H723" s="11">
        <f t="shared" si="66"/>
        <v>224</v>
      </c>
      <c r="I723" s="24">
        <f t="shared" si="67"/>
        <v>23</v>
      </c>
      <c r="J723" s="23">
        <f t="shared" si="68"/>
        <v>247</v>
      </c>
    </row>
    <row r="724" spans="1:10" x14ac:dyDescent="0.25">
      <c r="A724" s="22" t="str">
        <f t="shared" si="64"/>
        <v>City of White Plains - 39</v>
      </c>
      <c r="B724" s="11">
        <v>240039</v>
      </c>
      <c r="C724" s="11">
        <v>253</v>
      </c>
      <c r="D724" s="11">
        <v>96</v>
      </c>
      <c r="E724" s="11">
        <v>10</v>
      </c>
      <c r="F724" s="11">
        <v>18</v>
      </c>
      <c r="G724" s="11">
        <v>0</v>
      </c>
      <c r="H724" s="11">
        <f t="shared" si="66"/>
        <v>377</v>
      </c>
      <c r="I724" s="24">
        <f t="shared" si="67"/>
        <v>11</v>
      </c>
      <c r="J724" s="23">
        <f t="shared" si="68"/>
        <v>388</v>
      </c>
    </row>
    <row r="725" spans="1:10" x14ac:dyDescent="0.25">
      <c r="A725" s="22" t="str">
        <f t="shared" si="64"/>
        <v>City of White Plains - 40</v>
      </c>
      <c r="B725" s="11">
        <v>240040</v>
      </c>
      <c r="C725" s="11">
        <v>147</v>
      </c>
      <c r="D725" s="11">
        <v>32</v>
      </c>
      <c r="E725" s="11">
        <v>5</v>
      </c>
      <c r="F725" s="11">
        <v>10</v>
      </c>
      <c r="G725" s="11">
        <v>0</v>
      </c>
      <c r="H725" s="11">
        <f t="shared" si="66"/>
        <v>194</v>
      </c>
      <c r="I725" s="24">
        <f t="shared" si="67"/>
        <v>13</v>
      </c>
      <c r="J725" s="23">
        <f t="shared" si="68"/>
        <v>207</v>
      </c>
    </row>
    <row r="726" spans="1:10" x14ac:dyDescent="0.25">
      <c r="A726" s="22" t="str">
        <f t="shared" si="64"/>
        <v>City of White Plains - 41</v>
      </c>
      <c r="B726" s="11">
        <v>240041</v>
      </c>
      <c r="C726" s="11">
        <v>362</v>
      </c>
      <c r="D726" s="11">
        <v>97</v>
      </c>
      <c r="E726" s="11">
        <v>7</v>
      </c>
      <c r="F726" s="11">
        <v>25</v>
      </c>
      <c r="G726" s="11">
        <v>0</v>
      </c>
      <c r="H726" s="11">
        <f t="shared" si="66"/>
        <v>491</v>
      </c>
      <c r="I726" s="24">
        <f t="shared" si="67"/>
        <v>16</v>
      </c>
      <c r="J726" s="23">
        <f t="shared" si="68"/>
        <v>507</v>
      </c>
    </row>
    <row r="727" spans="1:10" x14ac:dyDescent="0.25">
      <c r="A727" s="22" t="str">
        <f t="shared" si="64"/>
        <v>City of White Plains - 42</v>
      </c>
      <c r="B727" s="11">
        <v>240042</v>
      </c>
      <c r="C727" s="11">
        <v>456</v>
      </c>
      <c r="D727" s="11">
        <v>187</v>
      </c>
      <c r="E727" s="11">
        <v>16</v>
      </c>
      <c r="F727" s="11">
        <v>37</v>
      </c>
      <c r="G727" s="11">
        <v>0</v>
      </c>
      <c r="H727" s="11">
        <f t="shared" si="66"/>
        <v>696</v>
      </c>
      <c r="I727" s="24">
        <f t="shared" si="67"/>
        <v>20</v>
      </c>
      <c r="J727" s="23">
        <f t="shared" si="68"/>
        <v>716</v>
      </c>
    </row>
    <row r="728" spans="1:10" x14ac:dyDescent="0.25">
      <c r="A728" s="22" t="str">
        <f t="shared" si="64"/>
        <v>City of White Plains - 43</v>
      </c>
      <c r="B728" s="11">
        <v>240043</v>
      </c>
      <c r="C728" s="11">
        <v>159</v>
      </c>
      <c r="D728" s="11">
        <v>63</v>
      </c>
      <c r="E728" s="11">
        <v>4</v>
      </c>
      <c r="F728" s="11">
        <v>10</v>
      </c>
      <c r="G728" s="11">
        <v>0</v>
      </c>
      <c r="H728" s="11">
        <f t="shared" si="66"/>
        <v>236</v>
      </c>
      <c r="I728" s="24">
        <f t="shared" si="67"/>
        <v>7</v>
      </c>
      <c r="J728" s="23">
        <f t="shared" si="68"/>
        <v>243</v>
      </c>
    </row>
    <row r="729" spans="1:10" x14ac:dyDescent="0.25">
      <c r="A729" s="22" t="str">
        <f t="shared" si="64"/>
        <v>City of White Plains - 44</v>
      </c>
      <c r="B729" s="11">
        <v>240044</v>
      </c>
      <c r="C729" s="11">
        <v>1</v>
      </c>
      <c r="D729" s="11">
        <v>0</v>
      </c>
      <c r="E729" s="11">
        <v>0</v>
      </c>
      <c r="F729" s="11">
        <v>0</v>
      </c>
      <c r="G729" s="11">
        <v>0</v>
      </c>
      <c r="H729" s="11">
        <f t="shared" si="66"/>
        <v>1</v>
      </c>
      <c r="I729" s="24">
        <f t="shared" si="67"/>
        <v>0</v>
      </c>
      <c r="J729" s="23">
        <f t="shared" si="68"/>
        <v>1</v>
      </c>
    </row>
    <row r="730" spans="1:10" x14ac:dyDescent="0.25">
      <c r="A730" s="22" t="str">
        <f t="shared" si="64"/>
        <v>City of White Plains - 45</v>
      </c>
      <c r="B730" s="11">
        <v>240045</v>
      </c>
      <c r="C730" s="11">
        <v>80</v>
      </c>
      <c r="D730" s="11">
        <v>27</v>
      </c>
      <c r="E730" s="11">
        <v>4</v>
      </c>
      <c r="F730" s="11">
        <v>4</v>
      </c>
      <c r="G730" s="11">
        <v>0</v>
      </c>
      <c r="H730" s="11">
        <f t="shared" si="66"/>
        <v>115</v>
      </c>
      <c r="I730" s="24">
        <f t="shared" si="67"/>
        <v>4</v>
      </c>
      <c r="J730" s="23">
        <f t="shared" si="68"/>
        <v>119</v>
      </c>
    </row>
    <row r="731" spans="1:10" x14ac:dyDescent="0.25">
      <c r="A731" s="22" t="str">
        <f t="shared" si="64"/>
        <v>City of White Plains - 46</v>
      </c>
      <c r="B731" s="11">
        <v>240046</v>
      </c>
      <c r="C731" s="11">
        <v>74</v>
      </c>
      <c r="D731" s="11">
        <v>22</v>
      </c>
      <c r="E731" s="11">
        <v>0</v>
      </c>
      <c r="F731" s="11">
        <v>6</v>
      </c>
      <c r="G731" s="11">
        <v>0</v>
      </c>
      <c r="H731" s="11">
        <f t="shared" si="66"/>
        <v>102</v>
      </c>
      <c r="I731" s="24">
        <f t="shared" si="67"/>
        <v>6</v>
      </c>
      <c r="J731" s="23">
        <f t="shared" si="68"/>
        <v>108</v>
      </c>
    </row>
    <row r="732" spans="1:10" ht="13.8" thickBot="1" x14ac:dyDescent="0.3">
      <c r="A732" s="18" t="str">
        <f t="shared" ref="A732:A799" si="70">VLOOKUP(B732,KEY,3,FALSE)</f>
        <v>City of White Plains - 47</v>
      </c>
      <c r="B732" s="19">
        <v>240047</v>
      </c>
      <c r="C732" s="19">
        <v>18</v>
      </c>
      <c r="D732" s="19">
        <v>7</v>
      </c>
      <c r="E732" s="19">
        <v>1</v>
      </c>
      <c r="F732" s="19">
        <v>5</v>
      </c>
      <c r="G732" s="19">
        <v>0</v>
      </c>
      <c r="H732" s="19">
        <f t="shared" si="66"/>
        <v>31</v>
      </c>
      <c r="I732" s="26">
        <f t="shared" si="67"/>
        <v>1</v>
      </c>
      <c r="J732" s="19">
        <f t="shared" si="68"/>
        <v>32</v>
      </c>
    </row>
    <row r="733" spans="1:10" x14ac:dyDescent="0.25">
      <c r="A733" s="22"/>
      <c r="B733" s="11" t="s">
        <v>977</v>
      </c>
      <c r="C733" s="11">
        <f>SUM(C686:C732)</f>
        <v>12117</v>
      </c>
      <c r="D733" s="11">
        <f t="shared" ref="D733:J733" si="71">SUM(D686:D732)</f>
        <v>5123</v>
      </c>
      <c r="E733" s="11">
        <f t="shared" si="71"/>
        <v>505</v>
      </c>
      <c r="F733" s="11">
        <f t="shared" si="71"/>
        <v>870</v>
      </c>
      <c r="G733" s="11">
        <f t="shared" si="71"/>
        <v>2</v>
      </c>
      <c r="H733" s="11">
        <f t="shared" si="71"/>
        <v>18617</v>
      </c>
      <c r="I733" s="11">
        <f t="shared" si="71"/>
        <v>536</v>
      </c>
      <c r="J733" s="11">
        <f t="shared" si="71"/>
        <v>19153</v>
      </c>
    </row>
    <row r="734" spans="1:10" x14ac:dyDescent="0.25">
      <c r="A734" s="22" t="str">
        <f t="shared" si="70"/>
        <v>City of Yonkers Ward 1 ED 1</v>
      </c>
      <c r="B734" s="11">
        <v>250101</v>
      </c>
      <c r="C734" s="11">
        <v>288</v>
      </c>
      <c r="D734" s="11">
        <v>56</v>
      </c>
      <c r="E734" s="11">
        <v>2</v>
      </c>
      <c r="F734" s="11">
        <v>24</v>
      </c>
      <c r="G734" s="11">
        <v>0</v>
      </c>
      <c r="H734" s="11">
        <f t="shared" si="66"/>
        <v>370</v>
      </c>
      <c r="I734" s="24">
        <f t="shared" si="67"/>
        <v>14</v>
      </c>
      <c r="J734" s="23">
        <f t="shared" si="68"/>
        <v>384</v>
      </c>
    </row>
    <row r="735" spans="1:10" x14ac:dyDescent="0.25">
      <c r="A735" s="22" t="str">
        <f t="shared" si="70"/>
        <v>City of Yonkers Ward 1 ED 2</v>
      </c>
      <c r="B735" s="11">
        <v>250102</v>
      </c>
      <c r="C735" s="11">
        <v>82</v>
      </c>
      <c r="D735" s="11">
        <v>14</v>
      </c>
      <c r="E735" s="11">
        <v>1</v>
      </c>
      <c r="F735" s="11">
        <v>3</v>
      </c>
      <c r="G735" s="11">
        <v>0</v>
      </c>
      <c r="H735" s="11">
        <f t="shared" si="66"/>
        <v>100</v>
      </c>
      <c r="I735" s="24">
        <f t="shared" si="67"/>
        <v>11</v>
      </c>
      <c r="J735" s="23">
        <f t="shared" si="68"/>
        <v>111</v>
      </c>
    </row>
    <row r="736" spans="1:10" x14ac:dyDescent="0.25">
      <c r="A736" s="22" t="str">
        <f t="shared" si="70"/>
        <v>City of Yonkers Ward 1 ED 3</v>
      </c>
      <c r="B736" s="11">
        <v>250103</v>
      </c>
      <c r="C736" s="11">
        <v>15</v>
      </c>
      <c r="D736" s="11">
        <v>4</v>
      </c>
      <c r="E736" s="11">
        <v>0</v>
      </c>
      <c r="F736" s="11">
        <v>2</v>
      </c>
      <c r="G736" s="11">
        <v>0</v>
      </c>
      <c r="H736" s="11">
        <f t="shared" si="66"/>
        <v>21</v>
      </c>
      <c r="I736" s="24">
        <f t="shared" si="67"/>
        <v>3</v>
      </c>
      <c r="J736" s="23">
        <f t="shared" si="68"/>
        <v>24</v>
      </c>
    </row>
    <row r="737" spans="1:10" x14ac:dyDescent="0.25">
      <c r="A737" s="22" t="str">
        <f t="shared" si="70"/>
        <v>City of Yonkers Ward 1 ED 4</v>
      </c>
      <c r="B737" s="11">
        <v>250104</v>
      </c>
      <c r="C737" s="11">
        <v>15</v>
      </c>
      <c r="D737" s="11">
        <v>3</v>
      </c>
      <c r="E737" s="11">
        <v>0</v>
      </c>
      <c r="F737" s="11">
        <v>1</v>
      </c>
      <c r="G737" s="11">
        <v>0</v>
      </c>
      <c r="H737" s="11">
        <f t="shared" si="66"/>
        <v>19</v>
      </c>
      <c r="I737" s="24">
        <f t="shared" si="67"/>
        <v>5</v>
      </c>
      <c r="J737" s="23">
        <f t="shared" si="68"/>
        <v>24</v>
      </c>
    </row>
    <row r="738" spans="1:10" x14ac:dyDescent="0.25">
      <c r="A738" s="22" t="str">
        <f t="shared" si="70"/>
        <v>City of Yonkers Ward 1 ED 5</v>
      </c>
      <c r="B738" s="11">
        <v>250105</v>
      </c>
      <c r="C738" s="11">
        <v>170</v>
      </c>
      <c r="D738" s="11">
        <v>26</v>
      </c>
      <c r="E738" s="11">
        <v>2</v>
      </c>
      <c r="F738" s="11">
        <v>3</v>
      </c>
      <c r="G738" s="11">
        <v>1</v>
      </c>
      <c r="H738" s="11">
        <f t="shared" si="66"/>
        <v>202</v>
      </c>
      <c r="I738" s="24">
        <f t="shared" si="67"/>
        <v>38</v>
      </c>
      <c r="J738" s="23">
        <f t="shared" si="68"/>
        <v>240</v>
      </c>
    </row>
    <row r="739" spans="1:10" x14ac:dyDescent="0.25">
      <c r="A739" s="22" t="str">
        <f t="shared" si="70"/>
        <v>City of Yonkers Ward 1 ED 6</v>
      </c>
      <c r="B739" s="11">
        <v>250106</v>
      </c>
      <c r="C739" s="11">
        <v>85</v>
      </c>
      <c r="D739" s="11">
        <v>26</v>
      </c>
      <c r="E739" s="11">
        <v>1</v>
      </c>
      <c r="F739" s="11">
        <v>1</v>
      </c>
      <c r="G739" s="11">
        <v>0</v>
      </c>
      <c r="H739" s="11">
        <f t="shared" si="66"/>
        <v>113</v>
      </c>
      <c r="I739" s="24">
        <f t="shared" si="67"/>
        <v>13</v>
      </c>
      <c r="J739" s="23">
        <f t="shared" si="68"/>
        <v>126</v>
      </c>
    </row>
    <row r="740" spans="1:10" x14ac:dyDescent="0.25">
      <c r="A740" s="22" t="str">
        <f t="shared" si="70"/>
        <v>City of Yonkers Ward 1 ED 7</v>
      </c>
      <c r="B740" s="11">
        <v>250107</v>
      </c>
      <c r="C740" s="11">
        <v>163</v>
      </c>
      <c r="D740" s="11">
        <v>26</v>
      </c>
      <c r="E740" s="11">
        <v>2</v>
      </c>
      <c r="F740" s="11">
        <v>6</v>
      </c>
      <c r="G740" s="11">
        <v>0</v>
      </c>
      <c r="H740" s="11">
        <f t="shared" si="66"/>
        <v>197</v>
      </c>
      <c r="I740" s="24">
        <f t="shared" si="67"/>
        <v>12</v>
      </c>
      <c r="J740" s="23">
        <f t="shared" si="68"/>
        <v>209</v>
      </c>
    </row>
    <row r="741" spans="1:10" x14ac:dyDescent="0.25">
      <c r="A741" s="22" t="str">
        <f t="shared" si="70"/>
        <v>City of Yonkers Ward 1 ED 8</v>
      </c>
      <c r="B741" s="11">
        <v>250108</v>
      </c>
      <c r="C741" s="11">
        <v>195</v>
      </c>
      <c r="D741" s="11">
        <v>30</v>
      </c>
      <c r="E741" s="11">
        <v>2</v>
      </c>
      <c r="F741" s="11">
        <v>4</v>
      </c>
      <c r="G741" s="11">
        <v>0</v>
      </c>
      <c r="H741" s="11">
        <f t="shared" si="66"/>
        <v>231</v>
      </c>
      <c r="I741" s="24">
        <f t="shared" si="67"/>
        <v>14</v>
      </c>
      <c r="J741" s="23">
        <f t="shared" si="68"/>
        <v>245</v>
      </c>
    </row>
    <row r="742" spans="1:10" x14ac:dyDescent="0.25">
      <c r="A742" s="22" t="str">
        <f t="shared" si="70"/>
        <v>City of Yonkers Ward 1 ED 9</v>
      </c>
      <c r="B742" s="11">
        <v>250109</v>
      </c>
      <c r="C742" s="11">
        <v>77</v>
      </c>
      <c r="D742" s="11">
        <v>10</v>
      </c>
      <c r="E742" s="11">
        <v>0</v>
      </c>
      <c r="F742" s="11">
        <v>1</v>
      </c>
      <c r="G742" s="11">
        <v>0</v>
      </c>
      <c r="H742" s="11">
        <f t="shared" si="66"/>
        <v>88</v>
      </c>
      <c r="I742" s="24">
        <f t="shared" si="67"/>
        <v>11</v>
      </c>
      <c r="J742" s="23">
        <f t="shared" si="68"/>
        <v>99</v>
      </c>
    </row>
    <row r="743" spans="1:10" x14ac:dyDescent="0.25">
      <c r="A743" s="22" t="str">
        <f t="shared" si="70"/>
        <v>City of Yonkers Ward 1 ED 10</v>
      </c>
      <c r="B743" s="11">
        <v>250110</v>
      </c>
      <c r="C743" s="11">
        <v>118</v>
      </c>
      <c r="D743" s="11">
        <v>32</v>
      </c>
      <c r="E743" s="11">
        <v>0</v>
      </c>
      <c r="F743" s="11">
        <v>7</v>
      </c>
      <c r="G743" s="11">
        <v>0</v>
      </c>
      <c r="H743" s="11">
        <f t="shared" si="66"/>
        <v>157</v>
      </c>
      <c r="I743" s="24">
        <f t="shared" si="67"/>
        <v>12</v>
      </c>
      <c r="J743" s="23">
        <f t="shared" si="68"/>
        <v>169</v>
      </c>
    </row>
    <row r="744" spans="1:10" x14ac:dyDescent="0.25">
      <c r="A744" s="22" t="str">
        <f t="shared" si="70"/>
        <v>City of Yonkers Ward 1 ED 11</v>
      </c>
      <c r="B744" s="11">
        <v>250111</v>
      </c>
      <c r="C744" s="11">
        <v>239</v>
      </c>
      <c r="D744" s="11">
        <v>24</v>
      </c>
      <c r="E744" s="11">
        <v>2</v>
      </c>
      <c r="F744" s="11">
        <v>2</v>
      </c>
      <c r="G744" s="11">
        <v>0</v>
      </c>
      <c r="H744" s="11">
        <f t="shared" si="66"/>
        <v>267</v>
      </c>
      <c r="I744" s="24">
        <f t="shared" si="67"/>
        <v>25</v>
      </c>
      <c r="J744" s="23">
        <f t="shared" si="68"/>
        <v>292</v>
      </c>
    </row>
    <row r="745" spans="1:10" x14ac:dyDescent="0.25">
      <c r="A745" s="22" t="str">
        <f t="shared" si="70"/>
        <v>City of Yonkers Ward 1 ED 12</v>
      </c>
      <c r="B745" s="11">
        <v>250112</v>
      </c>
      <c r="C745" s="11">
        <v>144</v>
      </c>
      <c r="D745" s="11">
        <v>24</v>
      </c>
      <c r="E745" s="11">
        <v>3</v>
      </c>
      <c r="F745" s="11">
        <v>4</v>
      </c>
      <c r="G745" s="11">
        <v>0</v>
      </c>
      <c r="H745" s="11">
        <f t="shared" si="66"/>
        <v>175</v>
      </c>
      <c r="I745" s="24">
        <f t="shared" si="67"/>
        <v>11</v>
      </c>
      <c r="J745" s="23">
        <f t="shared" si="68"/>
        <v>186</v>
      </c>
    </row>
    <row r="746" spans="1:10" x14ac:dyDescent="0.25">
      <c r="A746" s="22" t="str">
        <f t="shared" si="70"/>
        <v>City of Yonkers Ward 1 ED 18</v>
      </c>
      <c r="B746" s="11">
        <v>250118</v>
      </c>
      <c r="C746" s="11">
        <v>127</v>
      </c>
      <c r="D746" s="11">
        <v>49</v>
      </c>
      <c r="E746" s="11">
        <v>1</v>
      </c>
      <c r="F746" s="11">
        <v>6</v>
      </c>
      <c r="G746" s="11">
        <v>0</v>
      </c>
      <c r="H746" s="11">
        <f t="shared" ref="H746:H812" si="72">SUM(C746:G746)</f>
        <v>183</v>
      </c>
      <c r="I746" s="24">
        <f t="shared" ref="I746:I812" si="73">SUM(J746-H746)</f>
        <v>12</v>
      </c>
      <c r="J746" s="23">
        <f t="shared" ref="J746:J812" si="74">VLOOKUP(B746,KEY,2,FALSE)</f>
        <v>195</v>
      </c>
    </row>
    <row r="747" spans="1:10" x14ac:dyDescent="0.25">
      <c r="A747" s="22" t="str">
        <f t="shared" si="70"/>
        <v>City of Yonkers Ward 1 ED 22</v>
      </c>
      <c r="B747" s="11">
        <v>250122</v>
      </c>
      <c r="C747" s="11">
        <v>101</v>
      </c>
      <c r="D747" s="11">
        <v>27</v>
      </c>
      <c r="E747" s="11">
        <v>0</v>
      </c>
      <c r="F747" s="11">
        <v>16</v>
      </c>
      <c r="G747" s="11">
        <v>0</v>
      </c>
      <c r="H747" s="11">
        <f t="shared" si="72"/>
        <v>144</v>
      </c>
      <c r="I747" s="24">
        <f t="shared" si="73"/>
        <v>4</v>
      </c>
      <c r="J747" s="23">
        <f t="shared" si="74"/>
        <v>148</v>
      </c>
    </row>
    <row r="748" spans="1:10" ht="13.8" thickBot="1" x14ac:dyDescent="0.3">
      <c r="A748" s="18" t="str">
        <f t="shared" si="70"/>
        <v>City of Yonkers Ward 1 ED 26</v>
      </c>
      <c r="B748" s="19">
        <v>250126</v>
      </c>
      <c r="C748" s="19">
        <v>59</v>
      </c>
      <c r="D748" s="19">
        <v>17</v>
      </c>
      <c r="E748" s="19">
        <v>4</v>
      </c>
      <c r="F748" s="19">
        <v>1</v>
      </c>
      <c r="G748" s="19">
        <v>0</v>
      </c>
      <c r="H748" s="19">
        <f t="shared" si="72"/>
        <v>81</v>
      </c>
      <c r="I748" s="26">
        <f t="shared" si="73"/>
        <v>18</v>
      </c>
      <c r="J748" s="19">
        <f t="shared" si="74"/>
        <v>99</v>
      </c>
    </row>
    <row r="749" spans="1:10" x14ac:dyDescent="0.25">
      <c r="A749" s="22"/>
      <c r="B749" s="11" t="s">
        <v>977</v>
      </c>
      <c r="C749" s="11">
        <f>SUM(C734:C748)</f>
        <v>1878</v>
      </c>
      <c r="D749" s="11">
        <f t="shared" ref="D749:J749" si="75">SUM(D734:D748)</f>
        <v>368</v>
      </c>
      <c r="E749" s="11">
        <f t="shared" si="75"/>
        <v>20</v>
      </c>
      <c r="F749" s="11">
        <f t="shared" si="75"/>
        <v>81</v>
      </c>
      <c r="G749" s="11">
        <f t="shared" si="75"/>
        <v>1</v>
      </c>
      <c r="H749" s="11">
        <f t="shared" si="75"/>
        <v>2348</v>
      </c>
      <c r="I749" s="11">
        <f t="shared" si="75"/>
        <v>203</v>
      </c>
      <c r="J749" s="11">
        <f t="shared" si="75"/>
        <v>2551</v>
      </c>
    </row>
    <row r="750" spans="1:10" x14ac:dyDescent="0.25">
      <c r="A750" s="22" t="str">
        <f t="shared" si="70"/>
        <v>City of Yonkers Ward 2 ED 1</v>
      </c>
      <c r="B750" s="11">
        <v>250201</v>
      </c>
      <c r="C750" s="11">
        <v>116</v>
      </c>
      <c r="D750" s="11">
        <v>139</v>
      </c>
      <c r="E750" s="11">
        <v>16</v>
      </c>
      <c r="F750" s="11">
        <v>9</v>
      </c>
      <c r="G750" s="11">
        <v>0</v>
      </c>
      <c r="H750" s="11">
        <f t="shared" si="72"/>
        <v>280</v>
      </c>
      <c r="I750" s="24">
        <f t="shared" si="73"/>
        <v>6</v>
      </c>
      <c r="J750" s="23">
        <f t="shared" si="74"/>
        <v>286</v>
      </c>
    </row>
    <row r="751" spans="1:10" x14ac:dyDescent="0.25">
      <c r="A751" s="22" t="str">
        <f t="shared" si="70"/>
        <v>City of Yonkers Ward 2 ED 2</v>
      </c>
      <c r="B751" s="11">
        <v>250202</v>
      </c>
      <c r="C751" s="11">
        <v>151</v>
      </c>
      <c r="D751" s="11">
        <v>146</v>
      </c>
      <c r="E751" s="11">
        <v>11</v>
      </c>
      <c r="F751" s="11">
        <v>7</v>
      </c>
      <c r="G751" s="11">
        <v>0</v>
      </c>
      <c r="H751" s="11">
        <f t="shared" si="72"/>
        <v>315</v>
      </c>
      <c r="I751" s="24">
        <f t="shared" si="73"/>
        <v>18</v>
      </c>
      <c r="J751" s="23">
        <f t="shared" si="74"/>
        <v>333</v>
      </c>
    </row>
    <row r="752" spans="1:10" x14ac:dyDescent="0.25">
      <c r="A752" s="22" t="str">
        <f t="shared" si="70"/>
        <v>City of Yonkers Ward 2 ED 3</v>
      </c>
      <c r="B752" s="11">
        <v>250203</v>
      </c>
      <c r="C752" s="11">
        <v>179</v>
      </c>
      <c r="D752" s="11">
        <v>196</v>
      </c>
      <c r="E752" s="11">
        <v>18</v>
      </c>
      <c r="F752" s="11">
        <v>14</v>
      </c>
      <c r="G752" s="11">
        <v>0</v>
      </c>
      <c r="H752" s="11">
        <f t="shared" si="72"/>
        <v>407</v>
      </c>
      <c r="I752" s="24">
        <f t="shared" si="73"/>
        <v>21</v>
      </c>
      <c r="J752" s="23">
        <f t="shared" si="74"/>
        <v>428</v>
      </c>
    </row>
    <row r="753" spans="1:10" x14ac:dyDescent="0.25">
      <c r="A753" s="22" t="str">
        <f t="shared" si="70"/>
        <v>City of Yonkers Ward 2 ED 4</v>
      </c>
      <c r="B753" s="11">
        <v>250204</v>
      </c>
      <c r="C753" s="11">
        <v>50</v>
      </c>
      <c r="D753" s="11">
        <v>95</v>
      </c>
      <c r="E753" s="11">
        <v>11</v>
      </c>
      <c r="F753" s="11">
        <v>10</v>
      </c>
      <c r="G753" s="11">
        <v>0</v>
      </c>
      <c r="H753" s="11">
        <f t="shared" si="72"/>
        <v>166</v>
      </c>
      <c r="I753" s="24">
        <f t="shared" si="73"/>
        <v>9</v>
      </c>
      <c r="J753" s="23">
        <f t="shared" si="74"/>
        <v>175</v>
      </c>
    </row>
    <row r="754" spans="1:10" x14ac:dyDescent="0.25">
      <c r="A754" s="22" t="str">
        <f t="shared" si="70"/>
        <v>City of Yonkers Ward 2 ED 5</v>
      </c>
      <c r="B754" s="11">
        <v>250205</v>
      </c>
      <c r="C754" s="11">
        <v>107</v>
      </c>
      <c r="D754" s="11">
        <v>202</v>
      </c>
      <c r="E754" s="11">
        <v>16</v>
      </c>
      <c r="F754" s="11">
        <v>9</v>
      </c>
      <c r="G754" s="11">
        <v>0</v>
      </c>
      <c r="H754" s="11">
        <f t="shared" si="72"/>
        <v>334</v>
      </c>
      <c r="I754" s="24">
        <f t="shared" si="73"/>
        <v>12</v>
      </c>
      <c r="J754" s="23">
        <f t="shared" si="74"/>
        <v>346</v>
      </c>
    </row>
    <row r="755" spans="1:10" x14ac:dyDescent="0.25">
      <c r="A755" s="22" t="str">
        <f t="shared" si="70"/>
        <v>City of Yonkers Ward 2 ED 6</v>
      </c>
      <c r="B755" s="11">
        <v>250206</v>
      </c>
      <c r="C755" s="11">
        <v>110</v>
      </c>
      <c r="D755" s="11">
        <v>82</v>
      </c>
      <c r="E755" s="11">
        <v>3</v>
      </c>
      <c r="F755" s="11">
        <v>6</v>
      </c>
      <c r="G755" s="11">
        <v>0</v>
      </c>
      <c r="H755" s="11">
        <f t="shared" si="72"/>
        <v>201</v>
      </c>
      <c r="I755" s="24">
        <f t="shared" si="73"/>
        <v>8</v>
      </c>
      <c r="J755" s="23">
        <f t="shared" si="74"/>
        <v>209</v>
      </c>
    </row>
    <row r="756" spans="1:10" x14ac:dyDescent="0.25">
      <c r="A756" s="22" t="str">
        <f t="shared" si="70"/>
        <v>City of Yonkers Ward 2 ED 7</v>
      </c>
      <c r="B756" s="11">
        <v>250207</v>
      </c>
      <c r="C756" s="11">
        <v>128</v>
      </c>
      <c r="D756" s="11">
        <v>54</v>
      </c>
      <c r="E756" s="11">
        <v>6</v>
      </c>
      <c r="F756" s="11">
        <v>11</v>
      </c>
      <c r="G756" s="11">
        <v>0</v>
      </c>
      <c r="H756" s="11">
        <f t="shared" si="72"/>
        <v>199</v>
      </c>
      <c r="I756" s="24">
        <f t="shared" si="73"/>
        <v>9</v>
      </c>
      <c r="J756" s="23">
        <f t="shared" si="74"/>
        <v>208</v>
      </c>
    </row>
    <row r="757" spans="1:10" x14ac:dyDescent="0.25">
      <c r="A757" s="22" t="str">
        <f t="shared" si="70"/>
        <v>City of Yonkers Ward 2 ED 8</v>
      </c>
      <c r="B757" s="11">
        <v>250208</v>
      </c>
      <c r="C757" s="11">
        <v>48</v>
      </c>
      <c r="D757" s="11">
        <v>29</v>
      </c>
      <c r="E757" s="11">
        <v>3</v>
      </c>
      <c r="F757" s="11">
        <v>7</v>
      </c>
      <c r="G757" s="11">
        <v>0</v>
      </c>
      <c r="H757" s="11">
        <f t="shared" si="72"/>
        <v>87</v>
      </c>
      <c r="I757" s="24">
        <f t="shared" si="73"/>
        <v>5</v>
      </c>
      <c r="J757" s="23">
        <f t="shared" si="74"/>
        <v>92</v>
      </c>
    </row>
    <row r="758" spans="1:10" x14ac:dyDescent="0.25">
      <c r="A758" s="22" t="str">
        <f t="shared" si="70"/>
        <v>City of Yonkers Ward 2 ED 9</v>
      </c>
      <c r="B758" s="11">
        <v>250209</v>
      </c>
      <c r="C758" s="11">
        <v>133</v>
      </c>
      <c r="D758" s="11">
        <v>134</v>
      </c>
      <c r="E758" s="11">
        <v>12</v>
      </c>
      <c r="F758" s="11">
        <v>7</v>
      </c>
      <c r="G758" s="11">
        <v>0</v>
      </c>
      <c r="H758" s="11">
        <f t="shared" si="72"/>
        <v>286</v>
      </c>
      <c r="I758" s="24">
        <f t="shared" si="73"/>
        <v>6</v>
      </c>
      <c r="J758" s="23">
        <f t="shared" si="74"/>
        <v>292</v>
      </c>
    </row>
    <row r="759" spans="1:10" x14ac:dyDescent="0.25">
      <c r="A759" s="22" t="str">
        <f t="shared" si="70"/>
        <v>City of Yonkers Ward 2 ED 10</v>
      </c>
      <c r="B759" s="11">
        <v>250210</v>
      </c>
      <c r="C759" s="11">
        <v>63</v>
      </c>
      <c r="D759" s="11">
        <v>49</v>
      </c>
      <c r="E759" s="11">
        <v>7</v>
      </c>
      <c r="F759" s="11">
        <v>6</v>
      </c>
      <c r="G759" s="11">
        <v>0</v>
      </c>
      <c r="H759" s="11">
        <f t="shared" si="72"/>
        <v>125</v>
      </c>
      <c r="I759" s="24">
        <f t="shared" si="73"/>
        <v>2</v>
      </c>
      <c r="J759" s="23">
        <f t="shared" si="74"/>
        <v>127</v>
      </c>
    </row>
    <row r="760" spans="1:10" x14ac:dyDescent="0.25">
      <c r="A760" s="22" t="str">
        <f t="shared" si="70"/>
        <v>City of Yonkers Ward 2 ED 11</v>
      </c>
      <c r="B760" s="11">
        <v>250211</v>
      </c>
      <c r="C760" s="11">
        <v>237</v>
      </c>
      <c r="D760" s="11">
        <v>184</v>
      </c>
      <c r="E760" s="11">
        <v>17</v>
      </c>
      <c r="F760" s="11">
        <v>38</v>
      </c>
      <c r="G760" s="11">
        <v>0</v>
      </c>
      <c r="H760" s="11">
        <f t="shared" si="72"/>
        <v>476</v>
      </c>
      <c r="I760" s="24">
        <f t="shared" si="73"/>
        <v>27</v>
      </c>
      <c r="J760" s="23">
        <f t="shared" si="74"/>
        <v>503</v>
      </c>
    </row>
    <row r="761" spans="1:10" x14ac:dyDescent="0.25">
      <c r="A761" s="22" t="str">
        <f t="shared" si="70"/>
        <v>City of Yonkers Ward 2 ED 12</v>
      </c>
      <c r="B761" s="11">
        <v>250212</v>
      </c>
      <c r="C761" s="11">
        <v>156</v>
      </c>
      <c r="D761" s="11">
        <v>191</v>
      </c>
      <c r="E761" s="11">
        <v>20</v>
      </c>
      <c r="F761" s="11">
        <v>16</v>
      </c>
      <c r="G761" s="11">
        <v>0</v>
      </c>
      <c r="H761" s="11">
        <f t="shared" si="72"/>
        <v>383</v>
      </c>
      <c r="I761" s="24">
        <f t="shared" si="73"/>
        <v>22</v>
      </c>
      <c r="J761" s="23">
        <f t="shared" si="74"/>
        <v>405</v>
      </c>
    </row>
    <row r="762" spans="1:10" x14ac:dyDescent="0.25">
      <c r="A762" s="22" t="str">
        <f t="shared" si="70"/>
        <v>City of Yonkers Ward 2 ED 13</v>
      </c>
      <c r="B762" s="11">
        <v>250213</v>
      </c>
      <c r="C762" s="11">
        <v>112</v>
      </c>
      <c r="D762" s="11">
        <v>70</v>
      </c>
      <c r="E762" s="11">
        <v>11</v>
      </c>
      <c r="F762" s="11">
        <v>3</v>
      </c>
      <c r="G762" s="11">
        <v>0</v>
      </c>
      <c r="H762" s="11">
        <f t="shared" si="72"/>
        <v>196</v>
      </c>
      <c r="I762" s="24">
        <f t="shared" si="73"/>
        <v>8</v>
      </c>
      <c r="J762" s="23">
        <f t="shared" si="74"/>
        <v>204</v>
      </c>
    </row>
    <row r="763" spans="1:10" x14ac:dyDescent="0.25">
      <c r="A763" s="22" t="str">
        <f t="shared" si="70"/>
        <v>City of Yonkers Ward 2 ED 14</v>
      </c>
      <c r="B763" s="11">
        <v>250214</v>
      </c>
      <c r="C763" s="11">
        <v>42</v>
      </c>
      <c r="D763" s="11">
        <v>36</v>
      </c>
      <c r="E763" s="11">
        <v>6</v>
      </c>
      <c r="F763" s="11">
        <v>8</v>
      </c>
      <c r="G763" s="11">
        <v>0</v>
      </c>
      <c r="H763" s="11">
        <f t="shared" si="72"/>
        <v>92</v>
      </c>
      <c r="I763" s="24">
        <f t="shared" si="73"/>
        <v>2</v>
      </c>
      <c r="J763" s="23">
        <f t="shared" si="74"/>
        <v>94</v>
      </c>
    </row>
    <row r="764" spans="1:10" x14ac:dyDescent="0.25">
      <c r="A764" s="22" t="str">
        <f t="shared" si="70"/>
        <v>City of Yonkers Ward 2 ED 16</v>
      </c>
      <c r="B764" s="11">
        <v>250216</v>
      </c>
      <c r="C764" s="11">
        <v>73</v>
      </c>
      <c r="D764" s="11">
        <v>104</v>
      </c>
      <c r="E764" s="11">
        <v>6</v>
      </c>
      <c r="F764" s="11">
        <v>6</v>
      </c>
      <c r="G764" s="11">
        <v>0</v>
      </c>
      <c r="H764" s="11">
        <f t="shared" si="72"/>
        <v>189</v>
      </c>
      <c r="I764" s="24">
        <f t="shared" si="73"/>
        <v>2</v>
      </c>
      <c r="J764" s="23">
        <f t="shared" si="74"/>
        <v>191</v>
      </c>
    </row>
    <row r="765" spans="1:10" x14ac:dyDescent="0.25">
      <c r="A765" s="22" t="str">
        <f t="shared" si="70"/>
        <v>City of Yonkers Ward 2 ED 18</v>
      </c>
      <c r="B765" s="11">
        <v>250218</v>
      </c>
      <c r="C765" s="11">
        <v>94</v>
      </c>
      <c r="D765" s="11">
        <v>24</v>
      </c>
      <c r="E765" s="11">
        <v>3</v>
      </c>
      <c r="F765" s="11">
        <v>5</v>
      </c>
      <c r="G765" s="11">
        <v>0</v>
      </c>
      <c r="H765" s="11">
        <f t="shared" si="72"/>
        <v>126</v>
      </c>
      <c r="I765" s="24">
        <f t="shared" si="73"/>
        <v>3</v>
      </c>
      <c r="J765" s="23">
        <f t="shared" si="74"/>
        <v>129</v>
      </c>
    </row>
    <row r="766" spans="1:10" x14ac:dyDescent="0.25">
      <c r="A766" s="22" t="str">
        <f t="shared" si="70"/>
        <v>City of Yonkers Ward 2 ED 20</v>
      </c>
      <c r="B766" s="11">
        <v>250220</v>
      </c>
      <c r="C766" s="11">
        <v>72</v>
      </c>
      <c r="D766" s="11">
        <v>43</v>
      </c>
      <c r="E766" s="11">
        <v>3</v>
      </c>
      <c r="F766" s="11">
        <v>2</v>
      </c>
      <c r="G766" s="11">
        <v>0</v>
      </c>
      <c r="H766" s="11">
        <f t="shared" si="72"/>
        <v>120</v>
      </c>
      <c r="I766" s="24">
        <f t="shared" si="73"/>
        <v>9</v>
      </c>
      <c r="J766" s="23">
        <f t="shared" si="74"/>
        <v>129</v>
      </c>
    </row>
    <row r="767" spans="1:10" x14ac:dyDescent="0.25">
      <c r="A767" s="22" t="str">
        <f t="shared" si="70"/>
        <v>City of Yonkers Ward 2 ED 22</v>
      </c>
      <c r="B767" s="11">
        <v>250222</v>
      </c>
      <c r="C767" s="11">
        <v>0</v>
      </c>
      <c r="D767" s="11">
        <v>0</v>
      </c>
      <c r="E767" s="11">
        <v>0</v>
      </c>
      <c r="F767" s="11">
        <v>0</v>
      </c>
      <c r="G767" s="11">
        <v>0</v>
      </c>
      <c r="H767" s="11">
        <f t="shared" si="72"/>
        <v>0</v>
      </c>
      <c r="I767" s="24">
        <f t="shared" si="73"/>
        <v>0</v>
      </c>
      <c r="J767" s="23">
        <f t="shared" si="74"/>
        <v>0</v>
      </c>
    </row>
    <row r="768" spans="1:10" x14ac:dyDescent="0.25">
      <c r="A768" s="22" t="str">
        <f t="shared" si="70"/>
        <v>City of Yonkers Ward 2 ED 23</v>
      </c>
      <c r="B768" s="11">
        <v>250223</v>
      </c>
      <c r="C768" s="11">
        <v>0</v>
      </c>
      <c r="D768" s="11">
        <v>0</v>
      </c>
      <c r="E768" s="11">
        <v>0</v>
      </c>
      <c r="F768" s="11">
        <v>0</v>
      </c>
      <c r="G768" s="11">
        <v>0</v>
      </c>
      <c r="H768" s="11">
        <f t="shared" si="72"/>
        <v>0</v>
      </c>
      <c r="I768" s="24">
        <f t="shared" si="73"/>
        <v>0</v>
      </c>
      <c r="J768" s="23">
        <f t="shared" si="74"/>
        <v>0</v>
      </c>
    </row>
    <row r="769" spans="1:10" x14ac:dyDescent="0.25">
      <c r="A769" s="22" t="str">
        <f t="shared" si="70"/>
        <v>City of Yonkers Ward 2 ED 24</v>
      </c>
      <c r="B769" s="11">
        <v>250224</v>
      </c>
      <c r="C769" s="11">
        <v>60</v>
      </c>
      <c r="D769" s="11">
        <v>70</v>
      </c>
      <c r="E769" s="11">
        <v>8</v>
      </c>
      <c r="F769" s="11">
        <v>5</v>
      </c>
      <c r="G769" s="11">
        <v>0</v>
      </c>
      <c r="H769" s="11">
        <f t="shared" si="72"/>
        <v>143</v>
      </c>
      <c r="I769" s="24">
        <f t="shared" si="73"/>
        <v>6</v>
      </c>
      <c r="J769" s="23">
        <f t="shared" si="74"/>
        <v>149</v>
      </c>
    </row>
    <row r="770" spans="1:10" x14ac:dyDescent="0.25">
      <c r="A770" s="22" t="str">
        <f t="shared" si="70"/>
        <v>City of Yonkers Ward 2 ED 26</v>
      </c>
      <c r="B770" s="11">
        <v>250226</v>
      </c>
      <c r="C770" s="11">
        <v>72</v>
      </c>
      <c r="D770" s="11">
        <v>31</v>
      </c>
      <c r="E770" s="11">
        <v>3</v>
      </c>
      <c r="F770" s="11">
        <v>1</v>
      </c>
      <c r="G770" s="11">
        <v>0</v>
      </c>
      <c r="H770" s="11">
        <f t="shared" si="72"/>
        <v>107</v>
      </c>
      <c r="I770" s="24">
        <f t="shared" si="73"/>
        <v>2</v>
      </c>
      <c r="J770" s="23">
        <f t="shared" si="74"/>
        <v>109</v>
      </c>
    </row>
    <row r="771" spans="1:10" ht="13.8" thickBot="1" x14ac:dyDescent="0.3">
      <c r="A771" s="18" t="str">
        <f t="shared" si="70"/>
        <v>City of Yonkers Ward 2 ED 29</v>
      </c>
      <c r="B771" s="19">
        <v>250229</v>
      </c>
      <c r="C771" s="19">
        <v>0</v>
      </c>
      <c r="D771" s="19">
        <v>0</v>
      </c>
      <c r="E771" s="19">
        <v>0</v>
      </c>
      <c r="F771" s="19">
        <v>0</v>
      </c>
      <c r="G771" s="19">
        <v>0</v>
      </c>
      <c r="H771" s="19">
        <f t="shared" si="72"/>
        <v>0</v>
      </c>
      <c r="I771" s="26">
        <f t="shared" si="73"/>
        <v>0</v>
      </c>
      <c r="J771" s="19">
        <f t="shared" si="74"/>
        <v>0</v>
      </c>
    </row>
    <row r="772" spans="1:10" x14ac:dyDescent="0.25">
      <c r="A772" s="22"/>
      <c r="B772" s="11" t="s">
        <v>977</v>
      </c>
      <c r="C772" s="11">
        <f>SUM(C750:C771)</f>
        <v>2003</v>
      </c>
      <c r="D772" s="11">
        <f t="shared" ref="D772:J772" si="76">SUM(D750:D771)</f>
        <v>1879</v>
      </c>
      <c r="E772" s="11">
        <f t="shared" si="76"/>
        <v>180</v>
      </c>
      <c r="F772" s="11">
        <f t="shared" si="76"/>
        <v>170</v>
      </c>
      <c r="G772" s="11">
        <f t="shared" si="76"/>
        <v>0</v>
      </c>
      <c r="H772" s="11">
        <f t="shared" si="76"/>
        <v>4232</v>
      </c>
      <c r="I772" s="11">
        <f t="shared" si="76"/>
        <v>177</v>
      </c>
      <c r="J772" s="11">
        <f t="shared" si="76"/>
        <v>4409</v>
      </c>
    </row>
    <row r="773" spans="1:10" x14ac:dyDescent="0.25">
      <c r="A773" s="22" t="str">
        <f t="shared" si="70"/>
        <v>City of Yonkers Ward 3 ED 1</v>
      </c>
      <c r="B773" s="11">
        <v>250301</v>
      </c>
      <c r="C773" s="11">
        <v>22</v>
      </c>
      <c r="D773" s="11">
        <v>5</v>
      </c>
      <c r="E773" s="11">
        <v>0</v>
      </c>
      <c r="F773" s="11">
        <v>1</v>
      </c>
      <c r="G773" s="11">
        <v>0</v>
      </c>
      <c r="H773" s="11">
        <f t="shared" si="72"/>
        <v>28</v>
      </c>
      <c r="I773" s="24">
        <f t="shared" si="73"/>
        <v>3</v>
      </c>
      <c r="J773" s="23">
        <f t="shared" si="74"/>
        <v>31</v>
      </c>
    </row>
    <row r="774" spans="1:10" x14ac:dyDescent="0.25">
      <c r="A774" s="22" t="str">
        <f t="shared" si="70"/>
        <v>City of Yonkers Ward 3 ED 2</v>
      </c>
      <c r="B774" s="11">
        <v>250302</v>
      </c>
      <c r="C774" s="11">
        <v>43</v>
      </c>
      <c r="D774" s="11">
        <v>53</v>
      </c>
      <c r="E774" s="11">
        <v>4</v>
      </c>
      <c r="F774" s="11">
        <v>4</v>
      </c>
      <c r="G774" s="11">
        <v>0</v>
      </c>
      <c r="H774" s="11">
        <f t="shared" si="72"/>
        <v>104</v>
      </c>
      <c r="I774" s="24">
        <f t="shared" si="73"/>
        <v>4</v>
      </c>
      <c r="J774" s="23">
        <f t="shared" si="74"/>
        <v>108</v>
      </c>
    </row>
    <row r="775" spans="1:10" x14ac:dyDescent="0.25">
      <c r="A775" s="22" t="str">
        <f t="shared" si="70"/>
        <v>City of Yonkers Ward 3 ED 3</v>
      </c>
      <c r="B775" s="11">
        <v>250303</v>
      </c>
      <c r="C775" s="11">
        <v>164</v>
      </c>
      <c r="D775" s="11">
        <v>27</v>
      </c>
      <c r="E775" s="11">
        <v>5</v>
      </c>
      <c r="F775" s="11">
        <v>8</v>
      </c>
      <c r="G775" s="11">
        <v>0</v>
      </c>
      <c r="H775" s="11">
        <f t="shared" si="72"/>
        <v>204</v>
      </c>
      <c r="I775" s="24">
        <f t="shared" si="73"/>
        <v>13</v>
      </c>
      <c r="J775" s="23">
        <f t="shared" si="74"/>
        <v>217</v>
      </c>
    </row>
    <row r="776" spans="1:10" x14ac:dyDescent="0.25">
      <c r="A776" s="22" t="str">
        <f t="shared" si="70"/>
        <v>City of Yonkers Ward 3 ED 4</v>
      </c>
      <c r="B776" s="11">
        <v>250304</v>
      </c>
      <c r="C776" s="11">
        <v>90</v>
      </c>
      <c r="D776" s="11">
        <v>54</v>
      </c>
      <c r="E776" s="11">
        <v>5</v>
      </c>
      <c r="F776" s="11">
        <v>10</v>
      </c>
      <c r="G776" s="11">
        <v>0</v>
      </c>
      <c r="H776" s="11">
        <f t="shared" si="72"/>
        <v>159</v>
      </c>
      <c r="I776" s="24">
        <f t="shared" si="73"/>
        <v>4</v>
      </c>
      <c r="J776" s="23">
        <f t="shared" si="74"/>
        <v>163</v>
      </c>
    </row>
    <row r="777" spans="1:10" x14ac:dyDescent="0.25">
      <c r="A777" s="22" t="str">
        <f t="shared" si="70"/>
        <v>City of Yonkers Ward 3 ED 5</v>
      </c>
      <c r="B777" s="11">
        <v>250305</v>
      </c>
      <c r="C777" s="11">
        <v>14</v>
      </c>
      <c r="D777" s="11">
        <v>6</v>
      </c>
      <c r="E777" s="11">
        <v>0</v>
      </c>
      <c r="F777" s="11">
        <v>0</v>
      </c>
      <c r="G777" s="11">
        <v>0</v>
      </c>
      <c r="H777" s="11">
        <f t="shared" si="72"/>
        <v>20</v>
      </c>
      <c r="I777" s="24">
        <f t="shared" si="73"/>
        <v>0</v>
      </c>
      <c r="J777" s="23">
        <f t="shared" si="74"/>
        <v>20</v>
      </c>
    </row>
    <row r="778" spans="1:10" x14ac:dyDescent="0.25">
      <c r="A778" s="22" t="str">
        <f t="shared" si="70"/>
        <v>City of Yonkers Ward 3 ED 6</v>
      </c>
      <c r="B778" s="11">
        <v>250306</v>
      </c>
      <c r="C778" s="11">
        <v>42</v>
      </c>
      <c r="D778" s="11">
        <v>29</v>
      </c>
      <c r="E778" s="11">
        <v>6</v>
      </c>
      <c r="F778" s="11">
        <v>2</v>
      </c>
      <c r="G778" s="11">
        <v>0</v>
      </c>
      <c r="H778" s="11">
        <f t="shared" si="72"/>
        <v>79</v>
      </c>
      <c r="I778" s="24">
        <f t="shared" si="73"/>
        <v>1</v>
      </c>
      <c r="J778" s="23">
        <f t="shared" si="74"/>
        <v>80</v>
      </c>
    </row>
    <row r="779" spans="1:10" x14ac:dyDescent="0.25">
      <c r="A779" s="22" t="str">
        <f t="shared" si="70"/>
        <v>City of Yonkers Ward 3 ED 7</v>
      </c>
      <c r="B779" s="11">
        <v>250307</v>
      </c>
      <c r="C779" s="11">
        <v>264</v>
      </c>
      <c r="D779" s="11">
        <v>24</v>
      </c>
      <c r="E779" s="11">
        <v>6</v>
      </c>
      <c r="F779" s="11">
        <v>11</v>
      </c>
      <c r="G779" s="11">
        <v>0</v>
      </c>
      <c r="H779" s="11">
        <f t="shared" si="72"/>
        <v>305</v>
      </c>
      <c r="I779" s="24">
        <f t="shared" si="73"/>
        <v>25</v>
      </c>
      <c r="J779" s="23">
        <f t="shared" si="74"/>
        <v>330</v>
      </c>
    </row>
    <row r="780" spans="1:10" x14ac:dyDescent="0.25">
      <c r="A780" s="22" t="str">
        <f t="shared" si="70"/>
        <v>City of Yonkers Ward 3 ED 8</v>
      </c>
      <c r="B780" s="11">
        <v>250308</v>
      </c>
      <c r="C780" s="11">
        <v>109</v>
      </c>
      <c r="D780" s="11">
        <v>19</v>
      </c>
      <c r="E780" s="11">
        <v>2</v>
      </c>
      <c r="F780" s="11">
        <v>13</v>
      </c>
      <c r="G780" s="11">
        <v>0</v>
      </c>
      <c r="H780" s="11">
        <f t="shared" si="72"/>
        <v>143</v>
      </c>
      <c r="I780" s="24">
        <f t="shared" si="73"/>
        <v>12</v>
      </c>
      <c r="J780" s="23">
        <f t="shared" si="74"/>
        <v>155</v>
      </c>
    </row>
    <row r="781" spans="1:10" x14ac:dyDescent="0.25">
      <c r="A781" s="22" t="str">
        <f t="shared" si="70"/>
        <v>City of Yonkers Ward 3 ED 10</v>
      </c>
      <c r="B781" s="11">
        <v>250310</v>
      </c>
      <c r="C781" s="11">
        <v>157</v>
      </c>
      <c r="D781" s="11">
        <v>118</v>
      </c>
      <c r="E781" s="11">
        <v>9</v>
      </c>
      <c r="F781" s="11">
        <v>8</v>
      </c>
      <c r="G781" s="11">
        <v>0</v>
      </c>
      <c r="H781" s="11">
        <f t="shared" si="72"/>
        <v>292</v>
      </c>
      <c r="I781" s="24">
        <f t="shared" si="73"/>
        <v>10</v>
      </c>
      <c r="J781" s="23">
        <f t="shared" si="74"/>
        <v>302</v>
      </c>
    </row>
    <row r="782" spans="1:10" x14ac:dyDescent="0.25">
      <c r="A782" s="22" t="str">
        <f t="shared" si="70"/>
        <v>City of Yonkers Ward 3 ED 11</v>
      </c>
      <c r="B782" s="11">
        <v>250311</v>
      </c>
      <c r="C782" s="11">
        <v>102</v>
      </c>
      <c r="D782" s="11">
        <v>38</v>
      </c>
      <c r="E782" s="11">
        <v>6</v>
      </c>
      <c r="F782" s="11">
        <v>11</v>
      </c>
      <c r="G782" s="11">
        <v>0</v>
      </c>
      <c r="H782" s="11">
        <f t="shared" si="72"/>
        <v>157</v>
      </c>
      <c r="I782" s="24">
        <f t="shared" si="73"/>
        <v>9</v>
      </c>
      <c r="J782" s="23">
        <f t="shared" si="74"/>
        <v>166</v>
      </c>
    </row>
    <row r="783" spans="1:10" x14ac:dyDescent="0.25">
      <c r="A783" s="22" t="str">
        <f t="shared" si="70"/>
        <v>City of Yonkers Ward 3 ED 12</v>
      </c>
      <c r="B783" s="11">
        <v>250312</v>
      </c>
      <c r="C783" s="11">
        <v>335</v>
      </c>
      <c r="D783" s="11">
        <v>66</v>
      </c>
      <c r="E783" s="11">
        <v>14</v>
      </c>
      <c r="F783" s="11">
        <v>19</v>
      </c>
      <c r="G783" s="11">
        <v>1</v>
      </c>
      <c r="H783" s="11">
        <f t="shared" si="72"/>
        <v>435</v>
      </c>
      <c r="I783" s="24">
        <f t="shared" si="73"/>
        <v>20</v>
      </c>
      <c r="J783" s="23">
        <f t="shared" si="74"/>
        <v>455</v>
      </c>
    </row>
    <row r="784" spans="1:10" x14ac:dyDescent="0.25">
      <c r="A784" s="22" t="str">
        <f t="shared" si="70"/>
        <v>City of Yonkers Ward 3 ED 13</v>
      </c>
      <c r="B784" s="11">
        <v>250313</v>
      </c>
      <c r="C784" s="11">
        <v>74</v>
      </c>
      <c r="D784" s="11">
        <v>9</v>
      </c>
      <c r="E784" s="11">
        <v>4</v>
      </c>
      <c r="F784" s="11">
        <v>6</v>
      </c>
      <c r="G784" s="11">
        <v>0</v>
      </c>
      <c r="H784" s="11">
        <f t="shared" si="72"/>
        <v>93</v>
      </c>
      <c r="I784" s="24">
        <f t="shared" si="73"/>
        <v>12</v>
      </c>
      <c r="J784" s="23">
        <f t="shared" si="74"/>
        <v>105</v>
      </c>
    </row>
    <row r="785" spans="1:10" x14ac:dyDescent="0.25">
      <c r="A785" s="22" t="str">
        <f t="shared" si="70"/>
        <v>City of Yonkers Ward 3 ED 15</v>
      </c>
      <c r="B785" s="11">
        <v>250315</v>
      </c>
      <c r="C785" s="11">
        <v>438</v>
      </c>
      <c r="D785" s="11">
        <v>103</v>
      </c>
      <c r="E785" s="11">
        <v>12</v>
      </c>
      <c r="F785" s="11">
        <v>38</v>
      </c>
      <c r="G785" s="11">
        <v>0</v>
      </c>
      <c r="H785" s="11">
        <f t="shared" si="72"/>
        <v>591</v>
      </c>
      <c r="I785" s="24">
        <f t="shared" si="73"/>
        <v>10</v>
      </c>
      <c r="J785" s="23">
        <f t="shared" si="74"/>
        <v>601</v>
      </c>
    </row>
    <row r="786" spans="1:10" x14ac:dyDescent="0.25">
      <c r="A786" s="22" t="str">
        <f t="shared" si="70"/>
        <v>City of Yonkers Ward 3 ED 16</v>
      </c>
      <c r="B786" s="11">
        <v>250316</v>
      </c>
      <c r="C786" s="11">
        <v>189</v>
      </c>
      <c r="D786" s="11">
        <v>46</v>
      </c>
      <c r="E786" s="11">
        <v>5</v>
      </c>
      <c r="F786" s="11">
        <v>13</v>
      </c>
      <c r="G786" s="11">
        <v>0</v>
      </c>
      <c r="H786" s="11">
        <f t="shared" si="72"/>
        <v>253</v>
      </c>
      <c r="I786" s="24">
        <f t="shared" si="73"/>
        <v>10</v>
      </c>
      <c r="J786" s="23">
        <f t="shared" si="74"/>
        <v>263</v>
      </c>
    </row>
    <row r="787" spans="1:10" x14ac:dyDescent="0.25">
      <c r="A787" s="22" t="str">
        <f t="shared" si="70"/>
        <v>City of Yonkers Ward 3 ED 17</v>
      </c>
      <c r="B787" s="11">
        <v>250317</v>
      </c>
      <c r="C787" s="11">
        <v>90</v>
      </c>
      <c r="D787" s="11">
        <v>39</v>
      </c>
      <c r="E787" s="11">
        <v>1</v>
      </c>
      <c r="F787" s="11">
        <v>6</v>
      </c>
      <c r="G787" s="11">
        <v>0</v>
      </c>
      <c r="H787" s="11">
        <f t="shared" si="72"/>
        <v>136</v>
      </c>
      <c r="I787" s="24">
        <f t="shared" si="73"/>
        <v>7</v>
      </c>
      <c r="J787" s="23">
        <f t="shared" si="74"/>
        <v>143</v>
      </c>
    </row>
    <row r="788" spans="1:10" x14ac:dyDescent="0.25">
      <c r="A788" s="22" t="str">
        <f t="shared" si="70"/>
        <v>City of Yonkers Ward 3 ED 19</v>
      </c>
      <c r="B788" s="11">
        <v>250319</v>
      </c>
      <c r="C788" s="11">
        <v>85</v>
      </c>
      <c r="D788" s="11">
        <v>44</v>
      </c>
      <c r="E788" s="11">
        <v>8</v>
      </c>
      <c r="F788" s="11">
        <v>8</v>
      </c>
      <c r="G788" s="11">
        <v>0</v>
      </c>
      <c r="H788" s="11">
        <f t="shared" si="72"/>
        <v>145</v>
      </c>
      <c r="I788" s="24">
        <f t="shared" si="73"/>
        <v>2</v>
      </c>
      <c r="J788" s="23">
        <f t="shared" si="74"/>
        <v>147</v>
      </c>
    </row>
    <row r="789" spans="1:10" x14ac:dyDescent="0.25">
      <c r="A789" s="22" t="str">
        <f t="shared" si="70"/>
        <v>City of Yonkers Ward 3 ED 20</v>
      </c>
      <c r="B789" s="11">
        <v>250320</v>
      </c>
      <c r="C789" s="11">
        <v>89</v>
      </c>
      <c r="D789" s="11">
        <v>106</v>
      </c>
      <c r="E789" s="11">
        <v>14</v>
      </c>
      <c r="F789" s="11">
        <v>8</v>
      </c>
      <c r="G789" s="11">
        <v>0</v>
      </c>
      <c r="H789" s="11">
        <f t="shared" si="72"/>
        <v>217</v>
      </c>
      <c r="I789" s="24">
        <f t="shared" si="73"/>
        <v>6</v>
      </c>
      <c r="J789" s="23">
        <f t="shared" si="74"/>
        <v>223</v>
      </c>
    </row>
    <row r="790" spans="1:10" x14ac:dyDescent="0.25">
      <c r="A790" s="22" t="str">
        <f t="shared" si="70"/>
        <v>City of Yonkers Ward 3 ED 21</v>
      </c>
      <c r="B790" s="11">
        <v>250321</v>
      </c>
      <c r="C790" s="11">
        <v>105</v>
      </c>
      <c r="D790" s="11">
        <v>120</v>
      </c>
      <c r="E790" s="11">
        <v>12</v>
      </c>
      <c r="F790" s="11">
        <v>19</v>
      </c>
      <c r="G790" s="11">
        <v>0</v>
      </c>
      <c r="H790" s="11">
        <f t="shared" si="72"/>
        <v>256</v>
      </c>
      <c r="I790" s="24">
        <f t="shared" si="73"/>
        <v>6</v>
      </c>
      <c r="J790" s="23">
        <f t="shared" si="74"/>
        <v>262</v>
      </c>
    </row>
    <row r="791" spans="1:10" x14ac:dyDescent="0.25">
      <c r="A791" s="22" t="str">
        <f t="shared" si="70"/>
        <v>City of Yonkers Ward 3 ED 23</v>
      </c>
      <c r="B791" s="11">
        <v>250323</v>
      </c>
      <c r="C791" s="11">
        <v>43</v>
      </c>
      <c r="D791" s="11">
        <v>16</v>
      </c>
      <c r="E791" s="11">
        <v>4</v>
      </c>
      <c r="F791" s="11">
        <v>2</v>
      </c>
      <c r="G791" s="11">
        <v>0</v>
      </c>
      <c r="H791" s="11">
        <f t="shared" si="72"/>
        <v>65</v>
      </c>
      <c r="I791" s="24">
        <f t="shared" si="73"/>
        <v>1</v>
      </c>
      <c r="J791" s="23">
        <f t="shared" si="74"/>
        <v>66</v>
      </c>
    </row>
    <row r="792" spans="1:10" x14ac:dyDescent="0.25">
      <c r="A792" s="22" t="str">
        <f t="shared" si="70"/>
        <v>City of Yonkers Ward 3 ED 24</v>
      </c>
      <c r="B792" s="11">
        <v>250324</v>
      </c>
      <c r="C792" s="11">
        <v>47</v>
      </c>
      <c r="D792" s="11">
        <v>16</v>
      </c>
      <c r="E792" s="11">
        <v>2</v>
      </c>
      <c r="F792" s="11">
        <v>4</v>
      </c>
      <c r="G792" s="11">
        <v>0</v>
      </c>
      <c r="H792" s="11">
        <f t="shared" si="72"/>
        <v>69</v>
      </c>
      <c r="I792" s="24">
        <f t="shared" si="73"/>
        <v>7</v>
      </c>
      <c r="J792" s="23">
        <f t="shared" si="74"/>
        <v>76</v>
      </c>
    </row>
    <row r="793" spans="1:10" x14ac:dyDescent="0.25">
      <c r="A793" s="22" t="str">
        <f t="shared" si="70"/>
        <v>City of Yonkers Ward 3 ED 25</v>
      </c>
      <c r="B793" s="11">
        <v>250325</v>
      </c>
      <c r="C793" s="11">
        <v>184</v>
      </c>
      <c r="D793" s="11">
        <v>138</v>
      </c>
      <c r="E793" s="11">
        <v>23</v>
      </c>
      <c r="F793" s="11">
        <v>16</v>
      </c>
      <c r="G793" s="11">
        <v>0</v>
      </c>
      <c r="H793" s="11">
        <f t="shared" si="72"/>
        <v>361</v>
      </c>
      <c r="I793" s="24">
        <f t="shared" si="73"/>
        <v>20</v>
      </c>
      <c r="J793" s="23">
        <f t="shared" si="74"/>
        <v>381</v>
      </c>
    </row>
    <row r="794" spans="1:10" x14ac:dyDescent="0.25">
      <c r="A794" s="22" t="str">
        <f t="shared" si="70"/>
        <v>City of Yonkers Ward 3 ED 26</v>
      </c>
      <c r="B794" s="11">
        <v>250326</v>
      </c>
      <c r="C794" s="11">
        <v>71</v>
      </c>
      <c r="D794" s="11">
        <v>25</v>
      </c>
      <c r="E794" s="11">
        <v>0</v>
      </c>
      <c r="F794" s="11">
        <v>11</v>
      </c>
      <c r="G794" s="11">
        <v>0</v>
      </c>
      <c r="H794" s="11">
        <f t="shared" si="72"/>
        <v>107</v>
      </c>
      <c r="I794" s="24">
        <f t="shared" si="73"/>
        <v>5</v>
      </c>
      <c r="J794" s="23">
        <f t="shared" si="74"/>
        <v>112</v>
      </c>
    </row>
    <row r="795" spans="1:10" x14ac:dyDescent="0.25">
      <c r="A795" s="22" t="str">
        <f t="shared" si="70"/>
        <v>City of Yonkers Ward 3 ED 27</v>
      </c>
      <c r="B795" s="11">
        <v>250327</v>
      </c>
      <c r="C795" s="11">
        <v>11</v>
      </c>
      <c r="D795" s="11">
        <v>1</v>
      </c>
      <c r="E795" s="11">
        <v>0</v>
      </c>
      <c r="F795" s="11">
        <v>1</v>
      </c>
      <c r="G795" s="11">
        <v>0</v>
      </c>
      <c r="H795" s="11">
        <f t="shared" si="72"/>
        <v>13</v>
      </c>
      <c r="I795" s="24">
        <f t="shared" si="73"/>
        <v>1</v>
      </c>
      <c r="J795" s="23">
        <f t="shared" si="74"/>
        <v>14</v>
      </c>
    </row>
    <row r="796" spans="1:10" x14ac:dyDescent="0.25">
      <c r="A796" s="22" t="str">
        <f t="shared" si="70"/>
        <v>City of Yonkers Ward 3 ED 28</v>
      </c>
      <c r="B796" s="11">
        <v>250328</v>
      </c>
      <c r="C796" s="11">
        <v>226</v>
      </c>
      <c r="D796" s="11">
        <v>33</v>
      </c>
      <c r="E796" s="11">
        <v>4</v>
      </c>
      <c r="F796" s="11">
        <v>8</v>
      </c>
      <c r="G796" s="11">
        <v>0</v>
      </c>
      <c r="H796" s="11">
        <f t="shared" si="72"/>
        <v>271</v>
      </c>
      <c r="I796" s="24">
        <f t="shared" si="73"/>
        <v>11</v>
      </c>
      <c r="J796" s="23">
        <f t="shared" si="74"/>
        <v>282</v>
      </c>
    </row>
    <row r="797" spans="1:10" ht="13.8" thickBot="1" x14ac:dyDescent="0.3">
      <c r="A797" s="18" t="str">
        <f t="shared" si="70"/>
        <v>City of Yonkers Ward 3 ED 29</v>
      </c>
      <c r="B797" s="19">
        <v>250329</v>
      </c>
      <c r="C797" s="19">
        <v>13</v>
      </c>
      <c r="D797" s="19">
        <v>10</v>
      </c>
      <c r="E797" s="19">
        <v>0</v>
      </c>
      <c r="F797" s="19">
        <v>0</v>
      </c>
      <c r="G797" s="19">
        <v>0</v>
      </c>
      <c r="H797" s="19">
        <f t="shared" si="72"/>
        <v>23</v>
      </c>
      <c r="I797" s="26">
        <f t="shared" si="73"/>
        <v>1</v>
      </c>
      <c r="J797" s="19">
        <f t="shared" si="74"/>
        <v>24</v>
      </c>
    </row>
    <row r="798" spans="1:10" x14ac:dyDescent="0.25">
      <c r="A798" s="22"/>
      <c r="B798" s="11" t="s">
        <v>977</v>
      </c>
      <c r="C798" s="11">
        <f>SUM(C773:C797)</f>
        <v>3007</v>
      </c>
      <c r="D798" s="11">
        <f t="shared" ref="D798:J798" si="77">SUM(D773:D797)</f>
        <v>1145</v>
      </c>
      <c r="E798" s="11">
        <f t="shared" si="77"/>
        <v>146</v>
      </c>
      <c r="F798" s="11">
        <f t="shared" si="77"/>
        <v>227</v>
      </c>
      <c r="G798" s="11">
        <f t="shared" si="77"/>
        <v>1</v>
      </c>
      <c r="H798" s="11">
        <f t="shared" si="77"/>
        <v>4526</v>
      </c>
      <c r="I798" s="11">
        <f t="shared" si="77"/>
        <v>200</v>
      </c>
      <c r="J798" s="11">
        <f t="shared" si="77"/>
        <v>4726</v>
      </c>
    </row>
    <row r="799" spans="1:10" x14ac:dyDescent="0.25">
      <c r="A799" s="22" t="str">
        <f t="shared" si="70"/>
        <v>City of Yonkers Ward 4 ED 1</v>
      </c>
      <c r="B799" s="11">
        <v>250401</v>
      </c>
      <c r="C799" s="11">
        <v>205</v>
      </c>
      <c r="D799" s="11">
        <v>42</v>
      </c>
      <c r="E799" s="11">
        <v>4</v>
      </c>
      <c r="F799" s="11">
        <v>7</v>
      </c>
      <c r="G799" s="11">
        <v>0</v>
      </c>
      <c r="H799" s="11">
        <f t="shared" si="72"/>
        <v>258</v>
      </c>
      <c r="I799" s="24">
        <f t="shared" si="73"/>
        <v>29</v>
      </c>
      <c r="J799" s="23">
        <f t="shared" si="74"/>
        <v>287</v>
      </c>
    </row>
    <row r="800" spans="1:10" x14ac:dyDescent="0.25">
      <c r="A800" s="22" t="str">
        <f t="shared" ref="A800:A866" si="78">VLOOKUP(B800,KEY,3,FALSE)</f>
        <v>City of Yonkers Ward 4 ED 2</v>
      </c>
      <c r="B800" s="11">
        <v>250402</v>
      </c>
      <c r="C800" s="11">
        <v>137</v>
      </c>
      <c r="D800" s="11">
        <v>42</v>
      </c>
      <c r="E800" s="11">
        <v>3</v>
      </c>
      <c r="F800" s="11">
        <v>4</v>
      </c>
      <c r="G800" s="11">
        <v>0</v>
      </c>
      <c r="H800" s="11">
        <f t="shared" si="72"/>
        <v>186</v>
      </c>
      <c r="I800" s="24">
        <f t="shared" si="73"/>
        <v>14</v>
      </c>
      <c r="J800" s="23">
        <f t="shared" si="74"/>
        <v>200</v>
      </c>
    </row>
    <row r="801" spans="1:10" x14ac:dyDescent="0.25">
      <c r="A801" s="22" t="str">
        <f t="shared" si="78"/>
        <v>City of Yonkers Ward 4 ED 3</v>
      </c>
      <c r="B801" s="11">
        <v>250403</v>
      </c>
      <c r="C801" s="11">
        <v>258</v>
      </c>
      <c r="D801" s="11">
        <v>97</v>
      </c>
      <c r="E801" s="11">
        <v>10</v>
      </c>
      <c r="F801" s="11">
        <v>25</v>
      </c>
      <c r="G801" s="11">
        <v>0</v>
      </c>
      <c r="H801" s="11">
        <f t="shared" si="72"/>
        <v>390</v>
      </c>
      <c r="I801" s="24">
        <f t="shared" si="73"/>
        <v>14</v>
      </c>
      <c r="J801" s="23">
        <f t="shared" si="74"/>
        <v>404</v>
      </c>
    </row>
    <row r="802" spans="1:10" x14ac:dyDescent="0.25">
      <c r="A802" s="22" t="str">
        <f t="shared" si="78"/>
        <v>City of Yonkers Ward 4 ED 4</v>
      </c>
      <c r="B802" s="11">
        <v>250404</v>
      </c>
      <c r="C802" s="11">
        <v>68</v>
      </c>
      <c r="D802" s="11">
        <v>27</v>
      </c>
      <c r="E802" s="11">
        <v>1</v>
      </c>
      <c r="F802" s="11">
        <v>3</v>
      </c>
      <c r="G802" s="11">
        <v>0</v>
      </c>
      <c r="H802" s="11">
        <f t="shared" si="72"/>
        <v>99</v>
      </c>
      <c r="I802" s="24">
        <f t="shared" si="73"/>
        <v>10</v>
      </c>
      <c r="J802" s="23">
        <f t="shared" si="74"/>
        <v>109</v>
      </c>
    </row>
    <row r="803" spans="1:10" x14ac:dyDescent="0.25">
      <c r="A803" s="22" t="str">
        <f t="shared" si="78"/>
        <v>City of Yonkers Ward 4 ED 5</v>
      </c>
      <c r="B803" s="11">
        <v>250405</v>
      </c>
      <c r="C803" s="11">
        <v>180</v>
      </c>
      <c r="D803" s="11">
        <v>39</v>
      </c>
      <c r="E803" s="11">
        <v>4</v>
      </c>
      <c r="F803" s="11">
        <v>26</v>
      </c>
      <c r="G803" s="11">
        <v>0</v>
      </c>
      <c r="H803" s="11">
        <f t="shared" si="72"/>
        <v>249</v>
      </c>
      <c r="I803" s="24">
        <f t="shared" si="73"/>
        <v>11</v>
      </c>
      <c r="J803" s="23">
        <f t="shared" si="74"/>
        <v>260</v>
      </c>
    </row>
    <row r="804" spans="1:10" x14ac:dyDescent="0.25">
      <c r="A804" s="22" t="str">
        <f t="shared" si="78"/>
        <v>City of Yonkers Ward 4 ED 6</v>
      </c>
      <c r="B804" s="11">
        <v>250406</v>
      </c>
      <c r="C804" s="11">
        <v>156</v>
      </c>
      <c r="D804" s="11">
        <v>47</v>
      </c>
      <c r="E804" s="11">
        <v>2</v>
      </c>
      <c r="F804" s="11">
        <v>7</v>
      </c>
      <c r="G804" s="11">
        <v>0</v>
      </c>
      <c r="H804" s="11">
        <f t="shared" si="72"/>
        <v>212</v>
      </c>
      <c r="I804" s="24">
        <f t="shared" si="73"/>
        <v>31</v>
      </c>
      <c r="J804" s="23">
        <f t="shared" si="74"/>
        <v>243</v>
      </c>
    </row>
    <row r="805" spans="1:10" x14ac:dyDescent="0.25">
      <c r="A805" s="22" t="str">
        <f t="shared" si="78"/>
        <v>City of Yonkers Ward 4 ED 7</v>
      </c>
      <c r="B805" s="11">
        <v>250407</v>
      </c>
      <c r="C805" s="11">
        <v>121</v>
      </c>
      <c r="D805" s="11">
        <v>39</v>
      </c>
      <c r="E805" s="11">
        <v>3</v>
      </c>
      <c r="F805" s="11">
        <v>4</v>
      </c>
      <c r="G805" s="11">
        <v>0</v>
      </c>
      <c r="H805" s="11">
        <f t="shared" si="72"/>
        <v>167</v>
      </c>
      <c r="I805" s="24">
        <f t="shared" si="73"/>
        <v>18</v>
      </c>
      <c r="J805" s="23">
        <f t="shared" si="74"/>
        <v>185</v>
      </c>
    </row>
    <row r="806" spans="1:10" x14ac:dyDescent="0.25">
      <c r="A806" s="22" t="str">
        <f t="shared" si="78"/>
        <v>City of Yonkers Ward 4 ED 8</v>
      </c>
      <c r="B806" s="11">
        <v>250408</v>
      </c>
      <c r="C806" s="11">
        <v>183</v>
      </c>
      <c r="D806" s="11">
        <v>64</v>
      </c>
      <c r="E806" s="11">
        <v>6</v>
      </c>
      <c r="F806" s="11">
        <v>7</v>
      </c>
      <c r="G806" s="11">
        <v>1</v>
      </c>
      <c r="H806" s="11">
        <f t="shared" si="72"/>
        <v>261</v>
      </c>
      <c r="I806" s="24">
        <f t="shared" si="73"/>
        <v>19</v>
      </c>
      <c r="J806" s="23">
        <f t="shared" si="74"/>
        <v>280</v>
      </c>
    </row>
    <row r="807" spans="1:10" x14ac:dyDescent="0.25">
      <c r="A807" s="22" t="str">
        <f t="shared" si="78"/>
        <v>City of Yonkers Ward 4 ED 9</v>
      </c>
      <c r="B807" s="11">
        <v>250409</v>
      </c>
      <c r="C807" s="11">
        <v>72</v>
      </c>
      <c r="D807" s="11">
        <v>24</v>
      </c>
      <c r="E807" s="11">
        <v>2</v>
      </c>
      <c r="F807" s="11">
        <v>2</v>
      </c>
      <c r="G807" s="11">
        <v>0</v>
      </c>
      <c r="H807" s="11">
        <f t="shared" si="72"/>
        <v>100</v>
      </c>
      <c r="I807" s="24">
        <f t="shared" si="73"/>
        <v>8</v>
      </c>
      <c r="J807" s="23">
        <f t="shared" si="74"/>
        <v>108</v>
      </c>
    </row>
    <row r="808" spans="1:10" x14ac:dyDescent="0.25">
      <c r="A808" s="22" t="str">
        <f t="shared" si="78"/>
        <v>City of Yonkers Ward 4 ED 10</v>
      </c>
      <c r="B808" s="11">
        <v>250410</v>
      </c>
      <c r="C808" s="11">
        <v>58</v>
      </c>
      <c r="D808" s="11">
        <v>42</v>
      </c>
      <c r="E808" s="11">
        <v>7</v>
      </c>
      <c r="F808" s="11">
        <v>5</v>
      </c>
      <c r="G808" s="11">
        <v>0</v>
      </c>
      <c r="H808" s="11">
        <f t="shared" si="72"/>
        <v>112</v>
      </c>
      <c r="I808" s="24">
        <f t="shared" si="73"/>
        <v>6</v>
      </c>
      <c r="J808" s="23">
        <f t="shared" si="74"/>
        <v>118</v>
      </c>
    </row>
    <row r="809" spans="1:10" x14ac:dyDescent="0.25">
      <c r="A809" s="22" t="str">
        <f t="shared" si="78"/>
        <v>City of Yonkers Ward 4 ED 11</v>
      </c>
      <c r="B809" s="11">
        <v>250411</v>
      </c>
      <c r="C809" s="11">
        <v>91</v>
      </c>
      <c r="D809" s="11">
        <v>41</v>
      </c>
      <c r="E809" s="11">
        <v>7</v>
      </c>
      <c r="F809" s="11">
        <v>9</v>
      </c>
      <c r="G809" s="11">
        <v>0</v>
      </c>
      <c r="H809" s="11">
        <f t="shared" si="72"/>
        <v>148</v>
      </c>
      <c r="I809" s="24">
        <f t="shared" si="73"/>
        <v>4</v>
      </c>
      <c r="J809" s="23">
        <f t="shared" si="74"/>
        <v>152</v>
      </c>
    </row>
    <row r="810" spans="1:10" x14ac:dyDescent="0.25">
      <c r="A810" s="22" t="str">
        <f t="shared" si="78"/>
        <v>City of Yonkers Ward 4 ED 12</v>
      </c>
      <c r="B810" s="11">
        <v>250412</v>
      </c>
      <c r="C810" s="11">
        <v>26</v>
      </c>
      <c r="D810" s="11">
        <v>13</v>
      </c>
      <c r="E810" s="11">
        <v>1</v>
      </c>
      <c r="F810" s="11">
        <v>2</v>
      </c>
      <c r="G810" s="11">
        <v>0</v>
      </c>
      <c r="H810" s="11">
        <f t="shared" si="72"/>
        <v>42</v>
      </c>
      <c r="I810" s="24">
        <f t="shared" si="73"/>
        <v>2</v>
      </c>
      <c r="J810" s="23">
        <f t="shared" si="74"/>
        <v>44</v>
      </c>
    </row>
    <row r="811" spans="1:10" x14ac:dyDescent="0.25">
      <c r="A811" s="22" t="str">
        <f t="shared" si="78"/>
        <v>City of Yonkers Ward 4 ED 15</v>
      </c>
      <c r="B811" s="11">
        <v>250415</v>
      </c>
      <c r="C811" s="11">
        <v>125</v>
      </c>
      <c r="D811" s="11">
        <v>32</v>
      </c>
      <c r="E811" s="11">
        <v>4</v>
      </c>
      <c r="F811" s="11">
        <v>2</v>
      </c>
      <c r="G811" s="11">
        <v>0</v>
      </c>
      <c r="H811" s="11">
        <f t="shared" si="72"/>
        <v>163</v>
      </c>
      <c r="I811" s="24">
        <f t="shared" si="73"/>
        <v>20</v>
      </c>
      <c r="J811" s="23">
        <f t="shared" si="74"/>
        <v>183</v>
      </c>
    </row>
    <row r="812" spans="1:10" x14ac:dyDescent="0.25">
      <c r="A812" s="22" t="str">
        <f t="shared" si="78"/>
        <v>City of Yonkers Ward 4 ED 16</v>
      </c>
      <c r="B812" s="11">
        <v>250416</v>
      </c>
      <c r="C812" s="11">
        <v>60</v>
      </c>
      <c r="D812" s="11">
        <v>27</v>
      </c>
      <c r="E812" s="11">
        <v>5</v>
      </c>
      <c r="F812" s="11">
        <v>2</v>
      </c>
      <c r="G812" s="11">
        <v>0</v>
      </c>
      <c r="H812" s="11">
        <f t="shared" si="72"/>
        <v>94</v>
      </c>
      <c r="I812" s="24">
        <f t="shared" si="73"/>
        <v>12</v>
      </c>
      <c r="J812" s="23">
        <f t="shared" si="74"/>
        <v>106</v>
      </c>
    </row>
    <row r="813" spans="1:10" x14ac:dyDescent="0.25">
      <c r="A813" s="22" t="str">
        <f t="shared" si="78"/>
        <v>City of Yonkers Ward 4 ED 17</v>
      </c>
      <c r="B813" s="11">
        <v>250417</v>
      </c>
      <c r="C813" s="11">
        <v>50</v>
      </c>
      <c r="D813" s="11">
        <v>18</v>
      </c>
      <c r="E813" s="11">
        <v>3</v>
      </c>
      <c r="F813" s="11">
        <v>1</v>
      </c>
      <c r="G813" s="11">
        <v>0</v>
      </c>
      <c r="H813" s="11">
        <f t="shared" ref="H813:H879" si="79">SUM(C813:G813)</f>
        <v>72</v>
      </c>
      <c r="I813" s="24">
        <f t="shared" ref="I813:I879" si="80">SUM(J813-H813)</f>
        <v>3</v>
      </c>
      <c r="J813" s="23">
        <f t="shared" ref="J813:J879" si="81">VLOOKUP(B813,KEY,2,FALSE)</f>
        <v>75</v>
      </c>
    </row>
    <row r="814" spans="1:10" x14ac:dyDescent="0.25">
      <c r="A814" s="22" t="str">
        <f t="shared" si="78"/>
        <v>City of Yonkers Ward 4 ED 18</v>
      </c>
      <c r="B814" s="11">
        <v>250418</v>
      </c>
      <c r="C814" s="11">
        <v>56</v>
      </c>
      <c r="D814" s="11">
        <v>33</v>
      </c>
      <c r="E814" s="11">
        <v>2</v>
      </c>
      <c r="F814" s="11">
        <v>4</v>
      </c>
      <c r="G814" s="11">
        <v>0</v>
      </c>
      <c r="H814" s="11">
        <f t="shared" si="79"/>
        <v>95</v>
      </c>
      <c r="I814" s="24">
        <f t="shared" si="80"/>
        <v>8</v>
      </c>
      <c r="J814" s="23">
        <f t="shared" si="81"/>
        <v>103</v>
      </c>
    </row>
    <row r="815" spans="1:10" x14ac:dyDescent="0.25">
      <c r="A815" s="22" t="str">
        <f t="shared" si="78"/>
        <v>City of Yonkers Ward 4 ED 19</v>
      </c>
      <c r="B815" s="11">
        <v>250419</v>
      </c>
      <c r="C815" s="11">
        <v>51</v>
      </c>
      <c r="D815" s="11">
        <v>18</v>
      </c>
      <c r="E815" s="11">
        <v>3</v>
      </c>
      <c r="F815" s="11">
        <v>4</v>
      </c>
      <c r="G815" s="11">
        <v>0</v>
      </c>
      <c r="H815" s="11">
        <f t="shared" si="79"/>
        <v>76</v>
      </c>
      <c r="I815" s="24">
        <f t="shared" si="80"/>
        <v>15</v>
      </c>
      <c r="J815" s="23">
        <f t="shared" si="81"/>
        <v>91</v>
      </c>
    </row>
    <row r="816" spans="1:10" ht="13.8" thickBot="1" x14ac:dyDescent="0.3">
      <c r="A816" s="18" t="str">
        <f t="shared" si="78"/>
        <v>City of Yonkers Ward 4 ED 21</v>
      </c>
      <c r="B816" s="19">
        <v>250421</v>
      </c>
      <c r="C816" s="19">
        <v>29</v>
      </c>
      <c r="D816" s="19">
        <v>4</v>
      </c>
      <c r="E816" s="19">
        <v>1</v>
      </c>
      <c r="F816" s="19">
        <v>1</v>
      </c>
      <c r="G816" s="19">
        <v>0</v>
      </c>
      <c r="H816" s="19">
        <f t="shared" si="79"/>
        <v>35</v>
      </c>
      <c r="I816" s="26">
        <f t="shared" si="80"/>
        <v>1</v>
      </c>
      <c r="J816" s="19">
        <f t="shared" si="81"/>
        <v>36</v>
      </c>
    </row>
    <row r="817" spans="1:10" x14ac:dyDescent="0.25">
      <c r="A817" s="22"/>
      <c r="B817" s="11" t="s">
        <v>977</v>
      </c>
      <c r="C817" s="11">
        <f>SUM(C799:C816)</f>
        <v>1926</v>
      </c>
      <c r="D817" s="11">
        <f t="shared" ref="D817:J817" si="82">SUM(D799:D816)</f>
        <v>649</v>
      </c>
      <c r="E817" s="11">
        <f t="shared" si="82"/>
        <v>68</v>
      </c>
      <c r="F817" s="11">
        <f t="shared" si="82"/>
        <v>115</v>
      </c>
      <c r="G817" s="11">
        <f t="shared" si="82"/>
        <v>1</v>
      </c>
      <c r="H817" s="11">
        <f t="shared" si="82"/>
        <v>2759</v>
      </c>
      <c r="I817" s="11">
        <f t="shared" si="82"/>
        <v>225</v>
      </c>
      <c r="J817" s="11">
        <f t="shared" si="82"/>
        <v>2984</v>
      </c>
    </row>
    <row r="818" spans="1:10" x14ac:dyDescent="0.25">
      <c r="A818" s="22" t="str">
        <f t="shared" si="78"/>
        <v>City of Yonkers Ward 5 ED 1</v>
      </c>
      <c r="B818" s="11">
        <v>250501</v>
      </c>
      <c r="C818" s="11">
        <v>103</v>
      </c>
      <c r="D818" s="11">
        <v>132</v>
      </c>
      <c r="E818" s="11">
        <v>21</v>
      </c>
      <c r="F818" s="11">
        <v>14</v>
      </c>
      <c r="G818" s="11">
        <v>0</v>
      </c>
      <c r="H818" s="11">
        <f t="shared" si="79"/>
        <v>270</v>
      </c>
      <c r="I818" s="24">
        <f t="shared" si="80"/>
        <v>4</v>
      </c>
      <c r="J818" s="23">
        <f t="shared" si="81"/>
        <v>274</v>
      </c>
    </row>
    <row r="819" spans="1:10" x14ac:dyDescent="0.25">
      <c r="A819" s="22" t="str">
        <f t="shared" si="78"/>
        <v>City of Yonkers Ward 5 ED 2</v>
      </c>
      <c r="B819" s="11">
        <v>250502</v>
      </c>
      <c r="C819" s="11">
        <v>48</v>
      </c>
      <c r="D819" s="11">
        <v>49</v>
      </c>
      <c r="E819" s="11">
        <v>8</v>
      </c>
      <c r="F819" s="11">
        <v>0</v>
      </c>
      <c r="G819" s="11">
        <v>0</v>
      </c>
      <c r="H819" s="11">
        <f t="shared" si="79"/>
        <v>105</v>
      </c>
      <c r="I819" s="24">
        <f t="shared" si="80"/>
        <v>2</v>
      </c>
      <c r="J819" s="23">
        <f t="shared" si="81"/>
        <v>107</v>
      </c>
    </row>
    <row r="820" spans="1:10" x14ac:dyDescent="0.25">
      <c r="A820" s="22" t="str">
        <f t="shared" si="78"/>
        <v>City of Yonkers Ward 5 ED 3</v>
      </c>
      <c r="B820" s="11">
        <v>250503</v>
      </c>
      <c r="C820" s="11">
        <v>86</v>
      </c>
      <c r="D820" s="11">
        <v>102</v>
      </c>
      <c r="E820" s="11">
        <v>13</v>
      </c>
      <c r="F820" s="11">
        <v>3</v>
      </c>
      <c r="G820" s="11">
        <v>0</v>
      </c>
      <c r="H820" s="11">
        <f t="shared" si="79"/>
        <v>204</v>
      </c>
      <c r="I820" s="24">
        <f t="shared" si="80"/>
        <v>9</v>
      </c>
      <c r="J820" s="23">
        <f t="shared" si="81"/>
        <v>213</v>
      </c>
    </row>
    <row r="821" spans="1:10" x14ac:dyDescent="0.25">
      <c r="A821" s="22" t="str">
        <f t="shared" si="78"/>
        <v>City of Yonkers Ward 5 ED 4</v>
      </c>
      <c r="B821" s="11">
        <v>250504</v>
      </c>
      <c r="C821" s="11">
        <v>115</v>
      </c>
      <c r="D821" s="11">
        <v>178</v>
      </c>
      <c r="E821" s="11">
        <v>22</v>
      </c>
      <c r="F821" s="11">
        <v>2</v>
      </c>
      <c r="G821" s="11">
        <v>0</v>
      </c>
      <c r="H821" s="11">
        <f t="shared" si="79"/>
        <v>317</v>
      </c>
      <c r="I821" s="24">
        <f t="shared" si="80"/>
        <v>16</v>
      </c>
      <c r="J821" s="23">
        <f t="shared" si="81"/>
        <v>333</v>
      </c>
    </row>
    <row r="822" spans="1:10" x14ac:dyDescent="0.25">
      <c r="A822" s="22" t="str">
        <f t="shared" si="78"/>
        <v>City of Yonkers Ward 5 ED 5</v>
      </c>
      <c r="B822" s="11">
        <v>250505</v>
      </c>
      <c r="C822" s="11">
        <v>58</v>
      </c>
      <c r="D822" s="11">
        <v>142</v>
      </c>
      <c r="E822" s="11">
        <v>13</v>
      </c>
      <c r="F822" s="11">
        <v>5</v>
      </c>
      <c r="G822" s="11">
        <v>0</v>
      </c>
      <c r="H822" s="11">
        <f t="shared" si="79"/>
        <v>218</v>
      </c>
      <c r="I822" s="24">
        <f t="shared" si="80"/>
        <v>9</v>
      </c>
      <c r="J822" s="23">
        <f t="shared" si="81"/>
        <v>227</v>
      </c>
    </row>
    <row r="823" spans="1:10" x14ac:dyDescent="0.25">
      <c r="A823" s="22" t="str">
        <f t="shared" si="78"/>
        <v>City of Yonkers Ward 5 ED 6</v>
      </c>
      <c r="B823" s="11">
        <v>250506</v>
      </c>
      <c r="C823" s="11">
        <v>141</v>
      </c>
      <c r="D823" s="11">
        <v>176</v>
      </c>
      <c r="E823" s="11">
        <v>23</v>
      </c>
      <c r="F823" s="11">
        <v>9</v>
      </c>
      <c r="G823" s="11">
        <v>0</v>
      </c>
      <c r="H823" s="11">
        <f t="shared" si="79"/>
        <v>349</v>
      </c>
      <c r="I823" s="24">
        <f t="shared" si="80"/>
        <v>1</v>
      </c>
      <c r="J823" s="23">
        <f t="shared" si="81"/>
        <v>350</v>
      </c>
    </row>
    <row r="824" spans="1:10" x14ac:dyDescent="0.25">
      <c r="A824" s="22" t="str">
        <f t="shared" si="78"/>
        <v>City of Yonkers Ward 5 ED 7</v>
      </c>
      <c r="B824" s="11">
        <v>250507</v>
      </c>
      <c r="C824" s="11">
        <v>99</v>
      </c>
      <c r="D824" s="11">
        <v>102</v>
      </c>
      <c r="E824" s="11">
        <v>11</v>
      </c>
      <c r="F824" s="11">
        <v>7</v>
      </c>
      <c r="G824" s="11">
        <v>0</v>
      </c>
      <c r="H824" s="11">
        <f t="shared" si="79"/>
        <v>219</v>
      </c>
      <c r="I824" s="24">
        <f t="shared" si="80"/>
        <v>11</v>
      </c>
      <c r="J824" s="23">
        <f t="shared" si="81"/>
        <v>230</v>
      </c>
    </row>
    <row r="825" spans="1:10" x14ac:dyDescent="0.25">
      <c r="A825" s="22" t="str">
        <f t="shared" si="78"/>
        <v>City of Yonkers Ward 5 ED 8</v>
      </c>
      <c r="B825" s="11">
        <v>250508</v>
      </c>
      <c r="C825" s="11">
        <v>166</v>
      </c>
      <c r="D825" s="11">
        <v>189</v>
      </c>
      <c r="E825" s="11">
        <v>12</v>
      </c>
      <c r="F825" s="11">
        <v>12</v>
      </c>
      <c r="G825" s="11">
        <v>0</v>
      </c>
      <c r="H825" s="11">
        <f t="shared" si="79"/>
        <v>379</v>
      </c>
      <c r="I825" s="24">
        <f t="shared" si="80"/>
        <v>15</v>
      </c>
      <c r="J825" s="23">
        <f t="shared" si="81"/>
        <v>394</v>
      </c>
    </row>
    <row r="826" spans="1:10" x14ac:dyDescent="0.25">
      <c r="A826" s="22" t="str">
        <f t="shared" si="78"/>
        <v>City of Yonkers Ward 5 ED 9</v>
      </c>
      <c r="B826" s="11">
        <v>250509</v>
      </c>
      <c r="C826" s="11">
        <v>134</v>
      </c>
      <c r="D826" s="11">
        <v>75</v>
      </c>
      <c r="E826" s="11">
        <v>11</v>
      </c>
      <c r="F826" s="11">
        <v>2</v>
      </c>
      <c r="G826" s="11">
        <v>1</v>
      </c>
      <c r="H826" s="11">
        <f t="shared" si="79"/>
        <v>223</v>
      </c>
      <c r="I826" s="24">
        <f t="shared" si="80"/>
        <v>11</v>
      </c>
      <c r="J826" s="23">
        <f t="shared" si="81"/>
        <v>234</v>
      </c>
    </row>
    <row r="827" spans="1:10" x14ac:dyDescent="0.25">
      <c r="A827" s="22" t="str">
        <f t="shared" si="78"/>
        <v>City of Yonkers Ward 5 ED 10</v>
      </c>
      <c r="B827" s="11">
        <v>250510</v>
      </c>
      <c r="C827" s="11">
        <v>83</v>
      </c>
      <c r="D827" s="11">
        <v>70</v>
      </c>
      <c r="E827" s="11">
        <v>10</v>
      </c>
      <c r="F827" s="11">
        <v>8</v>
      </c>
      <c r="G827" s="11">
        <v>0</v>
      </c>
      <c r="H827" s="11">
        <f t="shared" si="79"/>
        <v>171</v>
      </c>
      <c r="I827" s="24">
        <f t="shared" si="80"/>
        <v>5</v>
      </c>
      <c r="J827" s="23">
        <f t="shared" si="81"/>
        <v>176</v>
      </c>
    </row>
    <row r="828" spans="1:10" x14ac:dyDescent="0.25">
      <c r="A828" s="22" t="str">
        <f t="shared" si="78"/>
        <v>City of Yonkers Ward 5 ED 11</v>
      </c>
      <c r="B828" s="11">
        <v>250511</v>
      </c>
      <c r="C828" s="11">
        <v>47</v>
      </c>
      <c r="D828" s="11">
        <v>45</v>
      </c>
      <c r="E828" s="11">
        <v>4</v>
      </c>
      <c r="F828" s="11">
        <v>0</v>
      </c>
      <c r="G828" s="11">
        <v>0</v>
      </c>
      <c r="H828" s="11">
        <f t="shared" si="79"/>
        <v>96</v>
      </c>
      <c r="I828" s="24">
        <f t="shared" si="80"/>
        <v>1</v>
      </c>
      <c r="J828" s="23">
        <f t="shared" si="81"/>
        <v>97</v>
      </c>
    </row>
    <row r="829" spans="1:10" x14ac:dyDescent="0.25">
      <c r="A829" s="22" t="str">
        <f t="shared" si="78"/>
        <v>City of Yonkers Ward 5 ED 12</v>
      </c>
      <c r="B829" s="11">
        <v>250512</v>
      </c>
      <c r="C829" s="11">
        <v>102</v>
      </c>
      <c r="D829" s="11">
        <v>182</v>
      </c>
      <c r="E829" s="11">
        <v>37</v>
      </c>
      <c r="F829" s="11">
        <v>8</v>
      </c>
      <c r="G829" s="11">
        <v>0</v>
      </c>
      <c r="H829" s="11">
        <f t="shared" si="79"/>
        <v>329</v>
      </c>
      <c r="I829" s="24">
        <f t="shared" si="80"/>
        <v>8</v>
      </c>
      <c r="J829" s="23">
        <f t="shared" si="81"/>
        <v>337</v>
      </c>
    </row>
    <row r="830" spans="1:10" x14ac:dyDescent="0.25">
      <c r="A830" s="22" t="str">
        <f t="shared" si="78"/>
        <v>City of Yonkers Ward 5 ED 13</v>
      </c>
      <c r="B830" s="11">
        <v>250513</v>
      </c>
      <c r="C830" s="11">
        <v>68</v>
      </c>
      <c r="D830" s="11">
        <v>34</v>
      </c>
      <c r="E830" s="11">
        <v>5</v>
      </c>
      <c r="F830" s="11">
        <v>8</v>
      </c>
      <c r="G830" s="11">
        <v>0</v>
      </c>
      <c r="H830" s="11">
        <f t="shared" si="79"/>
        <v>115</v>
      </c>
      <c r="I830" s="24">
        <f t="shared" si="80"/>
        <v>6</v>
      </c>
      <c r="J830" s="23">
        <f t="shared" si="81"/>
        <v>121</v>
      </c>
    </row>
    <row r="831" spans="1:10" x14ac:dyDescent="0.25">
      <c r="A831" s="22" t="str">
        <f t="shared" si="78"/>
        <v>City of Yonkers Ward 5 ED 14</v>
      </c>
      <c r="B831" s="11">
        <v>250514</v>
      </c>
      <c r="C831" s="11">
        <v>109</v>
      </c>
      <c r="D831" s="11">
        <v>134</v>
      </c>
      <c r="E831" s="11">
        <v>25</v>
      </c>
      <c r="F831" s="11">
        <v>16</v>
      </c>
      <c r="G831" s="11">
        <v>0</v>
      </c>
      <c r="H831" s="11">
        <f t="shared" si="79"/>
        <v>284</v>
      </c>
      <c r="I831" s="24">
        <f t="shared" si="80"/>
        <v>10</v>
      </c>
      <c r="J831" s="23">
        <f t="shared" si="81"/>
        <v>294</v>
      </c>
    </row>
    <row r="832" spans="1:10" x14ac:dyDescent="0.25">
      <c r="A832" s="22" t="str">
        <f t="shared" si="78"/>
        <v>City of Yonkers Ward 5 ED 15</v>
      </c>
      <c r="B832" s="11">
        <v>250515</v>
      </c>
      <c r="C832" s="11">
        <v>134</v>
      </c>
      <c r="D832" s="11">
        <v>53</v>
      </c>
      <c r="E832" s="11">
        <v>5</v>
      </c>
      <c r="F832" s="11">
        <v>6</v>
      </c>
      <c r="G832" s="11">
        <v>1</v>
      </c>
      <c r="H832" s="11">
        <f t="shared" si="79"/>
        <v>199</v>
      </c>
      <c r="I832" s="24">
        <f t="shared" si="80"/>
        <v>8</v>
      </c>
      <c r="J832" s="23">
        <f t="shared" si="81"/>
        <v>207</v>
      </c>
    </row>
    <row r="833" spans="1:10" x14ac:dyDescent="0.25">
      <c r="A833" s="22" t="str">
        <f t="shared" si="78"/>
        <v>City of Yonkers Ward 5 ED 16</v>
      </c>
      <c r="B833" s="11">
        <v>250516</v>
      </c>
      <c r="C833" s="11">
        <v>101</v>
      </c>
      <c r="D833" s="11">
        <v>104</v>
      </c>
      <c r="E833" s="11">
        <v>9</v>
      </c>
      <c r="F833" s="11">
        <v>6</v>
      </c>
      <c r="G833" s="11">
        <v>0</v>
      </c>
      <c r="H833" s="11">
        <f t="shared" si="79"/>
        <v>220</v>
      </c>
      <c r="I833" s="24">
        <f t="shared" si="80"/>
        <v>11</v>
      </c>
      <c r="J833" s="23">
        <f t="shared" si="81"/>
        <v>231</v>
      </c>
    </row>
    <row r="834" spans="1:10" x14ac:dyDescent="0.25">
      <c r="A834" s="22" t="str">
        <f t="shared" si="78"/>
        <v>City of Yonkers Ward 5 ED 17</v>
      </c>
      <c r="B834" s="11">
        <v>250517</v>
      </c>
      <c r="C834" s="11">
        <v>121</v>
      </c>
      <c r="D834" s="11">
        <v>167</v>
      </c>
      <c r="E834" s="11">
        <v>10</v>
      </c>
      <c r="F834" s="11">
        <v>9</v>
      </c>
      <c r="G834" s="11">
        <v>0</v>
      </c>
      <c r="H834" s="11">
        <f t="shared" si="79"/>
        <v>307</v>
      </c>
      <c r="I834" s="24">
        <f t="shared" si="80"/>
        <v>11</v>
      </c>
      <c r="J834" s="23">
        <f t="shared" si="81"/>
        <v>318</v>
      </c>
    </row>
    <row r="835" spans="1:10" x14ac:dyDescent="0.25">
      <c r="A835" s="22" t="str">
        <f t="shared" si="78"/>
        <v>City of Yonkers Ward 5 ED 18</v>
      </c>
      <c r="B835" s="11">
        <v>250518</v>
      </c>
      <c r="C835" s="11">
        <v>186</v>
      </c>
      <c r="D835" s="11">
        <v>122</v>
      </c>
      <c r="E835" s="11">
        <v>7</v>
      </c>
      <c r="F835" s="11">
        <v>10</v>
      </c>
      <c r="G835" s="11">
        <v>0</v>
      </c>
      <c r="H835" s="11">
        <f t="shared" si="79"/>
        <v>325</v>
      </c>
      <c r="I835" s="24">
        <f t="shared" si="80"/>
        <v>22</v>
      </c>
      <c r="J835" s="23">
        <f t="shared" si="81"/>
        <v>347</v>
      </c>
    </row>
    <row r="836" spans="1:10" x14ac:dyDescent="0.25">
      <c r="A836" s="22" t="str">
        <f t="shared" si="78"/>
        <v>City of Yonkers Ward 5 ED 19</v>
      </c>
      <c r="B836" s="11">
        <v>250519</v>
      </c>
      <c r="C836" s="11">
        <v>52</v>
      </c>
      <c r="D836" s="11">
        <v>101</v>
      </c>
      <c r="E836" s="11">
        <v>9</v>
      </c>
      <c r="F836" s="11">
        <v>2</v>
      </c>
      <c r="G836" s="11">
        <v>0</v>
      </c>
      <c r="H836" s="11">
        <f t="shared" si="79"/>
        <v>164</v>
      </c>
      <c r="I836" s="24">
        <f t="shared" si="80"/>
        <v>2</v>
      </c>
      <c r="J836" s="23">
        <f t="shared" si="81"/>
        <v>166</v>
      </c>
    </row>
    <row r="837" spans="1:10" x14ac:dyDescent="0.25">
      <c r="A837" s="22" t="str">
        <f t="shared" si="78"/>
        <v>City of Yonkers Ward 5 ED 20</v>
      </c>
      <c r="B837" s="11">
        <v>250520</v>
      </c>
      <c r="C837" s="11">
        <v>104</v>
      </c>
      <c r="D837" s="11">
        <v>181</v>
      </c>
      <c r="E837" s="11">
        <v>13</v>
      </c>
      <c r="F837" s="11">
        <v>18</v>
      </c>
      <c r="G837" s="11">
        <v>0</v>
      </c>
      <c r="H837" s="11">
        <f t="shared" si="79"/>
        <v>316</v>
      </c>
      <c r="I837" s="24">
        <f t="shared" si="80"/>
        <v>18</v>
      </c>
      <c r="J837" s="23">
        <f t="shared" si="81"/>
        <v>334</v>
      </c>
    </row>
    <row r="838" spans="1:10" x14ac:dyDescent="0.25">
      <c r="A838" s="22" t="str">
        <f t="shared" si="78"/>
        <v>City of Yonkers Ward 5 ED 22</v>
      </c>
      <c r="B838" s="11">
        <v>250522</v>
      </c>
      <c r="C838" s="11">
        <v>93</v>
      </c>
      <c r="D838" s="11">
        <v>70</v>
      </c>
      <c r="E838" s="11">
        <v>11</v>
      </c>
      <c r="F838" s="11">
        <v>7</v>
      </c>
      <c r="G838" s="11">
        <v>0</v>
      </c>
      <c r="H838" s="11">
        <f t="shared" si="79"/>
        <v>181</v>
      </c>
      <c r="I838" s="24">
        <f t="shared" si="80"/>
        <v>9</v>
      </c>
      <c r="J838" s="23">
        <f t="shared" si="81"/>
        <v>190</v>
      </c>
    </row>
    <row r="839" spans="1:10" x14ac:dyDescent="0.25">
      <c r="A839" s="22" t="str">
        <f t="shared" si="78"/>
        <v>City of Yonkers Ward 5 ED 23</v>
      </c>
      <c r="B839" s="11">
        <v>250523</v>
      </c>
      <c r="C839" s="11">
        <v>28</v>
      </c>
      <c r="D839" s="11">
        <v>94</v>
      </c>
      <c r="E839" s="11">
        <v>14</v>
      </c>
      <c r="F839" s="11">
        <v>1</v>
      </c>
      <c r="G839" s="11">
        <v>0</v>
      </c>
      <c r="H839" s="11">
        <f t="shared" si="79"/>
        <v>137</v>
      </c>
      <c r="I839" s="24">
        <f t="shared" si="80"/>
        <v>3</v>
      </c>
      <c r="J839" s="23">
        <f t="shared" si="81"/>
        <v>140</v>
      </c>
    </row>
    <row r="840" spans="1:10" ht="13.8" thickBot="1" x14ac:dyDescent="0.3">
      <c r="A840" s="18" t="str">
        <f t="shared" si="78"/>
        <v>City of Yonkers Ward 5 ED 24</v>
      </c>
      <c r="B840" s="19">
        <v>250524</v>
      </c>
      <c r="C840" s="19">
        <v>88</v>
      </c>
      <c r="D840" s="19">
        <v>90</v>
      </c>
      <c r="E840" s="19">
        <v>13</v>
      </c>
      <c r="F840" s="19">
        <v>4</v>
      </c>
      <c r="G840" s="19">
        <v>0</v>
      </c>
      <c r="H840" s="19">
        <f t="shared" si="79"/>
        <v>195</v>
      </c>
      <c r="I840" s="26">
        <f t="shared" si="80"/>
        <v>6</v>
      </c>
      <c r="J840" s="19">
        <f t="shared" si="81"/>
        <v>201</v>
      </c>
    </row>
    <row r="841" spans="1:10" x14ac:dyDescent="0.25">
      <c r="A841" s="22"/>
      <c r="B841" s="11" t="s">
        <v>977</v>
      </c>
      <c r="C841" s="11">
        <f>SUM(C818:C840)</f>
        <v>2266</v>
      </c>
      <c r="D841" s="11">
        <f t="shared" ref="D841:J841" si="83">SUM(D818:D840)</f>
        <v>2592</v>
      </c>
      <c r="E841" s="11">
        <f t="shared" si="83"/>
        <v>306</v>
      </c>
      <c r="F841" s="11">
        <f t="shared" si="83"/>
        <v>157</v>
      </c>
      <c r="G841" s="11">
        <f t="shared" si="83"/>
        <v>2</v>
      </c>
      <c r="H841" s="11">
        <f t="shared" si="83"/>
        <v>5323</v>
      </c>
      <c r="I841" s="11">
        <f t="shared" si="83"/>
        <v>198</v>
      </c>
      <c r="J841" s="11">
        <f t="shared" si="83"/>
        <v>5521</v>
      </c>
    </row>
    <row r="842" spans="1:10" x14ac:dyDescent="0.25">
      <c r="A842" s="22" t="str">
        <f t="shared" si="78"/>
        <v>City of Yonkers Ward 6 ED 1</v>
      </c>
      <c r="B842" s="11">
        <v>250601</v>
      </c>
      <c r="C842" s="11">
        <v>76</v>
      </c>
      <c r="D842" s="11">
        <v>15</v>
      </c>
      <c r="E842" s="11">
        <v>4</v>
      </c>
      <c r="F842" s="11">
        <v>3</v>
      </c>
      <c r="G842" s="11">
        <v>0</v>
      </c>
      <c r="H842" s="11">
        <f t="shared" si="79"/>
        <v>98</v>
      </c>
      <c r="I842" s="24">
        <f t="shared" si="80"/>
        <v>7</v>
      </c>
      <c r="J842" s="23">
        <f t="shared" si="81"/>
        <v>105</v>
      </c>
    </row>
    <row r="843" spans="1:10" x14ac:dyDescent="0.25">
      <c r="A843" s="22" t="str">
        <f t="shared" si="78"/>
        <v>City of Yonkers Ward 6 ED 2</v>
      </c>
      <c r="B843" s="11">
        <v>250602</v>
      </c>
      <c r="C843" s="11">
        <v>34</v>
      </c>
      <c r="D843" s="11">
        <v>9</v>
      </c>
      <c r="E843" s="11">
        <v>4</v>
      </c>
      <c r="F843" s="11">
        <v>1</v>
      </c>
      <c r="G843" s="11">
        <v>0</v>
      </c>
      <c r="H843" s="11">
        <f t="shared" si="79"/>
        <v>48</v>
      </c>
      <c r="I843" s="24">
        <f t="shared" si="80"/>
        <v>4</v>
      </c>
      <c r="J843" s="23">
        <f t="shared" si="81"/>
        <v>52</v>
      </c>
    </row>
    <row r="844" spans="1:10" x14ac:dyDescent="0.25">
      <c r="A844" s="22" t="str">
        <f t="shared" si="78"/>
        <v>City of Yonkers Ward 6 ED 3</v>
      </c>
      <c r="B844" s="11">
        <v>250603</v>
      </c>
      <c r="C844" s="11">
        <v>67</v>
      </c>
      <c r="D844" s="11">
        <v>19</v>
      </c>
      <c r="E844" s="11">
        <v>0</v>
      </c>
      <c r="F844" s="11">
        <v>4</v>
      </c>
      <c r="G844" s="11">
        <v>0</v>
      </c>
      <c r="H844" s="11">
        <f t="shared" si="79"/>
        <v>90</v>
      </c>
      <c r="I844" s="24">
        <f t="shared" si="80"/>
        <v>4</v>
      </c>
      <c r="J844" s="23">
        <f t="shared" si="81"/>
        <v>94</v>
      </c>
    </row>
    <row r="845" spans="1:10" x14ac:dyDescent="0.25">
      <c r="A845" s="22" t="str">
        <f t="shared" si="78"/>
        <v>City of Yonkers Ward 6 ED 4</v>
      </c>
      <c r="B845" s="11">
        <v>250604</v>
      </c>
      <c r="C845" s="11">
        <v>33</v>
      </c>
      <c r="D845" s="11">
        <v>34</v>
      </c>
      <c r="E845" s="11">
        <v>2</v>
      </c>
      <c r="F845" s="11">
        <v>6</v>
      </c>
      <c r="G845" s="11">
        <v>0</v>
      </c>
      <c r="H845" s="11">
        <f t="shared" si="79"/>
        <v>75</v>
      </c>
      <c r="I845" s="24">
        <f t="shared" si="80"/>
        <v>4</v>
      </c>
      <c r="J845" s="23">
        <f t="shared" si="81"/>
        <v>79</v>
      </c>
    </row>
    <row r="846" spans="1:10" x14ac:dyDescent="0.25">
      <c r="A846" s="22" t="str">
        <f t="shared" si="78"/>
        <v>City of Yonkers Ward 6 ED 6</v>
      </c>
      <c r="B846" s="11">
        <v>250606</v>
      </c>
      <c r="C846" s="11">
        <v>164</v>
      </c>
      <c r="D846" s="11">
        <v>118</v>
      </c>
      <c r="E846" s="11">
        <v>12</v>
      </c>
      <c r="F846" s="11">
        <v>6</v>
      </c>
      <c r="G846" s="11">
        <v>0</v>
      </c>
      <c r="H846" s="11">
        <f t="shared" si="79"/>
        <v>300</v>
      </c>
      <c r="I846" s="24">
        <f t="shared" si="80"/>
        <v>21</v>
      </c>
      <c r="J846" s="23">
        <f t="shared" si="81"/>
        <v>321</v>
      </c>
    </row>
    <row r="847" spans="1:10" x14ac:dyDescent="0.25">
      <c r="A847" s="22" t="str">
        <f t="shared" si="78"/>
        <v>City of Yonkers Ward 6 ED 7</v>
      </c>
      <c r="B847" s="11">
        <v>250607</v>
      </c>
      <c r="C847" s="11">
        <v>72</v>
      </c>
      <c r="D847" s="11">
        <v>78</v>
      </c>
      <c r="E847" s="11">
        <v>7</v>
      </c>
      <c r="F847" s="11">
        <v>7</v>
      </c>
      <c r="G847" s="11">
        <v>0</v>
      </c>
      <c r="H847" s="11">
        <f t="shared" si="79"/>
        <v>164</v>
      </c>
      <c r="I847" s="24">
        <f t="shared" si="80"/>
        <v>2</v>
      </c>
      <c r="J847" s="23">
        <f t="shared" si="81"/>
        <v>166</v>
      </c>
    </row>
    <row r="848" spans="1:10" x14ac:dyDescent="0.25">
      <c r="A848" s="22" t="str">
        <f t="shared" si="78"/>
        <v>City of Yonkers Ward 6 ED 8</v>
      </c>
      <c r="B848" s="11">
        <v>250608</v>
      </c>
      <c r="C848" s="11">
        <v>47</v>
      </c>
      <c r="D848" s="11">
        <v>38</v>
      </c>
      <c r="E848" s="11">
        <v>10</v>
      </c>
      <c r="F848" s="11">
        <v>9</v>
      </c>
      <c r="G848" s="11">
        <v>0</v>
      </c>
      <c r="H848" s="11">
        <f t="shared" si="79"/>
        <v>104</v>
      </c>
      <c r="I848" s="24">
        <f t="shared" si="80"/>
        <v>11</v>
      </c>
      <c r="J848" s="23">
        <f t="shared" si="81"/>
        <v>115</v>
      </c>
    </row>
    <row r="849" spans="1:10" x14ac:dyDescent="0.25">
      <c r="A849" s="22" t="str">
        <f t="shared" si="78"/>
        <v>City of Yonkers Ward 6 ED 10</v>
      </c>
      <c r="B849" s="11">
        <v>250610</v>
      </c>
      <c r="C849" s="11">
        <v>205</v>
      </c>
      <c r="D849" s="11">
        <v>246</v>
      </c>
      <c r="E849" s="11">
        <v>28</v>
      </c>
      <c r="F849" s="11">
        <v>15</v>
      </c>
      <c r="G849" s="11">
        <v>0</v>
      </c>
      <c r="H849" s="11">
        <f t="shared" si="79"/>
        <v>494</v>
      </c>
      <c r="I849" s="24">
        <f t="shared" si="80"/>
        <v>23</v>
      </c>
      <c r="J849" s="23">
        <f t="shared" si="81"/>
        <v>517</v>
      </c>
    </row>
    <row r="850" spans="1:10" x14ac:dyDescent="0.25">
      <c r="A850" s="22" t="str">
        <f t="shared" si="78"/>
        <v>City of Yonkers Ward 6 ED 11</v>
      </c>
      <c r="B850" s="11">
        <v>250611</v>
      </c>
      <c r="C850" s="11">
        <v>79</v>
      </c>
      <c r="D850" s="11">
        <v>48</v>
      </c>
      <c r="E850" s="11">
        <v>12</v>
      </c>
      <c r="F850" s="11">
        <v>18</v>
      </c>
      <c r="G850" s="11">
        <v>0</v>
      </c>
      <c r="H850" s="11">
        <f t="shared" si="79"/>
        <v>157</v>
      </c>
      <c r="I850" s="24">
        <f t="shared" si="80"/>
        <v>8</v>
      </c>
      <c r="J850" s="23">
        <f t="shared" si="81"/>
        <v>165</v>
      </c>
    </row>
    <row r="851" spans="1:10" x14ac:dyDescent="0.25">
      <c r="A851" s="22" t="str">
        <f t="shared" si="78"/>
        <v>City of Yonkers Ward 6 ED 12</v>
      </c>
      <c r="B851" s="11">
        <v>250612</v>
      </c>
      <c r="C851" s="11">
        <v>71</v>
      </c>
      <c r="D851" s="11">
        <v>54</v>
      </c>
      <c r="E851" s="11">
        <v>14</v>
      </c>
      <c r="F851" s="11">
        <v>6</v>
      </c>
      <c r="G851" s="11">
        <v>0</v>
      </c>
      <c r="H851" s="11">
        <f t="shared" si="79"/>
        <v>145</v>
      </c>
      <c r="I851" s="24">
        <f t="shared" si="80"/>
        <v>7</v>
      </c>
      <c r="J851" s="23">
        <f t="shared" si="81"/>
        <v>152</v>
      </c>
    </row>
    <row r="852" spans="1:10" x14ac:dyDescent="0.25">
      <c r="A852" s="22" t="str">
        <f t="shared" si="78"/>
        <v>City of Yonkers Ward 6 ED 13</v>
      </c>
      <c r="B852" s="11">
        <v>250613</v>
      </c>
      <c r="C852" s="11">
        <v>60</v>
      </c>
      <c r="D852" s="11">
        <v>13</v>
      </c>
      <c r="E852" s="11">
        <v>3</v>
      </c>
      <c r="F852" s="11">
        <v>1</v>
      </c>
      <c r="G852" s="11">
        <v>0</v>
      </c>
      <c r="H852" s="11">
        <f t="shared" si="79"/>
        <v>77</v>
      </c>
      <c r="I852" s="24">
        <f t="shared" si="80"/>
        <v>6</v>
      </c>
      <c r="J852" s="23">
        <f t="shared" si="81"/>
        <v>83</v>
      </c>
    </row>
    <row r="853" spans="1:10" x14ac:dyDescent="0.25">
      <c r="A853" s="22" t="str">
        <f t="shared" si="78"/>
        <v>City of Yonkers Ward 6 ED 14</v>
      </c>
      <c r="B853" s="11">
        <v>250614</v>
      </c>
      <c r="C853" s="11">
        <v>61</v>
      </c>
      <c r="D853" s="11">
        <v>64</v>
      </c>
      <c r="E853" s="11">
        <v>6</v>
      </c>
      <c r="F853" s="11">
        <v>2</v>
      </c>
      <c r="G853" s="11">
        <v>0</v>
      </c>
      <c r="H853" s="11">
        <f t="shared" si="79"/>
        <v>133</v>
      </c>
      <c r="I853" s="24">
        <f t="shared" si="80"/>
        <v>7</v>
      </c>
      <c r="J853" s="23">
        <f t="shared" si="81"/>
        <v>140</v>
      </c>
    </row>
    <row r="854" spans="1:10" x14ac:dyDescent="0.25">
      <c r="A854" s="22" t="str">
        <f t="shared" si="78"/>
        <v>City of Yonkers Ward 6 ED 16</v>
      </c>
      <c r="B854" s="11">
        <v>250616</v>
      </c>
      <c r="C854" s="11">
        <v>73</v>
      </c>
      <c r="D854" s="11">
        <v>92</v>
      </c>
      <c r="E854" s="11">
        <v>13</v>
      </c>
      <c r="F854" s="11">
        <v>7</v>
      </c>
      <c r="G854" s="11">
        <v>0</v>
      </c>
      <c r="H854" s="11">
        <f t="shared" si="79"/>
        <v>185</v>
      </c>
      <c r="I854" s="24">
        <f t="shared" si="80"/>
        <v>9</v>
      </c>
      <c r="J854" s="23">
        <f t="shared" si="81"/>
        <v>194</v>
      </c>
    </row>
    <row r="855" spans="1:10" x14ac:dyDescent="0.25">
      <c r="A855" s="22" t="str">
        <f t="shared" si="78"/>
        <v>City of Yonkers Ward 6 ED 17</v>
      </c>
      <c r="B855" s="11">
        <v>250617</v>
      </c>
      <c r="C855" s="11">
        <v>37</v>
      </c>
      <c r="D855" s="11">
        <v>9</v>
      </c>
      <c r="E855" s="11">
        <v>1</v>
      </c>
      <c r="F855" s="11">
        <v>1</v>
      </c>
      <c r="G855" s="11">
        <v>0</v>
      </c>
      <c r="H855" s="11">
        <f t="shared" si="79"/>
        <v>48</v>
      </c>
      <c r="I855" s="24">
        <f t="shared" si="80"/>
        <v>10</v>
      </c>
      <c r="J855" s="23">
        <f t="shared" si="81"/>
        <v>58</v>
      </c>
    </row>
    <row r="856" spans="1:10" x14ac:dyDescent="0.25">
      <c r="A856" s="22" t="str">
        <f t="shared" si="78"/>
        <v>City of Yonkers Ward 6 ED 18</v>
      </c>
      <c r="B856" s="11">
        <v>250618</v>
      </c>
      <c r="C856" s="11">
        <v>180</v>
      </c>
      <c r="D856" s="11">
        <v>163</v>
      </c>
      <c r="E856" s="11">
        <v>16</v>
      </c>
      <c r="F856" s="11">
        <v>5</v>
      </c>
      <c r="G856" s="11">
        <v>0</v>
      </c>
      <c r="H856" s="11">
        <f t="shared" si="79"/>
        <v>364</v>
      </c>
      <c r="I856" s="24">
        <f t="shared" si="80"/>
        <v>13</v>
      </c>
      <c r="J856" s="23">
        <f t="shared" si="81"/>
        <v>377</v>
      </c>
    </row>
    <row r="857" spans="1:10" x14ac:dyDescent="0.25">
      <c r="A857" s="22" t="str">
        <f t="shared" si="78"/>
        <v>City of Yonkers Ward 6 ED 20</v>
      </c>
      <c r="B857" s="11">
        <v>250620</v>
      </c>
      <c r="C857" s="11">
        <v>59</v>
      </c>
      <c r="D857" s="11">
        <v>30</v>
      </c>
      <c r="E857" s="11">
        <v>2</v>
      </c>
      <c r="F857" s="11">
        <v>1</v>
      </c>
      <c r="G857" s="11">
        <v>0</v>
      </c>
      <c r="H857" s="11">
        <f t="shared" si="79"/>
        <v>92</v>
      </c>
      <c r="I857" s="24">
        <f t="shared" si="80"/>
        <v>5</v>
      </c>
      <c r="J857" s="23">
        <f t="shared" si="81"/>
        <v>97</v>
      </c>
    </row>
    <row r="858" spans="1:10" x14ac:dyDescent="0.25">
      <c r="A858" s="22" t="str">
        <f t="shared" si="78"/>
        <v>City of Yonkers Ward 6 ED 21</v>
      </c>
      <c r="B858" s="11">
        <v>250621</v>
      </c>
      <c r="C858" s="11">
        <v>33</v>
      </c>
      <c r="D858" s="11">
        <v>4</v>
      </c>
      <c r="E858" s="11">
        <v>0</v>
      </c>
      <c r="F858" s="11">
        <v>0</v>
      </c>
      <c r="G858" s="11">
        <v>0</v>
      </c>
      <c r="H858" s="11">
        <f t="shared" si="79"/>
        <v>37</v>
      </c>
      <c r="I858" s="24">
        <f t="shared" si="80"/>
        <v>1</v>
      </c>
      <c r="J858" s="23">
        <f t="shared" si="81"/>
        <v>38</v>
      </c>
    </row>
    <row r="859" spans="1:10" x14ac:dyDescent="0.25">
      <c r="A859" s="22" t="str">
        <f t="shared" si="78"/>
        <v>City of Yonkers Ward 6 ED 22</v>
      </c>
      <c r="B859" s="11">
        <v>250622</v>
      </c>
      <c r="C859" s="11">
        <v>48</v>
      </c>
      <c r="D859" s="11">
        <v>9</v>
      </c>
      <c r="E859" s="11">
        <v>1</v>
      </c>
      <c r="F859" s="11">
        <v>7</v>
      </c>
      <c r="G859" s="11">
        <v>0</v>
      </c>
      <c r="H859" s="11">
        <f t="shared" si="79"/>
        <v>65</v>
      </c>
      <c r="I859" s="24">
        <f t="shared" si="80"/>
        <v>6</v>
      </c>
      <c r="J859" s="23">
        <f t="shared" si="81"/>
        <v>71</v>
      </c>
    </row>
    <row r="860" spans="1:10" x14ac:dyDescent="0.25">
      <c r="A860" s="22" t="str">
        <f t="shared" si="78"/>
        <v>City of Yonkers Ward 6 ED 24</v>
      </c>
      <c r="B860" s="11">
        <v>250624</v>
      </c>
      <c r="C860" s="11">
        <v>96</v>
      </c>
      <c r="D860" s="11">
        <v>80</v>
      </c>
      <c r="E860" s="11">
        <v>6</v>
      </c>
      <c r="F860" s="11">
        <v>6</v>
      </c>
      <c r="G860" s="11">
        <v>0</v>
      </c>
      <c r="H860" s="11">
        <f t="shared" si="79"/>
        <v>188</v>
      </c>
      <c r="I860" s="24">
        <f t="shared" si="80"/>
        <v>11</v>
      </c>
      <c r="J860" s="23">
        <f t="shared" si="81"/>
        <v>199</v>
      </c>
    </row>
    <row r="861" spans="1:10" x14ac:dyDescent="0.25">
      <c r="A861" s="22" t="str">
        <f t="shared" si="78"/>
        <v>City of Yonkers Ward 6 ED 28</v>
      </c>
      <c r="B861" s="11">
        <v>250628</v>
      </c>
      <c r="C861" s="11">
        <v>50</v>
      </c>
      <c r="D861" s="11">
        <v>22</v>
      </c>
      <c r="E861" s="11">
        <v>0</v>
      </c>
      <c r="F861" s="11">
        <v>1</v>
      </c>
      <c r="G861" s="11">
        <v>0</v>
      </c>
      <c r="H861" s="11">
        <f t="shared" si="79"/>
        <v>73</v>
      </c>
      <c r="I861" s="24">
        <f t="shared" si="80"/>
        <v>3</v>
      </c>
      <c r="J861" s="23">
        <f t="shared" si="81"/>
        <v>76</v>
      </c>
    </row>
    <row r="862" spans="1:10" x14ac:dyDescent="0.25">
      <c r="A862" s="22" t="str">
        <f t="shared" si="78"/>
        <v>City of Yonkers Ward 6 ED 32</v>
      </c>
      <c r="B862" s="11">
        <v>250632</v>
      </c>
      <c r="C862" s="11">
        <v>30</v>
      </c>
      <c r="D862" s="11">
        <v>27</v>
      </c>
      <c r="E862" s="11">
        <v>2</v>
      </c>
      <c r="F862" s="11">
        <v>4</v>
      </c>
      <c r="G862" s="11">
        <v>0</v>
      </c>
      <c r="H862" s="11">
        <f t="shared" si="79"/>
        <v>63</v>
      </c>
      <c r="I862" s="24">
        <f t="shared" si="80"/>
        <v>0</v>
      </c>
      <c r="J862" s="23">
        <f t="shared" si="81"/>
        <v>63</v>
      </c>
    </row>
    <row r="863" spans="1:10" ht="13.8" thickBot="1" x14ac:dyDescent="0.3">
      <c r="A863" s="18" t="str">
        <f t="shared" si="78"/>
        <v>City of Yonkers Ward 6 ED 33</v>
      </c>
      <c r="B863" s="19">
        <v>250633</v>
      </c>
      <c r="C863" s="19">
        <v>39</v>
      </c>
      <c r="D863" s="19">
        <v>18</v>
      </c>
      <c r="E863" s="19">
        <v>6</v>
      </c>
      <c r="F863" s="19">
        <v>2</v>
      </c>
      <c r="G863" s="19">
        <v>0</v>
      </c>
      <c r="H863" s="19">
        <f t="shared" si="79"/>
        <v>65</v>
      </c>
      <c r="I863" s="26">
        <f t="shared" si="80"/>
        <v>7</v>
      </c>
      <c r="J863" s="19">
        <f t="shared" si="81"/>
        <v>72</v>
      </c>
    </row>
    <row r="864" spans="1:10" x14ac:dyDescent="0.25">
      <c r="A864" s="22"/>
      <c r="B864" s="11" t="s">
        <v>977</v>
      </c>
      <c r="C864" s="11">
        <f>SUM(C842:C863)</f>
        <v>1614</v>
      </c>
      <c r="D864" s="11">
        <f t="shared" ref="D864:J864" si="84">SUM(D842:D863)</f>
        <v>1190</v>
      </c>
      <c r="E864" s="11">
        <f t="shared" si="84"/>
        <v>149</v>
      </c>
      <c r="F864" s="11">
        <f t="shared" si="84"/>
        <v>112</v>
      </c>
      <c r="G864" s="11">
        <f t="shared" si="84"/>
        <v>0</v>
      </c>
      <c r="H864" s="11">
        <f t="shared" si="84"/>
        <v>3065</v>
      </c>
      <c r="I864" s="11">
        <f t="shared" si="84"/>
        <v>169</v>
      </c>
      <c r="J864" s="11">
        <f t="shared" si="84"/>
        <v>3234</v>
      </c>
    </row>
    <row r="865" spans="1:10" x14ac:dyDescent="0.25">
      <c r="A865" s="22" t="str">
        <f t="shared" si="78"/>
        <v>City of Yonkers Ward 7 ED 1</v>
      </c>
      <c r="B865" s="11">
        <v>250701</v>
      </c>
      <c r="C865" s="11">
        <v>27</v>
      </c>
      <c r="D865" s="11">
        <v>16</v>
      </c>
      <c r="E865" s="11">
        <v>5</v>
      </c>
      <c r="F865" s="11">
        <v>2</v>
      </c>
      <c r="G865" s="11">
        <v>0</v>
      </c>
      <c r="H865" s="11">
        <f t="shared" si="79"/>
        <v>50</v>
      </c>
      <c r="I865" s="24">
        <f t="shared" si="80"/>
        <v>2</v>
      </c>
      <c r="J865" s="23">
        <f t="shared" si="81"/>
        <v>52</v>
      </c>
    </row>
    <row r="866" spans="1:10" x14ac:dyDescent="0.25">
      <c r="A866" s="22" t="str">
        <f t="shared" si="78"/>
        <v>City of Yonkers Ward 7 ED 2</v>
      </c>
      <c r="B866" s="11">
        <v>250702</v>
      </c>
      <c r="C866" s="11">
        <v>60</v>
      </c>
      <c r="D866" s="11">
        <v>25</v>
      </c>
      <c r="E866" s="11">
        <v>4</v>
      </c>
      <c r="F866" s="11">
        <v>5</v>
      </c>
      <c r="G866" s="11">
        <v>0</v>
      </c>
      <c r="H866" s="11">
        <f t="shared" si="79"/>
        <v>94</v>
      </c>
      <c r="I866" s="24">
        <f t="shared" si="80"/>
        <v>2</v>
      </c>
      <c r="J866" s="23">
        <f t="shared" si="81"/>
        <v>96</v>
      </c>
    </row>
    <row r="867" spans="1:10" x14ac:dyDescent="0.25">
      <c r="A867" s="22" t="str">
        <f t="shared" ref="A867:A933" si="85">VLOOKUP(B867,KEY,3,FALSE)</f>
        <v>City of Yonkers Ward 7 ED 3</v>
      </c>
      <c r="B867" s="11">
        <v>250703</v>
      </c>
      <c r="C867" s="11">
        <v>94</v>
      </c>
      <c r="D867" s="11">
        <v>21</v>
      </c>
      <c r="E867" s="11">
        <v>1</v>
      </c>
      <c r="F867" s="11">
        <v>3</v>
      </c>
      <c r="G867" s="11">
        <v>0</v>
      </c>
      <c r="H867" s="11">
        <f t="shared" si="79"/>
        <v>119</v>
      </c>
      <c r="I867" s="24">
        <f t="shared" si="80"/>
        <v>9</v>
      </c>
      <c r="J867" s="23">
        <f t="shared" si="81"/>
        <v>128</v>
      </c>
    </row>
    <row r="868" spans="1:10" x14ac:dyDescent="0.25">
      <c r="A868" s="22" t="str">
        <f t="shared" si="85"/>
        <v>City of Yonkers Ward 7 ED 4</v>
      </c>
      <c r="B868" s="11">
        <v>250704</v>
      </c>
      <c r="C868" s="11">
        <v>129</v>
      </c>
      <c r="D868" s="11">
        <v>141</v>
      </c>
      <c r="E868" s="11">
        <v>13</v>
      </c>
      <c r="F868" s="11">
        <v>11</v>
      </c>
      <c r="G868" s="11">
        <v>0</v>
      </c>
      <c r="H868" s="11">
        <f t="shared" si="79"/>
        <v>294</v>
      </c>
      <c r="I868" s="24">
        <f t="shared" si="80"/>
        <v>16</v>
      </c>
      <c r="J868" s="23">
        <f t="shared" si="81"/>
        <v>310</v>
      </c>
    </row>
    <row r="869" spans="1:10" x14ac:dyDescent="0.25">
      <c r="A869" s="22" t="str">
        <f t="shared" si="85"/>
        <v>City of Yonkers Ward 7 ED 5</v>
      </c>
      <c r="B869" s="11">
        <v>250705</v>
      </c>
      <c r="C869" s="11">
        <v>40</v>
      </c>
      <c r="D869" s="11">
        <v>13</v>
      </c>
      <c r="E869" s="11">
        <v>1</v>
      </c>
      <c r="F869" s="11">
        <v>0</v>
      </c>
      <c r="G869" s="11">
        <v>0</v>
      </c>
      <c r="H869" s="11">
        <f t="shared" si="79"/>
        <v>54</v>
      </c>
      <c r="I869" s="24">
        <f t="shared" si="80"/>
        <v>7</v>
      </c>
      <c r="J869" s="23">
        <f t="shared" si="81"/>
        <v>61</v>
      </c>
    </row>
    <row r="870" spans="1:10" x14ac:dyDescent="0.25">
      <c r="A870" s="22" t="str">
        <f t="shared" si="85"/>
        <v>City of Yonkers Ward 7 ED 6</v>
      </c>
      <c r="B870" s="11">
        <v>250706</v>
      </c>
      <c r="C870" s="11">
        <v>33</v>
      </c>
      <c r="D870" s="11">
        <v>11</v>
      </c>
      <c r="E870" s="11">
        <v>1</v>
      </c>
      <c r="F870" s="11">
        <v>3</v>
      </c>
      <c r="G870" s="11">
        <v>0</v>
      </c>
      <c r="H870" s="11">
        <f t="shared" si="79"/>
        <v>48</v>
      </c>
      <c r="I870" s="24">
        <f t="shared" si="80"/>
        <v>4</v>
      </c>
      <c r="J870" s="23">
        <f t="shared" si="81"/>
        <v>52</v>
      </c>
    </row>
    <row r="871" spans="1:10" x14ac:dyDescent="0.25">
      <c r="A871" s="22" t="str">
        <f t="shared" si="85"/>
        <v>City of Yonkers Ward 7 ED 7</v>
      </c>
      <c r="B871" s="11">
        <v>250707</v>
      </c>
      <c r="C871" s="11">
        <v>23</v>
      </c>
      <c r="D871" s="11">
        <v>14</v>
      </c>
      <c r="E871" s="11">
        <v>1</v>
      </c>
      <c r="F871" s="11">
        <v>0</v>
      </c>
      <c r="G871" s="11">
        <v>0</v>
      </c>
      <c r="H871" s="11">
        <f t="shared" si="79"/>
        <v>38</v>
      </c>
      <c r="I871" s="24">
        <f t="shared" si="80"/>
        <v>4</v>
      </c>
      <c r="J871" s="23">
        <f t="shared" si="81"/>
        <v>42</v>
      </c>
    </row>
    <row r="872" spans="1:10" x14ac:dyDescent="0.25">
      <c r="A872" s="22" t="str">
        <f t="shared" si="85"/>
        <v>City of Yonkers Ward 7 ED 8</v>
      </c>
      <c r="B872" s="11">
        <v>250708</v>
      </c>
      <c r="C872" s="11">
        <v>75</v>
      </c>
      <c r="D872" s="11">
        <v>21</v>
      </c>
      <c r="E872" s="11">
        <v>3</v>
      </c>
      <c r="F872" s="11">
        <v>2</v>
      </c>
      <c r="G872" s="11">
        <v>0</v>
      </c>
      <c r="H872" s="11">
        <f t="shared" si="79"/>
        <v>101</v>
      </c>
      <c r="I872" s="24">
        <f t="shared" si="80"/>
        <v>10</v>
      </c>
      <c r="J872" s="23">
        <f t="shared" si="81"/>
        <v>111</v>
      </c>
    </row>
    <row r="873" spans="1:10" x14ac:dyDescent="0.25">
      <c r="A873" s="22" t="str">
        <f t="shared" si="85"/>
        <v>City of Yonkers Ward 7 ED 9</v>
      </c>
      <c r="B873" s="11">
        <v>250709</v>
      </c>
      <c r="C873" s="11">
        <v>154</v>
      </c>
      <c r="D873" s="11">
        <v>33</v>
      </c>
      <c r="E873" s="11">
        <v>9</v>
      </c>
      <c r="F873" s="11">
        <v>2</v>
      </c>
      <c r="G873" s="11">
        <v>0</v>
      </c>
      <c r="H873" s="11">
        <f t="shared" si="79"/>
        <v>198</v>
      </c>
      <c r="I873" s="24">
        <f t="shared" si="80"/>
        <v>16</v>
      </c>
      <c r="J873" s="23">
        <f t="shared" si="81"/>
        <v>214</v>
      </c>
    </row>
    <row r="874" spans="1:10" x14ac:dyDescent="0.25">
      <c r="A874" s="22" t="str">
        <f t="shared" si="85"/>
        <v>City of Yonkers Ward 7 ED 11</v>
      </c>
      <c r="B874" s="11">
        <v>250711</v>
      </c>
      <c r="C874" s="11">
        <v>5</v>
      </c>
      <c r="D874" s="11">
        <v>2</v>
      </c>
      <c r="E874" s="11">
        <v>0</v>
      </c>
      <c r="F874" s="11">
        <v>0</v>
      </c>
      <c r="G874" s="11">
        <v>0</v>
      </c>
      <c r="H874" s="11">
        <f t="shared" si="79"/>
        <v>7</v>
      </c>
      <c r="I874" s="24">
        <f t="shared" si="80"/>
        <v>0</v>
      </c>
      <c r="J874" s="23">
        <f t="shared" si="81"/>
        <v>7</v>
      </c>
    </row>
    <row r="875" spans="1:10" x14ac:dyDescent="0.25">
      <c r="A875" s="22" t="str">
        <f t="shared" si="85"/>
        <v>City of Yonkers Ward 7 ED 13</v>
      </c>
      <c r="B875" s="11">
        <v>250713</v>
      </c>
      <c r="C875" s="11">
        <v>122</v>
      </c>
      <c r="D875" s="11">
        <v>62</v>
      </c>
      <c r="E875" s="11">
        <v>9</v>
      </c>
      <c r="F875" s="11">
        <v>12</v>
      </c>
      <c r="G875" s="11">
        <v>0</v>
      </c>
      <c r="H875" s="11">
        <f t="shared" si="79"/>
        <v>205</v>
      </c>
      <c r="I875" s="24">
        <f t="shared" si="80"/>
        <v>6</v>
      </c>
      <c r="J875" s="23">
        <f t="shared" si="81"/>
        <v>211</v>
      </c>
    </row>
    <row r="876" spans="1:10" x14ac:dyDescent="0.25">
      <c r="A876" s="22" t="str">
        <f t="shared" si="85"/>
        <v>City of Yonkers Ward 7 ED 14</v>
      </c>
      <c r="B876" s="11">
        <v>250714</v>
      </c>
      <c r="C876" s="11">
        <v>76</v>
      </c>
      <c r="D876" s="11">
        <v>93</v>
      </c>
      <c r="E876" s="11">
        <v>11</v>
      </c>
      <c r="F876" s="11">
        <v>7</v>
      </c>
      <c r="G876" s="11">
        <v>0</v>
      </c>
      <c r="H876" s="11">
        <f t="shared" si="79"/>
        <v>187</v>
      </c>
      <c r="I876" s="24">
        <f t="shared" si="80"/>
        <v>17</v>
      </c>
      <c r="J876" s="23">
        <f t="shared" si="81"/>
        <v>204</v>
      </c>
    </row>
    <row r="877" spans="1:10" x14ac:dyDescent="0.25">
      <c r="A877" s="22" t="str">
        <f t="shared" si="85"/>
        <v>City of Yonkers Ward 7 ED 15</v>
      </c>
      <c r="B877" s="11">
        <v>250715</v>
      </c>
      <c r="C877" s="11">
        <v>78</v>
      </c>
      <c r="D877" s="11">
        <v>43</v>
      </c>
      <c r="E877" s="11">
        <v>9</v>
      </c>
      <c r="F877" s="11">
        <v>5</v>
      </c>
      <c r="G877" s="11">
        <v>0</v>
      </c>
      <c r="H877" s="11">
        <f t="shared" si="79"/>
        <v>135</v>
      </c>
      <c r="I877" s="24">
        <f t="shared" si="80"/>
        <v>6</v>
      </c>
      <c r="J877" s="23">
        <f t="shared" si="81"/>
        <v>141</v>
      </c>
    </row>
    <row r="878" spans="1:10" x14ac:dyDescent="0.25">
      <c r="A878" s="22" t="str">
        <f t="shared" si="85"/>
        <v>City of Yonkers Ward 7 ED 16</v>
      </c>
      <c r="B878" s="11">
        <v>250716</v>
      </c>
      <c r="C878" s="11">
        <v>31</v>
      </c>
      <c r="D878" s="11">
        <v>21</v>
      </c>
      <c r="E878" s="11">
        <v>2</v>
      </c>
      <c r="F878" s="11">
        <v>3</v>
      </c>
      <c r="G878" s="11">
        <v>0</v>
      </c>
      <c r="H878" s="11">
        <f t="shared" si="79"/>
        <v>57</v>
      </c>
      <c r="I878" s="24">
        <f t="shared" si="80"/>
        <v>2</v>
      </c>
      <c r="J878" s="23">
        <f t="shared" si="81"/>
        <v>59</v>
      </c>
    </row>
    <row r="879" spans="1:10" x14ac:dyDescent="0.25">
      <c r="A879" s="22" t="str">
        <f t="shared" si="85"/>
        <v>City of Yonkers Ward 7 ED 17</v>
      </c>
      <c r="B879" s="11">
        <v>250717</v>
      </c>
      <c r="C879" s="11">
        <v>36</v>
      </c>
      <c r="D879" s="11">
        <v>13</v>
      </c>
      <c r="E879" s="11">
        <v>0</v>
      </c>
      <c r="F879" s="11">
        <v>0</v>
      </c>
      <c r="G879" s="11">
        <v>0</v>
      </c>
      <c r="H879" s="11">
        <f t="shared" si="79"/>
        <v>49</v>
      </c>
      <c r="I879" s="24">
        <f t="shared" si="80"/>
        <v>2</v>
      </c>
      <c r="J879" s="23">
        <f t="shared" si="81"/>
        <v>51</v>
      </c>
    </row>
    <row r="880" spans="1:10" x14ac:dyDescent="0.25">
      <c r="A880" s="22" t="str">
        <f t="shared" si="85"/>
        <v>City of Yonkers Ward 7 ED 19</v>
      </c>
      <c r="B880" s="11">
        <v>250719</v>
      </c>
      <c r="C880" s="11">
        <v>51</v>
      </c>
      <c r="D880" s="11">
        <v>33</v>
      </c>
      <c r="E880" s="11">
        <v>6</v>
      </c>
      <c r="F880" s="11">
        <v>5</v>
      </c>
      <c r="G880" s="11">
        <v>0</v>
      </c>
      <c r="H880" s="11">
        <f t="shared" ref="H880:H946" si="86">SUM(C880:G880)</f>
        <v>95</v>
      </c>
      <c r="I880" s="24">
        <f t="shared" ref="I880:I946" si="87">SUM(J880-H880)</f>
        <v>6</v>
      </c>
      <c r="J880" s="23">
        <f t="shared" ref="J880:J946" si="88">VLOOKUP(B880,KEY,2,FALSE)</f>
        <v>101</v>
      </c>
    </row>
    <row r="881" spans="1:10" x14ac:dyDescent="0.25">
      <c r="A881" s="22" t="str">
        <f t="shared" si="85"/>
        <v>City of Yonkers Ward 7 ED 20</v>
      </c>
      <c r="B881" s="11">
        <v>250720</v>
      </c>
      <c r="C881" s="11">
        <v>49</v>
      </c>
      <c r="D881" s="11">
        <v>55</v>
      </c>
      <c r="E881" s="11">
        <v>8</v>
      </c>
      <c r="F881" s="11">
        <v>2</v>
      </c>
      <c r="G881" s="11">
        <v>0</v>
      </c>
      <c r="H881" s="11">
        <f t="shared" si="86"/>
        <v>114</v>
      </c>
      <c r="I881" s="24">
        <f t="shared" si="87"/>
        <v>5</v>
      </c>
      <c r="J881" s="23">
        <f t="shared" si="88"/>
        <v>119</v>
      </c>
    </row>
    <row r="882" spans="1:10" x14ac:dyDescent="0.25">
      <c r="A882" s="22" t="str">
        <f t="shared" si="85"/>
        <v>City of Yonkers Ward 7 ED 21</v>
      </c>
      <c r="B882" s="11">
        <v>250721</v>
      </c>
      <c r="C882" s="11">
        <v>22</v>
      </c>
      <c r="D882" s="11">
        <v>23</v>
      </c>
      <c r="E882" s="11">
        <v>5</v>
      </c>
      <c r="F882" s="11">
        <v>4</v>
      </c>
      <c r="G882" s="11">
        <v>0</v>
      </c>
      <c r="H882" s="11">
        <f t="shared" si="86"/>
        <v>54</v>
      </c>
      <c r="I882" s="24">
        <f t="shared" si="87"/>
        <v>4</v>
      </c>
      <c r="J882" s="23">
        <f t="shared" si="88"/>
        <v>58</v>
      </c>
    </row>
    <row r="883" spans="1:10" x14ac:dyDescent="0.25">
      <c r="A883" s="22" t="str">
        <f t="shared" si="85"/>
        <v>City of Yonkers Ward 7 ED 23</v>
      </c>
      <c r="B883" s="11">
        <v>250723</v>
      </c>
      <c r="C883" s="11">
        <v>72</v>
      </c>
      <c r="D883" s="11">
        <v>11</v>
      </c>
      <c r="E883" s="11">
        <v>0</v>
      </c>
      <c r="F883" s="11">
        <v>1</v>
      </c>
      <c r="G883" s="11">
        <v>0</v>
      </c>
      <c r="H883" s="11">
        <f t="shared" si="86"/>
        <v>84</v>
      </c>
      <c r="I883" s="24">
        <f t="shared" si="87"/>
        <v>20</v>
      </c>
      <c r="J883" s="23">
        <f t="shared" si="88"/>
        <v>104</v>
      </c>
    </row>
    <row r="884" spans="1:10" x14ac:dyDescent="0.25">
      <c r="A884" s="22" t="str">
        <f t="shared" si="85"/>
        <v>City of Yonkers Ward 7 ED 24</v>
      </c>
      <c r="B884" s="11">
        <v>250724</v>
      </c>
      <c r="C884" s="11">
        <v>0</v>
      </c>
      <c r="D884" s="11">
        <v>0</v>
      </c>
      <c r="E884" s="11">
        <v>0</v>
      </c>
      <c r="F884" s="11">
        <v>0</v>
      </c>
      <c r="G884" s="11">
        <v>0</v>
      </c>
      <c r="H884" s="11">
        <f t="shared" si="86"/>
        <v>0</v>
      </c>
      <c r="I884" s="24">
        <f t="shared" si="87"/>
        <v>0</v>
      </c>
      <c r="J884" s="23">
        <f t="shared" si="88"/>
        <v>0</v>
      </c>
    </row>
    <row r="885" spans="1:10" x14ac:dyDescent="0.25">
      <c r="A885" s="22" t="str">
        <f t="shared" si="85"/>
        <v>City of Yonkers Ward 7 ED 25</v>
      </c>
      <c r="B885" s="11">
        <v>250725</v>
      </c>
      <c r="C885" s="11">
        <v>49</v>
      </c>
      <c r="D885" s="11">
        <v>6</v>
      </c>
      <c r="E885" s="11">
        <v>3</v>
      </c>
      <c r="F885" s="11">
        <v>4</v>
      </c>
      <c r="G885" s="11">
        <v>0</v>
      </c>
      <c r="H885" s="11">
        <f t="shared" si="86"/>
        <v>62</v>
      </c>
      <c r="I885" s="24">
        <f t="shared" si="87"/>
        <v>5</v>
      </c>
      <c r="J885" s="23">
        <f t="shared" si="88"/>
        <v>67</v>
      </c>
    </row>
    <row r="886" spans="1:10" x14ac:dyDescent="0.25">
      <c r="A886" s="22" t="str">
        <f t="shared" si="85"/>
        <v>City of Yonkers Ward 7 ED 26</v>
      </c>
      <c r="B886" s="11">
        <v>250726</v>
      </c>
      <c r="C886" s="11">
        <v>42</v>
      </c>
      <c r="D886" s="11">
        <v>40</v>
      </c>
      <c r="E886" s="11">
        <v>6</v>
      </c>
      <c r="F886" s="11">
        <v>0</v>
      </c>
      <c r="G886" s="11">
        <v>0</v>
      </c>
      <c r="H886" s="11">
        <f t="shared" si="86"/>
        <v>88</v>
      </c>
      <c r="I886" s="24">
        <f t="shared" si="87"/>
        <v>8</v>
      </c>
      <c r="J886" s="23">
        <f t="shared" si="88"/>
        <v>96</v>
      </c>
    </row>
    <row r="887" spans="1:10" x14ac:dyDescent="0.25">
      <c r="A887" s="22" t="str">
        <f t="shared" si="85"/>
        <v>City of Yonkers Ward 7 ED 29</v>
      </c>
      <c r="B887" s="11">
        <v>250729</v>
      </c>
      <c r="C887" s="11">
        <v>29</v>
      </c>
      <c r="D887" s="11">
        <v>15</v>
      </c>
      <c r="E887" s="11">
        <v>1</v>
      </c>
      <c r="F887" s="11">
        <v>0</v>
      </c>
      <c r="G887" s="11">
        <v>1</v>
      </c>
      <c r="H887" s="11">
        <f t="shared" si="86"/>
        <v>46</v>
      </c>
      <c r="I887" s="24">
        <f t="shared" si="87"/>
        <v>11</v>
      </c>
      <c r="J887" s="23">
        <f t="shared" si="88"/>
        <v>57</v>
      </c>
    </row>
    <row r="888" spans="1:10" x14ac:dyDescent="0.25">
      <c r="A888" s="22" t="str">
        <f t="shared" si="85"/>
        <v>City of Yonkers Ward 7 ED 30</v>
      </c>
      <c r="B888" s="11">
        <v>250730</v>
      </c>
      <c r="C888" s="11">
        <v>43</v>
      </c>
      <c r="D888" s="11">
        <v>37</v>
      </c>
      <c r="E888" s="11">
        <v>5</v>
      </c>
      <c r="F888" s="11">
        <v>0</v>
      </c>
      <c r="G888" s="11">
        <v>0</v>
      </c>
      <c r="H888" s="11">
        <f t="shared" si="86"/>
        <v>85</v>
      </c>
      <c r="I888" s="24">
        <f t="shared" si="87"/>
        <v>2</v>
      </c>
      <c r="J888" s="23">
        <f t="shared" si="88"/>
        <v>87</v>
      </c>
    </row>
    <row r="889" spans="1:10" ht="13.8" thickBot="1" x14ac:dyDescent="0.3">
      <c r="A889" s="18" t="str">
        <f t="shared" si="85"/>
        <v>City of Yonkers Ward 7 ED 31</v>
      </c>
      <c r="B889" s="19">
        <v>250731</v>
      </c>
      <c r="C889" s="19">
        <v>41</v>
      </c>
      <c r="D889" s="19">
        <v>33</v>
      </c>
      <c r="E889" s="19">
        <v>5</v>
      </c>
      <c r="F889" s="19">
        <v>1</v>
      </c>
      <c r="G889" s="19">
        <v>0</v>
      </c>
      <c r="H889" s="19">
        <f t="shared" si="86"/>
        <v>80</v>
      </c>
      <c r="I889" s="26">
        <f t="shared" si="87"/>
        <v>2</v>
      </c>
      <c r="J889" s="19">
        <f t="shared" si="88"/>
        <v>82</v>
      </c>
    </row>
    <row r="890" spans="1:10" x14ac:dyDescent="0.25">
      <c r="A890" s="22"/>
      <c r="B890" s="11" t="s">
        <v>977</v>
      </c>
      <c r="C890" s="11">
        <f>SUM(C865:C889)</f>
        <v>1381</v>
      </c>
      <c r="D890" s="11">
        <f t="shared" ref="D890:J890" si="89">SUM(D865:D889)</f>
        <v>782</v>
      </c>
      <c r="E890" s="11">
        <f t="shared" si="89"/>
        <v>108</v>
      </c>
      <c r="F890" s="11">
        <f t="shared" si="89"/>
        <v>72</v>
      </c>
      <c r="G890" s="11">
        <f t="shared" si="89"/>
        <v>1</v>
      </c>
      <c r="H890" s="11">
        <f t="shared" si="89"/>
        <v>2344</v>
      </c>
      <c r="I890" s="11">
        <f t="shared" si="89"/>
        <v>166</v>
      </c>
      <c r="J890" s="11">
        <f t="shared" si="89"/>
        <v>2510</v>
      </c>
    </row>
    <row r="891" spans="1:10" x14ac:dyDescent="0.25">
      <c r="A891" s="22" t="str">
        <f t="shared" si="85"/>
        <v>City of Yonkers Ward 8 ED 1</v>
      </c>
      <c r="B891" s="11">
        <v>250801</v>
      </c>
      <c r="C891" s="11">
        <v>54</v>
      </c>
      <c r="D891" s="11">
        <v>27</v>
      </c>
      <c r="E891" s="11">
        <v>5</v>
      </c>
      <c r="F891" s="11">
        <v>1</v>
      </c>
      <c r="G891" s="11">
        <v>0</v>
      </c>
      <c r="H891" s="11">
        <f t="shared" si="86"/>
        <v>87</v>
      </c>
      <c r="I891" s="24">
        <f t="shared" si="87"/>
        <v>6</v>
      </c>
      <c r="J891" s="23">
        <f t="shared" si="88"/>
        <v>93</v>
      </c>
    </row>
    <row r="892" spans="1:10" x14ac:dyDescent="0.25">
      <c r="A892" s="22" t="str">
        <f t="shared" si="85"/>
        <v>City of Yonkers Ward 8 ED 2</v>
      </c>
      <c r="B892" s="11">
        <v>250802</v>
      </c>
      <c r="C892" s="11">
        <v>88</v>
      </c>
      <c r="D892" s="11">
        <v>37</v>
      </c>
      <c r="E892" s="11">
        <v>5</v>
      </c>
      <c r="F892" s="11">
        <v>5</v>
      </c>
      <c r="G892" s="11">
        <v>0</v>
      </c>
      <c r="H892" s="11">
        <f t="shared" si="86"/>
        <v>135</v>
      </c>
      <c r="I892" s="24">
        <f t="shared" si="87"/>
        <v>10</v>
      </c>
      <c r="J892" s="23">
        <f t="shared" si="88"/>
        <v>145</v>
      </c>
    </row>
    <row r="893" spans="1:10" x14ac:dyDescent="0.25">
      <c r="A893" s="22" t="str">
        <f t="shared" si="85"/>
        <v>City of Yonkers Ward 8 ED 3</v>
      </c>
      <c r="B893" s="11">
        <v>250803</v>
      </c>
      <c r="C893" s="11">
        <v>91</v>
      </c>
      <c r="D893" s="11">
        <v>23</v>
      </c>
      <c r="E893" s="11">
        <v>4</v>
      </c>
      <c r="F893" s="11">
        <v>4</v>
      </c>
      <c r="G893" s="11">
        <v>0</v>
      </c>
      <c r="H893" s="11">
        <f t="shared" si="86"/>
        <v>122</v>
      </c>
      <c r="I893" s="24">
        <f t="shared" si="87"/>
        <v>8</v>
      </c>
      <c r="J893" s="23">
        <f t="shared" si="88"/>
        <v>130</v>
      </c>
    </row>
    <row r="894" spans="1:10" x14ac:dyDescent="0.25">
      <c r="A894" s="22" t="str">
        <f t="shared" si="85"/>
        <v>City of Yonkers Ward 8 ED 5</v>
      </c>
      <c r="B894" s="11">
        <v>250805</v>
      </c>
      <c r="C894" s="11">
        <v>120</v>
      </c>
      <c r="D894" s="11">
        <v>47</v>
      </c>
      <c r="E894" s="11">
        <v>11</v>
      </c>
      <c r="F894" s="11">
        <v>21</v>
      </c>
      <c r="G894" s="11">
        <v>0</v>
      </c>
      <c r="H894" s="11">
        <f t="shared" si="86"/>
        <v>199</v>
      </c>
      <c r="I894" s="24">
        <f t="shared" si="87"/>
        <v>2</v>
      </c>
      <c r="J894" s="23">
        <f t="shared" si="88"/>
        <v>201</v>
      </c>
    </row>
    <row r="895" spans="1:10" x14ac:dyDescent="0.25">
      <c r="A895" s="22" t="str">
        <f t="shared" si="85"/>
        <v>City of Yonkers Ward 8 ED 6</v>
      </c>
      <c r="B895" s="11">
        <v>250806</v>
      </c>
      <c r="C895" s="11">
        <v>159</v>
      </c>
      <c r="D895" s="11">
        <v>64</v>
      </c>
      <c r="E895" s="11">
        <v>4</v>
      </c>
      <c r="F895" s="11">
        <v>9</v>
      </c>
      <c r="G895" s="11">
        <v>0</v>
      </c>
      <c r="H895" s="11">
        <f t="shared" si="86"/>
        <v>236</v>
      </c>
      <c r="I895" s="24">
        <f t="shared" si="87"/>
        <v>13</v>
      </c>
      <c r="J895" s="23">
        <f t="shared" si="88"/>
        <v>249</v>
      </c>
    </row>
    <row r="896" spans="1:10" x14ac:dyDescent="0.25">
      <c r="A896" s="22" t="str">
        <f t="shared" si="85"/>
        <v>City of Yonkers Ward 8 ED 7</v>
      </c>
      <c r="B896" s="11">
        <v>250807</v>
      </c>
      <c r="C896" s="11">
        <v>144</v>
      </c>
      <c r="D896" s="11">
        <v>64</v>
      </c>
      <c r="E896" s="11">
        <v>9</v>
      </c>
      <c r="F896" s="11">
        <v>4</v>
      </c>
      <c r="G896" s="11">
        <v>0</v>
      </c>
      <c r="H896" s="11">
        <f t="shared" si="86"/>
        <v>221</v>
      </c>
      <c r="I896" s="24">
        <f t="shared" si="87"/>
        <v>18</v>
      </c>
      <c r="J896" s="23">
        <f t="shared" si="88"/>
        <v>239</v>
      </c>
    </row>
    <row r="897" spans="1:10" x14ac:dyDescent="0.25">
      <c r="A897" s="22" t="str">
        <f t="shared" si="85"/>
        <v>City of Yonkers Ward 8 ED 9</v>
      </c>
      <c r="B897" s="11">
        <v>250809</v>
      </c>
      <c r="C897" s="11">
        <v>59</v>
      </c>
      <c r="D897" s="11">
        <v>26</v>
      </c>
      <c r="E897" s="11">
        <v>9</v>
      </c>
      <c r="F897" s="11">
        <v>2</v>
      </c>
      <c r="G897" s="11">
        <v>0</v>
      </c>
      <c r="H897" s="11">
        <f t="shared" si="86"/>
        <v>96</v>
      </c>
      <c r="I897" s="24">
        <f t="shared" si="87"/>
        <v>4</v>
      </c>
      <c r="J897" s="23">
        <f t="shared" si="88"/>
        <v>100</v>
      </c>
    </row>
    <row r="898" spans="1:10" x14ac:dyDescent="0.25">
      <c r="A898" s="22" t="str">
        <f t="shared" si="85"/>
        <v>City of Yonkers Ward 8 ED 10</v>
      </c>
      <c r="B898" s="11">
        <v>250810</v>
      </c>
      <c r="C898" s="11">
        <v>25</v>
      </c>
      <c r="D898" s="11">
        <v>6</v>
      </c>
      <c r="E898" s="11">
        <v>1</v>
      </c>
      <c r="F898" s="11">
        <v>1</v>
      </c>
      <c r="G898" s="11">
        <v>0</v>
      </c>
      <c r="H898" s="11">
        <f t="shared" si="86"/>
        <v>33</v>
      </c>
      <c r="I898" s="24">
        <f t="shared" si="87"/>
        <v>7</v>
      </c>
      <c r="J898" s="23">
        <f t="shared" si="88"/>
        <v>40</v>
      </c>
    </row>
    <row r="899" spans="1:10" x14ac:dyDescent="0.25">
      <c r="A899" s="22" t="str">
        <f t="shared" si="85"/>
        <v>City of Yonkers Ward 8 ED 11</v>
      </c>
      <c r="B899" s="11">
        <v>250811</v>
      </c>
      <c r="C899" s="11">
        <v>8</v>
      </c>
      <c r="D899" s="11">
        <v>10</v>
      </c>
      <c r="E899" s="11">
        <v>2</v>
      </c>
      <c r="F899" s="11">
        <v>3</v>
      </c>
      <c r="G899" s="11">
        <v>0</v>
      </c>
      <c r="H899" s="11">
        <f t="shared" si="86"/>
        <v>23</v>
      </c>
      <c r="I899" s="24">
        <f t="shared" si="87"/>
        <v>2</v>
      </c>
      <c r="J899" s="23">
        <f t="shared" si="88"/>
        <v>25</v>
      </c>
    </row>
    <row r="900" spans="1:10" x14ac:dyDescent="0.25">
      <c r="A900" s="22" t="str">
        <f t="shared" si="85"/>
        <v>City of Yonkers Ward 8 ED 12</v>
      </c>
      <c r="B900" s="11">
        <v>250812</v>
      </c>
      <c r="C900" s="11">
        <v>56</v>
      </c>
      <c r="D900" s="11">
        <v>34</v>
      </c>
      <c r="E900" s="11">
        <v>2</v>
      </c>
      <c r="F900" s="11">
        <v>4</v>
      </c>
      <c r="G900" s="11">
        <v>0</v>
      </c>
      <c r="H900" s="11">
        <f t="shared" si="86"/>
        <v>96</v>
      </c>
      <c r="I900" s="24">
        <f t="shared" si="87"/>
        <v>10</v>
      </c>
      <c r="J900" s="23">
        <f t="shared" si="88"/>
        <v>106</v>
      </c>
    </row>
    <row r="901" spans="1:10" x14ac:dyDescent="0.25">
      <c r="A901" s="22" t="str">
        <f t="shared" si="85"/>
        <v>City of Yonkers Ward 8 ED 13</v>
      </c>
      <c r="B901" s="11">
        <v>250813</v>
      </c>
      <c r="C901" s="11">
        <v>55</v>
      </c>
      <c r="D901" s="11">
        <v>31</v>
      </c>
      <c r="E901" s="11">
        <v>3</v>
      </c>
      <c r="F901" s="11">
        <v>3</v>
      </c>
      <c r="G901" s="11">
        <v>0</v>
      </c>
      <c r="H901" s="11">
        <f t="shared" si="86"/>
        <v>92</v>
      </c>
      <c r="I901" s="24">
        <f t="shared" si="87"/>
        <v>4</v>
      </c>
      <c r="J901" s="23">
        <f t="shared" si="88"/>
        <v>96</v>
      </c>
    </row>
    <row r="902" spans="1:10" x14ac:dyDescent="0.25">
      <c r="A902" s="22" t="str">
        <f t="shared" si="85"/>
        <v>City of Yonkers Ward 8 ED 14</v>
      </c>
      <c r="B902" s="11">
        <v>250814</v>
      </c>
      <c r="C902" s="11">
        <v>22</v>
      </c>
      <c r="D902" s="11">
        <v>3</v>
      </c>
      <c r="E902" s="11">
        <v>1</v>
      </c>
      <c r="F902" s="11">
        <v>1</v>
      </c>
      <c r="G902" s="11">
        <v>0</v>
      </c>
      <c r="H902" s="11">
        <f t="shared" si="86"/>
        <v>27</v>
      </c>
      <c r="I902" s="24">
        <f t="shared" si="87"/>
        <v>3</v>
      </c>
      <c r="J902" s="23">
        <f t="shared" si="88"/>
        <v>30</v>
      </c>
    </row>
    <row r="903" spans="1:10" x14ac:dyDescent="0.25">
      <c r="A903" s="22" t="str">
        <f t="shared" si="85"/>
        <v>City of Yonkers Ward 8 ED 15</v>
      </c>
      <c r="B903" s="11">
        <v>250815</v>
      </c>
      <c r="C903" s="11">
        <v>74</v>
      </c>
      <c r="D903" s="11">
        <v>15</v>
      </c>
      <c r="E903" s="11">
        <v>1</v>
      </c>
      <c r="F903" s="11">
        <v>7</v>
      </c>
      <c r="G903" s="11">
        <v>0</v>
      </c>
      <c r="H903" s="11">
        <f t="shared" si="86"/>
        <v>97</v>
      </c>
      <c r="I903" s="24">
        <f t="shared" si="87"/>
        <v>10</v>
      </c>
      <c r="J903" s="23">
        <f t="shared" si="88"/>
        <v>107</v>
      </c>
    </row>
    <row r="904" spans="1:10" x14ac:dyDescent="0.25">
      <c r="A904" s="22" t="str">
        <f t="shared" si="85"/>
        <v>City of Yonkers Ward 8 ED 17</v>
      </c>
      <c r="B904" s="11">
        <v>250817</v>
      </c>
      <c r="C904" s="11">
        <v>41</v>
      </c>
      <c r="D904" s="11">
        <v>20</v>
      </c>
      <c r="E904" s="11">
        <v>4</v>
      </c>
      <c r="F904" s="11">
        <v>3</v>
      </c>
      <c r="G904" s="11">
        <v>0</v>
      </c>
      <c r="H904" s="11">
        <f t="shared" si="86"/>
        <v>68</v>
      </c>
      <c r="I904" s="24">
        <f t="shared" si="87"/>
        <v>7</v>
      </c>
      <c r="J904" s="23">
        <f t="shared" si="88"/>
        <v>75</v>
      </c>
    </row>
    <row r="905" spans="1:10" x14ac:dyDescent="0.25">
      <c r="A905" s="22" t="str">
        <f t="shared" si="85"/>
        <v>City of Yonkers Ward 8 ED 22</v>
      </c>
      <c r="B905" s="11">
        <v>250822</v>
      </c>
      <c r="C905" s="11">
        <v>14</v>
      </c>
      <c r="D905" s="11">
        <v>13</v>
      </c>
      <c r="E905" s="11">
        <v>0</v>
      </c>
      <c r="F905" s="11">
        <v>2</v>
      </c>
      <c r="G905" s="11">
        <v>0</v>
      </c>
      <c r="H905" s="11">
        <f t="shared" si="86"/>
        <v>29</v>
      </c>
      <c r="I905" s="24">
        <f t="shared" si="87"/>
        <v>0</v>
      </c>
      <c r="J905" s="23">
        <f t="shared" si="88"/>
        <v>29</v>
      </c>
    </row>
    <row r="906" spans="1:10" x14ac:dyDescent="0.25">
      <c r="A906" s="22" t="str">
        <f t="shared" si="85"/>
        <v>City of Yonkers Ward 8 ED 23</v>
      </c>
      <c r="B906" s="11">
        <v>250823</v>
      </c>
      <c r="C906" s="11">
        <v>23</v>
      </c>
      <c r="D906" s="11">
        <v>15</v>
      </c>
      <c r="E906" s="11">
        <v>1</v>
      </c>
      <c r="F906" s="11">
        <v>4</v>
      </c>
      <c r="G906" s="11">
        <v>0</v>
      </c>
      <c r="H906" s="11">
        <f t="shared" si="86"/>
        <v>43</v>
      </c>
      <c r="I906" s="24">
        <f t="shared" si="87"/>
        <v>4</v>
      </c>
      <c r="J906" s="23">
        <f t="shared" si="88"/>
        <v>47</v>
      </c>
    </row>
    <row r="907" spans="1:10" x14ac:dyDescent="0.25">
      <c r="A907" s="22" t="str">
        <f t="shared" si="85"/>
        <v>City of Yonkers Ward 8 ED 24</v>
      </c>
      <c r="B907" s="11">
        <v>250824</v>
      </c>
      <c r="C907" s="11">
        <v>11</v>
      </c>
      <c r="D907" s="11">
        <v>2</v>
      </c>
      <c r="E907" s="11">
        <v>1</v>
      </c>
      <c r="F907" s="11">
        <v>1</v>
      </c>
      <c r="G907" s="11">
        <v>0</v>
      </c>
      <c r="H907" s="11">
        <f t="shared" si="86"/>
        <v>15</v>
      </c>
      <c r="I907" s="24">
        <f t="shared" si="87"/>
        <v>6</v>
      </c>
      <c r="J907" s="23">
        <f t="shared" si="88"/>
        <v>21</v>
      </c>
    </row>
    <row r="908" spans="1:10" x14ac:dyDescent="0.25">
      <c r="A908" s="22" t="str">
        <f t="shared" si="85"/>
        <v>City of Yonkers Ward 8 ED 26</v>
      </c>
      <c r="B908" s="11">
        <v>250826</v>
      </c>
      <c r="C908" s="11">
        <v>57</v>
      </c>
      <c r="D908" s="11">
        <v>37</v>
      </c>
      <c r="E908" s="11">
        <v>1</v>
      </c>
      <c r="F908" s="11">
        <v>7</v>
      </c>
      <c r="G908" s="11">
        <v>0</v>
      </c>
      <c r="H908" s="11">
        <f t="shared" si="86"/>
        <v>102</v>
      </c>
      <c r="I908" s="24">
        <f t="shared" si="87"/>
        <v>5</v>
      </c>
      <c r="J908" s="23">
        <f t="shared" si="88"/>
        <v>107</v>
      </c>
    </row>
    <row r="909" spans="1:10" ht="13.8" thickBot="1" x14ac:dyDescent="0.3">
      <c r="A909" s="18" t="str">
        <f t="shared" si="85"/>
        <v>City of Yonkers Ward 8 ED 28</v>
      </c>
      <c r="B909" s="19">
        <v>250828</v>
      </c>
      <c r="C909" s="19">
        <v>53</v>
      </c>
      <c r="D909" s="19">
        <v>7</v>
      </c>
      <c r="E909" s="19">
        <v>0</v>
      </c>
      <c r="F909" s="19">
        <v>5</v>
      </c>
      <c r="G909" s="19">
        <v>0</v>
      </c>
      <c r="H909" s="19">
        <f t="shared" si="86"/>
        <v>65</v>
      </c>
      <c r="I909" s="26">
        <f t="shared" si="87"/>
        <v>6</v>
      </c>
      <c r="J909" s="19">
        <f t="shared" si="88"/>
        <v>71</v>
      </c>
    </row>
    <row r="910" spans="1:10" x14ac:dyDescent="0.25">
      <c r="A910" s="22"/>
      <c r="B910" s="11" t="s">
        <v>977</v>
      </c>
      <c r="C910" s="11">
        <f>SUM(C891:C909)</f>
        <v>1154</v>
      </c>
      <c r="D910" s="11">
        <f t="shared" ref="D910:J910" si="90">SUM(D891:D909)</f>
        <v>481</v>
      </c>
      <c r="E910" s="11">
        <f t="shared" si="90"/>
        <v>64</v>
      </c>
      <c r="F910" s="11">
        <f t="shared" si="90"/>
        <v>87</v>
      </c>
      <c r="G910" s="11">
        <f t="shared" si="90"/>
        <v>0</v>
      </c>
      <c r="H910" s="11">
        <f t="shared" si="90"/>
        <v>1786</v>
      </c>
      <c r="I910" s="11">
        <f t="shared" si="90"/>
        <v>125</v>
      </c>
      <c r="J910" s="11">
        <f t="shared" si="90"/>
        <v>1911</v>
      </c>
    </row>
    <row r="911" spans="1:10" x14ac:dyDescent="0.25">
      <c r="A911" s="22" t="str">
        <f t="shared" si="85"/>
        <v>City of Yonkers Ward 9 ED 1</v>
      </c>
      <c r="B911" s="11">
        <v>250901</v>
      </c>
      <c r="C911" s="11">
        <v>189</v>
      </c>
      <c r="D911" s="11">
        <v>139</v>
      </c>
      <c r="E911" s="11">
        <v>18</v>
      </c>
      <c r="F911" s="11">
        <v>8</v>
      </c>
      <c r="G911" s="11">
        <v>0</v>
      </c>
      <c r="H911" s="11">
        <f t="shared" si="86"/>
        <v>354</v>
      </c>
      <c r="I911" s="24">
        <f t="shared" si="87"/>
        <v>22</v>
      </c>
      <c r="J911" s="23">
        <f t="shared" si="88"/>
        <v>376</v>
      </c>
    </row>
    <row r="912" spans="1:10" x14ac:dyDescent="0.25">
      <c r="A912" s="22" t="str">
        <f t="shared" si="85"/>
        <v>City of Yonkers Ward 9 ED 2</v>
      </c>
      <c r="B912" s="11">
        <v>250902</v>
      </c>
      <c r="C912" s="11">
        <v>81</v>
      </c>
      <c r="D912" s="11">
        <v>54</v>
      </c>
      <c r="E912" s="11">
        <v>7</v>
      </c>
      <c r="F912" s="11">
        <v>8</v>
      </c>
      <c r="G912" s="11">
        <v>0</v>
      </c>
      <c r="H912" s="11">
        <f t="shared" si="86"/>
        <v>150</v>
      </c>
      <c r="I912" s="24">
        <f t="shared" si="87"/>
        <v>7</v>
      </c>
      <c r="J912" s="23">
        <f t="shared" si="88"/>
        <v>157</v>
      </c>
    </row>
    <row r="913" spans="1:10" x14ac:dyDescent="0.25">
      <c r="A913" s="22" t="str">
        <f t="shared" si="85"/>
        <v>City of Yonkers Ward 9 ED 3</v>
      </c>
      <c r="B913" s="11">
        <v>250903</v>
      </c>
      <c r="C913" s="11">
        <v>89</v>
      </c>
      <c r="D913" s="11">
        <v>129</v>
      </c>
      <c r="E913" s="11">
        <v>15</v>
      </c>
      <c r="F913" s="11">
        <v>18</v>
      </c>
      <c r="G913" s="11">
        <v>0</v>
      </c>
      <c r="H913" s="11">
        <f t="shared" si="86"/>
        <v>251</v>
      </c>
      <c r="I913" s="24">
        <f t="shared" si="87"/>
        <v>7</v>
      </c>
      <c r="J913" s="23">
        <f t="shared" si="88"/>
        <v>258</v>
      </c>
    </row>
    <row r="914" spans="1:10" x14ac:dyDescent="0.25">
      <c r="A914" s="22" t="str">
        <f t="shared" si="85"/>
        <v>City of Yonkers Ward 9 ED 4</v>
      </c>
      <c r="B914" s="11">
        <v>250904</v>
      </c>
      <c r="C914" s="11">
        <v>43</v>
      </c>
      <c r="D914" s="11">
        <v>56</v>
      </c>
      <c r="E914" s="11">
        <v>4</v>
      </c>
      <c r="F914" s="11">
        <v>6</v>
      </c>
      <c r="G914" s="11">
        <v>0</v>
      </c>
      <c r="H914" s="11">
        <f t="shared" si="86"/>
        <v>109</v>
      </c>
      <c r="I914" s="24">
        <f t="shared" si="87"/>
        <v>7</v>
      </c>
      <c r="J914" s="23">
        <f t="shared" si="88"/>
        <v>116</v>
      </c>
    </row>
    <row r="915" spans="1:10" x14ac:dyDescent="0.25">
      <c r="A915" s="22" t="str">
        <f t="shared" si="85"/>
        <v>City of Yonkers Ward 9 ED 5</v>
      </c>
      <c r="B915" s="11">
        <v>250905</v>
      </c>
      <c r="C915" s="11">
        <v>72</v>
      </c>
      <c r="D915" s="11">
        <v>88</v>
      </c>
      <c r="E915" s="11">
        <v>16</v>
      </c>
      <c r="F915" s="11">
        <v>6</v>
      </c>
      <c r="G915" s="11">
        <v>0</v>
      </c>
      <c r="H915" s="11">
        <f t="shared" si="86"/>
        <v>182</v>
      </c>
      <c r="I915" s="24">
        <f t="shared" si="87"/>
        <v>10</v>
      </c>
      <c r="J915" s="23">
        <f t="shared" si="88"/>
        <v>192</v>
      </c>
    </row>
    <row r="916" spans="1:10" x14ac:dyDescent="0.25">
      <c r="A916" s="22" t="str">
        <f t="shared" si="85"/>
        <v>City of Yonkers Ward 9 ED 6</v>
      </c>
      <c r="B916" s="11">
        <v>250906</v>
      </c>
      <c r="C916" s="11">
        <v>35</v>
      </c>
      <c r="D916" s="11">
        <v>50</v>
      </c>
      <c r="E916" s="11">
        <v>3</v>
      </c>
      <c r="F916" s="11">
        <v>4</v>
      </c>
      <c r="G916" s="11">
        <v>0</v>
      </c>
      <c r="H916" s="11">
        <f t="shared" si="86"/>
        <v>92</v>
      </c>
      <c r="I916" s="24">
        <f t="shared" si="87"/>
        <v>7</v>
      </c>
      <c r="J916" s="23">
        <f t="shared" si="88"/>
        <v>99</v>
      </c>
    </row>
    <row r="917" spans="1:10" x14ac:dyDescent="0.25">
      <c r="A917" s="22" t="str">
        <f t="shared" si="85"/>
        <v>City of Yonkers Ward 9 ED 7</v>
      </c>
      <c r="B917" s="11">
        <v>250907</v>
      </c>
      <c r="C917" s="11">
        <v>223</v>
      </c>
      <c r="D917" s="11">
        <v>136</v>
      </c>
      <c r="E917" s="11">
        <v>16</v>
      </c>
      <c r="F917" s="11">
        <v>16</v>
      </c>
      <c r="G917" s="11">
        <v>0</v>
      </c>
      <c r="H917" s="11">
        <f t="shared" si="86"/>
        <v>391</v>
      </c>
      <c r="I917" s="24">
        <f t="shared" si="87"/>
        <v>7</v>
      </c>
      <c r="J917" s="23">
        <f t="shared" si="88"/>
        <v>398</v>
      </c>
    </row>
    <row r="918" spans="1:10" x14ac:dyDescent="0.25">
      <c r="A918" s="22" t="str">
        <f t="shared" si="85"/>
        <v>City of Yonkers Ward 9 ED 8</v>
      </c>
      <c r="B918" s="11">
        <v>250908</v>
      </c>
      <c r="C918" s="11">
        <v>100</v>
      </c>
      <c r="D918" s="11">
        <v>77</v>
      </c>
      <c r="E918" s="11">
        <v>12</v>
      </c>
      <c r="F918" s="11">
        <v>5</v>
      </c>
      <c r="G918" s="11">
        <v>0</v>
      </c>
      <c r="H918" s="11">
        <f t="shared" si="86"/>
        <v>194</v>
      </c>
      <c r="I918" s="24">
        <f t="shared" si="87"/>
        <v>5</v>
      </c>
      <c r="J918" s="23">
        <f t="shared" si="88"/>
        <v>199</v>
      </c>
    </row>
    <row r="919" spans="1:10" x14ac:dyDescent="0.25">
      <c r="A919" s="22" t="str">
        <f t="shared" si="85"/>
        <v>City of Yonkers Ward 9 ED 9</v>
      </c>
      <c r="B919" s="11">
        <v>250909</v>
      </c>
      <c r="C919" s="11">
        <v>147</v>
      </c>
      <c r="D919" s="11">
        <v>185</v>
      </c>
      <c r="E919" s="11">
        <v>14</v>
      </c>
      <c r="F919" s="11">
        <v>11</v>
      </c>
      <c r="G919" s="11">
        <v>0</v>
      </c>
      <c r="H919" s="11">
        <f t="shared" si="86"/>
        <v>357</v>
      </c>
      <c r="I919" s="24">
        <f t="shared" si="87"/>
        <v>11</v>
      </c>
      <c r="J919" s="23">
        <f t="shared" si="88"/>
        <v>368</v>
      </c>
    </row>
    <row r="920" spans="1:10" x14ac:dyDescent="0.25">
      <c r="A920" s="22" t="str">
        <f t="shared" si="85"/>
        <v>City of Yonkers Ward 9 ED 10</v>
      </c>
      <c r="B920" s="11">
        <v>250910</v>
      </c>
      <c r="C920" s="11">
        <v>132</v>
      </c>
      <c r="D920" s="11">
        <v>200</v>
      </c>
      <c r="E920" s="11">
        <v>11</v>
      </c>
      <c r="F920" s="11">
        <v>7</v>
      </c>
      <c r="G920" s="11">
        <v>0</v>
      </c>
      <c r="H920" s="11">
        <f t="shared" si="86"/>
        <v>350</v>
      </c>
      <c r="I920" s="24">
        <f t="shared" si="87"/>
        <v>18</v>
      </c>
      <c r="J920" s="23">
        <f t="shared" si="88"/>
        <v>368</v>
      </c>
    </row>
    <row r="921" spans="1:10" x14ac:dyDescent="0.25">
      <c r="A921" s="22" t="str">
        <f t="shared" si="85"/>
        <v>City of Yonkers Ward 9 ED 11</v>
      </c>
      <c r="B921" s="11">
        <v>250911</v>
      </c>
      <c r="C921" s="11">
        <v>129</v>
      </c>
      <c r="D921" s="11">
        <v>171</v>
      </c>
      <c r="E921" s="11">
        <v>26</v>
      </c>
      <c r="F921" s="11">
        <v>10</v>
      </c>
      <c r="G921" s="11">
        <v>3</v>
      </c>
      <c r="H921" s="11">
        <f t="shared" si="86"/>
        <v>339</v>
      </c>
      <c r="I921" s="24">
        <f t="shared" si="87"/>
        <v>9</v>
      </c>
      <c r="J921" s="23">
        <f t="shared" si="88"/>
        <v>348</v>
      </c>
    </row>
    <row r="922" spans="1:10" x14ac:dyDescent="0.25">
      <c r="A922" s="22" t="str">
        <f t="shared" si="85"/>
        <v>City of Yonkers Ward 9 ED 12</v>
      </c>
      <c r="B922" s="11">
        <v>250912</v>
      </c>
      <c r="C922" s="11">
        <v>63</v>
      </c>
      <c r="D922" s="11">
        <v>92</v>
      </c>
      <c r="E922" s="11">
        <v>13</v>
      </c>
      <c r="F922" s="11">
        <v>9</v>
      </c>
      <c r="G922" s="11">
        <v>0</v>
      </c>
      <c r="H922" s="11">
        <f t="shared" si="86"/>
        <v>177</v>
      </c>
      <c r="I922" s="24">
        <f t="shared" si="87"/>
        <v>6</v>
      </c>
      <c r="J922" s="23">
        <f t="shared" si="88"/>
        <v>183</v>
      </c>
    </row>
    <row r="923" spans="1:10" x14ac:dyDescent="0.25">
      <c r="A923" s="22" t="str">
        <f t="shared" si="85"/>
        <v>City of Yonkers Ward 9 ED 13</v>
      </c>
      <c r="B923" s="11">
        <v>250913</v>
      </c>
      <c r="C923" s="11">
        <v>80</v>
      </c>
      <c r="D923" s="11">
        <v>51</v>
      </c>
      <c r="E923" s="11">
        <v>3</v>
      </c>
      <c r="F923" s="11">
        <v>5</v>
      </c>
      <c r="G923" s="11">
        <v>0</v>
      </c>
      <c r="H923" s="11">
        <f t="shared" si="86"/>
        <v>139</v>
      </c>
      <c r="I923" s="24">
        <f t="shared" si="87"/>
        <v>10</v>
      </c>
      <c r="J923" s="23">
        <f t="shared" si="88"/>
        <v>149</v>
      </c>
    </row>
    <row r="924" spans="1:10" x14ac:dyDescent="0.25">
      <c r="A924" s="22" t="str">
        <f t="shared" si="85"/>
        <v>City of Yonkers Ward 9 ED 15</v>
      </c>
      <c r="B924" s="11">
        <v>250915</v>
      </c>
      <c r="C924" s="11">
        <v>129</v>
      </c>
      <c r="D924" s="11">
        <v>212</v>
      </c>
      <c r="E924" s="11">
        <v>17</v>
      </c>
      <c r="F924" s="11">
        <v>11</v>
      </c>
      <c r="G924" s="11">
        <v>0</v>
      </c>
      <c r="H924" s="11">
        <f t="shared" si="86"/>
        <v>369</v>
      </c>
      <c r="I924" s="24">
        <f t="shared" si="87"/>
        <v>10</v>
      </c>
      <c r="J924" s="23">
        <f t="shared" si="88"/>
        <v>379</v>
      </c>
    </row>
    <row r="925" spans="1:10" x14ac:dyDescent="0.25">
      <c r="A925" s="22" t="str">
        <f t="shared" si="85"/>
        <v>City of Yonkers Ward 9 ED 16</v>
      </c>
      <c r="B925" s="11">
        <v>250916</v>
      </c>
      <c r="C925" s="11">
        <v>110</v>
      </c>
      <c r="D925" s="11">
        <v>137</v>
      </c>
      <c r="E925" s="11">
        <v>11</v>
      </c>
      <c r="F925" s="11">
        <v>12</v>
      </c>
      <c r="G925" s="11">
        <v>0</v>
      </c>
      <c r="H925" s="11">
        <f t="shared" si="86"/>
        <v>270</v>
      </c>
      <c r="I925" s="24">
        <f t="shared" si="87"/>
        <v>14</v>
      </c>
      <c r="J925" s="23">
        <f t="shared" si="88"/>
        <v>284</v>
      </c>
    </row>
    <row r="926" spans="1:10" ht="13.8" thickBot="1" x14ac:dyDescent="0.3">
      <c r="A926" s="18" t="str">
        <f t="shared" si="85"/>
        <v>City of Yonkers Ward 9 ED 17</v>
      </c>
      <c r="B926" s="19">
        <v>250917</v>
      </c>
      <c r="C926" s="19">
        <v>47</v>
      </c>
      <c r="D926" s="19">
        <v>38</v>
      </c>
      <c r="E926" s="19">
        <v>1</v>
      </c>
      <c r="F926" s="19">
        <v>3</v>
      </c>
      <c r="G926" s="19">
        <v>0</v>
      </c>
      <c r="H926" s="19">
        <f t="shared" si="86"/>
        <v>89</v>
      </c>
      <c r="I926" s="26">
        <f t="shared" si="87"/>
        <v>1</v>
      </c>
      <c r="J926" s="19">
        <f t="shared" si="88"/>
        <v>90</v>
      </c>
    </row>
    <row r="927" spans="1:10" x14ac:dyDescent="0.25">
      <c r="A927" s="22"/>
      <c r="B927" s="11" t="s">
        <v>977</v>
      </c>
      <c r="C927" s="11">
        <f>SUM(C911:C926)</f>
        <v>1669</v>
      </c>
      <c r="D927" s="11">
        <f t="shared" ref="D927:J927" si="91">SUM(D911:D926)</f>
        <v>1815</v>
      </c>
      <c r="E927" s="11">
        <f t="shared" si="91"/>
        <v>187</v>
      </c>
      <c r="F927" s="11">
        <f t="shared" si="91"/>
        <v>139</v>
      </c>
      <c r="G927" s="11">
        <f t="shared" si="91"/>
        <v>3</v>
      </c>
      <c r="H927" s="11">
        <f t="shared" si="91"/>
        <v>3813</v>
      </c>
      <c r="I927" s="11">
        <f t="shared" si="91"/>
        <v>151</v>
      </c>
      <c r="J927" s="11">
        <f t="shared" si="91"/>
        <v>3964</v>
      </c>
    </row>
    <row r="928" spans="1:10" x14ac:dyDescent="0.25">
      <c r="A928" s="22" t="str">
        <f t="shared" si="85"/>
        <v>City of Yonkers Ward 10 ED 1</v>
      </c>
      <c r="B928" s="11">
        <v>251001</v>
      </c>
      <c r="C928" s="11">
        <v>103</v>
      </c>
      <c r="D928" s="11">
        <v>77</v>
      </c>
      <c r="E928" s="11">
        <v>12</v>
      </c>
      <c r="F928" s="11">
        <v>8</v>
      </c>
      <c r="G928" s="11">
        <v>0</v>
      </c>
      <c r="H928" s="11">
        <f t="shared" si="86"/>
        <v>200</v>
      </c>
      <c r="I928" s="24">
        <f t="shared" si="87"/>
        <v>6</v>
      </c>
      <c r="J928" s="23">
        <f t="shared" si="88"/>
        <v>206</v>
      </c>
    </row>
    <row r="929" spans="1:10" x14ac:dyDescent="0.25">
      <c r="A929" s="22" t="str">
        <f t="shared" si="85"/>
        <v>City of Yonkers Ward 10 ED 2</v>
      </c>
      <c r="B929" s="11">
        <v>251002</v>
      </c>
      <c r="C929" s="11">
        <v>110</v>
      </c>
      <c r="D929" s="11">
        <v>58</v>
      </c>
      <c r="E929" s="11">
        <v>6</v>
      </c>
      <c r="F929" s="11">
        <v>3</v>
      </c>
      <c r="G929" s="11">
        <v>0</v>
      </c>
      <c r="H929" s="11">
        <f t="shared" si="86"/>
        <v>177</v>
      </c>
      <c r="I929" s="24">
        <f t="shared" si="87"/>
        <v>6</v>
      </c>
      <c r="J929" s="23">
        <f t="shared" si="88"/>
        <v>183</v>
      </c>
    </row>
    <row r="930" spans="1:10" x14ac:dyDescent="0.25">
      <c r="A930" s="22" t="str">
        <f t="shared" si="85"/>
        <v>City of Yonkers Ward 10 ED 3</v>
      </c>
      <c r="B930" s="11">
        <v>251003</v>
      </c>
      <c r="C930" s="11">
        <v>117</v>
      </c>
      <c r="D930" s="11">
        <v>119</v>
      </c>
      <c r="E930" s="11">
        <v>11</v>
      </c>
      <c r="F930" s="11">
        <v>10</v>
      </c>
      <c r="G930" s="11">
        <v>0</v>
      </c>
      <c r="H930" s="11">
        <f t="shared" si="86"/>
        <v>257</v>
      </c>
      <c r="I930" s="24">
        <f t="shared" si="87"/>
        <v>7</v>
      </c>
      <c r="J930" s="23">
        <f t="shared" si="88"/>
        <v>264</v>
      </c>
    </row>
    <row r="931" spans="1:10" x14ac:dyDescent="0.25">
      <c r="A931" s="22" t="str">
        <f t="shared" si="85"/>
        <v>City of Yonkers Ward 10 ED 4</v>
      </c>
      <c r="B931" s="11">
        <v>251004</v>
      </c>
      <c r="C931" s="11">
        <v>89</v>
      </c>
      <c r="D931" s="11">
        <v>104</v>
      </c>
      <c r="E931" s="11">
        <v>9</v>
      </c>
      <c r="F931" s="11">
        <v>9</v>
      </c>
      <c r="G931" s="11">
        <v>0</v>
      </c>
      <c r="H931" s="11">
        <f t="shared" si="86"/>
        <v>211</v>
      </c>
      <c r="I931" s="24">
        <f t="shared" si="87"/>
        <v>11</v>
      </c>
      <c r="J931" s="23">
        <f t="shared" si="88"/>
        <v>222</v>
      </c>
    </row>
    <row r="932" spans="1:10" x14ac:dyDescent="0.25">
      <c r="A932" s="22" t="str">
        <f t="shared" si="85"/>
        <v>City of Yonkers Ward 10 ED 5</v>
      </c>
      <c r="B932" s="11">
        <v>251005</v>
      </c>
      <c r="C932" s="11">
        <v>65</v>
      </c>
      <c r="D932" s="11">
        <v>101</v>
      </c>
      <c r="E932" s="11">
        <v>13</v>
      </c>
      <c r="F932" s="11">
        <v>5</v>
      </c>
      <c r="G932" s="11">
        <v>0</v>
      </c>
      <c r="H932" s="11">
        <f t="shared" si="86"/>
        <v>184</v>
      </c>
      <c r="I932" s="24">
        <f t="shared" si="87"/>
        <v>6</v>
      </c>
      <c r="J932" s="23">
        <f t="shared" si="88"/>
        <v>190</v>
      </c>
    </row>
    <row r="933" spans="1:10" x14ac:dyDescent="0.25">
      <c r="A933" s="22" t="str">
        <f t="shared" si="85"/>
        <v>City of Yonkers Ward 10 ED 6</v>
      </c>
      <c r="B933" s="11">
        <v>251006</v>
      </c>
      <c r="C933" s="11">
        <v>282</v>
      </c>
      <c r="D933" s="11">
        <v>35</v>
      </c>
      <c r="E933" s="11">
        <v>4</v>
      </c>
      <c r="F933" s="11">
        <v>13</v>
      </c>
      <c r="G933" s="11">
        <v>0</v>
      </c>
      <c r="H933" s="11">
        <f t="shared" si="86"/>
        <v>334</v>
      </c>
      <c r="I933" s="24">
        <f t="shared" si="87"/>
        <v>27</v>
      </c>
      <c r="J933" s="23">
        <f t="shared" si="88"/>
        <v>361</v>
      </c>
    </row>
    <row r="934" spans="1:10" x14ac:dyDescent="0.25">
      <c r="A934" s="22" t="str">
        <f t="shared" ref="A934:A988" si="92">VLOOKUP(B934,KEY,3,FALSE)</f>
        <v>City of Yonkers Ward 10 ED 7</v>
      </c>
      <c r="B934" s="11">
        <v>251007</v>
      </c>
      <c r="C934" s="11">
        <v>208</v>
      </c>
      <c r="D934" s="11">
        <v>200</v>
      </c>
      <c r="E934" s="11">
        <v>29</v>
      </c>
      <c r="F934" s="11">
        <v>14</v>
      </c>
      <c r="G934" s="11">
        <v>0</v>
      </c>
      <c r="H934" s="11">
        <f t="shared" si="86"/>
        <v>451</v>
      </c>
      <c r="I934" s="24">
        <f t="shared" si="87"/>
        <v>24</v>
      </c>
      <c r="J934" s="23">
        <f t="shared" si="88"/>
        <v>475</v>
      </c>
    </row>
    <row r="935" spans="1:10" x14ac:dyDescent="0.25">
      <c r="A935" s="22" t="str">
        <f t="shared" si="92"/>
        <v>City of Yonkers Ward 10 ED 8</v>
      </c>
      <c r="B935" s="11">
        <v>251008</v>
      </c>
      <c r="C935" s="11">
        <v>100</v>
      </c>
      <c r="D935" s="11">
        <v>146</v>
      </c>
      <c r="E935" s="11">
        <v>10</v>
      </c>
      <c r="F935" s="11">
        <v>10</v>
      </c>
      <c r="G935" s="11">
        <v>1</v>
      </c>
      <c r="H935" s="11">
        <f t="shared" si="86"/>
        <v>267</v>
      </c>
      <c r="I935" s="24">
        <f t="shared" si="87"/>
        <v>10</v>
      </c>
      <c r="J935" s="23">
        <f t="shared" si="88"/>
        <v>277</v>
      </c>
    </row>
    <row r="936" spans="1:10" x14ac:dyDescent="0.25">
      <c r="A936" s="22" t="str">
        <f t="shared" si="92"/>
        <v>City of Yonkers Ward 10 ED 9</v>
      </c>
      <c r="B936" s="11">
        <v>251009</v>
      </c>
      <c r="C936" s="11">
        <v>169</v>
      </c>
      <c r="D936" s="11">
        <v>212</v>
      </c>
      <c r="E936" s="11">
        <v>29</v>
      </c>
      <c r="F936" s="11">
        <v>12</v>
      </c>
      <c r="G936" s="11">
        <v>0</v>
      </c>
      <c r="H936" s="11">
        <f t="shared" si="86"/>
        <v>422</v>
      </c>
      <c r="I936" s="24">
        <f t="shared" si="87"/>
        <v>11</v>
      </c>
      <c r="J936" s="23">
        <f t="shared" si="88"/>
        <v>433</v>
      </c>
    </row>
    <row r="937" spans="1:10" x14ac:dyDescent="0.25">
      <c r="A937" s="22" t="str">
        <f t="shared" si="92"/>
        <v>City of Yonkers Ward 10 ED 11</v>
      </c>
      <c r="B937" s="11">
        <v>251011</v>
      </c>
      <c r="C937" s="11">
        <v>215</v>
      </c>
      <c r="D937" s="11">
        <v>201</v>
      </c>
      <c r="E937" s="11">
        <v>17</v>
      </c>
      <c r="F937" s="11">
        <v>13</v>
      </c>
      <c r="G937" s="11">
        <v>0</v>
      </c>
      <c r="H937" s="11">
        <f t="shared" si="86"/>
        <v>446</v>
      </c>
      <c r="I937" s="24">
        <f t="shared" si="87"/>
        <v>19</v>
      </c>
      <c r="J937" s="23">
        <f t="shared" si="88"/>
        <v>465</v>
      </c>
    </row>
    <row r="938" spans="1:10" x14ac:dyDescent="0.25">
      <c r="A938" s="22" t="str">
        <f t="shared" si="92"/>
        <v>City of Yonkers Ward 10 ED 12</v>
      </c>
      <c r="B938" s="11">
        <v>251012</v>
      </c>
      <c r="C938" s="11">
        <v>191</v>
      </c>
      <c r="D938" s="11">
        <v>103</v>
      </c>
      <c r="E938" s="11">
        <v>10</v>
      </c>
      <c r="F938" s="11">
        <v>5</v>
      </c>
      <c r="G938" s="11">
        <v>0</v>
      </c>
      <c r="H938" s="11">
        <f t="shared" si="86"/>
        <v>309</v>
      </c>
      <c r="I938" s="24">
        <f t="shared" si="87"/>
        <v>19</v>
      </c>
      <c r="J938" s="23">
        <f t="shared" si="88"/>
        <v>328</v>
      </c>
    </row>
    <row r="939" spans="1:10" x14ac:dyDescent="0.25">
      <c r="A939" s="22" t="str">
        <f t="shared" si="92"/>
        <v>City of Yonkers Ward 10 ED 13</v>
      </c>
      <c r="B939" s="11">
        <v>251013</v>
      </c>
      <c r="C939" s="11">
        <v>70</v>
      </c>
      <c r="D939" s="11">
        <v>44</v>
      </c>
      <c r="E939" s="11">
        <v>7</v>
      </c>
      <c r="F939" s="11">
        <v>6</v>
      </c>
      <c r="G939" s="11">
        <v>0</v>
      </c>
      <c r="H939" s="11">
        <f t="shared" si="86"/>
        <v>127</v>
      </c>
      <c r="I939" s="24">
        <f t="shared" si="87"/>
        <v>5</v>
      </c>
      <c r="J939" s="23">
        <f t="shared" si="88"/>
        <v>132</v>
      </c>
    </row>
    <row r="940" spans="1:10" x14ac:dyDescent="0.25">
      <c r="A940" s="22" t="str">
        <f t="shared" si="92"/>
        <v>City of Yonkers Ward 10 ED 14</v>
      </c>
      <c r="B940" s="11">
        <v>251014</v>
      </c>
      <c r="C940" s="11">
        <v>165</v>
      </c>
      <c r="D940" s="11">
        <v>261</v>
      </c>
      <c r="E940" s="11">
        <v>22</v>
      </c>
      <c r="F940" s="11">
        <v>26</v>
      </c>
      <c r="G940" s="11">
        <v>0</v>
      </c>
      <c r="H940" s="11">
        <f t="shared" si="86"/>
        <v>474</v>
      </c>
      <c r="I940" s="24">
        <f t="shared" si="87"/>
        <v>7</v>
      </c>
      <c r="J940" s="23">
        <f t="shared" si="88"/>
        <v>481</v>
      </c>
    </row>
    <row r="941" spans="1:10" x14ac:dyDescent="0.25">
      <c r="A941" s="22" t="str">
        <f t="shared" si="92"/>
        <v>City of Yonkers Ward 10 ED 15</v>
      </c>
      <c r="B941" s="11">
        <v>251015</v>
      </c>
      <c r="C941" s="11">
        <v>105</v>
      </c>
      <c r="D941" s="11">
        <v>37</v>
      </c>
      <c r="E941" s="11">
        <v>6</v>
      </c>
      <c r="F941" s="11">
        <v>11</v>
      </c>
      <c r="G941" s="11">
        <v>0</v>
      </c>
      <c r="H941" s="11">
        <f t="shared" si="86"/>
        <v>159</v>
      </c>
      <c r="I941" s="24">
        <f t="shared" si="87"/>
        <v>6</v>
      </c>
      <c r="J941" s="23">
        <f t="shared" si="88"/>
        <v>165</v>
      </c>
    </row>
    <row r="942" spans="1:10" x14ac:dyDescent="0.25">
      <c r="A942" s="22" t="str">
        <f t="shared" si="92"/>
        <v>City of Yonkers Ward 10 ED 16</v>
      </c>
      <c r="B942" s="11">
        <v>251016</v>
      </c>
      <c r="C942" s="11">
        <v>165</v>
      </c>
      <c r="D942" s="11">
        <v>199</v>
      </c>
      <c r="E942" s="11">
        <v>31</v>
      </c>
      <c r="F942" s="11">
        <v>16</v>
      </c>
      <c r="G942" s="11">
        <v>0</v>
      </c>
      <c r="H942" s="11">
        <f t="shared" si="86"/>
        <v>411</v>
      </c>
      <c r="I942" s="24">
        <f t="shared" si="87"/>
        <v>11</v>
      </c>
      <c r="J942" s="23">
        <f t="shared" si="88"/>
        <v>422</v>
      </c>
    </row>
    <row r="943" spans="1:10" x14ac:dyDescent="0.25">
      <c r="A943" s="22" t="str">
        <f t="shared" si="92"/>
        <v>City of Yonkers Ward 10 ED 17</v>
      </c>
      <c r="B943" s="11">
        <v>251017</v>
      </c>
      <c r="C943" s="11">
        <v>4</v>
      </c>
      <c r="D943" s="11">
        <v>9</v>
      </c>
      <c r="E943" s="11">
        <v>2</v>
      </c>
      <c r="F943" s="11">
        <v>2</v>
      </c>
      <c r="G943" s="11">
        <v>0</v>
      </c>
      <c r="H943" s="11">
        <f t="shared" si="86"/>
        <v>17</v>
      </c>
      <c r="I943" s="24">
        <f t="shared" si="87"/>
        <v>1</v>
      </c>
      <c r="J943" s="23">
        <f t="shared" si="88"/>
        <v>18</v>
      </c>
    </row>
    <row r="944" spans="1:10" x14ac:dyDescent="0.25">
      <c r="A944" s="22" t="str">
        <f t="shared" si="92"/>
        <v>City of Yonkers Ward 10 ED 18</v>
      </c>
      <c r="B944" s="11">
        <v>251018</v>
      </c>
      <c r="C944" s="11">
        <v>21</v>
      </c>
      <c r="D944" s="11">
        <v>18</v>
      </c>
      <c r="E944" s="11">
        <v>0</v>
      </c>
      <c r="F944" s="11">
        <v>4</v>
      </c>
      <c r="G944" s="11">
        <v>0</v>
      </c>
      <c r="H944" s="11">
        <f t="shared" si="86"/>
        <v>43</v>
      </c>
      <c r="I944" s="24">
        <f t="shared" si="87"/>
        <v>3</v>
      </c>
      <c r="J944" s="23">
        <f t="shared" si="88"/>
        <v>46</v>
      </c>
    </row>
    <row r="945" spans="1:10" x14ac:dyDescent="0.25">
      <c r="A945" s="22" t="str">
        <f t="shared" si="92"/>
        <v>City of Yonkers Ward 10 ED 20</v>
      </c>
      <c r="B945" s="11">
        <v>251020</v>
      </c>
      <c r="C945" s="11">
        <v>189</v>
      </c>
      <c r="D945" s="11">
        <v>199</v>
      </c>
      <c r="E945" s="11">
        <v>17</v>
      </c>
      <c r="F945" s="11">
        <v>8</v>
      </c>
      <c r="G945" s="11">
        <v>0</v>
      </c>
      <c r="H945" s="11">
        <f t="shared" si="86"/>
        <v>413</v>
      </c>
      <c r="I945" s="24">
        <f t="shared" si="87"/>
        <v>9</v>
      </c>
      <c r="J945" s="23">
        <f t="shared" si="88"/>
        <v>422</v>
      </c>
    </row>
    <row r="946" spans="1:10" x14ac:dyDescent="0.25">
      <c r="A946" s="22" t="str">
        <f t="shared" si="92"/>
        <v>City of Yonkers Ward 10 ED 21</v>
      </c>
      <c r="B946" s="11">
        <v>251021</v>
      </c>
      <c r="C946" s="11">
        <v>30</v>
      </c>
      <c r="D946" s="11">
        <v>58</v>
      </c>
      <c r="E946" s="11">
        <v>2</v>
      </c>
      <c r="F946" s="11">
        <v>7</v>
      </c>
      <c r="G946" s="11">
        <v>0</v>
      </c>
      <c r="H946" s="11">
        <f t="shared" si="86"/>
        <v>97</v>
      </c>
      <c r="I946" s="24">
        <f t="shared" si="87"/>
        <v>4</v>
      </c>
      <c r="J946" s="23">
        <f t="shared" si="88"/>
        <v>101</v>
      </c>
    </row>
    <row r="947" spans="1:10" ht="13.8" thickBot="1" x14ac:dyDescent="0.3">
      <c r="A947" s="18" t="str">
        <f t="shared" si="92"/>
        <v>City of Yonkers Ward 10 ED 25</v>
      </c>
      <c r="B947" s="19">
        <v>251025</v>
      </c>
      <c r="C947" s="19">
        <v>153</v>
      </c>
      <c r="D947" s="19">
        <v>152</v>
      </c>
      <c r="E947" s="19">
        <v>18</v>
      </c>
      <c r="F947" s="19">
        <v>15</v>
      </c>
      <c r="G947" s="19">
        <v>0</v>
      </c>
      <c r="H947" s="19">
        <f t="shared" ref="H947:H988" si="93">SUM(C947:G947)</f>
        <v>338</v>
      </c>
      <c r="I947" s="26">
        <f t="shared" ref="I947:I988" si="94">SUM(J947-H947)</f>
        <v>8</v>
      </c>
      <c r="J947" s="19">
        <f t="shared" ref="J947:J988" si="95">VLOOKUP(B947,KEY,2,FALSE)</f>
        <v>346</v>
      </c>
    </row>
    <row r="948" spans="1:10" x14ac:dyDescent="0.25">
      <c r="A948" s="22"/>
      <c r="B948" s="11" t="s">
        <v>977</v>
      </c>
      <c r="C948" s="11">
        <f>SUM(C928:C947)</f>
        <v>2551</v>
      </c>
      <c r="D948" s="11">
        <f t="shared" ref="D948:J948" si="96">SUM(D928:D947)</f>
        <v>2333</v>
      </c>
      <c r="E948" s="11">
        <f t="shared" si="96"/>
        <v>255</v>
      </c>
      <c r="F948" s="11">
        <f t="shared" si="96"/>
        <v>197</v>
      </c>
      <c r="G948" s="11">
        <f t="shared" si="96"/>
        <v>1</v>
      </c>
      <c r="H948" s="11">
        <f t="shared" si="96"/>
        <v>5337</v>
      </c>
      <c r="I948" s="11">
        <f t="shared" si="96"/>
        <v>200</v>
      </c>
      <c r="J948" s="11">
        <f t="shared" si="96"/>
        <v>5537</v>
      </c>
    </row>
    <row r="949" spans="1:10" x14ac:dyDescent="0.25">
      <c r="A949" s="22" t="str">
        <f t="shared" si="92"/>
        <v>City of Yonkers Ward 11 ED 1</v>
      </c>
      <c r="B949" s="11">
        <v>251101</v>
      </c>
      <c r="C949" s="11">
        <v>195</v>
      </c>
      <c r="D949" s="11">
        <v>213</v>
      </c>
      <c r="E949" s="11">
        <v>18</v>
      </c>
      <c r="F949" s="11">
        <v>14</v>
      </c>
      <c r="G949" s="11">
        <v>0</v>
      </c>
      <c r="H949" s="11">
        <f t="shared" si="93"/>
        <v>440</v>
      </c>
      <c r="I949" s="24">
        <f t="shared" si="94"/>
        <v>11</v>
      </c>
      <c r="J949" s="23">
        <f t="shared" si="95"/>
        <v>451</v>
      </c>
    </row>
    <row r="950" spans="1:10" x14ac:dyDescent="0.25">
      <c r="A950" s="22" t="str">
        <f t="shared" si="92"/>
        <v>City of Yonkers Ward 11 ED 2</v>
      </c>
      <c r="B950" s="11">
        <v>251102</v>
      </c>
      <c r="C950" s="11">
        <v>170</v>
      </c>
      <c r="D950" s="11">
        <v>152</v>
      </c>
      <c r="E950" s="11">
        <v>19</v>
      </c>
      <c r="F950" s="11">
        <v>17</v>
      </c>
      <c r="G950" s="11">
        <v>0</v>
      </c>
      <c r="H950" s="11">
        <f t="shared" si="93"/>
        <v>358</v>
      </c>
      <c r="I950" s="24">
        <f t="shared" si="94"/>
        <v>11</v>
      </c>
      <c r="J950" s="23">
        <f t="shared" si="95"/>
        <v>369</v>
      </c>
    </row>
    <row r="951" spans="1:10" x14ac:dyDescent="0.25">
      <c r="A951" s="22" t="str">
        <f t="shared" si="92"/>
        <v>City of Yonkers Ward 11 ED 3</v>
      </c>
      <c r="B951" s="11">
        <v>251103</v>
      </c>
      <c r="C951" s="11">
        <v>152</v>
      </c>
      <c r="D951" s="11">
        <v>200</v>
      </c>
      <c r="E951" s="11">
        <v>17</v>
      </c>
      <c r="F951" s="11">
        <v>17</v>
      </c>
      <c r="G951" s="11">
        <v>0</v>
      </c>
      <c r="H951" s="11">
        <f t="shared" si="93"/>
        <v>386</v>
      </c>
      <c r="I951" s="24">
        <f t="shared" si="94"/>
        <v>14</v>
      </c>
      <c r="J951" s="23">
        <f t="shared" si="95"/>
        <v>400</v>
      </c>
    </row>
    <row r="952" spans="1:10" x14ac:dyDescent="0.25">
      <c r="A952" s="22" t="str">
        <f t="shared" si="92"/>
        <v>City of Yonkers Ward 11 ED 4</v>
      </c>
      <c r="B952" s="11">
        <v>251104</v>
      </c>
      <c r="C952" s="11">
        <v>238</v>
      </c>
      <c r="D952" s="11">
        <v>123</v>
      </c>
      <c r="E952" s="11">
        <v>23</v>
      </c>
      <c r="F952" s="11">
        <v>16</v>
      </c>
      <c r="G952" s="11">
        <v>0</v>
      </c>
      <c r="H952" s="11">
        <f t="shared" si="93"/>
        <v>400</v>
      </c>
      <c r="I952" s="24">
        <f t="shared" si="94"/>
        <v>10</v>
      </c>
      <c r="J952" s="23">
        <f t="shared" si="95"/>
        <v>410</v>
      </c>
    </row>
    <row r="953" spans="1:10" x14ac:dyDescent="0.25">
      <c r="A953" s="22" t="str">
        <f t="shared" si="92"/>
        <v>City of Yonkers Ward 11 ED 5</v>
      </c>
      <c r="B953" s="11">
        <v>251105</v>
      </c>
      <c r="C953" s="11">
        <v>224</v>
      </c>
      <c r="D953" s="11">
        <v>193</v>
      </c>
      <c r="E953" s="11">
        <v>19</v>
      </c>
      <c r="F953" s="11">
        <v>19</v>
      </c>
      <c r="G953" s="11">
        <v>0</v>
      </c>
      <c r="H953" s="11">
        <f t="shared" si="93"/>
        <v>455</v>
      </c>
      <c r="I953" s="24">
        <f t="shared" si="94"/>
        <v>13</v>
      </c>
      <c r="J953" s="23">
        <f t="shared" si="95"/>
        <v>468</v>
      </c>
    </row>
    <row r="954" spans="1:10" x14ac:dyDescent="0.25">
      <c r="A954" s="22" t="str">
        <f t="shared" si="92"/>
        <v>City of Yonkers Ward 11 ED 6</v>
      </c>
      <c r="B954" s="11">
        <v>251106</v>
      </c>
      <c r="C954" s="11">
        <v>71</v>
      </c>
      <c r="D954" s="11">
        <v>61</v>
      </c>
      <c r="E954" s="11">
        <v>5</v>
      </c>
      <c r="F954" s="11">
        <v>4</v>
      </c>
      <c r="G954" s="11">
        <v>0</v>
      </c>
      <c r="H954" s="11">
        <f t="shared" si="93"/>
        <v>141</v>
      </c>
      <c r="I954" s="24">
        <f t="shared" si="94"/>
        <v>3</v>
      </c>
      <c r="J954" s="23">
        <f t="shared" si="95"/>
        <v>144</v>
      </c>
    </row>
    <row r="955" spans="1:10" x14ac:dyDescent="0.25">
      <c r="A955" s="22" t="str">
        <f t="shared" si="92"/>
        <v>City of Yonkers Ward 11 ED 7</v>
      </c>
      <c r="B955" s="11">
        <v>251107</v>
      </c>
      <c r="C955" s="11">
        <v>145</v>
      </c>
      <c r="D955" s="11">
        <v>157</v>
      </c>
      <c r="E955" s="11">
        <v>21</v>
      </c>
      <c r="F955" s="11">
        <v>17</v>
      </c>
      <c r="G955" s="11">
        <v>1</v>
      </c>
      <c r="H955" s="11">
        <f t="shared" si="93"/>
        <v>341</v>
      </c>
      <c r="I955" s="24">
        <f t="shared" si="94"/>
        <v>9</v>
      </c>
      <c r="J955" s="23">
        <f t="shared" si="95"/>
        <v>350</v>
      </c>
    </row>
    <row r="956" spans="1:10" x14ac:dyDescent="0.25">
      <c r="A956" s="22" t="str">
        <f t="shared" si="92"/>
        <v>City of Yonkers Ward 11 ED 8</v>
      </c>
      <c r="B956" s="11">
        <v>251108</v>
      </c>
      <c r="C956" s="11">
        <v>120</v>
      </c>
      <c r="D956" s="11">
        <v>114</v>
      </c>
      <c r="E956" s="11">
        <v>13</v>
      </c>
      <c r="F956" s="11">
        <v>10</v>
      </c>
      <c r="G956" s="11">
        <v>0</v>
      </c>
      <c r="H956" s="11">
        <f t="shared" si="93"/>
        <v>257</v>
      </c>
      <c r="I956" s="24">
        <f t="shared" si="94"/>
        <v>12</v>
      </c>
      <c r="J956" s="23">
        <f t="shared" si="95"/>
        <v>269</v>
      </c>
    </row>
    <row r="957" spans="1:10" x14ac:dyDescent="0.25">
      <c r="A957" s="22" t="str">
        <f t="shared" si="92"/>
        <v>City of Yonkers Ward 11 ED 9</v>
      </c>
      <c r="B957" s="11">
        <v>251109</v>
      </c>
      <c r="C957" s="11">
        <v>96</v>
      </c>
      <c r="D957" s="11">
        <v>119</v>
      </c>
      <c r="E957" s="11">
        <v>13</v>
      </c>
      <c r="F957" s="11">
        <v>9</v>
      </c>
      <c r="G957" s="11">
        <v>0</v>
      </c>
      <c r="H957" s="11">
        <f t="shared" si="93"/>
        <v>237</v>
      </c>
      <c r="I957" s="24">
        <f t="shared" si="94"/>
        <v>7</v>
      </c>
      <c r="J957" s="23">
        <f t="shared" si="95"/>
        <v>244</v>
      </c>
    </row>
    <row r="958" spans="1:10" x14ac:dyDescent="0.25">
      <c r="A958" s="22" t="str">
        <f t="shared" si="92"/>
        <v>City of Yonkers Ward 11 ED 10</v>
      </c>
      <c r="B958" s="11">
        <v>251110</v>
      </c>
      <c r="C958" s="11">
        <v>166</v>
      </c>
      <c r="D958" s="11">
        <v>161</v>
      </c>
      <c r="E958" s="11">
        <v>29</v>
      </c>
      <c r="F958" s="11">
        <v>8</v>
      </c>
      <c r="G958" s="11">
        <v>0</v>
      </c>
      <c r="H958" s="11">
        <f t="shared" si="93"/>
        <v>364</v>
      </c>
      <c r="I958" s="24">
        <f t="shared" si="94"/>
        <v>13</v>
      </c>
      <c r="J958" s="23">
        <f t="shared" si="95"/>
        <v>377</v>
      </c>
    </row>
    <row r="959" spans="1:10" x14ac:dyDescent="0.25">
      <c r="A959" s="22" t="str">
        <f t="shared" si="92"/>
        <v>City of Yonkers Ward 11 ED 11</v>
      </c>
      <c r="B959" s="11">
        <v>251111</v>
      </c>
      <c r="C959" s="11">
        <v>172</v>
      </c>
      <c r="D959" s="11">
        <v>122</v>
      </c>
      <c r="E959" s="11">
        <v>13</v>
      </c>
      <c r="F959" s="11">
        <v>18</v>
      </c>
      <c r="G959" s="11">
        <v>0</v>
      </c>
      <c r="H959" s="11">
        <f t="shared" si="93"/>
        <v>325</v>
      </c>
      <c r="I959" s="24">
        <f t="shared" si="94"/>
        <v>15</v>
      </c>
      <c r="J959" s="23">
        <f t="shared" si="95"/>
        <v>340</v>
      </c>
    </row>
    <row r="960" spans="1:10" x14ac:dyDescent="0.25">
      <c r="A960" s="22" t="str">
        <f t="shared" si="92"/>
        <v>City of Yonkers Ward 11 ED 12</v>
      </c>
      <c r="B960" s="11">
        <v>251112</v>
      </c>
      <c r="C960" s="11">
        <v>248</v>
      </c>
      <c r="D960" s="11">
        <v>98</v>
      </c>
      <c r="E960" s="11">
        <v>15</v>
      </c>
      <c r="F960" s="11">
        <v>11</v>
      </c>
      <c r="G960" s="11">
        <v>0</v>
      </c>
      <c r="H960" s="11">
        <f t="shared" si="93"/>
        <v>372</v>
      </c>
      <c r="I960" s="24">
        <f t="shared" si="94"/>
        <v>11</v>
      </c>
      <c r="J960" s="23">
        <f t="shared" si="95"/>
        <v>383</v>
      </c>
    </row>
    <row r="961" spans="1:10" x14ac:dyDescent="0.25">
      <c r="A961" s="22" t="str">
        <f t="shared" si="92"/>
        <v>City of Yonkers Ward 11 ED 13</v>
      </c>
      <c r="B961" s="11">
        <v>251113</v>
      </c>
      <c r="C961" s="11">
        <v>72</v>
      </c>
      <c r="D961" s="11">
        <v>31</v>
      </c>
      <c r="E961" s="11">
        <v>4</v>
      </c>
      <c r="F961" s="11">
        <v>5</v>
      </c>
      <c r="G961" s="11">
        <v>0</v>
      </c>
      <c r="H961" s="11">
        <f t="shared" si="93"/>
        <v>112</v>
      </c>
      <c r="I961" s="24">
        <f t="shared" si="94"/>
        <v>4</v>
      </c>
      <c r="J961" s="23">
        <f t="shared" si="95"/>
        <v>116</v>
      </c>
    </row>
    <row r="962" spans="1:10" x14ac:dyDescent="0.25">
      <c r="A962" s="22" t="str">
        <f t="shared" si="92"/>
        <v>City of Yonkers Ward 11 ED 14</v>
      </c>
      <c r="B962" s="11">
        <v>251114</v>
      </c>
      <c r="C962" s="11">
        <v>159</v>
      </c>
      <c r="D962" s="11">
        <v>90</v>
      </c>
      <c r="E962" s="11">
        <v>5</v>
      </c>
      <c r="F962" s="11">
        <v>17</v>
      </c>
      <c r="G962" s="11">
        <v>0</v>
      </c>
      <c r="H962" s="11">
        <f t="shared" si="93"/>
        <v>271</v>
      </c>
      <c r="I962" s="24">
        <f t="shared" si="94"/>
        <v>23</v>
      </c>
      <c r="J962" s="23">
        <f t="shared" si="95"/>
        <v>294</v>
      </c>
    </row>
    <row r="963" spans="1:10" x14ac:dyDescent="0.25">
      <c r="A963" s="22" t="str">
        <f t="shared" si="92"/>
        <v>City of Yonkers Ward 11 ED 16</v>
      </c>
      <c r="B963" s="11">
        <v>251116</v>
      </c>
      <c r="C963" s="11">
        <v>120</v>
      </c>
      <c r="D963" s="11">
        <v>41</v>
      </c>
      <c r="E963" s="11">
        <v>6</v>
      </c>
      <c r="F963" s="11">
        <v>3</v>
      </c>
      <c r="G963" s="11">
        <v>0</v>
      </c>
      <c r="H963" s="11">
        <f t="shared" si="93"/>
        <v>170</v>
      </c>
      <c r="I963" s="24">
        <f t="shared" si="94"/>
        <v>7</v>
      </c>
      <c r="J963" s="23">
        <f t="shared" si="95"/>
        <v>177</v>
      </c>
    </row>
    <row r="964" spans="1:10" x14ac:dyDescent="0.25">
      <c r="A964" s="22" t="str">
        <f t="shared" si="92"/>
        <v>City of Yonkers Ward 11 ED 17</v>
      </c>
      <c r="B964" s="11">
        <v>251117</v>
      </c>
      <c r="C964" s="11">
        <v>170</v>
      </c>
      <c r="D964" s="11">
        <v>190</v>
      </c>
      <c r="E964" s="11">
        <v>22</v>
      </c>
      <c r="F964" s="11">
        <v>23</v>
      </c>
      <c r="G964" s="11">
        <v>0</v>
      </c>
      <c r="H964" s="11">
        <f t="shared" si="93"/>
        <v>405</v>
      </c>
      <c r="I964" s="24">
        <f t="shared" si="94"/>
        <v>18</v>
      </c>
      <c r="J964" s="23">
        <f t="shared" si="95"/>
        <v>423</v>
      </c>
    </row>
    <row r="965" spans="1:10" x14ac:dyDescent="0.25">
      <c r="A965" s="22" t="str">
        <f t="shared" si="92"/>
        <v>City of Yonkers Ward 11 ED 18</v>
      </c>
      <c r="B965" s="11">
        <v>251118</v>
      </c>
      <c r="C965" s="11">
        <v>112</v>
      </c>
      <c r="D965" s="11">
        <v>85</v>
      </c>
      <c r="E965" s="11">
        <v>13</v>
      </c>
      <c r="F965" s="11">
        <v>5</v>
      </c>
      <c r="G965" s="11">
        <v>0</v>
      </c>
      <c r="H965" s="11">
        <f t="shared" si="93"/>
        <v>215</v>
      </c>
      <c r="I965" s="24">
        <f t="shared" si="94"/>
        <v>1</v>
      </c>
      <c r="J965" s="23">
        <f t="shared" si="95"/>
        <v>216</v>
      </c>
    </row>
    <row r="966" spans="1:10" x14ac:dyDescent="0.25">
      <c r="A966" s="22" t="str">
        <f t="shared" si="92"/>
        <v>City of Yonkers Ward 11 ED 19</v>
      </c>
      <c r="B966" s="11">
        <v>251119</v>
      </c>
      <c r="C966" s="11">
        <v>86</v>
      </c>
      <c r="D966" s="11">
        <v>129</v>
      </c>
      <c r="E966" s="11">
        <v>4</v>
      </c>
      <c r="F966" s="11">
        <v>4</v>
      </c>
      <c r="G966" s="11">
        <v>0</v>
      </c>
      <c r="H966" s="11">
        <f t="shared" si="93"/>
        <v>223</v>
      </c>
      <c r="I966" s="24">
        <f t="shared" si="94"/>
        <v>12</v>
      </c>
      <c r="J966" s="23">
        <f t="shared" si="95"/>
        <v>235</v>
      </c>
    </row>
    <row r="967" spans="1:10" x14ac:dyDescent="0.25">
      <c r="A967" s="22" t="str">
        <f t="shared" si="92"/>
        <v>City of Yonkers Ward 11 ED 20</v>
      </c>
      <c r="B967" s="11">
        <v>251120</v>
      </c>
      <c r="C967" s="11">
        <v>75</v>
      </c>
      <c r="D967" s="11">
        <v>81</v>
      </c>
      <c r="E967" s="11">
        <v>5</v>
      </c>
      <c r="F967" s="11">
        <v>6</v>
      </c>
      <c r="G967" s="11">
        <v>0</v>
      </c>
      <c r="H967" s="11">
        <f t="shared" si="93"/>
        <v>167</v>
      </c>
      <c r="I967" s="24">
        <f t="shared" si="94"/>
        <v>3</v>
      </c>
      <c r="J967" s="23">
        <f t="shared" si="95"/>
        <v>170</v>
      </c>
    </row>
    <row r="968" spans="1:10" ht="13.8" thickBot="1" x14ac:dyDescent="0.3">
      <c r="A968" s="18" t="str">
        <f t="shared" si="92"/>
        <v>City of Yonkers Ward 11 ED 21</v>
      </c>
      <c r="B968" s="19">
        <v>251121</v>
      </c>
      <c r="C968" s="19">
        <v>113</v>
      </c>
      <c r="D968" s="19">
        <v>46</v>
      </c>
      <c r="E968" s="19">
        <v>3</v>
      </c>
      <c r="F968" s="19">
        <v>5</v>
      </c>
      <c r="G968" s="19">
        <v>0</v>
      </c>
      <c r="H968" s="19">
        <f t="shared" si="93"/>
        <v>167</v>
      </c>
      <c r="I968" s="26">
        <f t="shared" si="94"/>
        <v>8</v>
      </c>
      <c r="J968" s="19">
        <f t="shared" si="95"/>
        <v>175</v>
      </c>
    </row>
    <row r="969" spans="1:10" x14ac:dyDescent="0.25">
      <c r="A969" s="22"/>
      <c r="B969" s="11" t="s">
        <v>977</v>
      </c>
      <c r="C969" s="11">
        <f>SUM(C949:C968)</f>
        <v>2904</v>
      </c>
      <c r="D969" s="11">
        <f t="shared" ref="D969:J969" si="97">SUM(D949:D968)</f>
        <v>2406</v>
      </c>
      <c r="E969" s="11">
        <f t="shared" si="97"/>
        <v>267</v>
      </c>
      <c r="F969" s="11">
        <f t="shared" si="97"/>
        <v>228</v>
      </c>
      <c r="G969" s="11">
        <f t="shared" si="97"/>
        <v>1</v>
      </c>
      <c r="H969" s="11">
        <f t="shared" si="97"/>
        <v>5806</v>
      </c>
      <c r="I969" s="11">
        <f t="shared" si="97"/>
        <v>205</v>
      </c>
      <c r="J969" s="11">
        <f t="shared" si="97"/>
        <v>6011</v>
      </c>
    </row>
    <row r="970" spans="1:10" x14ac:dyDescent="0.25">
      <c r="A970" s="22" t="str">
        <f t="shared" si="92"/>
        <v>City of Yonkers Ward 12 ED 1</v>
      </c>
      <c r="B970" s="11">
        <v>251201</v>
      </c>
      <c r="C970" s="11">
        <v>98</v>
      </c>
      <c r="D970" s="11">
        <v>85</v>
      </c>
      <c r="E970" s="11">
        <v>7</v>
      </c>
      <c r="F970" s="11">
        <v>12</v>
      </c>
      <c r="G970" s="11">
        <v>0</v>
      </c>
      <c r="H970" s="11">
        <f t="shared" si="93"/>
        <v>202</v>
      </c>
      <c r="I970" s="24">
        <f t="shared" si="94"/>
        <v>12</v>
      </c>
      <c r="J970" s="23">
        <f t="shared" si="95"/>
        <v>214</v>
      </c>
    </row>
    <row r="971" spans="1:10" x14ac:dyDescent="0.25">
      <c r="A971" s="22" t="str">
        <f t="shared" si="92"/>
        <v>City of Yonkers Ward 12 ED 2</v>
      </c>
      <c r="B971" s="11">
        <v>251202</v>
      </c>
      <c r="C971" s="11">
        <v>103</v>
      </c>
      <c r="D971" s="11">
        <v>68</v>
      </c>
      <c r="E971" s="11">
        <v>3</v>
      </c>
      <c r="F971" s="11">
        <v>3</v>
      </c>
      <c r="G971" s="11">
        <v>0</v>
      </c>
      <c r="H971" s="11">
        <f t="shared" si="93"/>
        <v>177</v>
      </c>
      <c r="I971" s="24">
        <f t="shared" si="94"/>
        <v>4</v>
      </c>
      <c r="J971" s="23">
        <f t="shared" si="95"/>
        <v>181</v>
      </c>
    </row>
    <row r="972" spans="1:10" x14ac:dyDescent="0.25">
      <c r="A972" s="22" t="str">
        <f t="shared" si="92"/>
        <v>City of Yonkers Ward 12 ED 3</v>
      </c>
      <c r="B972" s="11">
        <v>251203</v>
      </c>
      <c r="C972" s="11">
        <v>69</v>
      </c>
      <c r="D972" s="11">
        <v>81</v>
      </c>
      <c r="E972" s="11">
        <v>7</v>
      </c>
      <c r="F972" s="11">
        <v>6</v>
      </c>
      <c r="G972" s="11">
        <v>1</v>
      </c>
      <c r="H972" s="11">
        <f t="shared" si="93"/>
        <v>164</v>
      </c>
      <c r="I972" s="24">
        <f t="shared" si="94"/>
        <v>10</v>
      </c>
      <c r="J972" s="23">
        <f t="shared" si="95"/>
        <v>174</v>
      </c>
    </row>
    <row r="973" spans="1:10" x14ac:dyDescent="0.25">
      <c r="A973" s="22" t="str">
        <f t="shared" si="92"/>
        <v>City of Yonkers Ward 12 ED 4</v>
      </c>
      <c r="B973" s="11">
        <v>251204</v>
      </c>
      <c r="C973" s="11">
        <v>184</v>
      </c>
      <c r="D973" s="11">
        <v>79</v>
      </c>
      <c r="E973" s="11">
        <v>8</v>
      </c>
      <c r="F973" s="11">
        <v>18</v>
      </c>
      <c r="G973" s="11">
        <v>0</v>
      </c>
      <c r="H973" s="11">
        <f t="shared" si="93"/>
        <v>289</v>
      </c>
      <c r="I973" s="24">
        <f t="shared" si="94"/>
        <v>10</v>
      </c>
      <c r="J973" s="23">
        <f t="shared" si="95"/>
        <v>299</v>
      </c>
    </row>
    <row r="974" spans="1:10" x14ac:dyDescent="0.25">
      <c r="A974" s="22" t="str">
        <f t="shared" si="92"/>
        <v>City of Yonkers Ward 12 ED 5</v>
      </c>
      <c r="B974" s="11">
        <v>251205</v>
      </c>
      <c r="C974" s="11">
        <v>66</v>
      </c>
      <c r="D974" s="11">
        <v>90</v>
      </c>
      <c r="E974" s="11">
        <v>10</v>
      </c>
      <c r="F974" s="11">
        <v>5</v>
      </c>
      <c r="G974" s="11">
        <v>0</v>
      </c>
      <c r="H974" s="11">
        <f t="shared" si="93"/>
        <v>171</v>
      </c>
      <c r="I974" s="24">
        <f t="shared" si="94"/>
        <v>7</v>
      </c>
      <c r="J974" s="23">
        <f t="shared" si="95"/>
        <v>178</v>
      </c>
    </row>
    <row r="975" spans="1:10" x14ac:dyDescent="0.25">
      <c r="A975" s="22" t="str">
        <f t="shared" si="92"/>
        <v>City of Yonkers Ward 12 ED 6</v>
      </c>
      <c r="B975" s="11">
        <v>251206</v>
      </c>
      <c r="C975" s="11">
        <v>306</v>
      </c>
      <c r="D975" s="11">
        <v>169</v>
      </c>
      <c r="E975" s="11">
        <v>18</v>
      </c>
      <c r="F975" s="11">
        <v>24</v>
      </c>
      <c r="G975" s="11">
        <v>0</v>
      </c>
      <c r="H975" s="11">
        <f t="shared" si="93"/>
        <v>517</v>
      </c>
      <c r="I975" s="24">
        <f t="shared" si="94"/>
        <v>17</v>
      </c>
      <c r="J975" s="23">
        <f t="shared" si="95"/>
        <v>534</v>
      </c>
    </row>
    <row r="976" spans="1:10" x14ac:dyDescent="0.25">
      <c r="A976" s="22" t="str">
        <f t="shared" si="92"/>
        <v>City of Yonkers Ward 12 ED 7</v>
      </c>
      <c r="B976" s="11">
        <v>251207</v>
      </c>
      <c r="C976" s="11">
        <v>193</v>
      </c>
      <c r="D976" s="11">
        <v>95</v>
      </c>
      <c r="E976" s="11">
        <v>9</v>
      </c>
      <c r="F976" s="11">
        <v>16</v>
      </c>
      <c r="G976" s="11">
        <v>0</v>
      </c>
      <c r="H976" s="11">
        <f t="shared" si="93"/>
        <v>313</v>
      </c>
      <c r="I976" s="24">
        <f t="shared" si="94"/>
        <v>15</v>
      </c>
      <c r="J976" s="23">
        <f t="shared" si="95"/>
        <v>328</v>
      </c>
    </row>
    <row r="977" spans="1:10" x14ac:dyDescent="0.25">
      <c r="A977" s="22" t="str">
        <f t="shared" si="92"/>
        <v>City of Yonkers Ward 12 ED 8</v>
      </c>
      <c r="B977" s="11">
        <v>251208</v>
      </c>
      <c r="C977" s="11">
        <v>147</v>
      </c>
      <c r="D977" s="11">
        <v>210</v>
      </c>
      <c r="E977" s="11">
        <v>17</v>
      </c>
      <c r="F977" s="11">
        <v>13</v>
      </c>
      <c r="G977" s="11">
        <v>0</v>
      </c>
      <c r="H977" s="11">
        <f t="shared" si="93"/>
        <v>387</v>
      </c>
      <c r="I977" s="24">
        <f t="shared" si="94"/>
        <v>10</v>
      </c>
      <c r="J977" s="23">
        <f t="shared" si="95"/>
        <v>397</v>
      </c>
    </row>
    <row r="978" spans="1:10" x14ac:dyDescent="0.25">
      <c r="A978" s="22" t="str">
        <f t="shared" si="92"/>
        <v>City of Yonkers Ward 12 ED 9</v>
      </c>
      <c r="B978" s="11">
        <v>251209</v>
      </c>
      <c r="C978" s="11">
        <v>132</v>
      </c>
      <c r="D978" s="11">
        <v>73</v>
      </c>
      <c r="E978" s="11">
        <v>6</v>
      </c>
      <c r="F978" s="11">
        <v>6</v>
      </c>
      <c r="G978" s="11">
        <v>0</v>
      </c>
      <c r="H978" s="11">
        <f t="shared" si="93"/>
        <v>217</v>
      </c>
      <c r="I978" s="24">
        <f t="shared" si="94"/>
        <v>6</v>
      </c>
      <c r="J978" s="23">
        <f t="shared" si="95"/>
        <v>223</v>
      </c>
    </row>
    <row r="979" spans="1:10" x14ac:dyDescent="0.25">
      <c r="A979" s="22" t="str">
        <f t="shared" si="92"/>
        <v xml:space="preserve">City of Yonkers Ward 12 ED 10 </v>
      </c>
      <c r="B979" s="11">
        <v>251210</v>
      </c>
      <c r="C979" s="11">
        <v>102</v>
      </c>
      <c r="D979" s="11">
        <v>63</v>
      </c>
      <c r="E979" s="11">
        <v>6</v>
      </c>
      <c r="F979" s="11">
        <v>8</v>
      </c>
      <c r="G979" s="11">
        <v>0</v>
      </c>
      <c r="H979" s="11">
        <f t="shared" si="93"/>
        <v>179</v>
      </c>
      <c r="I979" s="24">
        <f t="shared" si="94"/>
        <v>7</v>
      </c>
      <c r="J979" s="23">
        <f t="shared" si="95"/>
        <v>186</v>
      </c>
    </row>
    <row r="980" spans="1:10" x14ac:dyDescent="0.25">
      <c r="A980" s="22" t="str">
        <f t="shared" si="92"/>
        <v>City of Yonkers Ward 12 ED 11</v>
      </c>
      <c r="B980" s="11">
        <v>251211</v>
      </c>
      <c r="C980" s="11">
        <v>75</v>
      </c>
      <c r="D980" s="11">
        <v>59</v>
      </c>
      <c r="E980" s="11">
        <v>9</v>
      </c>
      <c r="F980" s="11">
        <v>1</v>
      </c>
      <c r="G980" s="11">
        <v>0</v>
      </c>
      <c r="H980" s="11">
        <f t="shared" si="93"/>
        <v>144</v>
      </c>
      <c r="I980" s="24">
        <f t="shared" si="94"/>
        <v>7</v>
      </c>
      <c r="J980" s="23">
        <f t="shared" si="95"/>
        <v>151</v>
      </c>
    </row>
    <row r="981" spans="1:10" x14ac:dyDescent="0.25">
      <c r="A981" s="22" t="str">
        <f t="shared" si="92"/>
        <v>City of Yonkers Ward 12 ED 12</v>
      </c>
      <c r="B981" s="11">
        <v>251212</v>
      </c>
      <c r="C981" s="11">
        <v>45</v>
      </c>
      <c r="D981" s="11">
        <v>89</v>
      </c>
      <c r="E981" s="11">
        <v>11</v>
      </c>
      <c r="F981" s="11">
        <v>5</v>
      </c>
      <c r="G981" s="11">
        <v>0</v>
      </c>
      <c r="H981" s="11">
        <f t="shared" si="93"/>
        <v>150</v>
      </c>
      <c r="I981" s="24">
        <f t="shared" si="94"/>
        <v>8</v>
      </c>
      <c r="J981" s="23">
        <f t="shared" si="95"/>
        <v>158</v>
      </c>
    </row>
    <row r="982" spans="1:10" x14ac:dyDescent="0.25">
      <c r="A982" s="22" t="str">
        <f t="shared" si="92"/>
        <v>City of Yonkers Ward 12 ED 13</v>
      </c>
      <c r="B982" s="11">
        <v>251213</v>
      </c>
      <c r="C982" s="11">
        <v>276</v>
      </c>
      <c r="D982" s="11">
        <v>160</v>
      </c>
      <c r="E982" s="11">
        <v>22</v>
      </c>
      <c r="F982" s="11">
        <v>12</v>
      </c>
      <c r="G982" s="11">
        <v>0</v>
      </c>
      <c r="H982" s="11">
        <f t="shared" si="93"/>
        <v>470</v>
      </c>
      <c r="I982" s="24">
        <f t="shared" si="94"/>
        <v>17</v>
      </c>
      <c r="J982" s="23">
        <f t="shared" si="95"/>
        <v>487</v>
      </c>
    </row>
    <row r="983" spans="1:10" x14ac:dyDescent="0.25">
      <c r="A983" s="22" t="str">
        <f t="shared" si="92"/>
        <v>City of Yonkers Ward 12 ED 15</v>
      </c>
      <c r="B983" s="11">
        <v>251215</v>
      </c>
      <c r="C983" s="11">
        <v>17</v>
      </c>
      <c r="D983" s="11">
        <v>33</v>
      </c>
      <c r="E983" s="11">
        <v>2</v>
      </c>
      <c r="F983" s="11">
        <v>1</v>
      </c>
      <c r="G983" s="11">
        <v>0</v>
      </c>
      <c r="H983" s="11">
        <f t="shared" si="93"/>
        <v>53</v>
      </c>
      <c r="I983" s="24">
        <f t="shared" si="94"/>
        <v>6</v>
      </c>
      <c r="J983" s="23">
        <f t="shared" si="95"/>
        <v>59</v>
      </c>
    </row>
    <row r="984" spans="1:10" x14ac:dyDescent="0.25">
      <c r="A984" s="22" t="str">
        <f t="shared" si="92"/>
        <v>City of Yonkers Ward 12 ED 16</v>
      </c>
      <c r="B984" s="11">
        <v>251216</v>
      </c>
      <c r="C984" s="11">
        <v>139</v>
      </c>
      <c r="D984" s="11">
        <v>123</v>
      </c>
      <c r="E984" s="11">
        <v>16</v>
      </c>
      <c r="F984" s="11">
        <v>12</v>
      </c>
      <c r="G984" s="11">
        <v>0</v>
      </c>
      <c r="H984" s="11">
        <f t="shared" si="93"/>
        <v>290</v>
      </c>
      <c r="I984" s="24">
        <f t="shared" si="94"/>
        <v>20</v>
      </c>
      <c r="J984" s="23">
        <f t="shared" si="95"/>
        <v>310</v>
      </c>
    </row>
    <row r="985" spans="1:10" x14ac:dyDescent="0.25">
      <c r="A985" s="22" t="str">
        <f t="shared" si="92"/>
        <v>City of Yonkers Ward 12 ED 17</v>
      </c>
      <c r="B985" s="11">
        <v>251217</v>
      </c>
      <c r="C985" s="11">
        <v>23</v>
      </c>
      <c r="D985" s="11">
        <v>27</v>
      </c>
      <c r="E985" s="11">
        <v>7</v>
      </c>
      <c r="F985" s="11">
        <v>6</v>
      </c>
      <c r="G985" s="11">
        <v>0</v>
      </c>
      <c r="H985" s="11">
        <f t="shared" si="93"/>
        <v>63</v>
      </c>
      <c r="I985" s="24">
        <f t="shared" si="94"/>
        <v>5</v>
      </c>
      <c r="J985" s="23">
        <f t="shared" si="95"/>
        <v>68</v>
      </c>
    </row>
    <row r="986" spans="1:10" x14ac:dyDescent="0.25">
      <c r="A986" s="22" t="str">
        <f t="shared" si="92"/>
        <v>City of Yonkers Ward 12 ED 18</v>
      </c>
      <c r="B986" s="11">
        <v>251218</v>
      </c>
      <c r="C986" s="11">
        <v>181</v>
      </c>
      <c r="D986" s="11">
        <v>74</v>
      </c>
      <c r="E986" s="11">
        <v>10</v>
      </c>
      <c r="F986" s="11">
        <v>17</v>
      </c>
      <c r="G986" s="11">
        <v>0</v>
      </c>
      <c r="H986" s="11">
        <f t="shared" si="93"/>
        <v>282</v>
      </c>
      <c r="I986" s="24">
        <f t="shared" si="94"/>
        <v>22</v>
      </c>
      <c r="J986" s="23">
        <f t="shared" si="95"/>
        <v>304</v>
      </c>
    </row>
    <row r="987" spans="1:10" x14ac:dyDescent="0.25">
      <c r="A987" s="22" t="str">
        <f t="shared" si="92"/>
        <v>City of Yonkers Ward 12 ED 19</v>
      </c>
      <c r="B987" s="11">
        <v>251219</v>
      </c>
      <c r="C987" s="11">
        <v>54</v>
      </c>
      <c r="D987" s="11">
        <v>48</v>
      </c>
      <c r="E987" s="11">
        <v>2</v>
      </c>
      <c r="F987" s="11">
        <v>3</v>
      </c>
      <c r="G987" s="11">
        <v>0</v>
      </c>
      <c r="H987" s="11">
        <f t="shared" si="93"/>
        <v>107</v>
      </c>
      <c r="I987" s="24">
        <f t="shared" si="94"/>
        <v>4</v>
      </c>
      <c r="J987" s="23">
        <f t="shared" si="95"/>
        <v>111</v>
      </c>
    </row>
    <row r="988" spans="1:10" ht="13.8" thickBot="1" x14ac:dyDescent="0.3">
      <c r="A988" s="18" t="str">
        <f t="shared" si="92"/>
        <v>City of Yonkers Ward 12 ED 20</v>
      </c>
      <c r="B988" s="19">
        <v>251220</v>
      </c>
      <c r="C988" s="19">
        <v>20</v>
      </c>
      <c r="D988" s="19">
        <v>8</v>
      </c>
      <c r="E988" s="19">
        <v>0</v>
      </c>
      <c r="F988" s="19">
        <v>3</v>
      </c>
      <c r="G988" s="19">
        <v>0</v>
      </c>
      <c r="H988" s="19">
        <f t="shared" si="93"/>
        <v>31</v>
      </c>
      <c r="I988" s="26">
        <f t="shared" si="94"/>
        <v>1</v>
      </c>
      <c r="J988" s="19">
        <f t="shared" si="95"/>
        <v>32</v>
      </c>
    </row>
    <row r="989" spans="1:10" x14ac:dyDescent="0.25">
      <c r="B989" s="11" t="s">
        <v>977</v>
      </c>
      <c r="C989" s="11">
        <f>SUM(C970:C988)</f>
        <v>2230</v>
      </c>
      <c r="D989" s="11">
        <f t="shared" ref="D989:J989" si="98">SUM(D970:D988)</f>
        <v>1634</v>
      </c>
      <c r="E989" s="11">
        <f t="shared" si="98"/>
        <v>170</v>
      </c>
      <c r="F989" s="11">
        <f t="shared" si="98"/>
        <v>171</v>
      </c>
      <c r="G989" s="11">
        <f t="shared" si="98"/>
        <v>1</v>
      </c>
      <c r="H989" s="11">
        <f t="shared" si="98"/>
        <v>4206</v>
      </c>
      <c r="I989" s="11">
        <f t="shared" si="98"/>
        <v>188</v>
      </c>
      <c r="J989" s="11">
        <f t="shared" si="98"/>
        <v>4394</v>
      </c>
    </row>
    <row r="990" spans="1:10" x14ac:dyDescent="0.25">
      <c r="B990" s="11"/>
      <c r="C990" s="11"/>
      <c r="D990" s="11"/>
      <c r="E990" s="11"/>
      <c r="F990" s="11"/>
      <c r="G990" s="11"/>
      <c r="I990" s="11"/>
    </row>
    <row r="991" spans="1:10" ht="13.8" x14ac:dyDescent="0.3">
      <c r="A991" s="15" t="s">
        <v>658</v>
      </c>
      <c r="B991" s="12"/>
      <c r="C991" s="11"/>
      <c r="D991" s="11"/>
      <c r="E991" s="11"/>
      <c r="F991" s="11"/>
      <c r="G991" s="11"/>
      <c r="I991" s="11"/>
    </row>
    <row r="992" spans="1:10" ht="13.8" x14ac:dyDescent="0.3">
      <c r="A992" s="15" t="s">
        <v>663</v>
      </c>
      <c r="B992" s="14" t="s">
        <v>659</v>
      </c>
      <c r="C992" s="11">
        <f>SUM(C749,C772,C798,C817,C841,C864,C890,C910,C927,C948,C969,C989)</f>
        <v>24583</v>
      </c>
      <c r="D992" s="11">
        <f t="shared" ref="D992:J992" si="99">SUM(D749,D772,D798,D817,D841,D864,D890,D910,D927,D948,D969,D989)</f>
        <v>17274</v>
      </c>
      <c r="E992" s="11">
        <f t="shared" si="99"/>
        <v>1920</v>
      </c>
      <c r="F992" s="11">
        <f t="shared" si="99"/>
        <v>1756</v>
      </c>
      <c r="G992" s="11">
        <f t="shared" si="99"/>
        <v>12</v>
      </c>
      <c r="H992" s="11">
        <f t="shared" si="99"/>
        <v>45545</v>
      </c>
      <c r="I992" s="11">
        <f t="shared" si="99"/>
        <v>2207</v>
      </c>
      <c r="J992" s="11">
        <f t="shared" si="99"/>
        <v>47752</v>
      </c>
    </row>
    <row r="993" spans="1:10" ht="13.8" x14ac:dyDescent="0.3">
      <c r="A993" s="15"/>
      <c r="B993" s="14"/>
      <c r="C993" s="11"/>
      <c r="D993" s="11"/>
      <c r="E993" s="11"/>
      <c r="F993" s="11"/>
      <c r="G993" s="11"/>
      <c r="I993" s="11"/>
    </row>
    <row r="994" spans="1:10" ht="13.8" x14ac:dyDescent="0.3">
      <c r="A994" s="15" t="s">
        <v>660</v>
      </c>
      <c r="B994" s="12"/>
      <c r="C994" s="11"/>
      <c r="D994" s="11"/>
      <c r="E994" s="11"/>
      <c r="F994" s="11"/>
      <c r="G994" s="11"/>
      <c r="I994" s="11"/>
    </row>
    <row r="995" spans="1:10" ht="13.8" x14ac:dyDescent="0.3">
      <c r="A995" s="15" t="s">
        <v>663</v>
      </c>
      <c r="B995" s="14" t="s">
        <v>659</v>
      </c>
      <c r="C995" s="11">
        <f>SUM(C21,C59,C99,C181,C202,C215,C244,C252,C295,C312,C324,C333,C364,C375,C380,C412,C432,C451,C495)</f>
        <v>118468</v>
      </c>
      <c r="D995" s="11">
        <f t="shared" ref="D995:J995" si="100">SUM(D21,D59,D99,D181,D202,D215,D244,D252,D295,D312,D324,D333,D364,D375,D380,D412,D432,D451,D495)</f>
        <v>73293</v>
      </c>
      <c r="E995" s="11">
        <f t="shared" si="100"/>
        <v>7049</v>
      </c>
      <c r="F995" s="11">
        <f t="shared" si="100"/>
        <v>8560</v>
      </c>
      <c r="G995" s="11">
        <f t="shared" si="100"/>
        <v>25</v>
      </c>
      <c r="H995" s="11">
        <f t="shared" si="100"/>
        <v>207395</v>
      </c>
      <c r="I995" s="11">
        <f t="shared" si="100"/>
        <v>5593</v>
      </c>
      <c r="J995" s="11">
        <f t="shared" si="100"/>
        <v>212988</v>
      </c>
    </row>
    <row r="996" spans="1:10" x14ac:dyDescent="0.25">
      <c r="A996" s="16"/>
      <c r="B996" s="12"/>
      <c r="C996" s="11"/>
      <c r="D996" s="11"/>
      <c r="E996" s="11"/>
      <c r="F996" s="11"/>
      <c r="G996" s="11"/>
      <c r="I996" s="11"/>
    </row>
    <row r="997" spans="1:10" ht="13.8" x14ac:dyDescent="0.3">
      <c r="A997" s="15" t="s">
        <v>661</v>
      </c>
      <c r="B997" s="12"/>
      <c r="C997" s="11"/>
      <c r="D997" s="11"/>
      <c r="E997" s="11"/>
      <c r="F997" s="11"/>
      <c r="G997" s="11"/>
      <c r="I997" s="11"/>
    </row>
    <row r="998" spans="1:10" ht="13.8" x14ac:dyDescent="0.3">
      <c r="A998" s="15" t="s">
        <v>663</v>
      </c>
      <c r="B998" s="14" t="s">
        <v>659</v>
      </c>
      <c r="C998" s="11">
        <f>SUM(C570,C647,C670,C685,C733,C749,C772,C798,C817,C841,C864,C890,C910,C927,C948,C969,C989)</f>
        <v>70138</v>
      </c>
      <c r="D998" s="11">
        <f t="shared" ref="D998:J998" si="101">SUM(D570,D647,D670,D685,D733,D749,D772,D798,D817,D841,D864,D890,D910,D927,D948,D969,D989)</f>
        <v>35437</v>
      </c>
      <c r="E998" s="11">
        <f t="shared" si="101"/>
        <v>3657</v>
      </c>
      <c r="F998" s="11">
        <f t="shared" si="101"/>
        <v>4578</v>
      </c>
      <c r="G998" s="11">
        <f t="shared" si="101"/>
        <v>23</v>
      </c>
      <c r="H998" s="11">
        <f t="shared" si="101"/>
        <v>113833</v>
      </c>
      <c r="I998" s="11">
        <f t="shared" si="101"/>
        <v>4765</v>
      </c>
      <c r="J998" s="11">
        <f t="shared" si="101"/>
        <v>118598</v>
      </c>
    </row>
    <row r="999" spans="1:10" ht="13.8" x14ac:dyDescent="0.3">
      <c r="A999" s="16"/>
      <c r="B999" s="14" t="s">
        <v>663</v>
      </c>
      <c r="C999" s="11"/>
      <c r="D999" s="11"/>
      <c r="E999" s="11"/>
      <c r="F999" s="11"/>
      <c r="G999" s="11"/>
      <c r="I999" s="11"/>
    </row>
    <row r="1000" spans="1:10" ht="13.8" x14ac:dyDescent="0.3">
      <c r="A1000" s="15" t="s">
        <v>662</v>
      </c>
      <c r="B1000" s="12"/>
      <c r="C1000" s="11"/>
      <c r="D1000" s="11"/>
      <c r="E1000" s="11"/>
      <c r="F1000" s="11"/>
      <c r="G1000" s="11"/>
      <c r="I1000" s="11"/>
    </row>
    <row r="1001" spans="1:10" ht="13.8" x14ac:dyDescent="0.3">
      <c r="A1001" s="15" t="s">
        <v>663</v>
      </c>
      <c r="B1001" s="14" t="s">
        <v>659</v>
      </c>
      <c r="C1001" s="11">
        <f>SUM(C998,C995)</f>
        <v>188606</v>
      </c>
      <c r="D1001" s="11">
        <f t="shared" ref="D1001:J1001" si="102">SUM(D998,D995)</f>
        <v>108730</v>
      </c>
      <c r="E1001" s="11">
        <f t="shared" si="102"/>
        <v>10706</v>
      </c>
      <c r="F1001" s="11">
        <f t="shared" si="102"/>
        <v>13138</v>
      </c>
      <c r="G1001" s="11">
        <f t="shared" si="102"/>
        <v>48</v>
      </c>
      <c r="H1001" s="11">
        <f t="shared" si="102"/>
        <v>321228</v>
      </c>
      <c r="I1001" s="11">
        <f t="shared" si="102"/>
        <v>10358</v>
      </c>
      <c r="J1001" s="11">
        <f t="shared" si="102"/>
        <v>331586</v>
      </c>
    </row>
    <row r="1002" spans="1:10" x14ac:dyDescent="0.25">
      <c r="G1002" s="11"/>
    </row>
    <row r="1005" spans="1:10" x14ac:dyDescent="0.25">
      <c r="G1005" s="11"/>
    </row>
  </sheetData>
  <pageMargins left="0" right="0" top="1.75" bottom="0.75" header="1.25" footer="0"/>
  <pageSetup orientation="landscape" horizontalDpi="300" verticalDpi="300" r:id="rId1"/>
  <headerFooter alignWithMargins="0">
    <oddHeader>&amp;L&amp;"Arial Black,Regular"2022 GENERAL&amp;C&amp;"Arial Black,Regular"&amp;16COMPTROLLER&amp;R&amp;"Arial Black,Regular"&amp;P OF 630</oddHeader>
  </headerFooter>
  <rowBreaks count="51" manualBreakCount="51">
    <brk id="21" max="16383" man="1"/>
    <brk id="41" max="9" man="1"/>
    <brk id="59" max="16383" man="1"/>
    <brk id="83" max="9" man="1"/>
    <brk id="99" max="16383" man="1"/>
    <brk id="169" max="9" man="1"/>
    <brk id="181" max="16383" man="1"/>
    <brk id="202" max="16383" man="1"/>
    <brk id="215" max="16383" man="1"/>
    <brk id="236" max="9" man="1"/>
    <brk id="244" max="16383" man="1"/>
    <brk id="252" max="16383" man="1"/>
    <brk id="295" max="16383" man="1"/>
    <brk id="312" max="16383" man="1"/>
    <brk id="324" max="16383" man="1"/>
    <brk id="333" max="16383" man="1"/>
    <brk id="345" max="16383" man="1"/>
    <brk id="364" max="16383" man="1"/>
    <brk id="375" max="16383" man="1"/>
    <brk id="380" max="16383" man="1"/>
    <brk id="395" max="16383" man="1"/>
    <brk id="412" max="16383" man="1"/>
    <brk id="432" max="16383" man="1"/>
    <brk id="451" max="16383" man="1"/>
    <brk id="469" max="16383" man="1"/>
    <brk id="487" max="16383" man="1"/>
    <brk id="495" max="16383" man="1"/>
    <brk id="514" max="16383" man="1"/>
    <brk id="555" max="16383" man="1"/>
    <brk id="570" max="16383" man="1"/>
    <brk id="590" max="16383" man="1"/>
    <brk id="630" max="16383" man="1"/>
    <brk id="647" max="16383" man="1"/>
    <brk id="670" max="16383" man="1"/>
    <brk id="685" max="16383" man="1"/>
    <brk id="708" max="16383" man="1"/>
    <brk id="733" max="16383" man="1"/>
    <brk id="749" max="16383" man="1"/>
    <brk id="772" max="16383" man="1"/>
    <brk id="787" max="16383" man="1"/>
    <brk id="798" max="16383" man="1"/>
    <brk id="817" max="16383" man="1"/>
    <brk id="841" max="16383" man="1"/>
    <brk id="864" max="16383" man="1"/>
    <brk id="879" max="16383" man="1"/>
    <brk id="890" max="16383" man="1"/>
    <brk id="910" max="16383" man="1"/>
    <brk id="927" max="16383" man="1"/>
    <brk id="948" max="16383" man="1"/>
    <brk id="969" max="16383" man="1"/>
    <brk id="98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005"/>
  <sheetViews>
    <sheetView topLeftCell="A70" zoomScaleNormal="100" workbookViewId="0">
      <selection activeCell="C6" sqref="C6"/>
    </sheetView>
  </sheetViews>
  <sheetFormatPr defaultRowHeight="13.2" x14ac:dyDescent="0.25"/>
  <cols>
    <col min="1" max="1" width="28.109375" bestFit="1" customWidth="1"/>
    <col min="2" max="2" width="8.6640625" bestFit="1" customWidth="1"/>
    <col min="3" max="7" width="7" customWidth="1"/>
    <col min="8" max="8" width="9.33203125" style="11" customWidth="1"/>
    <col min="9" max="9" width="9.109375" style="13" customWidth="1"/>
    <col min="10" max="10" width="9.33203125" style="11" customWidth="1"/>
  </cols>
  <sheetData>
    <row r="1" spans="1:10" ht="13.8" x14ac:dyDescent="0.3">
      <c r="A1" s="1" t="s">
        <v>663</v>
      </c>
      <c r="B1" s="2"/>
      <c r="C1" s="2" t="s">
        <v>684</v>
      </c>
      <c r="D1" s="2" t="s">
        <v>664</v>
      </c>
      <c r="E1" s="2" t="s">
        <v>685</v>
      </c>
      <c r="F1" s="2" t="s">
        <v>686</v>
      </c>
      <c r="G1" s="2" t="s">
        <v>982</v>
      </c>
      <c r="H1" s="12"/>
      <c r="J1" s="12"/>
    </row>
    <row r="2" spans="1:10" ht="90.6" customHeight="1" thickBot="1" x14ac:dyDescent="0.3">
      <c r="A2" s="4"/>
      <c r="B2" s="5" t="s">
        <v>665</v>
      </c>
      <c r="C2" s="5" t="s">
        <v>1178</v>
      </c>
      <c r="D2" s="5" t="s">
        <v>1037</v>
      </c>
      <c r="E2" s="5" t="s">
        <v>1037</v>
      </c>
      <c r="F2" s="5" t="s">
        <v>1178</v>
      </c>
      <c r="G2" s="5" t="s">
        <v>984</v>
      </c>
      <c r="H2" s="5" t="s">
        <v>666</v>
      </c>
      <c r="I2" s="5" t="s">
        <v>667</v>
      </c>
      <c r="J2" s="5" t="s">
        <v>668</v>
      </c>
    </row>
    <row r="3" spans="1:10" x14ac:dyDescent="0.25">
      <c r="A3" t="str">
        <f t="shared" ref="A3:A70" si="0">VLOOKUP(B3,KEY,3,FALSE)</f>
        <v>Town of Bedford - 1</v>
      </c>
      <c r="B3" s="11">
        <v>10001</v>
      </c>
      <c r="C3" s="11">
        <v>149</v>
      </c>
      <c r="D3" s="11">
        <v>99</v>
      </c>
      <c r="E3" s="11">
        <v>2</v>
      </c>
      <c r="F3" s="11">
        <v>11</v>
      </c>
      <c r="G3" s="11">
        <v>0</v>
      </c>
      <c r="H3" s="11">
        <f t="shared" ref="H3:H18" si="1">SUM(C3:G3)</f>
        <v>261</v>
      </c>
      <c r="I3" s="13">
        <f>SUM(J3-H3)</f>
        <v>0</v>
      </c>
      <c r="J3" s="11">
        <f t="shared" ref="J3:J18" si="2">VLOOKUP(B3,KEY,2,FALSE)</f>
        <v>261</v>
      </c>
    </row>
    <row r="4" spans="1:10" x14ac:dyDescent="0.25">
      <c r="A4" t="str">
        <f t="shared" si="0"/>
        <v>Town of Bedford - 2</v>
      </c>
      <c r="B4" s="11">
        <v>10002</v>
      </c>
      <c r="C4" s="11">
        <v>213</v>
      </c>
      <c r="D4" s="11">
        <v>108</v>
      </c>
      <c r="E4" s="11">
        <v>10</v>
      </c>
      <c r="F4" s="11">
        <v>14</v>
      </c>
      <c r="G4" s="11">
        <v>0</v>
      </c>
      <c r="H4" s="11">
        <f t="shared" si="1"/>
        <v>345</v>
      </c>
      <c r="I4" s="13">
        <f t="shared" ref="I4:I18" si="3">SUM(J4-H4)</f>
        <v>5</v>
      </c>
      <c r="J4" s="11">
        <f t="shared" si="2"/>
        <v>350</v>
      </c>
    </row>
    <row r="5" spans="1:10" x14ac:dyDescent="0.25">
      <c r="A5" s="22" t="str">
        <f t="shared" si="0"/>
        <v>Town of Bedford - 3</v>
      </c>
      <c r="B5" s="11">
        <v>10003</v>
      </c>
      <c r="C5" s="11">
        <v>310</v>
      </c>
      <c r="D5" s="11">
        <v>166</v>
      </c>
      <c r="E5" s="11">
        <v>13</v>
      </c>
      <c r="F5" s="11">
        <v>19</v>
      </c>
      <c r="G5" s="11">
        <v>0</v>
      </c>
      <c r="H5" s="11">
        <f t="shared" si="1"/>
        <v>508</v>
      </c>
      <c r="I5" s="24">
        <f t="shared" si="3"/>
        <v>12</v>
      </c>
      <c r="J5" s="23">
        <f t="shared" si="2"/>
        <v>520</v>
      </c>
    </row>
    <row r="6" spans="1:10" x14ac:dyDescent="0.25">
      <c r="A6" s="22" t="str">
        <f t="shared" si="0"/>
        <v>Town of Bedford - 4</v>
      </c>
      <c r="B6" s="11">
        <v>10004</v>
      </c>
      <c r="C6" s="11">
        <v>239</v>
      </c>
      <c r="D6" s="11">
        <v>159</v>
      </c>
      <c r="E6" s="11">
        <v>22</v>
      </c>
      <c r="F6" s="11">
        <v>26</v>
      </c>
      <c r="G6" s="11">
        <v>0</v>
      </c>
      <c r="H6" s="11">
        <f t="shared" si="1"/>
        <v>446</v>
      </c>
      <c r="I6" s="24">
        <f t="shared" si="3"/>
        <v>13</v>
      </c>
      <c r="J6" s="23">
        <f t="shared" si="2"/>
        <v>459</v>
      </c>
    </row>
    <row r="7" spans="1:10" x14ac:dyDescent="0.25">
      <c r="A7" s="22" t="str">
        <f t="shared" si="0"/>
        <v>Town of Bedford - 5</v>
      </c>
      <c r="B7" s="11">
        <v>10005</v>
      </c>
      <c r="C7" s="11">
        <v>211</v>
      </c>
      <c r="D7" s="11">
        <v>140</v>
      </c>
      <c r="E7" s="11">
        <v>21</v>
      </c>
      <c r="F7" s="11">
        <v>15</v>
      </c>
      <c r="G7" s="11">
        <v>0</v>
      </c>
      <c r="H7" s="11">
        <f t="shared" si="1"/>
        <v>387</v>
      </c>
      <c r="I7" s="24">
        <f t="shared" si="3"/>
        <v>8</v>
      </c>
      <c r="J7" s="23">
        <f t="shared" si="2"/>
        <v>395</v>
      </c>
    </row>
    <row r="8" spans="1:10" x14ac:dyDescent="0.25">
      <c r="A8" s="22" t="str">
        <f t="shared" si="0"/>
        <v>Town of Bedford - 6</v>
      </c>
      <c r="B8" s="11">
        <v>10006</v>
      </c>
      <c r="C8" s="11">
        <v>258</v>
      </c>
      <c r="D8" s="11">
        <v>86</v>
      </c>
      <c r="E8" s="11">
        <v>11</v>
      </c>
      <c r="F8" s="11">
        <v>6</v>
      </c>
      <c r="G8" s="11">
        <v>0</v>
      </c>
      <c r="H8" s="11">
        <f t="shared" si="1"/>
        <v>361</v>
      </c>
      <c r="I8" s="24">
        <f t="shared" si="3"/>
        <v>5</v>
      </c>
      <c r="J8" s="23">
        <f t="shared" si="2"/>
        <v>366</v>
      </c>
    </row>
    <row r="9" spans="1:10" x14ac:dyDescent="0.25">
      <c r="A9" s="22" t="str">
        <f t="shared" si="0"/>
        <v>Town of Bedford - 7</v>
      </c>
      <c r="B9" s="11">
        <v>10007</v>
      </c>
      <c r="C9" s="11">
        <v>49</v>
      </c>
      <c r="D9" s="11">
        <v>43</v>
      </c>
      <c r="E9" s="11">
        <v>1</v>
      </c>
      <c r="F9" s="11">
        <v>2</v>
      </c>
      <c r="G9" s="11">
        <v>0</v>
      </c>
      <c r="H9" s="11">
        <f t="shared" si="1"/>
        <v>95</v>
      </c>
      <c r="I9" s="24">
        <f t="shared" si="3"/>
        <v>2</v>
      </c>
      <c r="J9" s="23">
        <f t="shared" si="2"/>
        <v>97</v>
      </c>
    </row>
    <row r="10" spans="1:10" x14ac:dyDescent="0.25">
      <c r="A10" s="22" t="str">
        <f t="shared" si="0"/>
        <v>Town of Bedford - 8</v>
      </c>
      <c r="B10" s="11">
        <v>10008</v>
      </c>
      <c r="C10" s="11">
        <v>429</v>
      </c>
      <c r="D10" s="11">
        <v>135</v>
      </c>
      <c r="E10" s="11">
        <v>14</v>
      </c>
      <c r="F10" s="11">
        <v>23</v>
      </c>
      <c r="G10" s="11">
        <v>0</v>
      </c>
      <c r="H10" s="11">
        <f t="shared" si="1"/>
        <v>601</v>
      </c>
      <c r="I10" s="24">
        <f t="shared" si="3"/>
        <v>21</v>
      </c>
      <c r="J10" s="23">
        <f t="shared" si="2"/>
        <v>622</v>
      </c>
    </row>
    <row r="11" spans="1:10" x14ac:dyDescent="0.25">
      <c r="A11" s="22" t="str">
        <f t="shared" si="0"/>
        <v>Town of Bedford - 9</v>
      </c>
      <c r="B11" s="11">
        <v>10009</v>
      </c>
      <c r="C11" s="11">
        <v>287</v>
      </c>
      <c r="D11" s="11">
        <v>155</v>
      </c>
      <c r="E11" s="11">
        <v>12</v>
      </c>
      <c r="F11" s="11">
        <v>10</v>
      </c>
      <c r="G11" s="11">
        <v>0</v>
      </c>
      <c r="H11" s="11">
        <f t="shared" si="1"/>
        <v>464</v>
      </c>
      <c r="I11" s="24">
        <f t="shared" si="3"/>
        <v>5</v>
      </c>
      <c r="J11" s="23">
        <f t="shared" si="2"/>
        <v>469</v>
      </c>
    </row>
    <row r="12" spans="1:10" x14ac:dyDescent="0.25">
      <c r="A12" s="22" t="str">
        <f t="shared" si="0"/>
        <v>Town of Bedford - 10</v>
      </c>
      <c r="B12" s="11">
        <v>10010</v>
      </c>
      <c r="C12" s="11">
        <v>326</v>
      </c>
      <c r="D12" s="11">
        <v>195</v>
      </c>
      <c r="E12" s="11">
        <v>15</v>
      </c>
      <c r="F12" s="11">
        <v>15</v>
      </c>
      <c r="G12" s="11">
        <v>0</v>
      </c>
      <c r="H12" s="11">
        <f t="shared" si="1"/>
        <v>551</v>
      </c>
      <c r="I12" s="24">
        <f t="shared" si="3"/>
        <v>9</v>
      </c>
      <c r="J12" s="23">
        <f t="shared" si="2"/>
        <v>560</v>
      </c>
    </row>
    <row r="13" spans="1:10" x14ac:dyDescent="0.25">
      <c r="A13" s="22" t="str">
        <f t="shared" si="0"/>
        <v>Town of Bedford - 11</v>
      </c>
      <c r="B13" s="11">
        <v>10011</v>
      </c>
      <c r="C13" s="11">
        <v>255</v>
      </c>
      <c r="D13" s="11">
        <v>142</v>
      </c>
      <c r="E13" s="11">
        <v>8</v>
      </c>
      <c r="F13" s="11">
        <v>12</v>
      </c>
      <c r="G13" s="11">
        <v>0</v>
      </c>
      <c r="H13" s="11">
        <f t="shared" si="1"/>
        <v>417</v>
      </c>
      <c r="I13" s="24">
        <f t="shared" si="3"/>
        <v>7</v>
      </c>
      <c r="J13" s="23">
        <f t="shared" si="2"/>
        <v>424</v>
      </c>
    </row>
    <row r="14" spans="1:10" x14ac:dyDescent="0.25">
      <c r="A14" s="22" t="str">
        <f t="shared" si="0"/>
        <v>Town of Bedford - 12</v>
      </c>
      <c r="B14" s="11">
        <v>10012</v>
      </c>
      <c r="C14" s="11">
        <v>249</v>
      </c>
      <c r="D14" s="11">
        <v>180</v>
      </c>
      <c r="E14" s="11">
        <v>7</v>
      </c>
      <c r="F14" s="11">
        <v>9</v>
      </c>
      <c r="G14" s="11">
        <v>0</v>
      </c>
      <c r="H14" s="11">
        <f t="shared" si="1"/>
        <v>445</v>
      </c>
      <c r="I14" s="24">
        <f t="shared" si="3"/>
        <v>6</v>
      </c>
      <c r="J14" s="23">
        <f t="shared" si="2"/>
        <v>451</v>
      </c>
    </row>
    <row r="15" spans="1:10" x14ac:dyDescent="0.25">
      <c r="A15" s="22" t="str">
        <f t="shared" si="0"/>
        <v>Town of Bedford - 13</v>
      </c>
      <c r="B15" s="11">
        <v>10013</v>
      </c>
      <c r="C15" s="11">
        <v>241</v>
      </c>
      <c r="D15" s="11">
        <v>139</v>
      </c>
      <c r="E15" s="11">
        <v>9</v>
      </c>
      <c r="F15" s="11">
        <v>4</v>
      </c>
      <c r="G15" s="11">
        <v>0</v>
      </c>
      <c r="H15" s="11">
        <f t="shared" si="1"/>
        <v>393</v>
      </c>
      <c r="I15" s="24">
        <f t="shared" si="3"/>
        <v>3</v>
      </c>
      <c r="J15" s="23">
        <f t="shared" si="2"/>
        <v>396</v>
      </c>
    </row>
    <row r="16" spans="1:10" x14ac:dyDescent="0.25">
      <c r="A16" s="22" t="str">
        <f t="shared" si="0"/>
        <v>Town of Bedford - 14</v>
      </c>
      <c r="B16" s="11">
        <v>10014</v>
      </c>
      <c r="C16" s="11">
        <v>334</v>
      </c>
      <c r="D16" s="11">
        <v>140</v>
      </c>
      <c r="E16" s="11">
        <v>17</v>
      </c>
      <c r="F16" s="11">
        <v>28</v>
      </c>
      <c r="G16" s="11">
        <v>0</v>
      </c>
      <c r="H16" s="11">
        <f t="shared" si="1"/>
        <v>519</v>
      </c>
      <c r="I16" s="24">
        <f t="shared" si="3"/>
        <v>7</v>
      </c>
      <c r="J16" s="23">
        <f t="shared" si="2"/>
        <v>526</v>
      </c>
    </row>
    <row r="17" spans="1:10" x14ac:dyDescent="0.25">
      <c r="A17" s="22" t="str">
        <f t="shared" si="0"/>
        <v>Town of Bedford - 15</v>
      </c>
      <c r="B17" s="11">
        <v>10015</v>
      </c>
      <c r="C17" s="11">
        <v>267</v>
      </c>
      <c r="D17" s="11">
        <v>113</v>
      </c>
      <c r="E17" s="11">
        <v>12</v>
      </c>
      <c r="F17" s="11">
        <v>15</v>
      </c>
      <c r="G17" s="11">
        <v>0</v>
      </c>
      <c r="H17" s="11">
        <f t="shared" si="1"/>
        <v>407</v>
      </c>
      <c r="I17" s="24">
        <f t="shared" si="3"/>
        <v>6</v>
      </c>
      <c r="J17" s="23">
        <f t="shared" si="2"/>
        <v>413</v>
      </c>
    </row>
    <row r="18" spans="1:10" x14ac:dyDescent="0.25">
      <c r="A18" s="22" t="str">
        <f t="shared" si="0"/>
        <v>Town of Bedford - 16</v>
      </c>
      <c r="B18" s="11">
        <v>10016</v>
      </c>
      <c r="C18" s="11">
        <v>324</v>
      </c>
      <c r="D18" s="11">
        <v>139</v>
      </c>
      <c r="E18" s="11">
        <v>23</v>
      </c>
      <c r="F18" s="11">
        <v>13</v>
      </c>
      <c r="G18" s="11">
        <v>0</v>
      </c>
      <c r="H18" s="11">
        <f t="shared" si="1"/>
        <v>499</v>
      </c>
      <c r="I18" s="24">
        <f t="shared" si="3"/>
        <v>10</v>
      </c>
      <c r="J18" s="23">
        <f t="shared" si="2"/>
        <v>509</v>
      </c>
    </row>
    <row r="19" spans="1:10" x14ac:dyDescent="0.25">
      <c r="A19" s="22" t="str">
        <f t="shared" si="0"/>
        <v>Town of Bedford - 17</v>
      </c>
      <c r="B19" s="11">
        <v>10017</v>
      </c>
      <c r="C19" s="11">
        <v>155</v>
      </c>
      <c r="D19" s="11">
        <v>101</v>
      </c>
      <c r="E19" s="11">
        <v>11</v>
      </c>
      <c r="F19" s="11">
        <v>8</v>
      </c>
      <c r="G19" s="11">
        <v>0</v>
      </c>
      <c r="H19" s="11">
        <f t="shared" ref="H19:H84" si="4">SUM(C19:G19)</f>
        <v>275</v>
      </c>
      <c r="I19" s="24">
        <f t="shared" ref="I19:I84" si="5">SUM(J19-H19)</f>
        <v>12</v>
      </c>
      <c r="J19" s="23">
        <f t="shared" ref="J19:J84" si="6">VLOOKUP(B19,KEY,2,FALSE)</f>
        <v>287</v>
      </c>
    </row>
    <row r="20" spans="1:10" ht="13.8" thickBot="1" x14ac:dyDescent="0.3">
      <c r="A20" s="18" t="str">
        <f t="shared" si="0"/>
        <v>Town of Bedford - 18</v>
      </c>
      <c r="B20" s="19">
        <v>10018</v>
      </c>
      <c r="C20" s="19">
        <v>109</v>
      </c>
      <c r="D20" s="19">
        <v>60</v>
      </c>
      <c r="E20" s="19">
        <v>10</v>
      </c>
      <c r="F20" s="19">
        <v>10</v>
      </c>
      <c r="G20" s="19">
        <v>1</v>
      </c>
      <c r="H20" s="19">
        <f t="shared" si="4"/>
        <v>190</v>
      </c>
      <c r="I20" s="26">
        <f t="shared" si="5"/>
        <v>21</v>
      </c>
      <c r="J20" s="19">
        <f t="shared" si="6"/>
        <v>211</v>
      </c>
    </row>
    <row r="21" spans="1:10" x14ac:dyDescent="0.25">
      <c r="A21" s="22"/>
      <c r="B21" s="11" t="s">
        <v>977</v>
      </c>
      <c r="C21" s="11">
        <f>SUM(C3:C20)</f>
        <v>4405</v>
      </c>
      <c r="D21" s="11">
        <f t="shared" ref="D21:J21" si="7">SUM(D3:D20)</f>
        <v>2300</v>
      </c>
      <c r="E21" s="11">
        <f t="shared" si="7"/>
        <v>218</v>
      </c>
      <c r="F21" s="11">
        <f t="shared" si="7"/>
        <v>240</v>
      </c>
      <c r="G21" s="11">
        <f t="shared" si="7"/>
        <v>1</v>
      </c>
      <c r="H21" s="11">
        <f t="shared" si="7"/>
        <v>7164</v>
      </c>
      <c r="I21" s="11">
        <f t="shared" si="7"/>
        <v>152</v>
      </c>
      <c r="J21" s="11">
        <f t="shared" si="7"/>
        <v>7316</v>
      </c>
    </row>
    <row r="22" spans="1:10" x14ac:dyDescent="0.25">
      <c r="A22" s="22" t="str">
        <f t="shared" si="0"/>
        <v>Town of Cortlandt - 1</v>
      </c>
      <c r="B22" s="11">
        <v>20001</v>
      </c>
      <c r="C22" s="11">
        <v>183</v>
      </c>
      <c r="D22" s="11">
        <v>259</v>
      </c>
      <c r="E22" s="11">
        <v>31</v>
      </c>
      <c r="F22" s="11">
        <v>16</v>
      </c>
      <c r="G22" s="11">
        <v>0</v>
      </c>
      <c r="H22" s="11">
        <f t="shared" si="4"/>
        <v>489</v>
      </c>
      <c r="I22" s="24">
        <f t="shared" si="5"/>
        <v>10</v>
      </c>
      <c r="J22" s="23">
        <f t="shared" si="6"/>
        <v>499</v>
      </c>
    </row>
    <row r="23" spans="1:10" x14ac:dyDescent="0.25">
      <c r="A23" s="22" t="str">
        <f t="shared" si="0"/>
        <v>Town of Cortlandt - 2</v>
      </c>
      <c r="B23" s="11">
        <v>20002</v>
      </c>
      <c r="C23" s="11">
        <v>122</v>
      </c>
      <c r="D23" s="11">
        <v>183</v>
      </c>
      <c r="E23" s="11">
        <v>21</v>
      </c>
      <c r="F23" s="11">
        <v>9</v>
      </c>
      <c r="G23" s="11">
        <v>0</v>
      </c>
      <c r="H23" s="11">
        <f t="shared" si="4"/>
        <v>335</v>
      </c>
      <c r="I23" s="24">
        <f t="shared" si="5"/>
        <v>9</v>
      </c>
      <c r="J23" s="23">
        <f t="shared" si="6"/>
        <v>344</v>
      </c>
    </row>
    <row r="24" spans="1:10" x14ac:dyDescent="0.25">
      <c r="A24" s="22" t="str">
        <f t="shared" si="0"/>
        <v>Town of Cortlandt - 3</v>
      </c>
      <c r="B24" s="11">
        <v>20003</v>
      </c>
      <c r="C24" s="11">
        <v>75</v>
      </c>
      <c r="D24" s="11">
        <v>111</v>
      </c>
      <c r="E24" s="11">
        <v>11</v>
      </c>
      <c r="F24" s="11">
        <v>13</v>
      </c>
      <c r="G24" s="11">
        <v>0</v>
      </c>
      <c r="H24" s="11">
        <f t="shared" si="4"/>
        <v>210</v>
      </c>
      <c r="I24" s="24">
        <f t="shared" si="5"/>
        <v>4</v>
      </c>
      <c r="J24" s="23">
        <f t="shared" si="6"/>
        <v>214</v>
      </c>
    </row>
    <row r="25" spans="1:10" x14ac:dyDescent="0.25">
      <c r="A25" s="22" t="str">
        <f t="shared" si="0"/>
        <v>Town of Cortlandt - 4</v>
      </c>
      <c r="B25" s="11">
        <v>20004</v>
      </c>
      <c r="C25" s="11">
        <v>207</v>
      </c>
      <c r="D25" s="11">
        <v>222</v>
      </c>
      <c r="E25" s="11">
        <v>19</v>
      </c>
      <c r="F25" s="11">
        <v>21</v>
      </c>
      <c r="G25" s="11">
        <v>0</v>
      </c>
      <c r="H25" s="11">
        <f t="shared" si="4"/>
        <v>469</v>
      </c>
      <c r="I25" s="24">
        <f t="shared" si="5"/>
        <v>13</v>
      </c>
      <c r="J25" s="23">
        <f t="shared" si="6"/>
        <v>482</v>
      </c>
    </row>
    <row r="26" spans="1:10" x14ac:dyDescent="0.25">
      <c r="A26" s="22" t="str">
        <f t="shared" si="0"/>
        <v>Town of Cortlandt - 5</v>
      </c>
      <c r="B26" s="11">
        <v>20005</v>
      </c>
      <c r="C26" s="11">
        <v>277</v>
      </c>
      <c r="D26" s="11">
        <v>155</v>
      </c>
      <c r="E26" s="11">
        <v>27</v>
      </c>
      <c r="F26" s="11">
        <v>12</v>
      </c>
      <c r="G26" s="11">
        <v>0</v>
      </c>
      <c r="H26" s="11">
        <f t="shared" si="4"/>
        <v>471</v>
      </c>
      <c r="I26" s="24">
        <f t="shared" si="5"/>
        <v>12</v>
      </c>
      <c r="J26" s="23">
        <f t="shared" si="6"/>
        <v>483</v>
      </c>
    </row>
    <row r="27" spans="1:10" x14ac:dyDescent="0.25">
      <c r="A27" s="22" t="str">
        <f t="shared" si="0"/>
        <v>Town of Cortlandt - 6</v>
      </c>
      <c r="B27" s="11">
        <v>20006</v>
      </c>
      <c r="C27" s="11">
        <v>382</v>
      </c>
      <c r="D27" s="11">
        <v>83</v>
      </c>
      <c r="E27" s="11">
        <v>14</v>
      </c>
      <c r="F27" s="11">
        <v>43</v>
      </c>
      <c r="G27" s="11">
        <v>0</v>
      </c>
      <c r="H27" s="11">
        <f t="shared" si="4"/>
        <v>522</v>
      </c>
      <c r="I27" s="24">
        <f t="shared" si="5"/>
        <v>14</v>
      </c>
      <c r="J27" s="23">
        <f t="shared" si="6"/>
        <v>536</v>
      </c>
    </row>
    <row r="28" spans="1:10" x14ac:dyDescent="0.25">
      <c r="A28" s="22" t="str">
        <f t="shared" si="0"/>
        <v>Town of Cortlandt - 7</v>
      </c>
      <c r="B28" s="11">
        <v>20007</v>
      </c>
      <c r="C28" s="11">
        <v>253</v>
      </c>
      <c r="D28" s="11">
        <v>86</v>
      </c>
      <c r="E28" s="11">
        <v>6</v>
      </c>
      <c r="F28" s="11">
        <v>46</v>
      </c>
      <c r="G28" s="11">
        <v>0</v>
      </c>
      <c r="H28" s="11">
        <f t="shared" si="4"/>
        <v>391</v>
      </c>
      <c r="I28" s="24">
        <f t="shared" si="5"/>
        <v>12</v>
      </c>
      <c r="J28" s="23">
        <f t="shared" si="6"/>
        <v>403</v>
      </c>
    </row>
    <row r="29" spans="1:10" x14ac:dyDescent="0.25">
      <c r="A29" s="22" t="str">
        <f t="shared" si="0"/>
        <v>Town of Cortlandt - 8</v>
      </c>
      <c r="B29" s="11">
        <v>20008</v>
      </c>
      <c r="C29" s="11">
        <v>275</v>
      </c>
      <c r="D29" s="11">
        <v>102</v>
      </c>
      <c r="E29" s="11">
        <v>10</v>
      </c>
      <c r="F29" s="11">
        <v>42</v>
      </c>
      <c r="G29" s="11">
        <v>0</v>
      </c>
      <c r="H29" s="11">
        <f t="shared" si="4"/>
        <v>429</v>
      </c>
      <c r="I29" s="24">
        <f t="shared" si="5"/>
        <v>10</v>
      </c>
      <c r="J29" s="23">
        <f t="shared" si="6"/>
        <v>439</v>
      </c>
    </row>
    <row r="30" spans="1:10" x14ac:dyDescent="0.25">
      <c r="A30" s="22" t="str">
        <f t="shared" si="0"/>
        <v>Town of Cortlandt - 9</v>
      </c>
      <c r="B30" s="11">
        <v>20009</v>
      </c>
      <c r="C30" s="11">
        <v>195</v>
      </c>
      <c r="D30" s="11">
        <v>74</v>
      </c>
      <c r="E30" s="11">
        <v>7</v>
      </c>
      <c r="F30" s="11">
        <v>39</v>
      </c>
      <c r="G30" s="11">
        <v>0</v>
      </c>
      <c r="H30" s="11">
        <f t="shared" si="4"/>
        <v>315</v>
      </c>
      <c r="I30" s="24">
        <f t="shared" si="5"/>
        <v>6</v>
      </c>
      <c r="J30" s="23">
        <f t="shared" si="6"/>
        <v>321</v>
      </c>
    </row>
    <row r="31" spans="1:10" x14ac:dyDescent="0.25">
      <c r="A31" s="22" t="str">
        <f t="shared" si="0"/>
        <v>Town of Cortlandt - 10</v>
      </c>
      <c r="B31" s="11">
        <v>20010</v>
      </c>
      <c r="C31" s="11">
        <v>360</v>
      </c>
      <c r="D31" s="11">
        <v>158</v>
      </c>
      <c r="E31" s="11">
        <v>16</v>
      </c>
      <c r="F31" s="11">
        <v>72</v>
      </c>
      <c r="G31" s="11">
        <v>0</v>
      </c>
      <c r="H31" s="11">
        <f t="shared" si="4"/>
        <v>606</v>
      </c>
      <c r="I31" s="24">
        <f t="shared" si="5"/>
        <v>21</v>
      </c>
      <c r="J31" s="23">
        <f t="shared" si="6"/>
        <v>627</v>
      </c>
    </row>
    <row r="32" spans="1:10" x14ac:dyDescent="0.25">
      <c r="A32" s="22" t="str">
        <f t="shared" si="0"/>
        <v>Town of Cortlandt - 11</v>
      </c>
      <c r="B32" s="11">
        <v>20011</v>
      </c>
      <c r="C32" s="11">
        <v>258</v>
      </c>
      <c r="D32" s="11">
        <v>202</v>
      </c>
      <c r="E32" s="11">
        <v>31</v>
      </c>
      <c r="F32" s="11">
        <v>23</v>
      </c>
      <c r="G32" s="11">
        <v>0</v>
      </c>
      <c r="H32" s="11">
        <f t="shared" si="4"/>
        <v>514</v>
      </c>
      <c r="I32" s="24">
        <f t="shared" si="5"/>
        <v>3</v>
      </c>
      <c r="J32" s="23">
        <f t="shared" si="6"/>
        <v>517</v>
      </c>
    </row>
    <row r="33" spans="1:10" x14ac:dyDescent="0.25">
      <c r="A33" s="22" t="str">
        <f t="shared" si="0"/>
        <v>Town of Cortlandt - 12</v>
      </c>
      <c r="B33" s="11">
        <v>20012</v>
      </c>
      <c r="C33" s="11">
        <v>222</v>
      </c>
      <c r="D33" s="11">
        <v>163</v>
      </c>
      <c r="E33" s="11">
        <v>26</v>
      </c>
      <c r="F33" s="11">
        <v>17</v>
      </c>
      <c r="G33" s="11">
        <v>0</v>
      </c>
      <c r="H33" s="11">
        <f t="shared" si="4"/>
        <v>428</v>
      </c>
      <c r="I33" s="24">
        <f t="shared" si="5"/>
        <v>6</v>
      </c>
      <c r="J33" s="23">
        <f t="shared" si="6"/>
        <v>434</v>
      </c>
    </row>
    <row r="34" spans="1:10" x14ac:dyDescent="0.25">
      <c r="A34" s="22" t="str">
        <f t="shared" si="0"/>
        <v>Town of Cortlandt - 13</v>
      </c>
      <c r="B34" s="11">
        <v>20013</v>
      </c>
      <c r="C34" s="11">
        <v>387</v>
      </c>
      <c r="D34" s="11">
        <v>375</v>
      </c>
      <c r="E34" s="11">
        <v>21</v>
      </c>
      <c r="F34" s="11">
        <v>38</v>
      </c>
      <c r="G34" s="11">
        <v>0</v>
      </c>
      <c r="H34" s="11">
        <f t="shared" si="4"/>
        <v>821</v>
      </c>
      <c r="I34" s="24">
        <f t="shared" si="5"/>
        <v>15</v>
      </c>
      <c r="J34" s="23">
        <f t="shared" si="6"/>
        <v>836</v>
      </c>
    </row>
    <row r="35" spans="1:10" x14ac:dyDescent="0.25">
      <c r="A35" s="22" t="str">
        <f t="shared" si="0"/>
        <v>Town of Cortlandt - 14</v>
      </c>
      <c r="B35" s="11">
        <v>20014</v>
      </c>
      <c r="C35" s="11">
        <v>241</v>
      </c>
      <c r="D35" s="11">
        <v>207</v>
      </c>
      <c r="E35" s="11">
        <v>18</v>
      </c>
      <c r="F35" s="11">
        <v>15</v>
      </c>
      <c r="G35" s="11">
        <v>0</v>
      </c>
      <c r="H35" s="11">
        <f t="shared" si="4"/>
        <v>481</v>
      </c>
      <c r="I35" s="24">
        <f t="shared" si="5"/>
        <v>14</v>
      </c>
      <c r="J35" s="23">
        <f t="shared" si="6"/>
        <v>495</v>
      </c>
    </row>
    <row r="36" spans="1:10" x14ac:dyDescent="0.25">
      <c r="A36" s="22" t="str">
        <f t="shared" si="0"/>
        <v>Town of Cortlandt - 15</v>
      </c>
      <c r="B36" s="11">
        <v>20015</v>
      </c>
      <c r="C36" s="11">
        <v>343</v>
      </c>
      <c r="D36" s="11">
        <v>263</v>
      </c>
      <c r="E36" s="11">
        <v>28</v>
      </c>
      <c r="F36" s="11">
        <v>12</v>
      </c>
      <c r="G36" s="11">
        <v>0</v>
      </c>
      <c r="H36" s="11">
        <f t="shared" si="4"/>
        <v>646</v>
      </c>
      <c r="I36" s="24">
        <f t="shared" si="5"/>
        <v>8</v>
      </c>
      <c r="J36" s="23">
        <f t="shared" si="6"/>
        <v>654</v>
      </c>
    </row>
    <row r="37" spans="1:10" x14ac:dyDescent="0.25">
      <c r="A37" s="22" t="str">
        <f t="shared" si="0"/>
        <v>Town of Cortlandt - 16</v>
      </c>
      <c r="B37" s="11">
        <v>20016</v>
      </c>
      <c r="C37" s="11">
        <v>100</v>
      </c>
      <c r="D37" s="11">
        <v>173</v>
      </c>
      <c r="E37" s="11">
        <v>25</v>
      </c>
      <c r="F37" s="11">
        <v>14</v>
      </c>
      <c r="G37" s="11">
        <v>0</v>
      </c>
      <c r="H37" s="11">
        <f t="shared" si="4"/>
        <v>312</v>
      </c>
      <c r="I37" s="24">
        <f t="shared" si="5"/>
        <v>10</v>
      </c>
      <c r="J37" s="23">
        <f t="shared" si="6"/>
        <v>322</v>
      </c>
    </row>
    <row r="38" spans="1:10" x14ac:dyDescent="0.25">
      <c r="A38" s="22" t="str">
        <f t="shared" si="0"/>
        <v>Town of Cortlandt - 17</v>
      </c>
      <c r="B38" s="11">
        <v>20017</v>
      </c>
      <c r="C38" s="11">
        <v>152</v>
      </c>
      <c r="D38" s="11">
        <v>121</v>
      </c>
      <c r="E38" s="11">
        <v>14</v>
      </c>
      <c r="F38" s="11">
        <v>18</v>
      </c>
      <c r="G38" s="11">
        <v>0</v>
      </c>
      <c r="H38" s="11">
        <f t="shared" si="4"/>
        <v>305</v>
      </c>
      <c r="I38" s="24">
        <f t="shared" si="5"/>
        <v>3</v>
      </c>
      <c r="J38" s="23">
        <f t="shared" si="6"/>
        <v>308</v>
      </c>
    </row>
    <row r="39" spans="1:10" x14ac:dyDescent="0.25">
      <c r="A39" s="22" t="str">
        <f t="shared" si="0"/>
        <v>Town of Cortlandt - 18</v>
      </c>
      <c r="B39" s="11">
        <v>20018</v>
      </c>
      <c r="C39" s="11">
        <v>177</v>
      </c>
      <c r="D39" s="11">
        <v>159</v>
      </c>
      <c r="E39" s="11">
        <v>14</v>
      </c>
      <c r="F39" s="11">
        <v>19</v>
      </c>
      <c r="G39" s="11">
        <v>0</v>
      </c>
      <c r="H39" s="11">
        <f t="shared" si="4"/>
        <v>369</v>
      </c>
      <c r="I39" s="24">
        <f t="shared" si="5"/>
        <v>8</v>
      </c>
      <c r="J39" s="23">
        <f t="shared" si="6"/>
        <v>377</v>
      </c>
    </row>
    <row r="40" spans="1:10" x14ac:dyDescent="0.25">
      <c r="A40" s="22" t="str">
        <f t="shared" si="0"/>
        <v>Town of Cortlandt - 19</v>
      </c>
      <c r="B40" s="11">
        <v>20019</v>
      </c>
      <c r="C40" s="11">
        <v>139</v>
      </c>
      <c r="D40" s="11">
        <v>42</v>
      </c>
      <c r="E40" s="11">
        <v>7</v>
      </c>
      <c r="F40" s="11">
        <v>23</v>
      </c>
      <c r="G40" s="11">
        <v>0</v>
      </c>
      <c r="H40" s="11">
        <f t="shared" si="4"/>
        <v>211</v>
      </c>
      <c r="I40" s="24">
        <f t="shared" si="5"/>
        <v>4</v>
      </c>
      <c r="J40" s="23">
        <f t="shared" si="6"/>
        <v>215</v>
      </c>
    </row>
    <row r="41" spans="1:10" x14ac:dyDescent="0.25">
      <c r="A41" s="22" t="str">
        <f t="shared" si="0"/>
        <v>Town of Cortlandt - 20</v>
      </c>
      <c r="B41" s="11">
        <v>20020</v>
      </c>
      <c r="C41" s="11">
        <v>205</v>
      </c>
      <c r="D41" s="11">
        <v>194</v>
      </c>
      <c r="E41" s="11">
        <v>16</v>
      </c>
      <c r="F41" s="11">
        <v>19</v>
      </c>
      <c r="G41" s="11">
        <v>0</v>
      </c>
      <c r="H41" s="11">
        <f t="shared" si="4"/>
        <v>434</v>
      </c>
      <c r="I41" s="24">
        <f t="shared" si="5"/>
        <v>10</v>
      </c>
      <c r="J41" s="23">
        <f t="shared" si="6"/>
        <v>444</v>
      </c>
    </row>
    <row r="42" spans="1:10" x14ac:dyDescent="0.25">
      <c r="A42" s="22" t="str">
        <f t="shared" si="0"/>
        <v>Town of Cortlandt - 21</v>
      </c>
      <c r="B42" s="11">
        <v>20021</v>
      </c>
      <c r="C42" s="11">
        <v>253</v>
      </c>
      <c r="D42" s="11">
        <v>298</v>
      </c>
      <c r="E42" s="11">
        <v>36</v>
      </c>
      <c r="F42" s="11">
        <v>24</v>
      </c>
      <c r="G42" s="11">
        <v>0</v>
      </c>
      <c r="H42" s="11">
        <f t="shared" si="4"/>
        <v>611</v>
      </c>
      <c r="I42" s="24">
        <f t="shared" si="5"/>
        <v>6</v>
      </c>
      <c r="J42" s="23">
        <f t="shared" si="6"/>
        <v>617</v>
      </c>
    </row>
    <row r="43" spans="1:10" x14ac:dyDescent="0.25">
      <c r="A43" s="22" t="str">
        <f t="shared" si="0"/>
        <v>Town of Cortlandt - 22</v>
      </c>
      <c r="B43" s="11">
        <v>20022</v>
      </c>
      <c r="C43" s="11">
        <v>517</v>
      </c>
      <c r="D43" s="11">
        <v>270</v>
      </c>
      <c r="E43" s="11">
        <v>28</v>
      </c>
      <c r="F43" s="11">
        <v>51</v>
      </c>
      <c r="G43" s="11">
        <v>0</v>
      </c>
      <c r="H43" s="11">
        <f t="shared" si="4"/>
        <v>866</v>
      </c>
      <c r="I43" s="24">
        <f t="shared" si="5"/>
        <v>17</v>
      </c>
      <c r="J43" s="23">
        <f t="shared" si="6"/>
        <v>883</v>
      </c>
    </row>
    <row r="44" spans="1:10" x14ac:dyDescent="0.25">
      <c r="A44" s="22" t="str">
        <f t="shared" si="0"/>
        <v>Town of Cortlandt - 23</v>
      </c>
      <c r="B44" s="11">
        <v>20023</v>
      </c>
      <c r="C44" s="11">
        <v>287</v>
      </c>
      <c r="D44" s="11">
        <v>159</v>
      </c>
      <c r="E44" s="11">
        <v>21</v>
      </c>
      <c r="F44" s="11">
        <v>25</v>
      </c>
      <c r="G44" s="11">
        <v>0</v>
      </c>
      <c r="H44" s="11">
        <f t="shared" si="4"/>
        <v>492</v>
      </c>
      <c r="I44" s="24">
        <f t="shared" si="5"/>
        <v>13</v>
      </c>
      <c r="J44" s="23">
        <f t="shared" si="6"/>
        <v>505</v>
      </c>
    </row>
    <row r="45" spans="1:10" x14ac:dyDescent="0.25">
      <c r="A45" s="22" t="str">
        <f t="shared" si="0"/>
        <v>Town of Cortlandt - 24</v>
      </c>
      <c r="B45" s="11">
        <v>20024</v>
      </c>
      <c r="C45" s="11">
        <v>272</v>
      </c>
      <c r="D45" s="11">
        <v>249</v>
      </c>
      <c r="E45" s="11">
        <v>22</v>
      </c>
      <c r="F45" s="11">
        <v>16</v>
      </c>
      <c r="G45" s="11">
        <v>1</v>
      </c>
      <c r="H45" s="11">
        <f t="shared" si="4"/>
        <v>560</v>
      </c>
      <c r="I45" s="24">
        <f t="shared" si="5"/>
        <v>8</v>
      </c>
      <c r="J45" s="23">
        <f t="shared" si="6"/>
        <v>568</v>
      </c>
    </row>
    <row r="46" spans="1:10" x14ac:dyDescent="0.25">
      <c r="A46" s="22" t="str">
        <f t="shared" si="0"/>
        <v>Town of Cortlandt - 25</v>
      </c>
      <c r="B46" s="11">
        <v>20025</v>
      </c>
      <c r="C46" s="11">
        <v>474</v>
      </c>
      <c r="D46" s="11">
        <v>159</v>
      </c>
      <c r="E46" s="11">
        <v>24</v>
      </c>
      <c r="F46" s="11">
        <v>75</v>
      </c>
      <c r="G46" s="11">
        <v>0</v>
      </c>
      <c r="H46" s="11">
        <f t="shared" si="4"/>
        <v>732</v>
      </c>
      <c r="I46" s="24">
        <f t="shared" si="5"/>
        <v>16</v>
      </c>
      <c r="J46" s="23">
        <f t="shared" si="6"/>
        <v>748</v>
      </c>
    </row>
    <row r="47" spans="1:10" x14ac:dyDescent="0.25">
      <c r="A47" s="22" t="str">
        <f t="shared" si="0"/>
        <v>Town of Cortlandt - 26</v>
      </c>
      <c r="B47" s="11">
        <v>20026</v>
      </c>
      <c r="C47" s="11">
        <v>184</v>
      </c>
      <c r="D47" s="11">
        <v>205</v>
      </c>
      <c r="E47" s="11">
        <v>25</v>
      </c>
      <c r="F47" s="11">
        <v>20</v>
      </c>
      <c r="G47" s="11">
        <v>0</v>
      </c>
      <c r="H47" s="11">
        <f t="shared" si="4"/>
        <v>434</v>
      </c>
      <c r="I47" s="24">
        <f t="shared" si="5"/>
        <v>8</v>
      </c>
      <c r="J47" s="23">
        <f t="shared" si="6"/>
        <v>442</v>
      </c>
    </row>
    <row r="48" spans="1:10" x14ac:dyDescent="0.25">
      <c r="A48" s="22" t="str">
        <f t="shared" si="0"/>
        <v>Town of Cortlandt - 27</v>
      </c>
      <c r="B48" s="11">
        <v>20027</v>
      </c>
      <c r="C48" s="11">
        <v>226</v>
      </c>
      <c r="D48" s="11">
        <v>295</v>
      </c>
      <c r="E48" s="11">
        <v>35</v>
      </c>
      <c r="F48" s="11">
        <v>12</v>
      </c>
      <c r="G48" s="11">
        <v>0</v>
      </c>
      <c r="H48" s="11">
        <f t="shared" si="4"/>
        <v>568</v>
      </c>
      <c r="I48" s="24">
        <f t="shared" si="5"/>
        <v>9</v>
      </c>
      <c r="J48" s="23">
        <f t="shared" si="6"/>
        <v>577</v>
      </c>
    </row>
    <row r="49" spans="1:10" x14ac:dyDescent="0.25">
      <c r="A49" s="22" t="str">
        <f t="shared" si="0"/>
        <v>Town of Cortlandt - 28</v>
      </c>
      <c r="B49" s="11">
        <v>20028</v>
      </c>
      <c r="C49" s="11">
        <v>346</v>
      </c>
      <c r="D49" s="11">
        <v>292</v>
      </c>
      <c r="E49" s="11">
        <v>34</v>
      </c>
      <c r="F49" s="11">
        <v>33</v>
      </c>
      <c r="G49" s="11">
        <v>0</v>
      </c>
      <c r="H49" s="11">
        <f t="shared" si="4"/>
        <v>705</v>
      </c>
      <c r="I49" s="24">
        <f t="shared" si="5"/>
        <v>10</v>
      </c>
      <c r="J49" s="23">
        <f t="shared" si="6"/>
        <v>715</v>
      </c>
    </row>
    <row r="50" spans="1:10" x14ac:dyDescent="0.25">
      <c r="A50" s="22" t="str">
        <f t="shared" si="0"/>
        <v>Town of Cortlandt - 29</v>
      </c>
      <c r="B50" s="11">
        <v>20029</v>
      </c>
      <c r="C50" s="11">
        <v>147</v>
      </c>
      <c r="D50" s="11">
        <v>37</v>
      </c>
      <c r="E50" s="11">
        <v>5</v>
      </c>
      <c r="F50" s="11">
        <v>8</v>
      </c>
      <c r="G50" s="11">
        <v>0</v>
      </c>
      <c r="H50" s="11">
        <f t="shared" si="4"/>
        <v>197</v>
      </c>
      <c r="I50" s="24">
        <f t="shared" si="5"/>
        <v>3</v>
      </c>
      <c r="J50" s="23">
        <f t="shared" si="6"/>
        <v>200</v>
      </c>
    </row>
    <row r="51" spans="1:10" x14ac:dyDescent="0.25">
      <c r="A51" s="22" t="str">
        <f t="shared" si="0"/>
        <v>Town of Cortlandt - 30</v>
      </c>
      <c r="B51" s="11">
        <v>20030</v>
      </c>
      <c r="C51" s="11">
        <v>238</v>
      </c>
      <c r="D51" s="11">
        <v>147</v>
      </c>
      <c r="E51" s="11">
        <v>11</v>
      </c>
      <c r="F51" s="11">
        <v>13</v>
      </c>
      <c r="G51" s="11">
        <v>0</v>
      </c>
      <c r="H51" s="11">
        <f t="shared" si="4"/>
        <v>409</v>
      </c>
      <c r="I51" s="24">
        <f t="shared" si="5"/>
        <v>7</v>
      </c>
      <c r="J51" s="23">
        <f t="shared" si="6"/>
        <v>416</v>
      </c>
    </row>
    <row r="52" spans="1:10" x14ac:dyDescent="0.25">
      <c r="A52" s="22" t="str">
        <f t="shared" si="0"/>
        <v>Town of Cortlandt - 31</v>
      </c>
      <c r="B52" s="11">
        <v>20031</v>
      </c>
      <c r="C52" s="11">
        <v>209</v>
      </c>
      <c r="D52" s="11">
        <v>116</v>
      </c>
      <c r="E52" s="11">
        <v>10</v>
      </c>
      <c r="F52" s="11">
        <v>31</v>
      </c>
      <c r="G52" s="11">
        <v>1</v>
      </c>
      <c r="H52" s="11">
        <f t="shared" si="4"/>
        <v>367</v>
      </c>
      <c r="I52" s="24">
        <f t="shared" si="5"/>
        <v>2</v>
      </c>
      <c r="J52" s="23">
        <f t="shared" si="6"/>
        <v>369</v>
      </c>
    </row>
    <row r="53" spans="1:10" x14ac:dyDescent="0.25">
      <c r="A53" s="22" t="str">
        <f t="shared" si="0"/>
        <v>Town of Cortlandt - 32</v>
      </c>
      <c r="B53" s="11">
        <v>20032</v>
      </c>
      <c r="C53" s="11">
        <v>212</v>
      </c>
      <c r="D53" s="11">
        <v>62</v>
      </c>
      <c r="E53" s="11">
        <v>11</v>
      </c>
      <c r="F53" s="11">
        <v>26</v>
      </c>
      <c r="G53" s="11">
        <v>2</v>
      </c>
      <c r="H53" s="11">
        <f t="shared" si="4"/>
        <v>313</v>
      </c>
      <c r="I53" s="24">
        <f t="shared" si="5"/>
        <v>4</v>
      </c>
      <c r="J53" s="23">
        <f t="shared" si="6"/>
        <v>317</v>
      </c>
    </row>
    <row r="54" spans="1:10" x14ac:dyDescent="0.25">
      <c r="A54" s="22" t="str">
        <f t="shared" si="0"/>
        <v>Town of Cortlandt - 33</v>
      </c>
      <c r="B54" s="11">
        <v>20033</v>
      </c>
      <c r="C54" s="11">
        <v>233</v>
      </c>
      <c r="D54" s="11">
        <v>121</v>
      </c>
      <c r="E54" s="11">
        <v>11</v>
      </c>
      <c r="F54" s="11">
        <v>21</v>
      </c>
      <c r="G54" s="11">
        <v>0</v>
      </c>
      <c r="H54" s="11">
        <f t="shared" si="4"/>
        <v>386</v>
      </c>
      <c r="I54" s="24">
        <f t="shared" si="5"/>
        <v>7</v>
      </c>
      <c r="J54" s="23">
        <f t="shared" si="6"/>
        <v>393</v>
      </c>
    </row>
    <row r="55" spans="1:10" x14ac:dyDescent="0.25">
      <c r="A55" s="22" t="str">
        <f t="shared" si="0"/>
        <v>Town of Cortlandt - 34</v>
      </c>
      <c r="B55" s="11">
        <v>20034</v>
      </c>
      <c r="C55" s="11">
        <v>310</v>
      </c>
      <c r="D55" s="11">
        <v>231</v>
      </c>
      <c r="E55" s="11">
        <v>30</v>
      </c>
      <c r="F55" s="11">
        <v>22</v>
      </c>
      <c r="G55" s="11">
        <v>0</v>
      </c>
      <c r="H55" s="11">
        <f t="shared" si="4"/>
        <v>593</v>
      </c>
      <c r="I55" s="24">
        <f t="shared" si="5"/>
        <v>23</v>
      </c>
      <c r="J55" s="23">
        <f t="shared" si="6"/>
        <v>616</v>
      </c>
    </row>
    <row r="56" spans="1:10" x14ac:dyDescent="0.25">
      <c r="A56" s="22" t="str">
        <f t="shared" si="0"/>
        <v>Town of Cortlandt - 35</v>
      </c>
      <c r="B56" s="11">
        <v>20035</v>
      </c>
      <c r="C56" s="11">
        <v>143</v>
      </c>
      <c r="D56" s="11">
        <v>146</v>
      </c>
      <c r="E56" s="11">
        <v>14</v>
      </c>
      <c r="F56" s="11">
        <v>16</v>
      </c>
      <c r="G56" s="11">
        <v>0</v>
      </c>
      <c r="H56" s="11">
        <f t="shared" si="4"/>
        <v>319</v>
      </c>
      <c r="I56" s="24">
        <f t="shared" si="5"/>
        <v>7</v>
      </c>
      <c r="J56" s="23">
        <f t="shared" si="6"/>
        <v>326</v>
      </c>
    </row>
    <row r="57" spans="1:10" x14ac:dyDescent="0.25">
      <c r="A57" s="22" t="str">
        <f t="shared" si="0"/>
        <v>Town of Cortlandt - 38</v>
      </c>
      <c r="B57" s="11">
        <v>20038</v>
      </c>
      <c r="C57" s="11">
        <v>318</v>
      </c>
      <c r="D57" s="11">
        <v>198</v>
      </c>
      <c r="E57" s="11">
        <v>30</v>
      </c>
      <c r="F57" s="11">
        <v>27</v>
      </c>
      <c r="G57" s="11">
        <v>0</v>
      </c>
      <c r="H57" s="11">
        <f t="shared" si="4"/>
        <v>573</v>
      </c>
      <c r="I57" s="24">
        <f t="shared" si="5"/>
        <v>16</v>
      </c>
      <c r="J57" s="23">
        <f t="shared" si="6"/>
        <v>589</v>
      </c>
    </row>
    <row r="58" spans="1:10" ht="13.8" thickBot="1" x14ac:dyDescent="0.3">
      <c r="A58" s="18" t="str">
        <f t="shared" si="0"/>
        <v>Town of Cortlandt - 39</v>
      </c>
      <c r="B58" s="19">
        <v>20039</v>
      </c>
      <c r="C58" s="19">
        <v>377</v>
      </c>
      <c r="D58" s="19">
        <v>183</v>
      </c>
      <c r="E58" s="19">
        <v>14</v>
      </c>
      <c r="F58" s="19">
        <v>31</v>
      </c>
      <c r="G58" s="19">
        <v>0</v>
      </c>
      <c r="H58" s="19">
        <f t="shared" si="4"/>
        <v>605</v>
      </c>
      <c r="I58" s="26">
        <f t="shared" si="5"/>
        <v>12</v>
      </c>
      <c r="J58" s="19">
        <f t="shared" si="6"/>
        <v>617</v>
      </c>
    </row>
    <row r="59" spans="1:10" x14ac:dyDescent="0.25">
      <c r="A59" s="22"/>
      <c r="B59" s="11" t="s">
        <v>977</v>
      </c>
      <c r="C59" s="11">
        <f>SUM(C22:C58)</f>
        <v>9299</v>
      </c>
      <c r="D59" s="11">
        <f t="shared" ref="D59:J59" si="8">SUM(D22:D58)</f>
        <v>6500</v>
      </c>
      <c r="E59" s="11">
        <f t="shared" si="8"/>
        <v>723</v>
      </c>
      <c r="F59" s="11">
        <f t="shared" si="8"/>
        <v>962</v>
      </c>
      <c r="G59" s="11">
        <f t="shared" si="8"/>
        <v>4</v>
      </c>
      <c r="H59" s="11">
        <f t="shared" si="8"/>
        <v>17488</v>
      </c>
      <c r="I59" s="11">
        <f t="shared" si="8"/>
        <v>360</v>
      </c>
      <c r="J59" s="11">
        <f t="shared" si="8"/>
        <v>17848</v>
      </c>
    </row>
    <row r="60" spans="1:10" x14ac:dyDescent="0.25">
      <c r="A60" s="22" t="str">
        <f t="shared" si="0"/>
        <v>Town of Eastchester - 1</v>
      </c>
      <c r="B60" s="11">
        <v>30001</v>
      </c>
      <c r="C60" s="11">
        <v>371</v>
      </c>
      <c r="D60" s="11">
        <v>163</v>
      </c>
      <c r="E60" s="11">
        <v>19</v>
      </c>
      <c r="F60" s="11">
        <v>28</v>
      </c>
      <c r="G60" s="11">
        <v>0</v>
      </c>
      <c r="H60" s="11">
        <f t="shared" si="4"/>
        <v>581</v>
      </c>
      <c r="I60" s="24">
        <f t="shared" si="5"/>
        <v>4</v>
      </c>
      <c r="J60" s="23">
        <f t="shared" si="6"/>
        <v>585</v>
      </c>
    </row>
    <row r="61" spans="1:10" x14ac:dyDescent="0.25">
      <c r="A61" s="22" t="str">
        <f t="shared" si="0"/>
        <v>Town of Eastchester - 2</v>
      </c>
      <c r="B61" s="11">
        <v>30002</v>
      </c>
      <c r="C61" s="11">
        <v>136</v>
      </c>
      <c r="D61" s="11">
        <v>86</v>
      </c>
      <c r="E61" s="11">
        <v>6</v>
      </c>
      <c r="F61" s="11">
        <v>8</v>
      </c>
      <c r="G61" s="11">
        <v>0</v>
      </c>
      <c r="H61" s="11">
        <f t="shared" si="4"/>
        <v>236</v>
      </c>
      <c r="I61" s="24">
        <f t="shared" si="5"/>
        <v>7</v>
      </c>
      <c r="J61" s="23">
        <f t="shared" si="6"/>
        <v>243</v>
      </c>
    </row>
    <row r="62" spans="1:10" x14ac:dyDescent="0.25">
      <c r="A62" s="22" t="str">
        <f t="shared" si="0"/>
        <v>Town of Eastchester - 3</v>
      </c>
      <c r="B62" s="11">
        <v>30003</v>
      </c>
      <c r="C62" s="11">
        <v>153</v>
      </c>
      <c r="D62" s="11">
        <v>247</v>
      </c>
      <c r="E62" s="11">
        <v>10</v>
      </c>
      <c r="F62" s="11">
        <v>19</v>
      </c>
      <c r="G62" s="11">
        <v>0</v>
      </c>
      <c r="H62" s="11">
        <f t="shared" si="4"/>
        <v>429</v>
      </c>
      <c r="I62" s="24">
        <f t="shared" si="5"/>
        <v>7</v>
      </c>
      <c r="J62" s="23">
        <f t="shared" si="6"/>
        <v>436</v>
      </c>
    </row>
    <row r="63" spans="1:10" x14ac:dyDescent="0.25">
      <c r="A63" s="22" t="str">
        <f t="shared" si="0"/>
        <v>Town of Eastchester - 4</v>
      </c>
      <c r="B63" s="11">
        <v>30004</v>
      </c>
      <c r="C63" s="11">
        <v>188</v>
      </c>
      <c r="D63" s="11">
        <v>294</v>
      </c>
      <c r="E63" s="11">
        <v>26</v>
      </c>
      <c r="F63" s="11">
        <v>15</v>
      </c>
      <c r="G63" s="11">
        <v>0</v>
      </c>
      <c r="H63" s="11">
        <f t="shared" si="4"/>
        <v>523</v>
      </c>
      <c r="I63" s="24">
        <f t="shared" si="5"/>
        <v>8</v>
      </c>
      <c r="J63" s="23">
        <f t="shared" si="6"/>
        <v>531</v>
      </c>
    </row>
    <row r="64" spans="1:10" x14ac:dyDescent="0.25">
      <c r="A64" s="22" t="str">
        <f t="shared" si="0"/>
        <v>Town of Eastchester - 5</v>
      </c>
      <c r="B64" s="11">
        <v>30005</v>
      </c>
      <c r="C64" s="11">
        <v>145</v>
      </c>
      <c r="D64" s="11">
        <v>263</v>
      </c>
      <c r="E64" s="11">
        <v>12</v>
      </c>
      <c r="F64" s="11">
        <v>10</v>
      </c>
      <c r="G64" s="11">
        <v>0</v>
      </c>
      <c r="H64" s="11">
        <f t="shared" si="4"/>
        <v>430</v>
      </c>
      <c r="I64" s="24">
        <f t="shared" si="5"/>
        <v>10</v>
      </c>
      <c r="J64" s="23">
        <f t="shared" si="6"/>
        <v>440</v>
      </c>
    </row>
    <row r="65" spans="1:10" x14ac:dyDescent="0.25">
      <c r="A65" s="22" t="str">
        <f t="shared" si="0"/>
        <v>Town of Eastchester - 6</v>
      </c>
      <c r="B65" s="11">
        <v>30006</v>
      </c>
      <c r="C65" s="11">
        <v>81</v>
      </c>
      <c r="D65" s="11">
        <v>138</v>
      </c>
      <c r="E65" s="11">
        <v>10</v>
      </c>
      <c r="F65" s="11">
        <v>4</v>
      </c>
      <c r="G65" s="11">
        <v>0</v>
      </c>
      <c r="H65" s="11">
        <f t="shared" si="4"/>
        <v>233</v>
      </c>
      <c r="I65" s="24">
        <f t="shared" si="5"/>
        <v>6</v>
      </c>
      <c r="J65" s="23">
        <f t="shared" si="6"/>
        <v>239</v>
      </c>
    </row>
    <row r="66" spans="1:10" x14ac:dyDescent="0.25">
      <c r="A66" s="22" t="str">
        <f t="shared" si="0"/>
        <v>Town of Eastchester - 7</v>
      </c>
      <c r="B66" s="11">
        <v>30007</v>
      </c>
      <c r="C66" s="11">
        <v>99</v>
      </c>
      <c r="D66" s="11">
        <v>166</v>
      </c>
      <c r="E66" s="11">
        <v>8</v>
      </c>
      <c r="F66" s="11">
        <v>2</v>
      </c>
      <c r="G66" s="11">
        <v>0</v>
      </c>
      <c r="H66" s="11">
        <f t="shared" si="4"/>
        <v>275</v>
      </c>
      <c r="I66" s="24">
        <f t="shared" si="5"/>
        <v>3</v>
      </c>
      <c r="J66" s="23">
        <f t="shared" si="6"/>
        <v>278</v>
      </c>
    </row>
    <row r="67" spans="1:10" x14ac:dyDescent="0.25">
      <c r="A67" s="22" t="str">
        <f t="shared" si="0"/>
        <v>Town of Eastchester - 8</v>
      </c>
      <c r="B67" s="11">
        <v>30008</v>
      </c>
      <c r="C67" s="11">
        <v>109</v>
      </c>
      <c r="D67" s="11">
        <v>209</v>
      </c>
      <c r="E67" s="11">
        <v>16</v>
      </c>
      <c r="F67" s="11">
        <v>9</v>
      </c>
      <c r="G67" s="11">
        <v>0</v>
      </c>
      <c r="H67" s="11">
        <f t="shared" si="4"/>
        <v>343</v>
      </c>
      <c r="I67" s="24">
        <f t="shared" si="5"/>
        <v>7</v>
      </c>
      <c r="J67" s="23">
        <f t="shared" si="6"/>
        <v>350</v>
      </c>
    </row>
    <row r="68" spans="1:10" x14ac:dyDescent="0.25">
      <c r="A68" s="22" t="str">
        <f t="shared" si="0"/>
        <v>Town of Eastchester - 9</v>
      </c>
      <c r="B68" s="11">
        <v>30009</v>
      </c>
      <c r="C68" s="11">
        <v>77</v>
      </c>
      <c r="D68" s="11">
        <v>168</v>
      </c>
      <c r="E68" s="11">
        <v>17</v>
      </c>
      <c r="F68" s="11">
        <v>10</v>
      </c>
      <c r="G68" s="11">
        <v>0</v>
      </c>
      <c r="H68" s="11">
        <f t="shared" si="4"/>
        <v>272</v>
      </c>
      <c r="I68" s="24">
        <f t="shared" si="5"/>
        <v>10</v>
      </c>
      <c r="J68" s="23">
        <f t="shared" si="6"/>
        <v>282</v>
      </c>
    </row>
    <row r="69" spans="1:10" x14ac:dyDescent="0.25">
      <c r="A69" s="22" t="str">
        <f t="shared" si="0"/>
        <v>Town of Eastchester - 10</v>
      </c>
      <c r="B69" s="11">
        <v>30010</v>
      </c>
      <c r="C69" s="11">
        <v>217</v>
      </c>
      <c r="D69" s="11">
        <v>208</v>
      </c>
      <c r="E69" s="11">
        <v>14</v>
      </c>
      <c r="F69" s="11">
        <v>18</v>
      </c>
      <c r="G69" s="11">
        <v>0</v>
      </c>
      <c r="H69" s="11">
        <f t="shared" si="4"/>
        <v>457</v>
      </c>
      <c r="I69" s="24">
        <f t="shared" si="5"/>
        <v>8</v>
      </c>
      <c r="J69" s="23">
        <f t="shared" si="6"/>
        <v>465</v>
      </c>
    </row>
    <row r="70" spans="1:10" x14ac:dyDescent="0.25">
      <c r="A70" s="22" t="str">
        <f t="shared" si="0"/>
        <v>Town of Eastchester - 11</v>
      </c>
      <c r="B70" s="11">
        <v>30011</v>
      </c>
      <c r="C70" s="11">
        <v>112</v>
      </c>
      <c r="D70" s="11">
        <v>68</v>
      </c>
      <c r="E70" s="11">
        <v>5</v>
      </c>
      <c r="F70" s="11">
        <v>8</v>
      </c>
      <c r="G70" s="11">
        <v>0</v>
      </c>
      <c r="H70" s="11">
        <f t="shared" si="4"/>
        <v>193</v>
      </c>
      <c r="I70" s="24">
        <f t="shared" si="5"/>
        <v>5</v>
      </c>
      <c r="J70" s="23">
        <f t="shared" si="6"/>
        <v>198</v>
      </c>
    </row>
    <row r="71" spans="1:10" x14ac:dyDescent="0.25">
      <c r="A71" s="22" t="str">
        <f t="shared" ref="A71:A135" si="9">VLOOKUP(B71,KEY,3,FALSE)</f>
        <v>Town of Eastchester - 12</v>
      </c>
      <c r="B71" s="11">
        <v>30012</v>
      </c>
      <c r="C71" s="11">
        <v>183</v>
      </c>
      <c r="D71" s="11">
        <v>102</v>
      </c>
      <c r="E71" s="11">
        <v>14</v>
      </c>
      <c r="F71" s="11">
        <v>7</v>
      </c>
      <c r="G71" s="11">
        <v>1</v>
      </c>
      <c r="H71" s="11">
        <f t="shared" si="4"/>
        <v>307</v>
      </c>
      <c r="I71" s="24">
        <f t="shared" si="5"/>
        <v>6</v>
      </c>
      <c r="J71" s="23">
        <f t="shared" si="6"/>
        <v>313</v>
      </c>
    </row>
    <row r="72" spans="1:10" x14ac:dyDescent="0.25">
      <c r="A72" s="22" t="str">
        <f t="shared" si="9"/>
        <v>Town of Eastchester - 13</v>
      </c>
      <c r="B72" s="11">
        <v>30013</v>
      </c>
      <c r="C72" s="11">
        <v>264</v>
      </c>
      <c r="D72" s="11">
        <v>301</v>
      </c>
      <c r="E72" s="11">
        <v>29</v>
      </c>
      <c r="F72" s="11">
        <v>14</v>
      </c>
      <c r="G72" s="11">
        <v>0</v>
      </c>
      <c r="H72" s="11">
        <f t="shared" si="4"/>
        <v>608</v>
      </c>
      <c r="I72" s="24">
        <f t="shared" si="5"/>
        <v>21</v>
      </c>
      <c r="J72" s="23">
        <f t="shared" si="6"/>
        <v>629</v>
      </c>
    </row>
    <row r="73" spans="1:10" x14ac:dyDescent="0.25">
      <c r="A73" s="22" t="str">
        <f t="shared" si="9"/>
        <v>Town of Eastchester - 14</v>
      </c>
      <c r="B73" s="11">
        <v>30014</v>
      </c>
      <c r="C73" s="11">
        <v>232</v>
      </c>
      <c r="D73" s="11">
        <v>130</v>
      </c>
      <c r="E73" s="11">
        <v>12</v>
      </c>
      <c r="F73" s="11">
        <v>17</v>
      </c>
      <c r="G73" s="11">
        <v>0</v>
      </c>
      <c r="H73" s="11">
        <f t="shared" si="4"/>
        <v>391</v>
      </c>
      <c r="I73" s="24">
        <f t="shared" si="5"/>
        <v>9</v>
      </c>
      <c r="J73" s="23">
        <f t="shared" si="6"/>
        <v>400</v>
      </c>
    </row>
    <row r="74" spans="1:10" x14ac:dyDescent="0.25">
      <c r="A74" s="22" t="str">
        <f t="shared" si="9"/>
        <v>Town of Eastchester - 15</v>
      </c>
      <c r="B74" s="11">
        <v>30015</v>
      </c>
      <c r="C74" s="11">
        <v>184</v>
      </c>
      <c r="D74" s="11">
        <v>325</v>
      </c>
      <c r="E74" s="11">
        <v>29</v>
      </c>
      <c r="F74" s="11">
        <v>2</v>
      </c>
      <c r="G74" s="11">
        <v>0</v>
      </c>
      <c r="H74" s="11">
        <f t="shared" si="4"/>
        <v>540</v>
      </c>
      <c r="I74" s="24">
        <f t="shared" si="5"/>
        <v>5</v>
      </c>
      <c r="J74" s="23">
        <f t="shared" si="6"/>
        <v>545</v>
      </c>
    </row>
    <row r="75" spans="1:10" x14ac:dyDescent="0.25">
      <c r="A75" s="22" t="str">
        <f t="shared" si="9"/>
        <v>Town of Eastchester - 16</v>
      </c>
      <c r="B75" s="11">
        <v>30016</v>
      </c>
      <c r="C75" s="11">
        <v>259</v>
      </c>
      <c r="D75" s="11">
        <v>218</v>
      </c>
      <c r="E75" s="11">
        <v>16</v>
      </c>
      <c r="F75" s="11">
        <v>4</v>
      </c>
      <c r="G75" s="11">
        <v>0</v>
      </c>
      <c r="H75" s="11">
        <f t="shared" si="4"/>
        <v>497</v>
      </c>
      <c r="I75" s="24">
        <f t="shared" si="5"/>
        <v>7</v>
      </c>
      <c r="J75" s="23">
        <f t="shared" si="6"/>
        <v>504</v>
      </c>
    </row>
    <row r="76" spans="1:10" x14ac:dyDescent="0.25">
      <c r="A76" s="22" t="str">
        <f t="shared" si="9"/>
        <v>Town of Eastchester - 17</v>
      </c>
      <c r="B76" s="11">
        <v>30017</v>
      </c>
      <c r="C76" s="11">
        <v>198</v>
      </c>
      <c r="D76" s="11">
        <v>210</v>
      </c>
      <c r="E76" s="11">
        <v>18</v>
      </c>
      <c r="F76" s="11">
        <v>6</v>
      </c>
      <c r="G76" s="11">
        <v>0</v>
      </c>
      <c r="H76" s="11">
        <f t="shared" si="4"/>
        <v>432</v>
      </c>
      <c r="I76" s="24">
        <f t="shared" si="5"/>
        <v>7</v>
      </c>
      <c r="J76" s="23">
        <f t="shared" si="6"/>
        <v>439</v>
      </c>
    </row>
    <row r="77" spans="1:10" x14ac:dyDescent="0.25">
      <c r="A77" s="22" t="str">
        <f t="shared" si="9"/>
        <v>Town of Eastchester - 18</v>
      </c>
      <c r="B77" s="11">
        <v>30018</v>
      </c>
      <c r="C77" s="11">
        <v>155</v>
      </c>
      <c r="D77" s="11">
        <v>109</v>
      </c>
      <c r="E77" s="11">
        <v>14</v>
      </c>
      <c r="F77" s="11">
        <v>8</v>
      </c>
      <c r="G77" s="11">
        <v>0</v>
      </c>
      <c r="H77" s="11">
        <f t="shared" si="4"/>
        <v>286</v>
      </c>
      <c r="I77" s="24">
        <f t="shared" si="5"/>
        <v>5</v>
      </c>
      <c r="J77" s="23">
        <f t="shared" si="6"/>
        <v>291</v>
      </c>
    </row>
    <row r="78" spans="1:10" x14ac:dyDescent="0.25">
      <c r="A78" s="22" t="str">
        <f t="shared" si="9"/>
        <v>Town of Eastchester - 19</v>
      </c>
      <c r="B78" s="11">
        <v>30019</v>
      </c>
      <c r="C78" s="11">
        <v>183</v>
      </c>
      <c r="D78" s="11">
        <v>131</v>
      </c>
      <c r="E78" s="11">
        <v>16</v>
      </c>
      <c r="F78" s="11">
        <v>10</v>
      </c>
      <c r="G78" s="11">
        <v>0</v>
      </c>
      <c r="H78" s="11">
        <f t="shared" si="4"/>
        <v>340</v>
      </c>
      <c r="I78" s="24">
        <f t="shared" si="5"/>
        <v>9</v>
      </c>
      <c r="J78" s="23">
        <f t="shared" si="6"/>
        <v>349</v>
      </c>
    </row>
    <row r="79" spans="1:10" x14ac:dyDescent="0.25">
      <c r="A79" s="22" t="str">
        <f t="shared" si="9"/>
        <v>Town of Eastchester - 20</v>
      </c>
      <c r="B79" s="11">
        <v>30020</v>
      </c>
      <c r="C79" s="11">
        <v>300</v>
      </c>
      <c r="D79" s="11">
        <v>211</v>
      </c>
      <c r="E79" s="11">
        <v>19</v>
      </c>
      <c r="F79" s="11">
        <v>11</v>
      </c>
      <c r="G79" s="11">
        <v>0</v>
      </c>
      <c r="H79" s="11">
        <f t="shared" si="4"/>
        <v>541</v>
      </c>
      <c r="I79" s="24">
        <f t="shared" si="5"/>
        <v>10</v>
      </c>
      <c r="J79" s="23">
        <f t="shared" si="6"/>
        <v>551</v>
      </c>
    </row>
    <row r="80" spans="1:10" x14ac:dyDescent="0.25">
      <c r="A80" s="22" t="str">
        <f t="shared" si="9"/>
        <v>Town of Eastchester - 21</v>
      </c>
      <c r="B80" s="11">
        <v>30021</v>
      </c>
      <c r="C80" s="11">
        <v>162</v>
      </c>
      <c r="D80" s="11">
        <v>119</v>
      </c>
      <c r="E80" s="11">
        <v>11</v>
      </c>
      <c r="F80" s="11">
        <v>5</v>
      </c>
      <c r="G80" s="11">
        <v>0</v>
      </c>
      <c r="H80" s="11">
        <f t="shared" si="4"/>
        <v>297</v>
      </c>
      <c r="I80" s="24">
        <f t="shared" si="5"/>
        <v>14</v>
      </c>
      <c r="J80" s="23">
        <f t="shared" si="6"/>
        <v>311</v>
      </c>
    </row>
    <row r="81" spans="1:10" x14ac:dyDescent="0.25">
      <c r="A81" s="22" t="str">
        <f t="shared" si="9"/>
        <v>Town of Eastchester - 22</v>
      </c>
      <c r="B81" s="11">
        <v>30022</v>
      </c>
      <c r="C81" s="11">
        <v>257</v>
      </c>
      <c r="D81" s="11">
        <v>191</v>
      </c>
      <c r="E81" s="11">
        <v>16</v>
      </c>
      <c r="F81" s="11">
        <v>16</v>
      </c>
      <c r="G81" s="11">
        <v>0</v>
      </c>
      <c r="H81" s="11">
        <f t="shared" si="4"/>
        <v>480</v>
      </c>
      <c r="I81" s="24">
        <f t="shared" si="5"/>
        <v>12</v>
      </c>
      <c r="J81" s="23">
        <f t="shared" si="6"/>
        <v>492</v>
      </c>
    </row>
    <row r="82" spans="1:10" x14ac:dyDescent="0.25">
      <c r="A82" s="22" t="str">
        <f t="shared" si="9"/>
        <v>Town of Eastchester - 23</v>
      </c>
      <c r="B82" s="11">
        <v>30023</v>
      </c>
      <c r="C82" s="11">
        <v>204</v>
      </c>
      <c r="D82" s="11">
        <v>275</v>
      </c>
      <c r="E82" s="11">
        <v>43</v>
      </c>
      <c r="F82" s="11">
        <v>17</v>
      </c>
      <c r="G82" s="11">
        <v>0</v>
      </c>
      <c r="H82" s="11">
        <f t="shared" si="4"/>
        <v>539</v>
      </c>
      <c r="I82" s="24">
        <f t="shared" si="5"/>
        <v>11</v>
      </c>
      <c r="J82" s="23">
        <f t="shared" si="6"/>
        <v>550</v>
      </c>
    </row>
    <row r="83" spans="1:10" x14ac:dyDescent="0.25">
      <c r="A83" s="22" t="str">
        <f t="shared" si="9"/>
        <v>Town of Eastchester - 24</v>
      </c>
      <c r="B83" s="11">
        <v>30024</v>
      </c>
      <c r="C83" s="11">
        <v>86</v>
      </c>
      <c r="D83" s="11">
        <v>129</v>
      </c>
      <c r="E83" s="11">
        <v>10</v>
      </c>
      <c r="F83" s="11">
        <v>5</v>
      </c>
      <c r="G83" s="11">
        <v>0</v>
      </c>
      <c r="H83" s="11">
        <f t="shared" si="4"/>
        <v>230</v>
      </c>
      <c r="I83" s="24">
        <f t="shared" si="5"/>
        <v>7</v>
      </c>
      <c r="J83" s="23">
        <f t="shared" si="6"/>
        <v>237</v>
      </c>
    </row>
    <row r="84" spans="1:10" x14ac:dyDescent="0.25">
      <c r="A84" s="22" t="str">
        <f t="shared" si="9"/>
        <v>Town of Eastchester - 25</v>
      </c>
      <c r="B84" s="11">
        <v>30025</v>
      </c>
      <c r="C84" s="11">
        <v>125</v>
      </c>
      <c r="D84" s="11">
        <v>276</v>
      </c>
      <c r="E84" s="11">
        <v>32</v>
      </c>
      <c r="F84" s="11">
        <v>13</v>
      </c>
      <c r="G84" s="11">
        <v>0</v>
      </c>
      <c r="H84" s="11">
        <f t="shared" si="4"/>
        <v>446</v>
      </c>
      <c r="I84" s="24">
        <f t="shared" si="5"/>
        <v>15</v>
      </c>
      <c r="J84" s="23">
        <f t="shared" si="6"/>
        <v>461</v>
      </c>
    </row>
    <row r="85" spans="1:10" x14ac:dyDescent="0.25">
      <c r="A85" s="22" t="str">
        <f t="shared" si="9"/>
        <v>Town of Eastchester - 26</v>
      </c>
      <c r="B85" s="11">
        <v>30026</v>
      </c>
      <c r="C85" s="11">
        <v>103</v>
      </c>
      <c r="D85" s="11">
        <v>270</v>
      </c>
      <c r="E85" s="11">
        <v>22</v>
      </c>
      <c r="F85" s="11">
        <v>5</v>
      </c>
      <c r="G85" s="11">
        <v>0</v>
      </c>
      <c r="H85" s="11">
        <f t="shared" ref="H85:H149" si="10">SUM(C85:G85)</f>
        <v>400</v>
      </c>
      <c r="I85" s="24">
        <f t="shared" ref="I85:I149" si="11">SUM(J85-H85)</f>
        <v>14</v>
      </c>
      <c r="J85" s="23">
        <f t="shared" ref="J85:J149" si="12">VLOOKUP(B85,KEY,2,FALSE)</f>
        <v>414</v>
      </c>
    </row>
    <row r="86" spans="1:10" x14ac:dyDescent="0.25">
      <c r="A86" s="22" t="str">
        <f t="shared" si="9"/>
        <v>Town of Eastchester - 27</v>
      </c>
      <c r="B86" s="11">
        <v>30027</v>
      </c>
      <c r="C86" s="11">
        <v>211</v>
      </c>
      <c r="D86" s="11">
        <v>125</v>
      </c>
      <c r="E86" s="11">
        <v>14</v>
      </c>
      <c r="F86" s="11">
        <v>16</v>
      </c>
      <c r="G86" s="11">
        <v>1</v>
      </c>
      <c r="H86" s="11">
        <f t="shared" si="10"/>
        <v>367</v>
      </c>
      <c r="I86" s="24">
        <f t="shared" si="11"/>
        <v>9</v>
      </c>
      <c r="J86" s="23">
        <f t="shared" si="12"/>
        <v>376</v>
      </c>
    </row>
    <row r="87" spans="1:10" x14ac:dyDescent="0.25">
      <c r="A87" s="22" t="str">
        <f t="shared" si="9"/>
        <v>Town of Eastchester - 28</v>
      </c>
      <c r="B87" s="11">
        <v>30028</v>
      </c>
      <c r="C87" s="11">
        <v>121</v>
      </c>
      <c r="D87" s="11">
        <v>186</v>
      </c>
      <c r="E87" s="11">
        <v>15</v>
      </c>
      <c r="F87" s="11">
        <v>15</v>
      </c>
      <c r="G87" s="11">
        <v>0</v>
      </c>
      <c r="H87" s="11">
        <f t="shared" si="10"/>
        <v>337</v>
      </c>
      <c r="I87" s="24">
        <f t="shared" si="11"/>
        <v>5</v>
      </c>
      <c r="J87" s="23">
        <f t="shared" si="12"/>
        <v>342</v>
      </c>
    </row>
    <row r="88" spans="1:10" x14ac:dyDescent="0.25">
      <c r="A88" s="22" t="str">
        <f t="shared" si="9"/>
        <v>Town of Eastchester - 29</v>
      </c>
      <c r="B88" s="11">
        <v>30029</v>
      </c>
      <c r="C88" s="11">
        <v>151</v>
      </c>
      <c r="D88" s="11">
        <v>333</v>
      </c>
      <c r="E88" s="11">
        <v>27</v>
      </c>
      <c r="F88" s="11">
        <v>11</v>
      </c>
      <c r="G88" s="11">
        <v>0</v>
      </c>
      <c r="H88" s="11">
        <f t="shared" si="10"/>
        <v>522</v>
      </c>
      <c r="I88" s="24">
        <f t="shared" si="11"/>
        <v>11</v>
      </c>
      <c r="J88" s="23">
        <f t="shared" si="12"/>
        <v>533</v>
      </c>
    </row>
    <row r="89" spans="1:10" x14ac:dyDescent="0.25">
      <c r="A89" s="22" t="str">
        <f t="shared" si="9"/>
        <v>Town of Eastchester - 30</v>
      </c>
      <c r="B89" s="11">
        <v>30030</v>
      </c>
      <c r="C89" s="11">
        <v>155</v>
      </c>
      <c r="D89" s="11">
        <v>248</v>
      </c>
      <c r="E89" s="11">
        <v>21</v>
      </c>
      <c r="F89" s="11">
        <v>8</v>
      </c>
      <c r="G89" s="11">
        <v>0</v>
      </c>
      <c r="H89" s="11">
        <f t="shared" si="10"/>
        <v>432</v>
      </c>
      <c r="I89" s="24">
        <f t="shared" si="11"/>
        <v>10</v>
      </c>
      <c r="J89" s="23">
        <f t="shared" si="12"/>
        <v>442</v>
      </c>
    </row>
    <row r="90" spans="1:10" x14ac:dyDescent="0.25">
      <c r="A90" s="22" t="str">
        <f t="shared" si="9"/>
        <v>Town of Eastchester - 31</v>
      </c>
      <c r="B90" s="11">
        <v>30031</v>
      </c>
      <c r="C90" s="11">
        <v>134</v>
      </c>
      <c r="D90" s="11">
        <v>134</v>
      </c>
      <c r="E90" s="11">
        <v>11</v>
      </c>
      <c r="F90" s="11">
        <v>8</v>
      </c>
      <c r="G90" s="11">
        <v>0</v>
      </c>
      <c r="H90" s="11">
        <f t="shared" si="10"/>
        <v>287</v>
      </c>
      <c r="I90" s="24">
        <f t="shared" si="11"/>
        <v>10</v>
      </c>
      <c r="J90" s="23">
        <f t="shared" si="12"/>
        <v>297</v>
      </c>
    </row>
    <row r="91" spans="1:10" x14ac:dyDescent="0.25">
      <c r="A91" s="22" t="str">
        <f t="shared" si="9"/>
        <v>Town of Eastchester - 32</v>
      </c>
      <c r="B91" s="11">
        <v>30032</v>
      </c>
      <c r="C91" s="11">
        <v>178</v>
      </c>
      <c r="D91" s="11">
        <v>146</v>
      </c>
      <c r="E91" s="11">
        <v>25</v>
      </c>
      <c r="F91" s="11">
        <v>12</v>
      </c>
      <c r="G91" s="11">
        <v>0</v>
      </c>
      <c r="H91" s="11">
        <f t="shared" si="10"/>
        <v>361</v>
      </c>
      <c r="I91" s="24">
        <f t="shared" si="11"/>
        <v>9</v>
      </c>
      <c r="J91" s="23">
        <f t="shared" si="12"/>
        <v>370</v>
      </c>
    </row>
    <row r="92" spans="1:10" x14ac:dyDescent="0.25">
      <c r="A92" s="22" t="str">
        <f t="shared" si="9"/>
        <v>Town of Eastchester - 33</v>
      </c>
      <c r="B92" s="11">
        <v>30033</v>
      </c>
      <c r="C92" s="11">
        <v>194</v>
      </c>
      <c r="D92" s="11">
        <v>107</v>
      </c>
      <c r="E92" s="11">
        <v>17</v>
      </c>
      <c r="F92" s="11">
        <v>9</v>
      </c>
      <c r="G92" s="11">
        <v>0</v>
      </c>
      <c r="H92" s="11">
        <f t="shared" si="10"/>
        <v>327</v>
      </c>
      <c r="I92" s="24">
        <f t="shared" si="11"/>
        <v>6</v>
      </c>
      <c r="J92" s="23">
        <f t="shared" si="12"/>
        <v>333</v>
      </c>
    </row>
    <row r="93" spans="1:10" x14ac:dyDescent="0.25">
      <c r="A93" s="22" t="str">
        <f t="shared" si="9"/>
        <v>Town of Eastchester - 34</v>
      </c>
      <c r="B93" s="11">
        <v>30034</v>
      </c>
      <c r="C93" s="11">
        <v>159</v>
      </c>
      <c r="D93" s="11">
        <v>89</v>
      </c>
      <c r="E93" s="11">
        <v>10</v>
      </c>
      <c r="F93" s="11">
        <v>10</v>
      </c>
      <c r="G93" s="11">
        <v>0</v>
      </c>
      <c r="H93" s="11">
        <f t="shared" si="10"/>
        <v>268</v>
      </c>
      <c r="I93" s="24">
        <f t="shared" si="11"/>
        <v>5</v>
      </c>
      <c r="J93" s="23">
        <f t="shared" si="12"/>
        <v>273</v>
      </c>
    </row>
    <row r="94" spans="1:10" x14ac:dyDescent="0.25">
      <c r="A94" s="22" t="str">
        <f t="shared" si="9"/>
        <v>Town of Eastchester - 35</v>
      </c>
      <c r="B94" s="11">
        <v>30035</v>
      </c>
      <c r="C94" s="11">
        <v>82</v>
      </c>
      <c r="D94" s="11">
        <v>145</v>
      </c>
      <c r="E94" s="11">
        <v>17</v>
      </c>
      <c r="F94" s="11">
        <v>5</v>
      </c>
      <c r="G94" s="11">
        <v>0</v>
      </c>
      <c r="H94" s="11">
        <f t="shared" si="10"/>
        <v>249</v>
      </c>
      <c r="I94" s="24">
        <f t="shared" si="11"/>
        <v>10</v>
      </c>
      <c r="J94" s="23">
        <f t="shared" si="12"/>
        <v>259</v>
      </c>
    </row>
    <row r="95" spans="1:10" x14ac:dyDescent="0.25">
      <c r="A95" s="22" t="str">
        <f t="shared" si="9"/>
        <v>Town of Eastchester - 36</v>
      </c>
      <c r="B95" s="11">
        <v>30036</v>
      </c>
      <c r="C95" s="11">
        <v>88</v>
      </c>
      <c r="D95" s="11">
        <v>243</v>
      </c>
      <c r="E95" s="11">
        <v>20</v>
      </c>
      <c r="F95" s="11">
        <v>3</v>
      </c>
      <c r="G95" s="11">
        <v>0</v>
      </c>
      <c r="H95" s="11">
        <f t="shared" si="10"/>
        <v>354</v>
      </c>
      <c r="I95" s="24">
        <f t="shared" si="11"/>
        <v>3</v>
      </c>
      <c r="J95" s="23">
        <f t="shared" si="12"/>
        <v>357</v>
      </c>
    </row>
    <row r="96" spans="1:10" x14ac:dyDescent="0.25">
      <c r="A96" s="22" t="str">
        <f t="shared" si="9"/>
        <v>Town of Eastchester - 37</v>
      </c>
      <c r="B96" s="11">
        <v>30037</v>
      </c>
      <c r="C96" s="11">
        <v>108</v>
      </c>
      <c r="D96" s="11">
        <v>175</v>
      </c>
      <c r="E96" s="11">
        <v>16</v>
      </c>
      <c r="F96" s="11">
        <v>9</v>
      </c>
      <c r="G96" s="11">
        <v>0</v>
      </c>
      <c r="H96" s="11">
        <f t="shared" si="10"/>
        <v>308</v>
      </c>
      <c r="I96" s="24">
        <f t="shared" si="11"/>
        <v>1</v>
      </c>
      <c r="J96" s="23">
        <f t="shared" si="12"/>
        <v>309</v>
      </c>
    </row>
    <row r="97" spans="1:10" x14ac:dyDescent="0.25">
      <c r="A97" s="22" t="str">
        <f t="shared" si="9"/>
        <v>Town of Eastchester - 38</v>
      </c>
      <c r="B97" s="11">
        <v>30038</v>
      </c>
      <c r="C97" s="11">
        <v>71</v>
      </c>
      <c r="D97" s="11">
        <v>258</v>
      </c>
      <c r="E97" s="11">
        <v>16</v>
      </c>
      <c r="F97" s="11">
        <v>7</v>
      </c>
      <c r="G97" s="11">
        <v>0</v>
      </c>
      <c r="H97" s="11">
        <f t="shared" si="10"/>
        <v>352</v>
      </c>
      <c r="I97" s="24">
        <f t="shared" si="11"/>
        <v>7</v>
      </c>
      <c r="J97" s="23">
        <f t="shared" si="12"/>
        <v>359</v>
      </c>
    </row>
    <row r="98" spans="1:10" ht="13.8" thickBot="1" x14ac:dyDescent="0.3">
      <c r="A98" s="18" t="str">
        <f t="shared" si="9"/>
        <v>Town of Eastchester - 39</v>
      </c>
      <c r="B98" s="19">
        <v>30039</v>
      </c>
      <c r="C98" s="19">
        <v>92</v>
      </c>
      <c r="D98" s="19">
        <v>228</v>
      </c>
      <c r="E98" s="19">
        <v>20</v>
      </c>
      <c r="F98" s="19">
        <v>6</v>
      </c>
      <c r="G98" s="19">
        <v>0</v>
      </c>
      <c r="H98" s="19">
        <f t="shared" si="10"/>
        <v>346</v>
      </c>
      <c r="I98" s="26">
        <f t="shared" si="11"/>
        <v>2</v>
      </c>
      <c r="J98" s="19">
        <f t="shared" si="12"/>
        <v>348</v>
      </c>
    </row>
    <row r="99" spans="1:10" x14ac:dyDescent="0.25">
      <c r="A99" s="22"/>
      <c r="B99" s="11" t="s">
        <v>977</v>
      </c>
      <c r="C99" s="11">
        <f>SUM(C60:C98)</f>
        <v>6327</v>
      </c>
      <c r="D99" s="11">
        <f t="shared" ref="D99:J99" si="13">SUM(D60:D98)</f>
        <v>7424</v>
      </c>
      <c r="E99" s="11">
        <f t="shared" si="13"/>
        <v>673</v>
      </c>
      <c r="F99" s="11">
        <f t="shared" si="13"/>
        <v>390</v>
      </c>
      <c r="G99" s="11">
        <f t="shared" si="13"/>
        <v>2</v>
      </c>
      <c r="H99" s="11">
        <f t="shared" si="13"/>
        <v>14816</v>
      </c>
      <c r="I99" s="11">
        <f t="shared" si="13"/>
        <v>315</v>
      </c>
      <c r="J99" s="11">
        <f t="shared" si="13"/>
        <v>15131</v>
      </c>
    </row>
    <row r="100" spans="1:10" x14ac:dyDescent="0.25">
      <c r="A100" s="22" t="str">
        <f t="shared" si="9"/>
        <v>Town of Greenburgh - 1</v>
      </c>
      <c r="B100" s="11">
        <v>40001</v>
      </c>
      <c r="C100" s="11">
        <v>567</v>
      </c>
      <c r="D100" s="11">
        <v>190</v>
      </c>
      <c r="E100" s="11">
        <v>15</v>
      </c>
      <c r="F100" s="11">
        <v>44</v>
      </c>
      <c r="G100" s="11">
        <v>0</v>
      </c>
      <c r="H100" s="11">
        <f t="shared" si="10"/>
        <v>816</v>
      </c>
      <c r="I100" s="24">
        <f t="shared" si="11"/>
        <v>26</v>
      </c>
      <c r="J100" s="23">
        <f t="shared" si="12"/>
        <v>842</v>
      </c>
    </row>
    <row r="101" spans="1:10" x14ac:dyDescent="0.25">
      <c r="A101" s="22" t="str">
        <f t="shared" si="9"/>
        <v>Town of Greenburgh - 2</v>
      </c>
      <c r="B101" s="11">
        <v>40002</v>
      </c>
      <c r="C101" s="11">
        <v>185</v>
      </c>
      <c r="D101" s="11">
        <v>54</v>
      </c>
      <c r="E101" s="11">
        <v>7</v>
      </c>
      <c r="F101" s="11">
        <v>33</v>
      </c>
      <c r="G101" s="11">
        <v>0</v>
      </c>
      <c r="H101" s="11">
        <f t="shared" si="10"/>
        <v>279</v>
      </c>
      <c r="I101" s="24">
        <f t="shared" si="11"/>
        <v>4</v>
      </c>
      <c r="J101" s="23">
        <f t="shared" si="12"/>
        <v>283</v>
      </c>
    </row>
    <row r="102" spans="1:10" x14ac:dyDescent="0.25">
      <c r="A102" s="22" t="str">
        <f t="shared" si="9"/>
        <v>Town of Greenburgh - 3</v>
      </c>
      <c r="B102" s="11">
        <v>40003</v>
      </c>
      <c r="C102" s="11">
        <v>466</v>
      </c>
      <c r="D102" s="11">
        <v>130</v>
      </c>
      <c r="E102" s="11">
        <v>9</v>
      </c>
      <c r="F102" s="11">
        <v>58</v>
      </c>
      <c r="G102" s="11">
        <v>0</v>
      </c>
      <c r="H102" s="11">
        <f t="shared" si="10"/>
        <v>663</v>
      </c>
      <c r="I102" s="24">
        <f t="shared" si="11"/>
        <v>16</v>
      </c>
      <c r="J102" s="23">
        <f t="shared" si="12"/>
        <v>679</v>
      </c>
    </row>
    <row r="103" spans="1:10" x14ac:dyDescent="0.25">
      <c r="A103" s="22" t="str">
        <f t="shared" si="9"/>
        <v>Town of Greenburgh - 4</v>
      </c>
      <c r="B103" s="11">
        <v>40004</v>
      </c>
      <c r="C103" s="11">
        <v>70</v>
      </c>
      <c r="D103" s="11">
        <v>24</v>
      </c>
      <c r="E103" s="11">
        <v>6</v>
      </c>
      <c r="F103" s="11">
        <v>9</v>
      </c>
      <c r="G103" s="11">
        <v>0</v>
      </c>
      <c r="H103" s="11">
        <f t="shared" si="10"/>
        <v>109</v>
      </c>
      <c r="I103" s="24">
        <f t="shared" si="11"/>
        <v>2</v>
      </c>
      <c r="J103" s="23">
        <f t="shared" si="12"/>
        <v>111</v>
      </c>
    </row>
    <row r="104" spans="1:10" x14ac:dyDescent="0.25">
      <c r="A104" s="22" t="str">
        <f t="shared" si="9"/>
        <v>Town of Greenburgh - 5</v>
      </c>
      <c r="B104" s="11">
        <v>40005</v>
      </c>
      <c r="C104" s="11">
        <v>383</v>
      </c>
      <c r="D104" s="11">
        <v>218</v>
      </c>
      <c r="E104" s="11">
        <v>10</v>
      </c>
      <c r="F104" s="11">
        <v>44</v>
      </c>
      <c r="G104" s="11">
        <v>0</v>
      </c>
      <c r="H104" s="11">
        <f t="shared" si="10"/>
        <v>655</v>
      </c>
      <c r="I104" s="24">
        <f t="shared" si="11"/>
        <v>15</v>
      </c>
      <c r="J104" s="23">
        <f t="shared" si="12"/>
        <v>670</v>
      </c>
    </row>
    <row r="105" spans="1:10" x14ac:dyDescent="0.25">
      <c r="A105" s="22" t="str">
        <f t="shared" si="9"/>
        <v>Town of Greenburgh - 6</v>
      </c>
      <c r="B105" s="11">
        <v>40006</v>
      </c>
      <c r="C105" s="11">
        <v>148</v>
      </c>
      <c r="D105" s="11">
        <v>80</v>
      </c>
      <c r="E105" s="11">
        <v>12</v>
      </c>
      <c r="F105" s="11">
        <v>13</v>
      </c>
      <c r="G105" s="11">
        <v>0</v>
      </c>
      <c r="H105" s="11">
        <f t="shared" si="10"/>
        <v>253</v>
      </c>
      <c r="I105" s="24">
        <f t="shared" si="11"/>
        <v>6</v>
      </c>
      <c r="J105" s="23">
        <f t="shared" si="12"/>
        <v>259</v>
      </c>
    </row>
    <row r="106" spans="1:10" x14ac:dyDescent="0.25">
      <c r="A106" s="22" t="str">
        <f t="shared" si="9"/>
        <v>Town of Greenburgh - 7</v>
      </c>
      <c r="B106" s="11">
        <v>40007</v>
      </c>
      <c r="C106" s="11">
        <v>231</v>
      </c>
      <c r="D106" s="11">
        <v>140</v>
      </c>
      <c r="E106" s="11">
        <v>12</v>
      </c>
      <c r="F106" s="11">
        <v>21</v>
      </c>
      <c r="G106" s="11">
        <v>0</v>
      </c>
      <c r="H106" s="11">
        <f t="shared" si="10"/>
        <v>404</v>
      </c>
      <c r="I106" s="24">
        <f t="shared" si="11"/>
        <v>8</v>
      </c>
      <c r="J106" s="23">
        <f t="shared" si="12"/>
        <v>412</v>
      </c>
    </row>
    <row r="107" spans="1:10" x14ac:dyDescent="0.25">
      <c r="A107" s="22" t="str">
        <f t="shared" si="9"/>
        <v>Town of Greenburgh - 8</v>
      </c>
      <c r="B107" s="11">
        <v>40008</v>
      </c>
      <c r="C107" s="11">
        <v>351</v>
      </c>
      <c r="D107" s="11">
        <v>123</v>
      </c>
      <c r="E107" s="11">
        <v>15</v>
      </c>
      <c r="F107" s="11">
        <v>49</v>
      </c>
      <c r="G107" s="11">
        <v>0</v>
      </c>
      <c r="H107" s="11">
        <f t="shared" si="10"/>
        <v>538</v>
      </c>
      <c r="I107" s="24">
        <f t="shared" si="11"/>
        <v>13</v>
      </c>
      <c r="J107" s="23">
        <f t="shared" si="12"/>
        <v>551</v>
      </c>
    </row>
    <row r="108" spans="1:10" x14ac:dyDescent="0.25">
      <c r="A108" s="22" t="str">
        <f t="shared" si="9"/>
        <v>Town of Greenburgh - 9</v>
      </c>
      <c r="B108" s="11">
        <v>40009</v>
      </c>
      <c r="C108" s="11">
        <v>319</v>
      </c>
      <c r="D108" s="11">
        <v>135</v>
      </c>
      <c r="E108" s="11">
        <v>16</v>
      </c>
      <c r="F108" s="11">
        <v>49</v>
      </c>
      <c r="G108" s="11">
        <v>0</v>
      </c>
      <c r="H108" s="11">
        <f t="shared" si="10"/>
        <v>519</v>
      </c>
      <c r="I108" s="24">
        <f t="shared" si="11"/>
        <v>7</v>
      </c>
      <c r="J108" s="23">
        <f t="shared" si="12"/>
        <v>526</v>
      </c>
    </row>
    <row r="109" spans="1:10" x14ac:dyDescent="0.25">
      <c r="A109" s="22" t="str">
        <f t="shared" si="9"/>
        <v>Town of Greenburgh - 10</v>
      </c>
      <c r="B109" s="11">
        <v>40010</v>
      </c>
      <c r="C109" s="11">
        <v>379</v>
      </c>
      <c r="D109" s="11">
        <v>206</v>
      </c>
      <c r="E109" s="11">
        <v>19</v>
      </c>
      <c r="F109" s="11">
        <v>40</v>
      </c>
      <c r="G109" s="11">
        <v>1</v>
      </c>
      <c r="H109" s="11">
        <f t="shared" si="10"/>
        <v>645</v>
      </c>
      <c r="I109" s="24">
        <f t="shared" si="11"/>
        <v>11</v>
      </c>
      <c r="J109" s="23">
        <f t="shared" si="12"/>
        <v>656</v>
      </c>
    </row>
    <row r="110" spans="1:10" x14ac:dyDescent="0.25">
      <c r="A110" s="22" t="str">
        <f t="shared" si="9"/>
        <v>Town of Greenburgh - 11</v>
      </c>
      <c r="B110" s="11">
        <v>40011</v>
      </c>
      <c r="C110" s="11">
        <v>193</v>
      </c>
      <c r="D110" s="11">
        <v>62</v>
      </c>
      <c r="E110" s="11">
        <v>1</v>
      </c>
      <c r="F110" s="11">
        <v>14</v>
      </c>
      <c r="G110" s="11">
        <v>0</v>
      </c>
      <c r="H110" s="11">
        <f t="shared" si="10"/>
        <v>270</v>
      </c>
      <c r="I110" s="24">
        <f t="shared" si="11"/>
        <v>11</v>
      </c>
      <c r="J110" s="23">
        <f t="shared" si="12"/>
        <v>281</v>
      </c>
    </row>
    <row r="111" spans="1:10" x14ac:dyDescent="0.25">
      <c r="A111" s="22" t="str">
        <f t="shared" si="9"/>
        <v>Town of Greenburgh - 12</v>
      </c>
      <c r="B111" s="11">
        <v>40012</v>
      </c>
      <c r="C111" s="11">
        <v>221</v>
      </c>
      <c r="D111" s="11">
        <v>168</v>
      </c>
      <c r="E111" s="11">
        <v>12</v>
      </c>
      <c r="F111" s="11">
        <v>33</v>
      </c>
      <c r="G111" s="11">
        <v>0</v>
      </c>
      <c r="H111" s="11">
        <f t="shared" si="10"/>
        <v>434</v>
      </c>
      <c r="I111" s="24">
        <f t="shared" si="11"/>
        <v>11</v>
      </c>
      <c r="J111" s="23">
        <f t="shared" si="12"/>
        <v>445</v>
      </c>
    </row>
    <row r="112" spans="1:10" x14ac:dyDescent="0.25">
      <c r="A112" s="22" t="str">
        <f t="shared" si="9"/>
        <v>Town of Greenburgh - 13</v>
      </c>
      <c r="B112" s="11">
        <v>40013</v>
      </c>
      <c r="C112" s="11">
        <v>459</v>
      </c>
      <c r="D112" s="11">
        <v>239</v>
      </c>
      <c r="E112" s="11">
        <v>24</v>
      </c>
      <c r="F112" s="11">
        <v>65</v>
      </c>
      <c r="G112" s="11">
        <v>0</v>
      </c>
      <c r="H112" s="11">
        <f t="shared" si="10"/>
        <v>787</v>
      </c>
      <c r="I112" s="24">
        <f t="shared" si="11"/>
        <v>18</v>
      </c>
      <c r="J112" s="23">
        <f t="shared" si="12"/>
        <v>805</v>
      </c>
    </row>
    <row r="113" spans="1:10" x14ac:dyDescent="0.25">
      <c r="A113" s="22" t="str">
        <f t="shared" si="9"/>
        <v>Town of Greenburgh - 14</v>
      </c>
      <c r="B113" s="11">
        <v>40014</v>
      </c>
      <c r="C113" s="11">
        <v>313</v>
      </c>
      <c r="D113" s="11">
        <v>74</v>
      </c>
      <c r="E113" s="11">
        <v>5</v>
      </c>
      <c r="F113" s="11">
        <v>33</v>
      </c>
      <c r="G113" s="11">
        <v>0</v>
      </c>
      <c r="H113" s="11">
        <f t="shared" si="10"/>
        <v>425</v>
      </c>
      <c r="I113" s="24">
        <f t="shared" si="11"/>
        <v>8</v>
      </c>
      <c r="J113" s="23">
        <f t="shared" si="12"/>
        <v>433</v>
      </c>
    </row>
    <row r="114" spans="1:10" x14ac:dyDescent="0.25">
      <c r="A114" s="22" t="str">
        <f t="shared" si="9"/>
        <v>Town of Greenburgh - 15</v>
      </c>
      <c r="B114" s="11">
        <v>40015</v>
      </c>
      <c r="C114" s="11">
        <v>360</v>
      </c>
      <c r="D114" s="11">
        <v>74</v>
      </c>
      <c r="E114" s="11">
        <v>8</v>
      </c>
      <c r="F114" s="11">
        <v>21</v>
      </c>
      <c r="G114" s="11">
        <v>0</v>
      </c>
      <c r="H114" s="11">
        <f t="shared" si="10"/>
        <v>463</v>
      </c>
      <c r="I114" s="24">
        <f t="shared" si="11"/>
        <v>11</v>
      </c>
      <c r="J114" s="23">
        <f t="shared" si="12"/>
        <v>474</v>
      </c>
    </row>
    <row r="115" spans="1:10" x14ac:dyDescent="0.25">
      <c r="A115" s="22" t="str">
        <f t="shared" si="9"/>
        <v>Town of Greenburgh - 16</v>
      </c>
      <c r="B115" s="11">
        <v>40016</v>
      </c>
      <c r="C115" s="11">
        <v>325</v>
      </c>
      <c r="D115" s="11">
        <v>144</v>
      </c>
      <c r="E115" s="11">
        <v>15</v>
      </c>
      <c r="F115" s="11">
        <v>41</v>
      </c>
      <c r="G115" s="11">
        <v>0</v>
      </c>
      <c r="H115" s="11">
        <f t="shared" si="10"/>
        <v>525</v>
      </c>
      <c r="I115" s="24">
        <f t="shared" si="11"/>
        <v>14</v>
      </c>
      <c r="J115" s="23">
        <f t="shared" si="12"/>
        <v>539</v>
      </c>
    </row>
    <row r="116" spans="1:10" x14ac:dyDescent="0.25">
      <c r="A116" s="22" t="str">
        <f t="shared" si="9"/>
        <v>Town of Greenburgh - 17</v>
      </c>
      <c r="B116" s="11">
        <v>40017</v>
      </c>
      <c r="C116" s="11">
        <v>262</v>
      </c>
      <c r="D116" s="11">
        <v>146</v>
      </c>
      <c r="E116" s="11">
        <v>12</v>
      </c>
      <c r="F116" s="11">
        <v>15</v>
      </c>
      <c r="G116" s="11">
        <v>0</v>
      </c>
      <c r="H116" s="11">
        <f t="shared" si="10"/>
        <v>435</v>
      </c>
      <c r="I116" s="24">
        <f t="shared" si="11"/>
        <v>8</v>
      </c>
      <c r="J116" s="23">
        <f t="shared" si="12"/>
        <v>443</v>
      </c>
    </row>
    <row r="117" spans="1:10" x14ac:dyDescent="0.25">
      <c r="A117" s="22" t="str">
        <f t="shared" si="9"/>
        <v>Town of Greenburgh - 18</v>
      </c>
      <c r="B117" s="11">
        <v>40018</v>
      </c>
      <c r="C117" s="11">
        <v>404</v>
      </c>
      <c r="D117" s="11">
        <v>92</v>
      </c>
      <c r="E117" s="11">
        <v>9</v>
      </c>
      <c r="F117" s="11">
        <v>60</v>
      </c>
      <c r="G117" s="11">
        <v>0</v>
      </c>
      <c r="H117" s="11">
        <f t="shared" si="10"/>
        <v>565</v>
      </c>
      <c r="I117" s="24">
        <f t="shared" si="11"/>
        <v>16</v>
      </c>
      <c r="J117" s="23">
        <f t="shared" si="12"/>
        <v>581</v>
      </c>
    </row>
    <row r="118" spans="1:10" x14ac:dyDescent="0.25">
      <c r="A118" s="22" t="str">
        <f t="shared" si="9"/>
        <v>Town of Greenburgh - 19</v>
      </c>
      <c r="B118" s="11">
        <v>40019</v>
      </c>
      <c r="C118" s="11">
        <v>427</v>
      </c>
      <c r="D118" s="11">
        <v>65</v>
      </c>
      <c r="E118" s="11">
        <v>7</v>
      </c>
      <c r="F118" s="11">
        <v>81</v>
      </c>
      <c r="G118" s="11">
        <v>0</v>
      </c>
      <c r="H118" s="11">
        <f t="shared" si="10"/>
        <v>580</v>
      </c>
      <c r="I118" s="24">
        <f t="shared" si="11"/>
        <v>11</v>
      </c>
      <c r="J118" s="23">
        <f t="shared" si="12"/>
        <v>591</v>
      </c>
    </row>
    <row r="119" spans="1:10" x14ac:dyDescent="0.25">
      <c r="A119" s="22" t="str">
        <f t="shared" si="9"/>
        <v>Town of Greenburgh - 20</v>
      </c>
      <c r="B119" s="11">
        <v>40020</v>
      </c>
      <c r="C119" s="11">
        <v>289</v>
      </c>
      <c r="D119" s="11">
        <v>92</v>
      </c>
      <c r="E119" s="11">
        <v>11</v>
      </c>
      <c r="F119" s="11">
        <v>55</v>
      </c>
      <c r="G119" s="11">
        <v>0</v>
      </c>
      <c r="H119" s="11">
        <f t="shared" si="10"/>
        <v>447</v>
      </c>
      <c r="I119" s="24">
        <f t="shared" si="11"/>
        <v>15</v>
      </c>
      <c r="J119" s="23">
        <f t="shared" si="12"/>
        <v>462</v>
      </c>
    </row>
    <row r="120" spans="1:10" x14ac:dyDescent="0.25">
      <c r="A120" s="22" t="str">
        <f t="shared" si="9"/>
        <v>Town of Greenburgh - 21</v>
      </c>
      <c r="B120" s="11">
        <v>40021</v>
      </c>
      <c r="C120" s="11">
        <v>266</v>
      </c>
      <c r="D120" s="11">
        <v>58</v>
      </c>
      <c r="E120" s="11">
        <v>9</v>
      </c>
      <c r="F120" s="11">
        <v>29</v>
      </c>
      <c r="G120" s="11">
        <v>0</v>
      </c>
      <c r="H120" s="11">
        <f t="shared" si="10"/>
        <v>362</v>
      </c>
      <c r="I120" s="24">
        <f t="shared" si="11"/>
        <v>9</v>
      </c>
      <c r="J120" s="23">
        <f t="shared" si="12"/>
        <v>371</v>
      </c>
    </row>
    <row r="121" spans="1:10" x14ac:dyDescent="0.25">
      <c r="A121" s="22" t="str">
        <f t="shared" si="9"/>
        <v>Town of Greenburgh - 22</v>
      </c>
      <c r="B121" s="11">
        <v>40022</v>
      </c>
      <c r="C121" s="11">
        <v>227</v>
      </c>
      <c r="D121" s="11">
        <v>55</v>
      </c>
      <c r="E121" s="11">
        <v>19</v>
      </c>
      <c r="F121" s="11">
        <v>26</v>
      </c>
      <c r="G121" s="11">
        <v>0</v>
      </c>
      <c r="H121" s="11">
        <f t="shared" si="10"/>
        <v>327</v>
      </c>
      <c r="I121" s="24">
        <f t="shared" si="11"/>
        <v>7</v>
      </c>
      <c r="J121" s="23">
        <f t="shared" si="12"/>
        <v>334</v>
      </c>
    </row>
    <row r="122" spans="1:10" x14ac:dyDescent="0.25">
      <c r="A122" s="22" t="str">
        <f t="shared" si="9"/>
        <v>Town of Greenburgh - 23</v>
      </c>
      <c r="B122" s="11">
        <v>40023</v>
      </c>
      <c r="C122" s="11">
        <v>600</v>
      </c>
      <c r="D122" s="11">
        <v>76</v>
      </c>
      <c r="E122" s="11">
        <v>10</v>
      </c>
      <c r="F122" s="11">
        <v>83</v>
      </c>
      <c r="G122" s="11">
        <v>0</v>
      </c>
      <c r="H122" s="11">
        <f t="shared" si="10"/>
        <v>769</v>
      </c>
      <c r="I122" s="24">
        <f t="shared" si="11"/>
        <v>21</v>
      </c>
      <c r="J122" s="23">
        <f t="shared" si="12"/>
        <v>790</v>
      </c>
    </row>
    <row r="123" spans="1:10" x14ac:dyDescent="0.25">
      <c r="A123" s="22" t="str">
        <f t="shared" si="9"/>
        <v>Town of Greenburgh - 24</v>
      </c>
      <c r="B123" s="11">
        <v>40024</v>
      </c>
      <c r="C123" s="11">
        <v>402</v>
      </c>
      <c r="D123" s="11">
        <v>182</v>
      </c>
      <c r="E123" s="11">
        <v>16</v>
      </c>
      <c r="F123" s="11">
        <v>27</v>
      </c>
      <c r="G123" s="11">
        <v>0</v>
      </c>
      <c r="H123" s="11">
        <f t="shared" si="10"/>
        <v>627</v>
      </c>
      <c r="I123" s="24">
        <f t="shared" si="11"/>
        <v>20</v>
      </c>
      <c r="J123" s="23">
        <f t="shared" si="12"/>
        <v>647</v>
      </c>
    </row>
    <row r="124" spans="1:10" x14ac:dyDescent="0.25">
      <c r="A124" s="22" t="str">
        <f t="shared" si="9"/>
        <v>Town of Greenburgh - 25</v>
      </c>
      <c r="B124" s="11">
        <v>40025</v>
      </c>
      <c r="C124" s="11">
        <v>342</v>
      </c>
      <c r="D124" s="11">
        <v>154</v>
      </c>
      <c r="E124" s="11">
        <v>21</v>
      </c>
      <c r="F124" s="11">
        <v>26</v>
      </c>
      <c r="G124" s="11">
        <v>1</v>
      </c>
      <c r="H124" s="11">
        <f t="shared" si="10"/>
        <v>544</v>
      </c>
      <c r="I124" s="24">
        <f t="shared" si="11"/>
        <v>12</v>
      </c>
      <c r="J124" s="23">
        <f t="shared" si="12"/>
        <v>556</v>
      </c>
    </row>
    <row r="125" spans="1:10" x14ac:dyDescent="0.25">
      <c r="A125" s="22" t="str">
        <f t="shared" si="9"/>
        <v>Town of Greenburgh - 26</v>
      </c>
      <c r="B125" s="11">
        <v>40026</v>
      </c>
      <c r="C125" s="11">
        <v>352</v>
      </c>
      <c r="D125" s="11">
        <v>187</v>
      </c>
      <c r="E125" s="11">
        <v>10</v>
      </c>
      <c r="F125" s="11">
        <v>21</v>
      </c>
      <c r="G125" s="11">
        <v>0</v>
      </c>
      <c r="H125" s="11">
        <f t="shared" si="10"/>
        <v>570</v>
      </c>
      <c r="I125" s="24">
        <f t="shared" si="11"/>
        <v>14</v>
      </c>
      <c r="J125" s="23">
        <f t="shared" si="12"/>
        <v>584</v>
      </c>
    </row>
    <row r="126" spans="1:10" x14ac:dyDescent="0.25">
      <c r="A126" s="22" t="str">
        <f t="shared" si="9"/>
        <v>Town of Greenburgh - 27</v>
      </c>
      <c r="B126" s="11">
        <v>40027</v>
      </c>
      <c r="C126" s="11">
        <v>215</v>
      </c>
      <c r="D126" s="11">
        <v>133</v>
      </c>
      <c r="E126" s="11">
        <v>18</v>
      </c>
      <c r="F126" s="11">
        <v>17</v>
      </c>
      <c r="G126" s="11">
        <v>0</v>
      </c>
      <c r="H126" s="11">
        <f t="shared" si="10"/>
        <v>383</v>
      </c>
      <c r="I126" s="24">
        <f t="shared" si="11"/>
        <v>10</v>
      </c>
      <c r="J126" s="23">
        <f t="shared" si="12"/>
        <v>393</v>
      </c>
    </row>
    <row r="127" spans="1:10" x14ac:dyDescent="0.25">
      <c r="A127" s="22" t="str">
        <f t="shared" si="9"/>
        <v>Town of Greenburgh - 28</v>
      </c>
      <c r="B127" s="11">
        <v>40028</v>
      </c>
      <c r="C127" s="11">
        <v>123</v>
      </c>
      <c r="D127" s="11">
        <v>69</v>
      </c>
      <c r="E127" s="11">
        <v>1</v>
      </c>
      <c r="F127" s="11">
        <v>11</v>
      </c>
      <c r="G127" s="11">
        <v>0</v>
      </c>
      <c r="H127" s="11">
        <f t="shared" si="10"/>
        <v>204</v>
      </c>
      <c r="I127" s="24">
        <f t="shared" si="11"/>
        <v>9</v>
      </c>
      <c r="J127" s="23">
        <f t="shared" si="12"/>
        <v>213</v>
      </c>
    </row>
    <row r="128" spans="1:10" x14ac:dyDescent="0.25">
      <c r="A128" s="22" t="str">
        <f t="shared" si="9"/>
        <v>Town of Greenburgh - 29</v>
      </c>
      <c r="B128" s="11">
        <v>40029</v>
      </c>
      <c r="C128" s="11">
        <v>54</v>
      </c>
      <c r="D128" s="11">
        <v>60</v>
      </c>
      <c r="E128" s="11">
        <v>7</v>
      </c>
      <c r="F128" s="11">
        <v>11</v>
      </c>
      <c r="G128" s="11">
        <v>0</v>
      </c>
      <c r="H128" s="11">
        <f t="shared" si="10"/>
        <v>132</v>
      </c>
      <c r="I128" s="24">
        <f t="shared" si="11"/>
        <v>3</v>
      </c>
      <c r="J128" s="23">
        <f t="shared" si="12"/>
        <v>135</v>
      </c>
    </row>
    <row r="129" spans="1:10" x14ac:dyDescent="0.25">
      <c r="A129" s="22" t="str">
        <f t="shared" si="9"/>
        <v>Town of Greenburgh - 30</v>
      </c>
      <c r="B129" s="11">
        <v>40030</v>
      </c>
      <c r="C129" s="11">
        <v>407</v>
      </c>
      <c r="D129" s="11">
        <v>192</v>
      </c>
      <c r="E129" s="11">
        <v>19</v>
      </c>
      <c r="F129" s="11">
        <v>24</v>
      </c>
      <c r="G129" s="11">
        <v>0</v>
      </c>
      <c r="H129" s="11">
        <f t="shared" si="10"/>
        <v>642</v>
      </c>
      <c r="I129" s="24">
        <f t="shared" si="11"/>
        <v>12</v>
      </c>
      <c r="J129" s="23">
        <f t="shared" si="12"/>
        <v>654</v>
      </c>
    </row>
    <row r="130" spans="1:10" x14ac:dyDescent="0.25">
      <c r="A130" s="22" t="str">
        <f t="shared" si="9"/>
        <v>Town of Greenburgh - 31</v>
      </c>
      <c r="B130" s="11">
        <v>40031</v>
      </c>
      <c r="C130" s="11">
        <v>445</v>
      </c>
      <c r="D130" s="11">
        <v>167</v>
      </c>
      <c r="E130" s="11">
        <v>22</v>
      </c>
      <c r="F130" s="11">
        <v>28</v>
      </c>
      <c r="G130" s="11">
        <v>0</v>
      </c>
      <c r="H130" s="11">
        <f t="shared" si="10"/>
        <v>662</v>
      </c>
      <c r="I130" s="24">
        <f t="shared" si="11"/>
        <v>22</v>
      </c>
      <c r="J130" s="23">
        <f t="shared" si="12"/>
        <v>684</v>
      </c>
    </row>
    <row r="131" spans="1:10" x14ac:dyDescent="0.25">
      <c r="A131" s="22" t="str">
        <f t="shared" si="9"/>
        <v>Town of Greenburgh - 32</v>
      </c>
      <c r="B131" s="11">
        <v>40032</v>
      </c>
      <c r="C131" s="11">
        <v>239</v>
      </c>
      <c r="D131" s="11">
        <v>101</v>
      </c>
      <c r="E131" s="11">
        <v>5</v>
      </c>
      <c r="F131" s="11">
        <v>7</v>
      </c>
      <c r="G131" s="11">
        <v>0</v>
      </c>
      <c r="H131" s="11">
        <f t="shared" si="10"/>
        <v>352</v>
      </c>
      <c r="I131" s="24">
        <f t="shared" si="11"/>
        <v>7</v>
      </c>
      <c r="J131" s="23">
        <f t="shared" si="12"/>
        <v>359</v>
      </c>
    </row>
    <row r="132" spans="1:10" x14ac:dyDescent="0.25">
      <c r="A132" s="22" t="str">
        <f t="shared" si="9"/>
        <v>Town of Greenburgh - 33</v>
      </c>
      <c r="B132" s="11">
        <v>40033</v>
      </c>
      <c r="C132" s="11">
        <v>371</v>
      </c>
      <c r="D132" s="11">
        <v>181</v>
      </c>
      <c r="E132" s="11">
        <v>8</v>
      </c>
      <c r="F132" s="11">
        <v>18</v>
      </c>
      <c r="G132" s="11">
        <v>0</v>
      </c>
      <c r="H132" s="11">
        <f t="shared" si="10"/>
        <v>578</v>
      </c>
      <c r="I132" s="24">
        <f t="shared" si="11"/>
        <v>21</v>
      </c>
      <c r="J132" s="23">
        <f t="shared" si="12"/>
        <v>599</v>
      </c>
    </row>
    <row r="133" spans="1:10" x14ac:dyDescent="0.25">
      <c r="A133" s="22" t="str">
        <f t="shared" si="9"/>
        <v>Town of Greenburgh - 34</v>
      </c>
      <c r="B133" s="11">
        <v>40034</v>
      </c>
      <c r="C133" s="11">
        <v>426</v>
      </c>
      <c r="D133" s="11">
        <v>156</v>
      </c>
      <c r="E133" s="11">
        <v>10</v>
      </c>
      <c r="F133" s="11">
        <v>24</v>
      </c>
      <c r="G133" s="11">
        <v>0</v>
      </c>
      <c r="H133" s="11">
        <f t="shared" si="10"/>
        <v>616</v>
      </c>
      <c r="I133" s="24">
        <f t="shared" si="11"/>
        <v>15</v>
      </c>
      <c r="J133" s="23">
        <f t="shared" si="12"/>
        <v>631</v>
      </c>
    </row>
    <row r="134" spans="1:10" x14ac:dyDescent="0.25">
      <c r="A134" s="22" t="str">
        <f t="shared" si="9"/>
        <v>Town of Greenburgh - 35</v>
      </c>
      <c r="B134" s="11">
        <v>40035</v>
      </c>
      <c r="C134" s="11">
        <v>357</v>
      </c>
      <c r="D134" s="11">
        <v>126</v>
      </c>
      <c r="E134" s="11">
        <v>13</v>
      </c>
      <c r="F134" s="11">
        <v>13</v>
      </c>
      <c r="G134" s="11">
        <v>0</v>
      </c>
      <c r="H134" s="11">
        <f t="shared" si="10"/>
        <v>509</v>
      </c>
      <c r="I134" s="24">
        <f t="shared" si="11"/>
        <v>5</v>
      </c>
      <c r="J134" s="23">
        <f t="shared" si="12"/>
        <v>514</v>
      </c>
    </row>
    <row r="135" spans="1:10" x14ac:dyDescent="0.25">
      <c r="A135" s="22" t="str">
        <f t="shared" si="9"/>
        <v>Town of Greenburgh - 36</v>
      </c>
      <c r="B135" s="11">
        <v>40036</v>
      </c>
      <c r="C135" s="11">
        <v>237</v>
      </c>
      <c r="D135" s="11">
        <v>97</v>
      </c>
      <c r="E135" s="11">
        <v>12</v>
      </c>
      <c r="F135" s="11">
        <v>10</v>
      </c>
      <c r="G135" s="11">
        <v>0</v>
      </c>
      <c r="H135" s="11">
        <f t="shared" si="10"/>
        <v>356</v>
      </c>
      <c r="I135" s="24">
        <f t="shared" si="11"/>
        <v>9</v>
      </c>
      <c r="J135" s="23">
        <f t="shared" si="12"/>
        <v>365</v>
      </c>
    </row>
    <row r="136" spans="1:10" x14ac:dyDescent="0.25">
      <c r="A136" s="22" t="str">
        <f t="shared" ref="A136:A200" si="14">VLOOKUP(B136,KEY,3,FALSE)</f>
        <v>Town of Greenburgh - 37</v>
      </c>
      <c r="B136" s="11">
        <v>40037</v>
      </c>
      <c r="C136" s="11">
        <v>289</v>
      </c>
      <c r="D136" s="11">
        <v>159</v>
      </c>
      <c r="E136" s="11">
        <v>16</v>
      </c>
      <c r="F136" s="11">
        <v>25</v>
      </c>
      <c r="G136" s="11">
        <v>0</v>
      </c>
      <c r="H136" s="11">
        <f t="shared" si="10"/>
        <v>489</v>
      </c>
      <c r="I136" s="24">
        <f t="shared" si="11"/>
        <v>8</v>
      </c>
      <c r="J136" s="23">
        <f t="shared" si="12"/>
        <v>497</v>
      </c>
    </row>
    <row r="137" spans="1:10" x14ac:dyDescent="0.25">
      <c r="A137" s="22" t="str">
        <f t="shared" si="14"/>
        <v>Town of Greenburgh - 38</v>
      </c>
      <c r="B137" s="11">
        <v>40038</v>
      </c>
      <c r="C137" s="11">
        <v>129</v>
      </c>
      <c r="D137" s="11">
        <v>81</v>
      </c>
      <c r="E137" s="11">
        <v>4</v>
      </c>
      <c r="F137" s="11">
        <v>5</v>
      </c>
      <c r="G137" s="11">
        <v>0</v>
      </c>
      <c r="H137" s="11">
        <f t="shared" si="10"/>
        <v>219</v>
      </c>
      <c r="I137" s="24">
        <f t="shared" si="11"/>
        <v>3</v>
      </c>
      <c r="J137" s="23">
        <f t="shared" si="12"/>
        <v>222</v>
      </c>
    </row>
    <row r="138" spans="1:10" x14ac:dyDescent="0.25">
      <c r="A138" s="22" t="str">
        <f t="shared" si="14"/>
        <v>Town of Greenburgh - 39</v>
      </c>
      <c r="B138" s="11">
        <v>40039</v>
      </c>
      <c r="C138" s="11">
        <v>268</v>
      </c>
      <c r="D138" s="11">
        <v>125</v>
      </c>
      <c r="E138" s="11">
        <v>7</v>
      </c>
      <c r="F138" s="11">
        <v>8</v>
      </c>
      <c r="G138" s="11">
        <v>0</v>
      </c>
      <c r="H138" s="11">
        <f t="shared" si="10"/>
        <v>408</v>
      </c>
      <c r="I138" s="24">
        <f t="shared" si="11"/>
        <v>10</v>
      </c>
      <c r="J138" s="23">
        <f t="shared" si="12"/>
        <v>418</v>
      </c>
    </row>
    <row r="139" spans="1:10" x14ac:dyDescent="0.25">
      <c r="A139" s="22" t="str">
        <f t="shared" si="14"/>
        <v>Town of Greenburgh - 40</v>
      </c>
      <c r="B139" s="11">
        <v>40040</v>
      </c>
      <c r="C139" s="11">
        <v>223</v>
      </c>
      <c r="D139" s="11">
        <v>163</v>
      </c>
      <c r="E139" s="11">
        <v>24</v>
      </c>
      <c r="F139" s="11">
        <v>19</v>
      </c>
      <c r="G139" s="11">
        <v>0</v>
      </c>
      <c r="H139" s="11">
        <f t="shared" si="10"/>
        <v>429</v>
      </c>
      <c r="I139" s="24">
        <f t="shared" si="11"/>
        <v>11</v>
      </c>
      <c r="J139" s="23">
        <f t="shared" si="12"/>
        <v>440</v>
      </c>
    </row>
    <row r="140" spans="1:10" x14ac:dyDescent="0.25">
      <c r="A140" s="22" t="str">
        <f t="shared" si="14"/>
        <v>Town of Greenburgh - 41</v>
      </c>
      <c r="B140" s="11">
        <v>40041</v>
      </c>
      <c r="C140" s="11">
        <v>293</v>
      </c>
      <c r="D140" s="11">
        <v>110</v>
      </c>
      <c r="E140" s="11">
        <v>7</v>
      </c>
      <c r="F140" s="11">
        <v>6</v>
      </c>
      <c r="G140" s="11">
        <v>0</v>
      </c>
      <c r="H140" s="11">
        <f t="shared" si="10"/>
        <v>416</v>
      </c>
      <c r="I140" s="24">
        <f t="shared" si="11"/>
        <v>12</v>
      </c>
      <c r="J140" s="23">
        <f t="shared" si="12"/>
        <v>428</v>
      </c>
    </row>
    <row r="141" spans="1:10" x14ac:dyDescent="0.25">
      <c r="A141" s="22" t="str">
        <f t="shared" si="14"/>
        <v>Town of Greenburgh - 42</v>
      </c>
      <c r="B141" s="11">
        <v>40042</v>
      </c>
      <c r="C141" s="11">
        <v>298</v>
      </c>
      <c r="D141" s="11">
        <v>91</v>
      </c>
      <c r="E141" s="11">
        <v>11</v>
      </c>
      <c r="F141" s="11">
        <v>22</v>
      </c>
      <c r="G141" s="11">
        <v>1</v>
      </c>
      <c r="H141" s="11">
        <f t="shared" si="10"/>
        <v>423</v>
      </c>
      <c r="I141" s="24">
        <f t="shared" si="11"/>
        <v>6</v>
      </c>
      <c r="J141" s="23">
        <f t="shared" si="12"/>
        <v>429</v>
      </c>
    </row>
    <row r="142" spans="1:10" x14ac:dyDescent="0.25">
      <c r="A142" s="22" t="str">
        <f t="shared" si="14"/>
        <v>Town of Greenburgh - 43</v>
      </c>
      <c r="B142" s="11">
        <v>40043</v>
      </c>
      <c r="C142" s="11">
        <v>196</v>
      </c>
      <c r="D142" s="11">
        <v>85</v>
      </c>
      <c r="E142" s="11">
        <v>11</v>
      </c>
      <c r="F142" s="11">
        <v>10</v>
      </c>
      <c r="G142" s="11">
        <v>0</v>
      </c>
      <c r="H142" s="11">
        <f t="shared" si="10"/>
        <v>302</v>
      </c>
      <c r="I142" s="24">
        <f t="shared" si="11"/>
        <v>2</v>
      </c>
      <c r="J142" s="23">
        <f t="shared" si="12"/>
        <v>304</v>
      </c>
    </row>
    <row r="143" spans="1:10" x14ac:dyDescent="0.25">
      <c r="A143" s="22" t="str">
        <f t="shared" si="14"/>
        <v>Town of Greenburgh - 44</v>
      </c>
      <c r="B143" s="11">
        <v>40044</v>
      </c>
      <c r="C143" s="11">
        <v>310</v>
      </c>
      <c r="D143" s="11">
        <v>104</v>
      </c>
      <c r="E143" s="11">
        <v>8</v>
      </c>
      <c r="F143" s="11">
        <v>19</v>
      </c>
      <c r="G143" s="11">
        <v>1</v>
      </c>
      <c r="H143" s="11">
        <f t="shared" si="10"/>
        <v>442</v>
      </c>
      <c r="I143" s="24">
        <f t="shared" si="11"/>
        <v>10</v>
      </c>
      <c r="J143" s="23">
        <f t="shared" si="12"/>
        <v>452</v>
      </c>
    </row>
    <row r="144" spans="1:10" x14ac:dyDescent="0.25">
      <c r="A144" s="22" t="str">
        <f t="shared" si="14"/>
        <v>Town of Greenburgh - 45</v>
      </c>
      <c r="B144" s="11">
        <v>40045</v>
      </c>
      <c r="C144" s="11">
        <v>154</v>
      </c>
      <c r="D144" s="11">
        <v>25</v>
      </c>
      <c r="E144" s="11">
        <v>1</v>
      </c>
      <c r="F144" s="11">
        <v>7</v>
      </c>
      <c r="G144" s="11">
        <v>0</v>
      </c>
      <c r="H144" s="11">
        <f t="shared" si="10"/>
        <v>187</v>
      </c>
      <c r="I144" s="24">
        <f t="shared" si="11"/>
        <v>5</v>
      </c>
      <c r="J144" s="23">
        <f t="shared" si="12"/>
        <v>192</v>
      </c>
    </row>
    <row r="145" spans="1:10" x14ac:dyDescent="0.25">
      <c r="A145" s="22" t="str">
        <f t="shared" si="14"/>
        <v>Town of Greenburgh - 46</v>
      </c>
      <c r="B145" s="11">
        <v>40046</v>
      </c>
      <c r="C145" s="11">
        <v>346</v>
      </c>
      <c r="D145" s="11">
        <v>34</v>
      </c>
      <c r="E145" s="11">
        <v>3</v>
      </c>
      <c r="F145" s="11">
        <v>11</v>
      </c>
      <c r="G145" s="11">
        <v>0</v>
      </c>
      <c r="H145" s="11">
        <f t="shared" si="10"/>
        <v>394</v>
      </c>
      <c r="I145" s="24">
        <f t="shared" si="11"/>
        <v>14</v>
      </c>
      <c r="J145" s="23">
        <f t="shared" si="12"/>
        <v>408</v>
      </c>
    </row>
    <row r="146" spans="1:10" x14ac:dyDescent="0.25">
      <c r="A146" s="22" t="str">
        <f t="shared" si="14"/>
        <v>Town of Greenburgh - 47</v>
      </c>
      <c r="B146" s="11">
        <v>40047</v>
      </c>
      <c r="C146" s="11">
        <v>220</v>
      </c>
      <c r="D146" s="11">
        <v>34</v>
      </c>
      <c r="E146" s="11">
        <v>2</v>
      </c>
      <c r="F146" s="11">
        <v>12</v>
      </c>
      <c r="G146" s="11">
        <v>0</v>
      </c>
      <c r="H146" s="11">
        <f t="shared" si="10"/>
        <v>268</v>
      </c>
      <c r="I146" s="24">
        <f t="shared" si="11"/>
        <v>0</v>
      </c>
      <c r="J146" s="23">
        <f t="shared" si="12"/>
        <v>268</v>
      </c>
    </row>
    <row r="147" spans="1:10" x14ac:dyDescent="0.25">
      <c r="A147" s="22" t="str">
        <f t="shared" si="14"/>
        <v>Town of Greenburgh - 48</v>
      </c>
      <c r="B147" s="11">
        <v>40048</v>
      </c>
      <c r="C147" s="11">
        <v>315</v>
      </c>
      <c r="D147" s="11">
        <v>221</v>
      </c>
      <c r="E147" s="11">
        <v>21</v>
      </c>
      <c r="F147" s="11">
        <v>23</v>
      </c>
      <c r="G147" s="11">
        <v>0</v>
      </c>
      <c r="H147" s="11">
        <f t="shared" si="10"/>
        <v>580</v>
      </c>
      <c r="I147" s="24">
        <f t="shared" si="11"/>
        <v>7</v>
      </c>
      <c r="J147" s="23">
        <f t="shared" si="12"/>
        <v>587</v>
      </c>
    </row>
    <row r="148" spans="1:10" x14ac:dyDescent="0.25">
      <c r="A148" s="22" t="str">
        <f t="shared" si="14"/>
        <v>Town of Greenburgh - 49</v>
      </c>
      <c r="B148" s="11">
        <v>40049</v>
      </c>
      <c r="C148" s="11">
        <v>328</v>
      </c>
      <c r="D148" s="11">
        <v>195</v>
      </c>
      <c r="E148" s="11">
        <v>14</v>
      </c>
      <c r="F148" s="11">
        <v>11</v>
      </c>
      <c r="G148" s="11">
        <v>0</v>
      </c>
      <c r="H148" s="11">
        <f t="shared" si="10"/>
        <v>548</v>
      </c>
      <c r="I148" s="24">
        <f t="shared" si="11"/>
        <v>6</v>
      </c>
      <c r="J148" s="23">
        <f t="shared" si="12"/>
        <v>554</v>
      </c>
    </row>
    <row r="149" spans="1:10" x14ac:dyDescent="0.25">
      <c r="A149" s="22" t="str">
        <f t="shared" si="14"/>
        <v>Town of Greenburgh - 50</v>
      </c>
      <c r="B149" s="11">
        <v>40050</v>
      </c>
      <c r="C149" s="11">
        <v>381</v>
      </c>
      <c r="D149" s="11">
        <v>237</v>
      </c>
      <c r="E149" s="11">
        <v>14</v>
      </c>
      <c r="F149" s="11">
        <v>18</v>
      </c>
      <c r="G149" s="11">
        <v>0</v>
      </c>
      <c r="H149" s="11">
        <f t="shared" si="10"/>
        <v>650</v>
      </c>
      <c r="I149" s="24">
        <f t="shared" si="11"/>
        <v>23</v>
      </c>
      <c r="J149" s="23">
        <f t="shared" si="12"/>
        <v>673</v>
      </c>
    </row>
    <row r="150" spans="1:10" x14ac:dyDescent="0.25">
      <c r="A150" s="22" t="str">
        <f t="shared" si="14"/>
        <v>Town of Greenburgh - 51</v>
      </c>
      <c r="B150" s="11">
        <v>40051</v>
      </c>
      <c r="C150" s="11">
        <v>136</v>
      </c>
      <c r="D150" s="11">
        <v>100</v>
      </c>
      <c r="E150" s="11">
        <v>13</v>
      </c>
      <c r="F150" s="11">
        <v>8</v>
      </c>
      <c r="G150" s="11">
        <v>0</v>
      </c>
      <c r="H150" s="11">
        <f t="shared" ref="H150:H216" si="15">SUM(C150:G150)</f>
        <v>257</v>
      </c>
      <c r="I150" s="24">
        <f t="shared" ref="I150:I216" si="16">SUM(J150-H150)</f>
        <v>7</v>
      </c>
      <c r="J150" s="23">
        <f t="shared" ref="J150:J216" si="17">VLOOKUP(B150,KEY,2,FALSE)</f>
        <v>264</v>
      </c>
    </row>
    <row r="151" spans="1:10" x14ac:dyDescent="0.25">
      <c r="A151" s="22" t="str">
        <f t="shared" si="14"/>
        <v>Town of Greenburgh - 52</v>
      </c>
      <c r="B151" s="11">
        <v>40052</v>
      </c>
      <c r="C151" s="11">
        <v>341</v>
      </c>
      <c r="D151" s="11">
        <v>159</v>
      </c>
      <c r="E151" s="11">
        <v>13</v>
      </c>
      <c r="F151" s="11">
        <v>46</v>
      </c>
      <c r="G151" s="11">
        <v>0</v>
      </c>
      <c r="H151" s="11">
        <f t="shared" si="15"/>
        <v>559</v>
      </c>
      <c r="I151" s="24">
        <f t="shared" si="16"/>
        <v>13</v>
      </c>
      <c r="J151" s="23">
        <f t="shared" si="17"/>
        <v>572</v>
      </c>
    </row>
    <row r="152" spans="1:10" x14ac:dyDescent="0.25">
      <c r="A152" s="22" t="str">
        <f t="shared" si="14"/>
        <v>Town of Greenburgh - 53</v>
      </c>
      <c r="B152" s="11">
        <v>40053</v>
      </c>
      <c r="C152" s="11">
        <v>323</v>
      </c>
      <c r="D152" s="11">
        <v>116</v>
      </c>
      <c r="E152" s="11">
        <v>4</v>
      </c>
      <c r="F152" s="11">
        <v>31</v>
      </c>
      <c r="G152" s="11">
        <v>0</v>
      </c>
      <c r="H152" s="11">
        <f t="shared" si="15"/>
        <v>474</v>
      </c>
      <c r="I152" s="24">
        <f t="shared" si="16"/>
        <v>5</v>
      </c>
      <c r="J152" s="23">
        <f t="shared" si="17"/>
        <v>479</v>
      </c>
    </row>
    <row r="153" spans="1:10" x14ac:dyDescent="0.25">
      <c r="A153" s="22" t="str">
        <f t="shared" si="14"/>
        <v>Town of Greenburgh - 54</v>
      </c>
      <c r="B153" s="11">
        <v>40054</v>
      </c>
      <c r="C153" s="11">
        <v>169</v>
      </c>
      <c r="D153" s="11">
        <v>115</v>
      </c>
      <c r="E153" s="11">
        <v>5</v>
      </c>
      <c r="F153" s="11">
        <v>12</v>
      </c>
      <c r="G153" s="11">
        <v>1</v>
      </c>
      <c r="H153" s="11">
        <f t="shared" si="15"/>
        <v>302</v>
      </c>
      <c r="I153" s="24">
        <f t="shared" si="16"/>
        <v>8</v>
      </c>
      <c r="J153" s="23">
        <f t="shared" si="17"/>
        <v>310</v>
      </c>
    </row>
    <row r="154" spans="1:10" x14ac:dyDescent="0.25">
      <c r="A154" s="22" t="str">
        <f t="shared" si="14"/>
        <v>Town of Greenburgh - 55</v>
      </c>
      <c r="B154" s="11">
        <v>40055</v>
      </c>
      <c r="C154" s="11">
        <v>271</v>
      </c>
      <c r="D154" s="11">
        <v>120</v>
      </c>
      <c r="E154" s="11">
        <v>13</v>
      </c>
      <c r="F154" s="11">
        <v>15</v>
      </c>
      <c r="G154" s="11">
        <v>0</v>
      </c>
      <c r="H154" s="11">
        <f t="shared" si="15"/>
        <v>419</v>
      </c>
      <c r="I154" s="24">
        <f t="shared" si="16"/>
        <v>11</v>
      </c>
      <c r="J154" s="23">
        <f t="shared" si="17"/>
        <v>430</v>
      </c>
    </row>
    <row r="155" spans="1:10" x14ac:dyDescent="0.25">
      <c r="A155" s="22" t="str">
        <f t="shared" si="14"/>
        <v>Town of Greenburgh - 56</v>
      </c>
      <c r="B155" s="11">
        <v>40056</v>
      </c>
      <c r="C155" s="11">
        <v>311</v>
      </c>
      <c r="D155" s="11">
        <v>88</v>
      </c>
      <c r="E155" s="11">
        <v>8</v>
      </c>
      <c r="F155" s="11">
        <v>16</v>
      </c>
      <c r="G155" s="11">
        <v>0</v>
      </c>
      <c r="H155" s="11">
        <f t="shared" si="15"/>
        <v>423</v>
      </c>
      <c r="I155" s="24">
        <f t="shared" si="16"/>
        <v>7</v>
      </c>
      <c r="J155" s="23">
        <f t="shared" si="17"/>
        <v>430</v>
      </c>
    </row>
    <row r="156" spans="1:10" x14ac:dyDescent="0.25">
      <c r="A156" s="22" t="str">
        <f t="shared" si="14"/>
        <v>Town of Greenburgh - 57</v>
      </c>
      <c r="B156" s="11">
        <v>40057</v>
      </c>
      <c r="C156" s="11">
        <v>333</v>
      </c>
      <c r="D156" s="11">
        <v>126</v>
      </c>
      <c r="E156" s="11">
        <v>8</v>
      </c>
      <c r="F156" s="11">
        <v>14</v>
      </c>
      <c r="G156" s="11">
        <v>0</v>
      </c>
      <c r="H156" s="11">
        <f t="shared" si="15"/>
        <v>481</v>
      </c>
      <c r="I156" s="24">
        <f t="shared" si="16"/>
        <v>12</v>
      </c>
      <c r="J156" s="23">
        <f t="shared" si="17"/>
        <v>493</v>
      </c>
    </row>
    <row r="157" spans="1:10" x14ac:dyDescent="0.25">
      <c r="A157" s="22" t="str">
        <f t="shared" si="14"/>
        <v>Town of Greenburgh - 58</v>
      </c>
      <c r="B157" s="11">
        <v>40058</v>
      </c>
      <c r="C157" s="11">
        <v>351</v>
      </c>
      <c r="D157" s="11">
        <v>190</v>
      </c>
      <c r="E157" s="11">
        <v>9</v>
      </c>
      <c r="F157" s="11">
        <v>26</v>
      </c>
      <c r="G157" s="11">
        <v>0</v>
      </c>
      <c r="H157" s="11">
        <f t="shared" si="15"/>
        <v>576</v>
      </c>
      <c r="I157" s="24">
        <f t="shared" si="16"/>
        <v>10</v>
      </c>
      <c r="J157" s="23">
        <f t="shared" si="17"/>
        <v>586</v>
      </c>
    </row>
    <row r="158" spans="1:10" x14ac:dyDescent="0.25">
      <c r="A158" s="22" t="str">
        <f t="shared" si="14"/>
        <v>Town of Greenburgh - 59</v>
      </c>
      <c r="B158" s="11">
        <v>40059</v>
      </c>
      <c r="C158" s="11">
        <v>364</v>
      </c>
      <c r="D158" s="11">
        <v>73</v>
      </c>
      <c r="E158" s="11">
        <v>14</v>
      </c>
      <c r="F158" s="11">
        <v>58</v>
      </c>
      <c r="G158" s="11">
        <v>0</v>
      </c>
      <c r="H158" s="11">
        <f t="shared" si="15"/>
        <v>509</v>
      </c>
      <c r="I158" s="24">
        <f t="shared" si="16"/>
        <v>6</v>
      </c>
      <c r="J158" s="23">
        <f t="shared" si="17"/>
        <v>515</v>
      </c>
    </row>
    <row r="159" spans="1:10" x14ac:dyDescent="0.25">
      <c r="A159" s="22" t="str">
        <f t="shared" si="14"/>
        <v>Town of Greenburgh - 60</v>
      </c>
      <c r="B159" s="11">
        <v>40060</v>
      </c>
      <c r="C159" s="11">
        <v>346</v>
      </c>
      <c r="D159" s="11">
        <v>91</v>
      </c>
      <c r="E159" s="11">
        <v>9</v>
      </c>
      <c r="F159" s="11">
        <v>24</v>
      </c>
      <c r="G159" s="11">
        <v>0</v>
      </c>
      <c r="H159" s="11">
        <f t="shared" si="15"/>
        <v>470</v>
      </c>
      <c r="I159" s="24">
        <f t="shared" si="16"/>
        <v>9</v>
      </c>
      <c r="J159" s="23">
        <f t="shared" si="17"/>
        <v>479</v>
      </c>
    </row>
    <row r="160" spans="1:10" x14ac:dyDescent="0.25">
      <c r="A160" s="22" t="str">
        <f t="shared" si="14"/>
        <v>Town of Greenburgh - 61</v>
      </c>
      <c r="B160" s="11">
        <v>40061</v>
      </c>
      <c r="C160" s="11">
        <v>285</v>
      </c>
      <c r="D160" s="11">
        <v>103</v>
      </c>
      <c r="E160" s="11">
        <v>17</v>
      </c>
      <c r="F160" s="11">
        <v>6</v>
      </c>
      <c r="G160" s="11">
        <v>0</v>
      </c>
      <c r="H160" s="11">
        <f t="shared" si="15"/>
        <v>411</v>
      </c>
      <c r="I160" s="24">
        <f t="shared" si="16"/>
        <v>12</v>
      </c>
      <c r="J160" s="23">
        <f t="shared" si="17"/>
        <v>423</v>
      </c>
    </row>
    <row r="161" spans="1:10" x14ac:dyDescent="0.25">
      <c r="A161" s="22" t="str">
        <f t="shared" si="14"/>
        <v>Town of Greenburgh - 62</v>
      </c>
      <c r="B161" s="11">
        <v>40062</v>
      </c>
      <c r="C161" s="11">
        <v>341</v>
      </c>
      <c r="D161" s="11">
        <v>100</v>
      </c>
      <c r="E161" s="11">
        <v>4</v>
      </c>
      <c r="F161" s="11">
        <v>23</v>
      </c>
      <c r="G161" s="11">
        <v>0</v>
      </c>
      <c r="H161" s="11">
        <f t="shared" si="15"/>
        <v>468</v>
      </c>
      <c r="I161" s="24">
        <f t="shared" si="16"/>
        <v>8</v>
      </c>
      <c r="J161" s="23">
        <f t="shared" si="17"/>
        <v>476</v>
      </c>
    </row>
    <row r="162" spans="1:10" x14ac:dyDescent="0.25">
      <c r="A162" s="22" t="str">
        <f t="shared" si="14"/>
        <v>Town of Greenburgh - 63</v>
      </c>
      <c r="B162" s="11">
        <v>40063</v>
      </c>
      <c r="C162" s="11">
        <v>435</v>
      </c>
      <c r="D162" s="11">
        <v>78</v>
      </c>
      <c r="E162" s="11">
        <v>4</v>
      </c>
      <c r="F162" s="11">
        <v>15</v>
      </c>
      <c r="G162" s="11">
        <v>0</v>
      </c>
      <c r="H162" s="11">
        <f t="shared" si="15"/>
        <v>532</v>
      </c>
      <c r="I162" s="24">
        <f t="shared" si="16"/>
        <v>14</v>
      </c>
      <c r="J162" s="23">
        <f t="shared" si="17"/>
        <v>546</v>
      </c>
    </row>
    <row r="163" spans="1:10" x14ac:dyDescent="0.25">
      <c r="A163" s="22" t="str">
        <f t="shared" si="14"/>
        <v>Town of Greenburgh - 64</v>
      </c>
      <c r="B163" s="11">
        <v>40064</v>
      </c>
      <c r="C163" s="11">
        <v>369</v>
      </c>
      <c r="D163" s="11">
        <v>66</v>
      </c>
      <c r="E163" s="11">
        <v>7</v>
      </c>
      <c r="F163" s="11">
        <v>16</v>
      </c>
      <c r="G163" s="11">
        <v>0</v>
      </c>
      <c r="H163" s="11">
        <f t="shared" si="15"/>
        <v>458</v>
      </c>
      <c r="I163" s="24">
        <f t="shared" si="16"/>
        <v>12</v>
      </c>
      <c r="J163" s="23">
        <f t="shared" si="17"/>
        <v>470</v>
      </c>
    </row>
    <row r="164" spans="1:10" x14ac:dyDescent="0.25">
      <c r="A164" s="22" t="str">
        <f t="shared" si="14"/>
        <v>Town of Greenburgh - 65</v>
      </c>
      <c r="B164" s="11">
        <v>40065</v>
      </c>
      <c r="C164" s="11">
        <v>279</v>
      </c>
      <c r="D164" s="11">
        <v>182</v>
      </c>
      <c r="E164" s="11">
        <v>15</v>
      </c>
      <c r="F164" s="11">
        <v>37</v>
      </c>
      <c r="G164" s="11">
        <v>0</v>
      </c>
      <c r="H164" s="11">
        <f t="shared" si="15"/>
        <v>513</v>
      </c>
      <c r="I164" s="24">
        <f t="shared" si="16"/>
        <v>7</v>
      </c>
      <c r="J164" s="23">
        <f t="shared" si="17"/>
        <v>520</v>
      </c>
    </row>
    <row r="165" spans="1:10" x14ac:dyDescent="0.25">
      <c r="A165" s="22" t="str">
        <f t="shared" si="14"/>
        <v>Town of Greenburgh - 66</v>
      </c>
      <c r="B165" s="11">
        <v>40066</v>
      </c>
      <c r="C165" s="11">
        <v>161</v>
      </c>
      <c r="D165" s="11">
        <v>117</v>
      </c>
      <c r="E165" s="11">
        <v>18</v>
      </c>
      <c r="F165" s="11">
        <v>12</v>
      </c>
      <c r="G165" s="11">
        <v>0</v>
      </c>
      <c r="H165" s="11">
        <f t="shared" si="15"/>
        <v>308</v>
      </c>
      <c r="I165" s="24">
        <f t="shared" si="16"/>
        <v>4</v>
      </c>
      <c r="J165" s="23">
        <f t="shared" si="17"/>
        <v>312</v>
      </c>
    </row>
    <row r="166" spans="1:10" x14ac:dyDescent="0.25">
      <c r="A166" s="22" t="str">
        <f t="shared" si="14"/>
        <v>Town of Greenburgh - 67</v>
      </c>
      <c r="B166" s="11">
        <v>40067</v>
      </c>
      <c r="C166" s="11">
        <v>356</v>
      </c>
      <c r="D166" s="11">
        <v>172</v>
      </c>
      <c r="E166" s="11">
        <v>18</v>
      </c>
      <c r="F166" s="11">
        <v>26</v>
      </c>
      <c r="G166" s="11">
        <v>0</v>
      </c>
      <c r="H166" s="11">
        <f t="shared" si="15"/>
        <v>572</v>
      </c>
      <c r="I166" s="24">
        <f t="shared" si="16"/>
        <v>10</v>
      </c>
      <c r="J166" s="23">
        <f t="shared" si="17"/>
        <v>582</v>
      </c>
    </row>
    <row r="167" spans="1:10" x14ac:dyDescent="0.25">
      <c r="A167" s="22" t="str">
        <f t="shared" si="14"/>
        <v>Town of Greenburgh - 68</v>
      </c>
      <c r="B167" s="11">
        <v>40068</v>
      </c>
      <c r="C167" s="11">
        <v>213</v>
      </c>
      <c r="D167" s="11">
        <v>118</v>
      </c>
      <c r="E167" s="11">
        <v>7</v>
      </c>
      <c r="F167" s="11">
        <v>15</v>
      </c>
      <c r="G167" s="11">
        <v>1</v>
      </c>
      <c r="H167" s="11">
        <f t="shared" si="15"/>
        <v>354</v>
      </c>
      <c r="I167" s="24">
        <f t="shared" si="16"/>
        <v>12</v>
      </c>
      <c r="J167" s="23">
        <f t="shared" si="17"/>
        <v>366</v>
      </c>
    </row>
    <row r="168" spans="1:10" x14ac:dyDescent="0.25">
      <c r="A168" s="22" t="str">
        <f t="shared" si="14"/>
        <v>Town of Greenburgh - 69</v>
      </c>
      <c r="B168" s="11">
        <v>40069</v>
      </c>
      <c r="C168" s="11">
        <v>355</v>
      </c>
      <c r="D168" s="11">
        <v>115</v>
      </c>
      <c r="E168" s="11">
        <v>14</v>
      </c>
      <c r="F168" s="11">
        <v>11</v>
      </c>
      <c r="G168" s="11">
        <v>0</v>
      </c>
      <c r="H168" s="11">
        <f t="shared" si="15"/>
        <v>495</v>
      </c>
      <c r="I168" s="24">
        <f t="shared" si="16"/>
        <v>15</v>
      </c>
      <c r="J168" s="23">
        <f t="shared" si="17"/>
        <v>510</v>
      </c>
    </row>
    <row r="169" spans="1:10" x14ac:dyDescent="0.25">
      <c r="A169" s="22" t="str">
        <f t="shared" si="14"/>
        <v>Town of Greenburgh - 70</v>
      </c>
      <c r="B169" s="11">
        <v>40070</v>
      </c>
      <c r="C169" s="11">
        <v>269</v>
      </c>
      <c r="D169" s="11">
        <v>121</v>
      </c>
      <c r="E169" s="11">
        <v>15</v>
      </c>
      <c r="F169" s="11">
        <v>20</v>
      </c>
      <c r="G169" s="11">
        <v>0</v>
      </c>
      <c r="H169" s="11">
        <f t="shared" si="15"/>
        <v>425</v>
      </c>
      <c r="I169" s="24">
        <f t="shared" si="16"/>
        <v>17</v>
      </c>
      <c r="J169" s="23">
        <f t="shared" si="17"/>
        <v>442</v>
      </c>
    </row>
    <row r="170" spans="1:10" x14ac:dyDescent="0.25">
      <c r="A170" s="22" t="str">
        <f t="shared" si="14"/>
        <v>Town of Greenburgh - 71</v>
      </c>
      <c r="B170" s="11">
        <v>40071</v>
      </c>
      <c r="C170" s="11">
        <v>218</v>
      </c>
      <c r="D170" s="11">
        <v>94</v>
      </c>
      <c r="E170" s="11">
        <v>10</v>
      </c>
      <c r="F170" s="11">
        <v>17</v>
      </c>
      <c r="G170" s="11">
        <v>0</v>
      </c>
      <c r="H170" s="11">
        <f t="shared" si="15"/>
        <v>339</v>
      </c>
      <c r="I170" s="24">
        <f t="shared" si="16"/>
        <v>12</v>
      </c>
      <c r="J170" s="23">
        <f t="shared" si="17"/>
        <v>351</v>
      </c>
    </row>
    <row r="171" spans="1:10" x14ac:dyDescent="0.25">
      <c r="A171" s="22" t="str">
        <f t="shared" si="14"/>
        <v>Town of Greenburgh - 72</v>
      </c>
      <c r="B171" s="11">
        <v>40072</v>
      </c>
      <c r="C171" s="11">
        <v>252</v>
      </c>
      <c r="D171" s="11">
        <v>104</v>
      </c>
      <c r="E171" s="11">
        <v>4</v>
      </c>
      <c r="F171" s="11">
        <v>12</v>
      </c>
      <c r="G171" s="11">
        <v>0</v>
      </c>
      <c r="H171" s="11">
        <f t="shared" si="15"/>
        <v>372</v>
      </c>
      <c r="I171" s="24">
        <f t="shared" si="16"/>
        <v>14</v>
      </c>
      <c r="J171" s="23">
        <f t="shared" si="17"/>
        <v>386</v>
      </c>
    </row>
    <row r="172" spans="1:10" x14ac:dyDescent="0.25">
      <c r="A172" s="22" t="str">
        <f t="shared" si="14"/>
        <v>Town of Greenburgh - 73</v>
      </c>
      <c r="B172" s="11">
        <v>40073</v>
      </c>
      <c r="C172" s="11">
        <v>444</v>
      </c>
      <c r="D172" s="11">
        <v>165</v>
      </c>
      <c r="E172" s="11">
        <v>12</v>
      </c>
      <c r="F172" s="11">
        <v>27</v>
      </c>
      <c r="G172" s="11">
        <v>1</v>
      </c>
      <c r="H172" s="11">
        <f t="shared" si="15"/>
        <v>649</v>
      </c>
      <c r="I172" s="24">
        <f t="shared" si="16"/>
        <v>16</v>
      </c>
      <c r="J172" s="23">
        <f t="shared" si="17"/>
        <v>665</v>
      </c>
    </row>
    <row r="173" spans="1:10" x14ac:dyDescent="0.25">
      <c r="A173" s="22" t="str">
        <f t="shared" si="14"/>
        <v>Town of Greenburgh - 74</v>
      </c>
      <c r="B173" s="11">
        <v>40074</v>
      </c>
      <c r="C173" s="11">
        <v>333</v>
      </c>
      <c r="D173" s="11">
        <v>125</v>
      </c>
      <c r="E173" s="11">
        <v>25</v>
      </c>
      <c r="F173" s="11">
        <v>43</v>
      </c>
      <c r="G173" s="11">
        <v>0</v>
      </c>
      <c r="H173" s="11">
        <f t="shared" si="15"/>
        <v>526</v>
      </c>
      <c r="I173" s="24">
        <f t="shared" si="16"/>
        <v>24</v>
      </c>
      <c r="J173" s="23">
        <f t="shared" si="17"/>
        <v>550</v>
      </c>
    </row>
    <row r="174" spans="1:10" x14ac:dyDescent="0.25">
      <c r="A174" s="22" t="str">
        <f t="shared" si="14"/>
        <v>Town of Greenburgh - 75</v>
      </c>
      <c r="B174" s="11">
        <v>40075</v>
      </c>
      <c r="C174" s="11">
        <v>116</v>
      </c>
      <c r="D174" s="11">
        <v>103</v>
      </c>
      <c r="E174" s="11">
        <v>10</v>
      </c>
      <c r="F174" s="11">
        <v>7</v>
      </c>
      <c r="G174" s="11">
        <v>0</v>
      </c>
      <c r="H174" s="11">
        <f t="shared" si="15"/>
        <v>236</v>
      </c>
      <c r="I174" s="24">
        <f t="shared" si="16"/>
        <v>2</v>
      </c>
      <c r="J174" s="23">
        <f t="shared" si="17"/>
        <v>238</v>
      </c>
    </row>
    <row r="175" spans="1:10" x14ac:dyDescent="0.25">
      <c r="A175" s="22" t="str">
        <f t="shared" si="14"/>
        <v>Town of Greenburgh - 76</v>
      </c>
      <c r="B175" s="11">
        <v>40076</v>
      </c>
      <c r="C175" s="11">
        <v>228</v>
      </c>
      <c r="D175" s="11">
        <v>101</v>
      </c>
      <c r="E175" s="11">
        <v>9</v>
      </c>
      <c r="F175" s="11">
        <v>25</v>
      </c>
      <c r="G175" s="11">
        <v>0</v>
      </c>
      <c r="H175" s="11">
        <f t="shared" si="15"/>
        <v>363</v>
      </c>
      <c r="I175" s="24">
        <f t="shared" si="16"/>
        <v>5</v>
      </c>
      <c r="J175" s="23">
        <f t="shared" si="17"/>
        <v>368</v>
      </c>
    </row>
    <row r="176" spans="1:10" x14ac:dyDescent="0.25">
      <c r="A176" s="22" t="str">
        <f t="shared" si="14"/>
        <v>Town of Greenburgh - 77</v>
      </c>
      <c r="B176" s="11">
        <v>40077</v>
      </c>
      <c r="C176" s="11">
        <v>282</v>
      </c>
      <c r="D176" s="11">
        <v>159</v>
      </c>
      <c r="E176" s="11">
        <v>21</v>
      </c>
      <c r="F176" s="11">
        <v>18</v>
      </c>
      <c r="G176" s="11">
        <v>0</v>
      </c>
      <c r="H176" s="11">
        <f t="shared" si="15"/>
        <v>480</v>
      </c>
      <c r="I176" s="24">
        <f t="shared" si="16"/>
        <v>9</v>
      </c>
      <c r="J176" s="23">
        <f t="shared" si="17"/>
        <v>489</v>
      </c>
    </row>
    <row r="177" spans="1:10" x14ac:dyDescent="0.25">
      <c r="A177" s="22" t="str">
        <f t="shared" si="14"/>
        <v>Town of Greenburgh - 78</v>
      </c>
      <c r="B177" s="11">
        <v>40078</v>
      </c>
      <c r="C177" s="11">
        <v>381</v>
      </c>
      <c r="D177" s="11">
        <v>52</v>
      </c>
      <c r="E177" s="11">
        <v>3</v>
      </c>
      <c r="F177" s="11">
        <v>14</v>
      </c>
      <c r="G177" s="11">
        <v>0</v>
      </c>
      <c r="H177" s="11">
        <f t="shared" si="15"/>
        <v>450</v>
      </c>
      <c r="I177" s="24">
        <f t="shared" si="16"/>
        <v>4</v>
      </c>
      <c r="J177" s="23">
        <f t="shared" si="17"/>
        <v>454</v>
      </c>
    </row>
    <row r="178" spans="1:10" x14ac:dyDescent="0.25">
      <c r="A178" s="22" t="str">
        <f t="shared" si="14"/>
        <v>Town of Greenburgh - 79</v>
      </c>
      <c r="B178" s="11">
        <v>40079</v>
      </c>
      <c r="C178" s="11">
        <v>487</v>
      </c>
      <c r="D178" s="11">
        <v>155</v>
      </c>
      <c r="E178" s="11">
        <v>13</v>
      </c>
      <c r="F178" s="11">
        <v>31</v>
      </c>
      <c r="G178" s="11">
        <v>0</v>
      </c>
      <c r="H178" s="11">
        <f t="shared" si="15"/>
        <v>686</v>
      </c>
      <c r="I178" s="24">
        <f t="shared" si="16"/>
        <v>17</v>
      </c>
      <c r="J178" s="23">
        <f t="shared" si="17"/>
        <v>703</v>
      </c>
    </row>
    <row r="179" spans="1:10" x14ac:dyDescent="0.25">
      <c r="A179" s="22" t="str">
        <f t="shared" si="14"/>
        <v>Town of Greenburgh - 80</v>
      </c>
      <c r="B179" s="11">
        <v>40080</v>
      </c>
      <c r="C179" s="11">
        <v>151</v>
      </c>
      <c r="D179" s="11">
        <v>48</v>
      </c>
      <c r="E179" s="11">
        <v>9</v>
      </c>
      <c r="F179" s="11">
        <v>12</v>
      </c>
      <c r="G179" s="11">
        <v>0</v>
      </c>
      <c r="H179" s="11">
        <f t="shared" si="15"/>
        <v>220</v>
      </c>
      <c r="I179" s="24">
        <f t="shared" si="16"/>
        <v>6</v>
      </c>
      <c r="J179" s="23">
        <f t="shared" si="17"/>
        <v>226</v>
      </c>
    </row>
    <row r="180" spans="1:10" ht="13.8" thickBot="1" x14ac:dyDescent="0.3">
      <c r="A180" s="18" t="str">
        <f t="shared" si="14"/>
        <v>Town of Greenburgh - 81</v>
      </c>
      <c r="B180" s="19">
        <v>40081</v>
      </c>
      <c r="C180" s="19">
        <v>226</v>
      </c>
      <c r="D180" s="19">
        <v>29</v>
      </c>
      <c r="E180" s="19">
        <v>2</v>
      </c>
      <c r="F180" s="19">
        <v>6</v>
      </c>
      <c r="G180" s="19">
        <v>0</v>
      </c>
      <c r="H180" s="19">
        <f t="shared" si="15"/>
        <v>263</v>
      </c>
      <c r="I180" s="26">
        <f t="shared" si="16"/>
        <v>6</v>
      </c>
      <c r="J180" s="19">
        <f t="shared" si="17"/>
        <v>269</v>
      </c>
    </row>
    <row r="181" spans="1:10" x14ac:dyDescent="0.25">
      <c r="A181" s="22"/>
      <c r="B181" s="11" t="s">
        <v>977</v>
      </c>
      <c r="C181" s="11">
        <f>SUM(C100:C180)</f>
        <v>24291</v>
      </c>
      <c r="D181" s="11">
        <f t="shared" ref="D181:J181" si="18">SUM(D100:D180)</f>
        <v>9599</v>
      </c>
      <c r="E181" s="11">
        <f t="shared" si="18"/>
        <v>901</v>
      </c>
      <c r="F181" s="11">
        <f t="shared" si="18"/>
        <v>1992</v>
      </c>
      <c r="G181" s="11">
        <f t="shared" si="18"/>
        <v>7</v>
      </c>
      <c r="H181" s="11">
        <f t="shared" si="18"/>
        <v>36790</v>
      </c>
      <c r="I181" s="11">
        <f t="shared" si="18"/>
        <v>858</v>
      </c>
      <c r="J181" s="11">
        <f t="shared" si="18"/>
        <v>37648</v>
      </c>
    </row>
    <row r="182" spans="1:10" x14ac:dyDescent="0.25">
      <c r="A182" s="22" t="str">
        <f t="shared" si="14"/>
        <v>Town of Harrison - 1</v>
      </c>
      <c r="B182" s="11">
        <v>50001</v>
      </c>
      <c r="C182" s="11">
        <v>147</v>
      </c>
      <c r="D182" s="11">
        <v>307</v>
      </c>
      <c r="E182" s="11">
        <v>21</v>
      </c>
      <c r="F182" s="11">
        <v>13</v>
      </c>
      <c r="G182" s="11">
        <v>0</v>
      </c>
      <c r="H182" s="11">
        <f t="shared" si="15"/>
        <v>488</v>
      </c>
      <c r="I182" s="24">
        <f t="shared" si="16"/>
        <v>11</v>
      </c>
      <c r="J182" s="23">
        <f t="shared" si="17"/>
        <v>499</v>
      </c>
    </row>
    <row r="183" spans="1:10" x14ac:dyDescent="0.25">
      <c r="A183" s="22" t="str">
        <f t="shared" si="14"/>
        <v>Town of Harrison - 2</v>
      </c>
      <c r="B183" s="11">
        <v>50002</v>
      </c>
      <c r="C183" s="11">
        <v>147</v>
      </c>
      <c r="D183" s="11">
        <v>344</v>
      </c>
      <c r="E183" s="11">
        <v>26</v>
      </c>
      <c r="F183" s="11">
        <v>15</v>
      </c>
      <c r="G183" s="11">
        <v>0</v>
      </c>
      <c r="H183" s="11">
        <f t="shared" si="15"/>
        <v>532</v>
      </c>
      <c r="I183" s="24">
        <f t="shared" si="16"/>
        <v>28</v>
      </c>
      <c r="J183" s="23">
        <f t="shared" si="17"/>
        <v>560</v>
      </c>
    </row>
    <row r="184" spans="1:10" x14ac:dyDescent="0.25">
      <c r="A184" s="22" t="str">
        <f t="shared" si="14"/>
        <v>Town of Harrison - 3</v>
      </c>
      <c r="B184" s="11">
        <v>50003</v>
      </c>
      <c r="C184" s="11">
        <v>345</v>
      </c>
      <c r="D184" s="11">
        <v>248</v>
      </c>
      <c r="E184" s="11">
        <v>7</v>
      </c>
      <c r="F184" s="11">
        <v>9</v>
      </c>
      <c r="G184" s="11">
        <v>1</v>
      </c>
      <c r="H184" s="11">
        <f t="shared" si="15"/>
        <v>610</v>
      </c>
      <c r="I184" s="24">
        <f t="shared" si="16"/>
        <v>23</v>
      </c>
      <c r="J184" s="23">
        <f t="shared" si="17"/>
        <v>633</v>
      </c>
    </row>
    <row r="185" spans="1:10" x14ac:dyDescent="0.25">
      <c r="A185" s="22" t="str">
        <f t="shared" si="14"/>
        <v>Town of Harrison - 4</v>
      </c>
      <c r="B185" s="11">
        <v>50004</v>
      </c>
      <c r="C185" s="11">
        <v>403</v>
      </c>
      <c r="D185" s="11">
        <v>369</v>
      </c>
      <c r="E185" s="11">
        <v>15</v>
      </c>
      <c r="F185" s="11">
        <v>8</v>
      </c>
      <c r="G185" s="11">
        <v>0</v>
      </c>
      <c r="H185" s="11">
        <f t="shared" si="15"/>
        <v>795</v>
      </c>
      <c r="I185" s="24">
        <f t="shared" si="16"/>
        <v>20</v>
      </c>
      <c r="J185" s="23">
        <f t="shared" si="17"/>
        <v>815</v>
      </c>
    </row>
    <row r="186" spans="1:10" x14ac:dyDescent="0.25">
      <c r="A186" s="22" t="str">
        <f t="shared" si="14"/>
        <v>Town of Harrison - 5</v>
      </c>
      <c r="B186" s="11">
        <v>50005</v>
      </c>
      <c r="C186" s="11">
        <v>112</v>
      </c>
      <c r="D186" s="11">
        <v>129</v>
      </c>
      <c r="E186" s="11">
        <v>15</v>
      </c>
      <c r="F186" s="11">
        <v>4</v>
      </c>
      <c r="G186" s="11">
        <v>0</v>
      </c>
      <c r="H186" s="11">
        <f t="shared" si="15"/>
        <v>260</v>
      </c>
      <c r="I186" s="24">
        <f t="shared" si="16"/>
        <v>6</v>
      </c>
      <c r="J186" s="23">
        <f t="shared" si="17"/>
        <v>266</v>
      </c>
    </row>
    <row r="187" spans="1:10" x14ac:dyDescent="0.25">
      <c r="A187" s="22" t="str">
        <f t="shared" si="14"/>
        <v>Town of Harrison - 6</v>
      </c>
      <c r="B187" s="11">
        <v>50006</v>
      </c>
      <c r="C187" s="11">
        <v>144</v>
      </c>
      <c r="D187" s="11">
        <v>373</v>
      </c>
      <c r="E187" s="11">
        <v>29</v>
      </c>
      <c r="F187" s="11">
        <v>16</v>
      </c>
      <c r="G187" s="11">
        <v>0</v>
      </c>
      <c r="H187" s="11">
        <f t="shared" si="15"/>
        <v>562</v>
      </c>
      <c r="I187" s="24">
        <f t="shared" si="16"/>
        <v>25</v>
      </c>
      <c r="J187" s="23">
        <f t="shared" si="17"/>
        <v>587</v>
      </c>
    </row>
    <row r="188" spans="1:10" x14ac:dyDescent="0.25">
      <c r="A188" s="22" t="str">
        <f t="shared" si="14"/>
        <v>Town of Harrison - 7</v>
      </c>
      <c r="B188" s="11">
        <v>50007</v>
      </c>
      <c r="C188" s="11">
        <v>162</v>
      </c>
      <c r="D188" s="11">
        <v>196</v>
      </c>
      <c r="E188" s="11">
        <v>16</v>
      </c>
      <c r="F188" s="11">
        <v>16</v>
      </c>
      <c r="G188" s="11">
        <v>1</v>
      </c>
      <c r="H188" s="11">
        <f t="shared" si="15"/>
        <v>391</v>
      </c>
      <c r="I188" s="24">
        <f t="shared" si="16"/>
        <v>9</v>
      </c>
      <c r="J188" s="23">
        <f t="shared" si="17"/>
        <v>400</v>
      </c>
    </row>
    <row r="189" spans="1:10" x14ac:dyDescent="0.25">
      <c r="A189" s="22" t="str">
        <f t="shared" si="14"/>
        <v>Town of Harrison - 8</v>
      </c>
      <c r="B189" s="11">
        <v>50008</v>
      </c>
      <c r="C189" s="11">
        <v>158</v>
      </c>
      <c r="D189" s="11">
        <v>314</v>
      </c>
      <c r="E189" s="11">
        <v>33</v>
      </c>
      <c r="F189" s="11">
        <v>7</v>
      </c>
      <c r="G189" s="11">
        <v>0</v>
      </c>
      <c r="H189" s="11">
        <f t="shared" si="15"/>
        <v>512</v>
      </c>
      <c r="I189" s="24">
        <f t="shared" si="16"/>
        <v>16</v>
      </c>
      <c r="J189" s="23">
        <f t="shared" si="17"/>
        <v>528</v>
      </c>
    </row>
    <row r="190" spans="1:10" x14ac:dyDescent="0.25">
      <c r="A190" s="22" t="str">
        <f t="shared" si="14"/>
        <v>Town of Harrison - 9</v>
      </c>
      <c r="B190" s="11">
        <v>50009</v>
      </c>
      <c r="C190" s="11">
        <v>168</v>
      </c>
      <c r="D190" s="11">
        <v>336</v>
      </c>
      <c r="E190" s="11">
        <v>17</v>
      </c>
      <c r="F190" s="11">
        <v>7</v>
      </c>
      <c r="G190" s="11">
        <v>0</v>
      </c>
      <c r="H190" s="11">
        <f t="shared" si="15"/>
        <v>528</v>
      </c>
      <c r="I190" s="24">
        <f t="shared" si="16"/>
        <v>11</v>
      </c>
      <c r="J190" s="23">
        <f t="shared" si="17"/>
        <v>539</v>
      </c>
    </row>
    <row r="191" spans="1:10" x14ac:dyDescent="0.25">
      <c r="A191" s="22" t="str">
        <f t="shared" si="14"/>
        <v>Town of Harrison - 10</v>
      </c>
      <c r="B191" s="11">
        <v>50010</v>
      </c>
      <c r="C191" s="11">
        <v>226</v>
      </c>
      <c r="D191" s="11">
        <v>334</v>
      </c>
      <c r="E191" s="11">
        <v>21</v>
      </c>
      <c r="F191" s="11">
        <v>8</v>
      </c>
      <c r="G191" s="11">
        <v>0</v>
      </c>
      <c r="H191" s="11">
        <f t="shared" si="15"/>
        <v>589</v>
      </c>
      <c r="I191" s="24">
        <f t="shared" si="16"/>
        <v>14</v>
      </c>
      <c r="J191" s="23">
        <f t="shared" si="17"/>
        <v>603</v>
      </c>
    </row>
    <row r="192" spans="1:10" x14ac:dyDescent="0.25">
      <c r="A192" s="22" t="str">
        <f t="shared" si="14"/>
        <v>Town of Harrison - 11</v>
      </c>
      <c r="B192" s="11">
        <v>50011</v>
      </c>
      <c r="C192" s="11">
        <v>191</v>
      </c>
      <c r="D192" s="11">
        <v>312</v>
      </c>
      <c r="E192" s="11">
        <v>28</v>
      </c>
      <c r="F192" s="11">
        <v>17</v>
      </c>
      <c r="G192" s="11">
        <v>0</v>
      </c>
      <c r="H192" s="11">
        <f t="shared" si="15"/>
        <v>548</v>
      </c>
      <c r="I192" s="24">
        <f t="shared" si="16"/>
        <v>19</v>
      </c>
      <c r="J192" s="23">
        <f t="shared" si="17"/>
        <v>567</v>
      </c>
    </row>
    <row r="193" spans="1:10" x14ac:dyDescent="0.25">
      <c r="A193" s="22" t="str">
        <f t="shared" si="14"/>
        <v>Town of Harrison - 12</v>
      </c>
      <c r="B193" s="11">
        <v>50012</v>
      </c>
      <c r="C193" s="11">
        <v>147</v>
      </c>
      <c r="D193" s="11">
        <v>247</v>
      </c>
      <c r="E193" s="11">
        <v>19</v>
      </c>
      <c r="F193" s="11">
        <v>5</v>
      </c>
      <c r="G193" s="11">
        <v>0</v>
      </c>
      <c r="H193" s="11">
        <f t="shared" si="15"/>
        <v>418</v>
      </c>
      <c r="I193" s="24">
        <f t="shared" si="16"/>
        <v>10</v>
      </c>
      <c r="J193" s="23">
        <f t="shared" si="17"/>
        <v>428</v>
      </c>
    </row>
    <row r="194" spans="1:10" x14ac:dyDescent="0.25">
      <c r="A194" s="22" t="str">
        <f t="shared" si="14"/>
        <v>Town of Harrison - 13</v>
      </c>
      <c r="B194" s="11">
        <v>50013</v>
      </c>
      <c r="C194" s="11">
        <v>355</v>
      </c>
      <c r="D194" s="11">
        <v>340</v>
      </c>
      <c r="E194" s="11">
        <v>24</v>
      </c>
      <c r="F194" s="11">
        <v>14</v>
      </c>
      <c r="G194" s="11">
        <v>0</v>
      </c>
      <c r="H194" s="11">
        <f t="shared" si="15"/>
        <v>733</v>
      </c>
      <c r="I194" s="24">
        <f t="shared" si="16"/>
        <v>25</v>
      </c>
      <c r="J194" s="23">
        <f t="shared" si="17"/>
        <v>758</v>
      </c>
    </row>
    <row r="195" spans="1:10" x14ac:dyDescent="0.25">
      <c r="A195" s="22" t="str">
        <f t="shared" si="14"/>
        <v>Town of Harrison - 14</v>
      </c>
      <c r="B195" s="11">
        <v>50014</v>
      </c>
      <c r="C195" s="11">
        <v>243</v>
      </c>
      <c r="D195" s="11">
        <v>313</v>
      </c>
      <c r="E195" s="11">
        <v>14</v>
      </c>
      <c r="F195" s="11">
        <v>8</v>
      </c>
      <c r="G195" s="11">
        <v>0</v>
      </c>
      <c r="H195" s="11">
        <f t="shared" si="15"/>
        <v>578</v>
      </c>
      <c r="I195" s="24">
        <f t="shared" si="16"/>
        <v>11</v>
      </c>
      <c r="J195" s="23">
        <f t="shared" si="17"/>
        <v>589</v>
      </c>
    </row>
    <row r="196" spans="1:10" x14ac:dyDescent="0.25">
      <c r="A196" s="22" t="str">
        <f t="shared" si="14"/>
        <v>Town of Harrison - 15</v>
      </c>
      <c r="B196" s="11">
        <v>50015</v>
      </c>
      <c r="C196" s="11">
        <v>172</v>
      </c>
      <c r="D196" s="11">
        <v>146</v>
      </c>
      <c r="E196" s="11">
        <v>14</v>
      </c>
      <c r="F196" s="11">
        <v>6</v>
      </c>
      <c r="G196" s="11">
        <v>0</v>
      </c>
      <c r="H196" s="11">
        <f t="shared" si="15"/>
        <v>338</v>
      </c>
      <c r="I196" s="24">
        <f t="shared" si="16"/>
        <v>5</v>
      </c>
      <c r="J196" s="23">
        <f t="shared" si="17"/>
        <v>343</v>
      </c>
    </row>
    <row r="197" spans="1:10" x14ac:dyDescent="0.25">
      <c r="A197" s="22" t="str">
        <f t="shared" si="14"/>
        <v>Town of Harrison - 16</v>
      </c>
      <c r="B197" s="11">
        <v>50016</v>
      </c>
      <c r="C197" s="11">
        <v>122</v>
      </c>
      <c r="D197" s="11">
        <v>233</v>
      </c>
      <c r="E197" s="11">
        <v>14</v>
      </c>
      <c r="F197" s="11">
        <v>9</v>
      </c>
      <c r="G197" s="11">
        <v>0</v>
      </c>
      <c r="H197" s="11">
        <f t="shared" si="15"/>
        <v>378</v>
      </c>
      <c r="I197" s="24">
        <f t="shared" si="16"/>
        <v>3</v>
      </c>
      <c r="J197" s="23">
        <f t="shared" si="17"/>
        <v>381</v>
      </c>
    </row>
    <row r="198" spans="1:10" x14ac:dyDescent="0.25">
      <c r="A198" s="22" t="str">
        <f t="shared" si="14"/>
        <v>Town of Harrison - 17</v>
      </c>
      <c r="B198" s="11">
        <v>50017</v>
      </c>
      <c r="C198" s="11">
        <v>234</v>
      </c>
      <c r="D198" s="11">
        <v>7</v>
      </c>
      <c r="E198" s="11">
        <v>0</v>
      </c>
      <c r="F198" s="11">
        <v>53</v>
      </c>
      <c r="G198" s="11">
        <v>0</v>
      </c>
      <c r="H198" s="11">
        <f t="shared" si="15"/>
        <v>294</v>
      </c>
      <c r="I198" s="24">
        <f t="shared" si="16"/>
        <v>4</v>
      </c>
      <c r="J198" s="23">
        <f t="shared" si="17"/>
        <v>298</v>
      </c>
    </row>
    <row r="199" spans="1:10" x14ac:dyDescent="0.25">
      <c r="A199" s="22" t="str">
        <f t="shared" si="14"/>
        <v>Town of Harrison - 18</v>
      </c>
      <c r="B199" s="11">
        <v>50018</v>
      </c>
      <c r="C199" s="11">
        <v>240</v>
      </c>
      <c r="D199" s="11">
        <v>224</v>
      </c>
      <c r="E199" s="11">
        <v>18</v>
      </c>
      <c r="F199" s="11">
        <v>5</v>
      </c>
      <c r="G199" s="11">
        <v>0</v>
      </c>
      <c r="H199" s="11">
        <f t="shared" si="15"/>
        <v>487</v>
      </c>
      <c r="I199" s="24">
        <f t="shared" si="16"/>
        <v>6</v>
      </c>
      <c r="J199" s="23">
        <f t="shared" si="17"/>
        <v>493</v>
      </c>
    </row>
    <row r="200" spans="1:10" x14ac:dyDescent="0.25">
      <c r="A200" s="22" t="str">
        <f t="shared" si="14"/>
        <v>Town of Harrison - 19</v>
      </c>
      <c r="B200" s="11">
        <v>50019</v>
      </c>
      <c r="C200" s="11">
        <v>101</v>
      </c>
      <c r="D200" s="11">
        <v>175</v>
      </c>
      <c r="E200" s="11">
        <v>8</v>
      </c>
      <c r="F200" s="11">
        <v>8</v>
      </c>
      <c r="G200" s="11">
        <v>0</v>
      </c>
      <c r="H200" s="11">
        <f t="shared" si="15"/>
        <v>292</v>
      </c>
      <c r="I200" s="24">
        <f t="shared" si="16"/>
        <v>4</v>
      </c>
      <c r="J200" s="23">
        <f t="shared" si="17"/>
        <v>296</v>
      </c>
    </row>
    <row r="201" spans="1:10" ht="13.8" thickBot="1" x14ac:dyDescent="0.3">
      <c r="A201" s="18" t="str">
        <f t="shared" ref="A201:A268" si="19">VLOOKUP(B201,KEY,3,FALSE)</f>
        <v>Town of Harrison - 20</v>
      </c>
      <c r="B201" s="19">
        <v>50020</v>
      </c>
      <c r="C201" s="19">
        <v>55</v>
      </c>
      <c r="D201" s="19">
        <v>81</v>
      </c>
      <c r="E201" s="19">
        <v>6</v>
      </c>
      <c r="F201" s="19">
        <v>4</v>
      </c>
      <c r="G201" s="19">
        <v>0</v>
      </c>
      <c r="H201" s="19">
        <f t="shared" si="15"/>
        <v>146</v>
      </c>
      <c r="I201" s="26">
        <f t="shared" si="16"/>
        <v>8</v>
      </c>
      <c r="J201" s="19">
        <f t="shared" si="17"/>
        <v>154</v>
      </c>
    </row>
    <row r="202" spans="1:10" x14ac:dyDescent="0.25">
      <c r="A202" s="22"/>
      <c r="B202" s="11" t="s">
        <v>977</v>
      </c>
      <c r="C202" s="11">
        <f>SUM(C182:C201)</f>
        <v>3872</v>
      </c>
      <c r="D202" s="11">
        <f t="shared" ref="D202:J202" si="20">SUM(D182:D201)</f>
        <v>5028</v>
      </c>
      <c r="E202" s="11">
        <f t="shared" si="20"/>
        <v>345</v>
      </c>
      <c r="F202" s="11">
        <f t="shared" si="20"/>
        <v>232</v>
      </c>
      <c r="G202" s="11">
        <f t="shared" si="20"/>
        <v>2</v>
      </c>
      <c r="H202" s="11">
        <f t="shared" si="20"/>
        <v>9479</v>
      </c>
      <c r="I202" s="11">
        <f t="shared" si="20"/>
        <v>258</v>
      </c>
      <c r="J202" s="11">
        <f t="shared" si="20"/>
        <v>9737</v>
      </c>
    </row>
    <row r="203" spans="1:10" x14ac:dyDescent="0.25">
      <c r="A203" s="22" t="str">
        <f t="shared" si="19"/>
        <v>Town of Lewisboro - 1</v>
      </c>
      <c r="B203" s="11">
        <v>60001</v>
      </c>
      <c r="C203" s="11">
        <v>263</v>
      </c>
      <c r="D203" s="11">
        <v>169</v>
      </c>
      <c r="E203" s="11">
        <v>13</v>
      </c>
      <c r="F203" s="11">
        <v>6</v>
      </c>
      <c r="G203" s="11">
        <v>0</v>
      </c>
      <c r="H203" s="11">
        <f t="shared" si="15"/>
        <v>451</v>
      </c>
      <c r="I203" s="24">
        <f t="shared" si="16"/>
        <v>7</v>
      </c>
      <c r="J203" s="23">
        <f t="shared" si="17"/>
        <v>458</v>
      </c>
    </row>
    <row r="204" spans="1:10" x14ac:dyDescent="0.25">
      <c r="A204" s="22" t="str">
        <f t="shared" si="19"/>
        <v>Town of Lewisboro - 2</v>
      </c>
      <c r="B204" s="11">
        <v>60002</v>
      </c>
      <c r="C204" s="11">
        <v>325</v>
      </c>
      <c r="D204" s="11">
        <v>182</v>
      </c>
      <c r="E204" s="11">
        <v>22</v>
      </c>
      <c r="F204" s="11">
        <v>25</v>
      </c>
      <c r="G204" s="11">
        <v>0</v>
      </c>
      <c r="H204" s="11">
        <f t="shared" si="15"/>
        <v>554</v>
      </c>
      <c r="I204" s="24">
        <f t="shared" si="16"/>
        <v>10</v>
      </c>
      <c r="J204" s="23">
        <f t="shared" si="17"/>
        <v>564</v>
      </c>
    </row>
    <row r="205" spans="1:10" x14ac:dyDescent="0.25">
      <c r="A205" s="22" t="str">
        <f t="shared" si="19"/>
        <v>Town of Lewisboro - 3</v>
      </c>
      <c r="B205" s="11">
        <v>60003</v>
      </c>
      <c r="C205" s="11">
        <v>248</v>
      </c>
      <c r="D205" s="11">
        <v>166</v>
      </c>
      <c r="E205" s="11">
        <v>18</v>
      </c>
      <c r="F205" s="11">
        <v>21</v>
      </c>
      <c r="G205" s="11">
        <v>0</v>
      </c>
      <c r="H205" s="11">
        <f t="shared" si="15"/>
        <v>453</v>
      </c>
      <c r="I205" s="24">
        <f t="shared" si="16"/>
        <v>5</v>
      </c>
      <c r="J205" s="23">
        <f t="shared" si="17"/>
        <v>458</v>
      </c>
    </row>
    <row r="206" spans="1:10" x14ac:dyDescent="0.25">
      <c r="A206" s="22" t="str">
        <f t="shared" si="19"/>
        <v>Town of Lewisboro - 4</v>
      </c>
      <c r="B206" s="11">
        <v>60004</v>
      </c>
      <c r="C206" s="11">
        <v>325</v>
      </c>
      <c r="D206" s="11">
        <v>154</v>
      </c>
      <c r="E206" s="11">
        <v>20</v>
      </c>
      <c r="F206" s="11">
        <v>43</v>
      </c>
      <c r="G206" s="11">
        <v>0</v>
      </c>
      <c r="H206" s="11">
        <f t="shared" si="15"/>
        <v>542</v>
      </c>
      <c r="I206" s="24">
        <f t="shared" si="16"/>
        <v>10</v>
      </c>
      <c r="J206" s="23">
        <f t="shared" si="17"/>
        <v>552</v>
      </c>
    </row>
    <row r="207" spans="1:10" x14ac:dyDescent="0.25">
      <c r="A207" s="22" t="str">
        <f t="shared" si="19"/>
        <v>Town of Lewisboro - 5</v>
      </c>
      <c r="B207" s="11">
        <v>60005</v>
      </c>
      <c r="C207" s="11">
        <v>268</v>
      </c>
      <c r="D207" s="11">
        <v>157</v>
      </c>
      <c r="E207" s="11">
        <v>20</v>
      </c>
      <c r="F207" s="11">
        <v>16</v>
      </c>
      <c r="G207" s="11">
        <v>0</v>
      </c>
      <c r="H207" s="11">
        <f t="shared" si="15"/>
        <v>461</v>
      </c>
      <c r="I207" s="24">
        <f t="shared" si="16"/>
        <v>6</v>
      </c>
      <c r="J207" s="23">
        <f t="shared" si="17"/>
        <v>467</v>
      </c>
    </row>
    <row r="208" spans="1:10" x14ac:dyDescent="0.25">
      <c r="A208" s="22" t="str">
        <f t="shared" si="19"/>
        <v>Town of Lewisboro - 6</v>
      </c>
      <c r="B208" s="11">
        <v>60006</v>
      </c>
      <c r="C208" s="11">
        <v>305</v>
      </c>
      <c r="D208" s="11">
        <v>206</v>
      </c>
      <c r="E208" s="11">
        <v>26</v>
      </c>
      <c r="F208" s="11">
        <v>10</v>
      </c>
      <c r="G208" s="11">
        <v>0</v>
      </c>
      <c r="H208" s="11">
        <f t="shared" si="15"/>
        <v>547</v>
      </c>
      <c r="I208" s="24">
        <f t="shared" si="16"/>
        <v>9</v>
      </c>
      <c r="J208" s="23">
        <f t="shared" si="17"/>
        <v>556</v>
      </c>
    </row>
    <row r="209" spans="1:10" x14ac:dyDescent="0.25">
      <c r="A209" s="22" t="str">
        <f t="shared" si="19"/>
        <v>Town of Lewisboro - 7</v>
      </c>
      <c r="B209" s="11">
        <v>60007</v>
      </c>
      <c r="C209" s="11">
        <v>284</v>
      </c>
      <c r="D209" s="11">
        <v>137</v>
      </c>
      <c r="E209" s="11">
        <v>21</v>
      </c>
      <c r="F209" s="11">
        <v>24</v>
      </c>
      <c r="G209" s="11">
        <v>0</v>
      </c>
      <c r="H209" s="11">
        <f t="shared" si="15"/>
        <v>466</v>
      </c>
      <c r="I209" s="24">
        <f t="shared" si="16"/>
        <v>16</v>
      </c>
      <c r="J209" s="23">
        <f t="shared" si="17"/>
        <v>482</v>
      </c>
    </row>
    <row r="210" spans="1:10" x14ac:dyDescent="0.25">
      <c r="A210" s="22" t="str">
        <f t="shared" si="19"/>
        <v>Town of Lewisboro - 8</v>
      </c>
      <c r="B210" s="11">
        <v>60008</v>
      </c>
      <c r="C210" s="11">
        <v>351</v>
      </c>
      <c r="D210" s="11">
        <v>198</v>
      </c>
      <c r="E210" s="11">
        <v>28</v>
      </c>
      <c r="F210" s="11">
        <v>18</v>
      </c>
      <c r="G210" s="11">
        <v>1</v>
      </c>
      <c r="H210" s="11">
        <f t="shared" si="15"/>
        <v>596</v>
      </c>
      <c r="I210" s="24">
        <f t="shared" si="16"/>
        <v>9</v>
      </c>
      <c r="J210" s="23">
        <f t="shared" si="17"/>
        <v>605</v>
      </c>
    </row>
    <row r="211" spans="1:10" x14ac:dyDescent="0.25">
      <c r="A211" s="22" t="str">
        <f t="shared" si="19"/>
        <v>Town of Lewisboro - 9</v>
      </c>
      <c r="B211" s="11">
        <v>60009</v>
      </c>
      <c r="C211" s="11">
        <v>366</v>
      </c>
      <c r="D211" s="11">
        <v>175</v>
      </c>
      <c r="E211" s="11">
        <v>21</v>
      </c>
      <c r="F211" s="11">
        <v>25</v>
      </c>
      <c r="G211" s="11">
        <v>0</v>
      </c>
      <c r="H211" s="11">
        <f t="shared" si="15"/>
        <v>587</v>
      </c>
      <c r="I211" s="24">
        <f t="shared" si="16"/>
        <v>8</v>
      </c>
      <c r="J211" s="23">
        <f t="shared" si="17"/>
        <v>595</v>
      </c>
    </row>
    <row r="212" spans="1:10" x14ac:dyDescent="0.25">
      <c r="A212" s="22" t="str">
        <f t="shared" si="19"/>
        <v>Town of Lewisboro - 10</v>
      </c>
      <c r="B212" s="11">
        <v>60010</v>
      </c>
      <c r="C212" s="11">
        <v>350</v>
      </c>
      <c r="D212" s="11">
        <v>196</v>
      </c>
      <c r="E212" s="11">
        <v>21</v>
      </c>
      <c r="F212" s="11">
        <v>13</v>
      </c>
      <c r="G212" s="11">
        <v>2</v>
      </c>
      <c r="H212" s="11">
        <f t="shared" si="15"/>
        <v>582</v>
      </c>
      <c r="I212" s="24">
        <f t="shared" si="16"/>
        <v>10</v>
      </c>
      <c r="J212" s="23">
        <f t="shared" si="17"/>
        <v>592</v>
      </c>
    </row>
    <row r="213" spans="1:10" x14ac:dyDescent="0.25">
      <c r="A213" s="22" t="str">
        <f t="shared" si="19"/>
        <v>Town of Lewisboro - 11</v>
      </c>
      <c r="B213" s="11">
        <v>60011</v>
      </c>
      <c r="C213" s="11">
        <v>287</v>
      </c>
      <c r="D213" s="11">
        <v>173</v>
      </c>
      <c r="E213" s="11">
        <v>18</v>
      </c>
      <c r="F213" s="11">
        <v>11</v>
      </c>
      <c r="G213" s="11">
        <v>0</v>
      </c>
      <c r="H213" s="11">
        <f t="shared" si="15"/>
        <v>489</v>
      </c>
      <c r="I213" s="24">
        <f t="shared" si="16"/>
        <v>8</v>
      </c>
      <c r="J213" s="23">
        <f t="shared" si="17"/>
        <v>497</v>
      </c>
    </row>
    <row r="214" spans="1:10" ht="13.8" thickBot="1" x14ac:dyDescent="0.3">
      <c r="A214" s="18" t="str">
        <f t="shared" si="19"/>
        <v>Town of Lewisboro - 12</v>
      </c>
      <c r="B214" s="19">
        <v>60012</v>
      </c>
      <c r="C214" s="19">
        <v>293</v>
      </c>
      <c r="D214" s="19">
        <v>168</v>
      </c>
      <c r="E214" s="19">
        <v>39</v>
      </c>
      <c r="F214" s="19">
        <v>16</v>
      </c>
      <c r="G214" s="19">
        <v>0</v>
      </c>
      <c r="H214" s="19">
        <f t="shared" si="15"/>
        <v>516</v>
      </c>
      <c r="I214" s="26">
        <f t="shared" si="16"/>
        <v>11</v>
      </c>
      <c r="J214" s="19">
        <f t="shared" si="17"/>
        <v>527</v>
      </c>
    </row>
    <row r="215" spans="1:10" x14ac:dyDescent="0.25">
      <c r="A215" s="22"/>
      <c r="B215" s="11" t="s">
        <v>977</v>
      </c>
      <c r="C215" s="11">
        <f>SUM(C203:C214)</f>
        <v>3665</v>
      </c>
      <c r="D215" s="11">
        <f t="shared" ref="D215:J215" si="21">SUM(D203:D214)</f>
        <v>2081</v>
      </c>
      <c r="E215" s="11">
        <f t="shared" si="21"/>
        <v>267</v>
      </c>
      <c r="F215" s="11">
        <f t="shared" si="21"/>
        <v>228</v>
      </c>
      <c r="G215" s="11">
        <f t="shared" si="21"/>
        <v>3</v>
      </c>
      <c r="H215" s="11">
        <f t="shared" si="21"/>
        <v>6244</v>
      </c>
      <c r="I215" s="11">
        <f t="shared" si="21"/>
        <v>109</v>
      </c>
      <c r="J215" s="11">
        <f t="shared" si="21"/>
        <v>6353</v>
      </c>
    </row>
    <row r="216" spans="1:10" x14ac:dyDescent="0.25">
      <c r="A216" s="22" t="str">
        <f t="shared" si="19"/>
        <v>Town of Mamaroneck - 1</v>
      </c>
      <c r="B216" s="11">
        <v>70001</v>
      </c>
      <c r="C216" s="11">
        <v>163</v>
      </c>
      <c r="D216" s="11">
        <v>111</v>
      </c>
      <c r="E216" s="11">
        <v>10</v>
      </c>
      <c r="F216" s="11">
        <v>8</v>
      </c>
      <c r="G216" s="11">
        <v>0</v>
      </c>
      <c r="H216" s="11">
        <f t="shared" si="15"/>
        <v>292</v>
      </c>
      <c r="I216" s="24">
        <f t="shared" si="16"/>
        <v>10</v>
      </c>
      <c r="J216" s="23">
        <f t="shared" si="17"/>
        <v>302</v>
      </c>
    </row>
    <row r="217" spans="1:10" x14ac:dyDescent="0.25">
      <c r="A217" s="22" t="str">
        <f t="shared" si="19"/>
        <v>Town of Mamaroneck - 2</v>
      </c>
      <c r="B217" s="11">
        <v>70002</v>
      </c>
      <c r="C217" s="11">
        <v>169</v>
      </c>
      <c r="D217" s="11">
        <v>144</v>
      </c>
      <c r="E217" s="11">
        <v>13</v>
      </c>
      <c r="F217" s="11">
        <v>16</v>
      </c>
      <c r="G217" s="11">
        <v>0</v>
      </c>
      <c r="H217" s="11">
        <f t="shared" ref="H217:H282" si="22">SUM(C217:G217)</f>
        <v>342</v>
      </c>
      <c r="I217" s="24">
        <f t="shared" ref="I217:I282" si="23">SUM(J217-H217)</f>
        <v>13</v>
      </c>
      <c r="J217" s="23">
        <f t="shared" ref="J217:J282" si="24">VLOOKUP(B217,KEY,2,FALSE)</f>
        <v>355</v>
      </c>
    </row>
    <row r="218" spans="1:10" x14ac:dyDescent="0.25">
      <c r="A218" s="22" t="str">
        <f t="shared" si="19"/>
        <v>Town of Mamaroneck - 3</v>
      </c>
      <c r="B218" s="11">
        <v>70003</v>
      </c>
      <c r="C218" s="11">
        <v>373</v>
      </c>
      <c r="D218" s="11">
        <v>176</v>
      </c>
      <c r="E218" s="11">
        <v>22</v>
      </c>
      <c r="F218" s="11">
        <v>26</v>
      </c>
      <c r="G218" s="11">
        <v>0</v>
      </c>
      <c r="H218" s="11">
        <f t="shared" si="22"/>
        <v>597</v>
      </c>
      <c r="I218" s="24">
        <f t="shared" si="23"/>
        <v>15</v>
      </c>
      <c r="J218" s="23">
        <f t="shared" si="24"/>
        <v>612</v>
      </c>
    </row>
    <row r="219" spans="1:10" x14ac:dyDescent="0.25">
      <c r="A219" s="22" t="str">
        <f t="shared" si="19"/>
        <v>Town of Mamaroneck - 4</v>
      </c>
      <c r="B219" s="11">
        <v>70004</v>
      </c>
      <c r="C219" s="11">
        <v>261</v>
      </c>
      <c r="D219" s="11">
        <v>170</v>
      </c>
      <c r="E219" s="11">
        <v>20</v>
      </c>
      <c r="F219" s="11">
        <v>35</v>
      </c>
      <c r="G219" s="11">
        <v>0</v>
      </c>
      <c r="H219" s="11">
        <f t="shared" si="22"/>
        <v>486</v>
      </c>
      <c r="I219" s="24">
        <f t="shared" si="23"/>
        <v>15</v>
      </c>
      <c r="J219" s="23">
        <f t="shared" si="24"/>
        <v>501</v>
      </c>
    </row>
    <row r="220" spans="1:10" x14ac:dyDescent="0.25">
      <c r="A220" s="22" t="str">
        <f t="shared" si="19"/>
        <v>Town of Mamaroneck - 5</v>
      </c>
      <c r="B220" s="11">
        <v>70005</v>
      </c>
      <c r="C220" s="11">
        <v>123</v>
      </c>
      <c r="D220" s="11">
        <v>122</v>
      </c>
      <c r="E220" s="11">
        <v>15</v>
      </c>
      <c r="F220" s="11">
        <v>11</v>
      </c>
      <c r="G220" s="11">
        <v>0</v>
      </c>
      <c r="H220" s="11">
        <f t="shared" si="22"/>
        <v>271</v>
      </c>
      <c r="I220" s="24">
        <f t="shared" si="23"/>
        <v>11</v>
      </c>
      <c r="J220" s="23">
        <f t="shared" si="24"/>
        <v>282</v>
      </c>
    </row>
    <row r="221" spans="1:10" x14ac:dyDescent="0.25">
      <c r="A221" s="22" t="str">
        <f t="shared" si="19"/>
        <v>Town of Mamaroneck - 6</v>
      </c>
      <c r="B221" s="11">
        <v>70006</v>
      </c>
      <c r="C221" s="11">
        <v>309</v>
      </c>
      <c r="D221" s="11">
        <v>108</v>
      </c>
      <c r="E221" s="11">
        <v>8</v>
      </c>
      <c r="F221" s="11">
        <v>18</v>
      </c>
      <c r="G221" s="11">
        <v>0</v>
      </c>
      <c r="H221" s="11">
        <f t="shared" si="22"/>
        <v>443</v>
      </c>
      <c r="I221" s="24">
        <f t="shared" si="23"/>
        <v>21</v>
      </c>
      <c r="J221" s="23">
        <f t="shared" si="24"/>
        <v>464</v>
      </c>
    </row>
    <row r="222" spans="1:10" x14ac:dyDescent="0.25">
      <c r="A222" s="22" t="str">
        <f t="shared" si="19"/>
        <v>Town of Mamaroneck - 7</v>
      </c>
      <c r="B222" s="11">
        <v>70007</v>
      </c>
      <c r="C222" s="11">
        <v>179</v>
      </c>
      <c r="D222" s="11">
        <v>72</v>
      </c>
      <c r="E222" s="11">
        <v>5</v>
      </c>
      <c r="F222" s="11">
        <v>9</v>
      </c>
      <c r="G222" s="11">
        <v>0</v>
      </c>
      <c r="H222" s="11">
        <f t="shared" si="22"/>
        <v>265</v>
      </c>
      <c r="I222" s="24">
        <f t="shared" si="23"/>
        <v>11</v>
      </c>
      <c r="J222" s="23">
        <f t="shared" si="24"/>
        <v>276</v>
      </c>
    </row>
    <row r="223" spans="1:10" x14ac:dyDescent="0.25">
      <c r="A223" s="22" t="str">
        <f t="shared" si="19"/>
        <v>Town of Mamaroneck - 8</v>
      </c>
      <c r="B223" s="11">
        <v>70008</v>
      </c>
      <c r="C223" s="11">
        <v>381</v>
      </c>
      <c r="D223" s="11">
        <v>176</v>
      </c>
      <c r="E223" s="11">
        <v>9</v>
      </c>
      <c r="F223" s="11">
        <v>13</v>
      </c>
      <c r="G223" s="11">
        <v>0</v>
      </c>
      <c r="H223" s="11">
        <f t="shared" si="22"/>
        <v>579</v>
      </c>
      <c r="I223" s="24">
        <f t="shared" si="23"/>
        <v>11</v>
      </c>
      <c r="J223" s="23">
        <f t="shared" si="24"/>
        <v>590</v>
      </c>
    </row>
    <row r="224" spans="1:10" x14ac:dyDescent="0.25">
      <c r="A224" s="22" t="str">
        <f t="shared" si="19"/>
        <v>Town of Mamaroneck - 9</v>
      </c>
      <c r="B224" s="11">
        <v>70009</v>
      </c>
      <c r="C224" s="11">
        <v>252</v>
      </c>
      <c r="D224" s="11">
        <v>87</v>
      </c>
      <c r="E224" s="11">
        <v>15</v>
      </c>
      <c r="F224" s="11">
        <v>10</v>
      </c>
      <c r="G224" s="11">
        <v>0</v>
      </c>
      <c r="H224" s="11">
        <f t="shared" si="22"/>
        <v>364</v>
      </c>
      <c r="I224" s="24">
        <f t="shared" si="23"/>
        <v>15</v>
      </c>
      <c r="J224" s="23">
        <f t="shared" si="24"/>
        <v>379</v>
      </c>
    </row>
    <row r="225" spans="1:10" x14ac:dyDescent="0.25">
      <c r="A225" s="22" t="str">
        <f t="shared" si="19"/>
        <v>Town of Mamaroneck - 10</v>
      </c>
      <c r="B225" s="11">
        <v>70010</v>
      </c>
      <c r="C225" s="11">
        <v>381</v>
      </c>
      <c r="D225" s="11">
        <v>163</v>
      </c>
      <c r="E225" s="11">
        <v>7</v>
      </c>
      <c r="F225" s="11">
        <v>13</v>
      </c>
      <c r="G225" s="11">
        <v>1</v>
      </c>
      <c r="H225" s="11">
        <f t="shared" si="22"/>
        <v>565</v>
      </c>
      <c r="I225" s="24">
        <f t="shared" si="23"/>
        <v>15</v>
      </c>
      <c r="J225" s="23">
        <f t="shared" si="24"/>
        <v>580</v>
      </c>
    </row>
    <row r="226" spans="1:10" x14ac:dyDescent="0.25">
      <c r="A226" s="22" t="str">
        <f t="shared" si="19"/>
        <v>Town of Mamaroneck - 11</v>
      </c>
      <c r="B226" s="11">
        <v>70011</v>
      </c>
      <c r="C226" s="11">
        <v>314</v>
      </c>
      <c r="D226" s="11">
        <v>101</v>
      </c>
      <c r="E226" s="11">
        <v>16</v>
      </c>
      <c r="F226" s="11">
        <v>15</v>
      </c>
      <c r="G226" s="11">
        <v>0</v>
      </c>
      <c r="H226" s="11">
        <f t="shared" si="22"/>
        <v>446</v>
      </c>
      <c r="I226" s="24">
        <f t="shared" si="23"/>
        <v>13</v>
      </c>
      <c r="J226" s="23">
        <f t="shared" si="24"/>
        <v>459</v>
      </c>
    </row>
    <row r="227" spans="1:10" x14ac:dyDescent="0.25">
      <c r="A227" s="22" t="str">
        <f t="shared" si="19"/>
        <v>Town of Mamaroneck - 12</v>
      </c>
      <c r="B227" s="11">
        <v>70012</v>
      </c>
      <c r="C227" s="11">
        <v>445</v>
      </c>
      <c r="D227" s="11">
        <v>123</v>
      </c>
      <c r="E227" s="11">
        <v>9</v>
      </c>
      <c r="F227" s="11">
        <v>10</v>
      </c>
      <c r="G227" s="11">
        <v>0</v>
      </c>
      <c r="H227" s="11">
        <f t="shared" si="22"/>
        <v>587</v>
      </c>
      <c r="I227" s="24">
        <f t="shared" si="23"/>
        <v>7</v>
      </c>
      <c r="J227" s="23">
        <f t="shared" si="24"/>
        <v>594</v>
      </c>
    </row>
    <row r="228" spans="1:10" x14ac:dyDescent="0.25">
      <c r="A228" s="22" t="str">
        <f t="shared" si="19"/>
        <v>Town of Mamaroneck - 13</v>
      </c>
      <c r="B228" s="11">
        <v>70013</v>
      </c>
      <c r="C228" s="11">
        <v>398</v>
      </c>
      <c r="D228" s="11">
        <v>108</v>
      </c>
      <c r="E228" s="11">
        <v>7</v>
      </c>
      <c r="F228" s="11">
        <v>14</v>
      </c>
      <c r="G228" s="11">
        <v>0</v>
      </c>
      <c r="H228" s="11">
        <f t="shared" si="22"/>
        <v>527</v>
      </c>
      <c r="I228" s="24">
        <f t="shared" si="23"/>
        <v>11</v>
      </c>
      <c r="J228" s="23">
        <f t="shared" si="24"/>
        <v>538</v>
      </c>
    </row>
    <row r="229" spans="1:10" x14ac:dyDescent="0.25">
      <c r="A229" s="22" t="str">
        <f t="shared" si="19"/>
        <v>Town of Mamaroneck - 14</v>
      </c>
      <c r="B229" s="11">
        <v>70014</v>
      </c>
      <c r="C229" s="11">
        <v>323</v>
      </c>
      <c r="D229" s="11">
        <v>126</v>
      </c>
      <c r="E229" s="11">
        <v>8</v>
      </c>
      <c r="F229" s="11">
        <v>18</v>
      </c>
      <c r="G229" s="11">
        <v>0</v>
      </c>
      <c r="H229" s="11">
        <f t="shared" si="22"/>
        <v>475</v>
      </c>
      <c r="I229" s="24">
        <f t="shared" si="23"/>
        <v>10</v>
      </c>
      <c r="J229" s="23">
        <f t="shared" si="24"/>
        <v>485</v>
      </c>
    </row>
    <row r="230" spans="1:10" x14ac:dyDescent="0.25">
      <c r="A230" s="22" t="str">
        <f t="shared" si="19"/>
        <v>Town of Mamaroneck - 15</v>
      </c>
      <c r="B230" s="11">
        <v>70015</v>
      </c>
      <c r="C230" s="11">
        <v>344</v>
      </c>
      <c r="D230" s="11">
        <v>165</v>
      </c>
      <c r="E230" s="11">
        <v>6</v>
      </c>
      <c r="F230" s="11">
        <v>15</v>
      </c>
      <c r="G230" s="11">
        <v>0</v>
      </c>
      <c r="H230" s="11">
        <f t="shared" si="22"/>
        <v>530</v>
      </c>
      <c r="I230" s="24">
        <f t="shared" si="23"/>
        <v>9</v>
      </c>
      <c r="J230" s="23">
        <f t="shared" si="24"/>
        <v>539</v>
      </c>
    </row>
    <row r="231" spans="1:10" x14ac:dyDescent="0.25">
      <c r="A231" s="22" t="str">
        <f t="shared" si="19"/>
        <v>Town of Mamaroneck - 16</v>
      </c>
      <c r="B231" s="11">
        <v>70016</v>
      </c>
      <c r="C231" s="11">
        <v>246</v>
      </c>
      <c r="D231" s="11">
        <v>107</v>
      </c>
      <c r="E231" s="11">
        <v>19</v>
      </c>
      <c r="F231" s="11">
        <v>27</v>
      </c>
      <c r="G231" s="11">
        <v>0</v>
      </c>
      <c r="H231" s="11">
        <f t="shared" si="22"/>
        <v>399</v>
      </c>
      <c r="I231" s="24">
        <f t="shared" si="23"/>
        <v>12</v>
      </c>
      <c r="J231" s="23">
        <f t="shared" si="24"/>
        <v>411</v>
      </c>
    </row>
    <row r="232" spans="1:10" x14ac:dyDescent="0.25">
      <c r="A232" s="22" t="str">
        <f t="shared" si="19"/>
        <v>Town of Mamaroneck - 17</v>
      </c>
      <c r="B232" s="11">
        <v>70017</v>
      </c>
      <c r="C232" s="11">
        <v>323</v>
      </c>
      <c r="D232" s="11">
        <v>107</v>
      </c>
      <c r="E232" s="11">
        <v>9</v>
      </c>
      <c r="F232" s="11">
        <v>14</v>
      </c>
      <c r="G232" s="11">
        <v>0</v>
      </c>
      <c r="H232" s="11">
        <f t="shared" si="22"/>
        <v>453</v>
      </c>
      <c r="I232" s="24">
        <f t="shared" si="23"/>
        <v>17</v>
      </c>
      <c r="J232" s="23">
        <f t="shared" si="24"/>
        <v>470</v>
      </c>
    </row>
    <row r="233" spans="1:10" x14ac:dyDescent="0.25">
      <c r="A233" s="22" t="str">
        <f t="shared" si="19"/>
        <v>Town of Mamaroneck - 18</v>
      </c>
      <c r="B233" s="11">
        <v>70018</v>
      </c>
      <c r="C233" s="11">
        <v>302</v>
      </c>
      <c r="D233" s="11">
        <v>99</v>
      </c>
      <c r="E233" s="11">
        <v>9</v>
      </c>
      <c r="F233" s="11">
        <v>8</v>
      </c>
      <c r="G233" s="11">
        <v>0</v>
      </c>
      <c r="H233" s="11">
        <f t="shared" si="22"/>
        <v>418</v>
      </c>
      <c r="I233" s="24">
        <f t="shared" si="23"/>
        <v>9</v>
      </c>
      <c r="J233" s="23">
        <f t="shared" si="24"/>
        <v>427</v>
      </c>
    </row>
    <row r="234" spans="1:10" x14ac:dyDescent="0.25">
      <c r="A234" s="22" t="str">
        <f t="shared" si="19"/>
        <v>Town of Mamaroneck - 19</v>
      </c>
      <c r="B234" s="11">
        <v>70019</v>
      </c>
      <c r="C234" s="11">
        <v>285</v>
      </c>
      <c r="D234" s="11">
        <v>145</v>
      </c>
      <c r="E234" s="11">
        <v>20</v>
      </c>
      <c r="F234" s="11">
        <v>17</v>
      </c>
      <c r="G234" s="11">
        <v>0</v>
      </c>
      <c r="H234" s="11">
        <f t="shared" si="22"/>
        <v>467</v>
      </c>
      <c r="I234" s="24">
        <f t="shared" si="23"/>
        <v>14</v>
      </c>
      <c r="J234" s="23">
        <f t="shared" si="24"/>
        <v>481</v>
      </c>
    </row>
    <row r="235" spans="1:10" x14ac:dyDescent="0.25">
      <c r="A235" s="22" t="str">
        <f t="shared" si="19"/>
        <v>Town of Mamaroneck - 20</v>
      </c>
      <c r="B235" s="11">
        <v>70020</v>
      </c>
      <c r="C235" s="11">
        <v>370</v>
      </c>
      <c r="D235" s="11">
        <v>111</v>
      </c>
      <c r="E235" s="11">
        <v>10</v>
      </c>
      <c r="F235" s="11">
        <v>16</v>
      </c>
      <c r="G235" s="11">
        <v>0</v>
      </c>
      <c r="H235" s="11">
        <f t="shared" si="22"/>
        <v>507</v>
      </c>
      <c r="I235" s="24">
        <f t="shared" si="23"/>
        <v>10</v>
      </c>
      <c r="J235" s="23">
        <f t="shared" si="24"/>
        <v>517</v>
      </c>
    </row>
    <row r="236" spans="1:10" x14ac:dyDescent="0.25">
      <c r="A236" s="22" t="str">
        <f t="shared" si="19"/>
        <v>Town of Mamaroneck - 21</v>
      </c>
      <c r="B236" s="11">
        <v>70021</v>
      </c>
      <c r="C236" s="11">
        <v>308</v>
      </c>
      <c r="D236" s="11">
        <v>101</v>
      </c>
      <c r="E236" s="11">
        <v>5</v>
      </c>
      <c r="F236" s="11">
        <v>11</v>
      </c>
      <c r="G236" s="11">
        <v>0</v>
      </c>
      <c r="H236" s="11">
        <f t="shared" si="22"/>
        <v>425</v>
      </c>
      <c r="I236" s="24">
        <f t="shared" si="23"/>
        <v>11</v>
      </c>
      <c r="J236" s="23">
        <f t="shared" si="24"/>
        <v>436</v>
      </c>
    </row>
    <row r="237" spans="1:10" x14ac:dyDescent="0.25">
      <c r="A237" s="22" t="str">
        <f t="shared" si="19"/>
        <v>Town of Mamaroneck - 22</v>
      </c>
      <c r="B237" s="11">
        <v>70022</v>
      </c>
      <c r="C237" s="11">
        <v>202</v>
      </c>
      <c r="D237" s="11">
        <v>130</v>
      </c>
      <c r="E237" s="11">
        <v>10</v>
      </c>
      <c r="F237" s="11">
        <v>19</v>
      </c>
      <c r="G237" s="11">
        <v>0</v>
      </c>
      <c r="H237" s="11">
        <f t="shared" si="22"/>
        <v>361</v>
      </c>
      <c r="I237" s="24">
        <f t="shared" si="23"/>
        <v>11</v>
      </c>
      <c r="J237" s="23">
        <f t="shared" si="24"/>
        <v>372</v>
      </c>
    </row>
    <row r="238" spans="1:10" x14ac:dyDescent="0.25">
      <c r="A238" s="22" t="str">
        <f t="shared" si="19"/>
        <v>Town of Mamaroneck - 23</v>
      </c>
      <c r="B238" s="11">
        <v>70023</v>
      </c>
      <c r="C238" s="11">
        <v>366</v>
      </c>
      <c r="D238" s="11">
        <v>149</v>
      </c>
      <c r="E238" s="11">
        <v>8</v>
      </c>
      <c r="F238" s="11">
        <v>20</v>
      </c>
      <c r="G238" s="11">
        <v>1</v>
      </c>
      <c r="H238" s="11">
        <f t="shared" si="22"/>
        <v>544</v>
      </c>
      <c r="I238" s="24">
        <f t="shared" si="23"/>
        <v>13</v>
      </c>
      <c r="J238" s="23">
        <f t="shared" si="24"/>
        <v>557</v>
      </c>
    </row>
    <row r="239" spans="1:10" x14ac:dyDescent="0.25">
      <c r="A239" s="22" t="str">
        <f t="shared" si="19"/>
        <v>Town of Mamaroneck - 24</v>
      </c>
      <c r="B239" s="11">
        <v>70024</v>
      </c>
      <c r="C239" s="11">
        <v>279</v>
      </c>
      <c r="D239" s="11">
        <v>112</v>
      </c>
      <c r="E239" s="11">
        <v>8</v>
      </c>
      <c r="F239" s="11">
        <v>15</v>
      </c>
      <c r="G239" s="11">
        <v>0</v>
      </c>
      <c r="H239" s="11">
        <f t="shared" si="22"/>
        <v>414</v>
      </c>
      <c r="I239" s="24">
        <f t="shared" si="23"/>
        <v>8</v>
      </c>
      <c r="J239" s="23">
        <f t="shared" si="24"/>
        <v>422</v>
      </c>
    </row>
    <row r="240" spans="1:10" x14ac:dyDescent="0.25">
      <c r="A240" s="22" t="str">
        <f t="shared" si="19"/>
        <v>Town of Mamaroneck - 25</v>
      </c>
      <c r="B240" s="11">
        <v>70025</v>
      </c>
      <c r="C240" s="11">
        <v>125</v>
      </c>
      <c r="D240" s="11">
        <v>54</v>
      </c>
      <c r="E240" s="11">
        <v>6</v>
      </c>
      <c r="F240" s="11">
        <v>13</v>
      </c>
      <c r="G240" s="11">
        <v>0</v>
      </c>
      <c r="H240" s="11">
        <f t="shared" si="22"/>
        <v>198</v>
      </c>
      <c r="I240" s="24">
        <f t="shared" si="23"/>
        <v>8</v>
      </c>
      <c r="J240" s="23">
        <f t="shared" si="24"/>
        <v>206</v>
      </c>
    </row>
    <row r="241" spans="1:10" x14ac:dyDescent="0.25">
      <c r="A241" s="22" t="str">
        <f t="shared" si="19"/>
        <v>Town of Mamaroneck - 26</v>
      </c>
      <c r="B241" s="11">
        <v>70026</v>
      </c>
      <c r="C241" s="11">
        <v>385</v>
      </c>
      <c r="D241" s="11">
        <v>119</v>
      </c>
      <c r="E241" s="11">
        <v>15</v>
      </c>
      <c r="F241" s="11">
        <v>22</v>
      </c>
      <c r="G241" s="11">
        <v>0</v>
      </c>
      <c r="H241" s="11">
        <f t="shared" si="22"/>
        <v>541</v>
      </c>
      <c r="I241" s="24">
        <f t="shared" si="23"/>
        <v>12</v>
      </c>
      <c r="J241" s="23">
        <f t="shared" si="24"/>
        <v>553</v>
      </c>
    </row>
    <row r="242" spans="1:10" x14ac:dyDescent="0.25">
      <c r="A242" s="22" t="str">
        <f t="shared" si="19"/>
        <v>Town of Mamaroneck - 27</v>
      </c>
      <c r="B242" s="11">
        <v>70027</v>
      </c>
      <c r="C242" s="11">
        <v>168</v>
      </c>
      <c r="D242" s="11">
        <v>136</v>
      </c>
      <c r="E242" s="11">
        <v>6</v>
      </c>
      <c r="F242" s="11">
        <v>6</v>
      </c>
      <c r="G242" s="11">
        <v>0</v>
      </c>
      <c r="H242" s="11">
        <f t="shared" si="22"/>
        <v>316</v>
      </c>
      <c r="I242" s="24">
        <f t="shared" si="23"/>
        <v>14</v>
      </c>
      <c r="J242" s="23">
        <f t="shared" si="24"/>
        <v>330</v>
      </c>
    </row>
    <row r="243" spans="1:10" ht="13.8" thickBot="1" x14ac:dyDescent="0.3">
      <c r="A243" s="18" t="str">
        <f t="shared" si="19"/>
        <v>Town of Mamaroneck - 28</v>
      </c>
      <c r="B243" s="19">
        <v>70028</v>
      </c>
      <c r="C243" s="19">
        <v>142</v>
      </c>
      <c r="D243" s="19">
        <v>91</v>
      </c>
      <c r="E243" s="19">
        <v>2</v>
      </c>
      <c r="F243" s="19">
        <v>4</v>
      </c>
      <c r="G243" s="19">
        <v>0</v>
      </c>
      <c r="H243" s="19">
        <f t="shared" si="22"/>
        <v>239</v>
      </c>
      <c r="I243" s="26">
        <f t="shared" si="23"/>
        <v>2</v>
      </c>
      <c r="J243" s="19">
        <f t="shared" si="24"/>
        <v>241</v>
      </c>
    </row>
    <row r="244" spans="1:10" x14ac:dyDescent="0.25">
      <c r="A244" s="22"/>
      <c r="B244" s="11" t="s">
        <v>977</v>
      </c>
      <c r="C244" s="11">
        <f>SUM(C216:C243)</f>
        <v>7916</v>
      </c>
      <c r="D244" s="11">
        <f t="shared" ref="D244:J244" si="25">SUM(D216:D243)</f>
        <v>3413</v>
      </c>
      <c r="E244" s="11">
        <f t="shared" si="25"/>
        <v>297</v>
      </c>
      <c r="F244" s="11">
        <f t="shared" si="25"/>
        <v>423</v>
      </c>
      <c r="G244" s="11">
        <f t="shared" si="25"/>
        <v>2</v>
      </c>
      <c r="H244" s="11">
        <f t="shared" si="25"/>
        <v>12051</v>
      </c>
      <c r="I244" s="11">
        <f t="shared" si="25"/>
        <v>328</v>
      </c>
      <c r="J244" s="11">
        <f t="shared" si="25"/>
        <v>12379</v>
      </c>
    </row>
    <row r="245" spans="1:10" x14ac:dyDescent="0.25">
      <c r="A245" s="22" t="str">
        <f t="shared" si="19"/>
        <v>Town of Mount Kisco - 1</v>
      </c>
      <c r="B245" s="11">
        <v>80001</v>
      </c>
      <c r="C245" s="11">
        <v>208</v>
      </c>
      <c r="D245" s="11">
        <v>130</v>
      </c>
      <c r="E245" s="11">
        <v>24</v>
      </c>
      <c r="F245" s="11">
        <v>30</v>
      </c>
      <c r="G245" s="11">
        <v>0</v>
      </c>
      <c r="H245" s="11">
        <f t="shared" si="22"/>
        <v>392</v>
      </c>
      <c r="I245" s="24">
        <f t="shared" si="23"/>
        <v>22</v>
      </c>
      <c r="J245" s="23">
        <f t="shared" si="24"/>
        <v>414</v>
      </c>
    </row>
    <row r="246" spans="1:10" x14ac:dyDescent="0.25">
      <c r="A246" s="22" t="str">
        <f t="shared" si="19"/>
        <v>Town of Mount Kisco - 2</v>
      </c>
      <c r="B246" s="11">
        <v>80002</v>
      </c>
      <c r="C246" s="11">
        <v>437</v>
      </c>
      <c r="D246" s="11">
        <v>272</v>
      </c>
      <c r="E246" s="11">
        <v>29</v>
      </c>
      <c r="F246" s="11">
        <v>32</v>
      </c>
      <c r="G246" s="11">
        <v>1</v>
      </c>
      <c r="H246" s="11">
        <f t="shared" si="22"/>
        <v>771</v>
      </c>
      <c r="I246" s="24">
        <f t="shared" si="23"/>
        <v>19</v>
      </c>
      <c r="J246" s="23">
        <f t="shared" si="24"/>
        <v>790</v>
      </c>
    </row>
    <row r="247" spans="1:10" x14ac:dyDescent="0.25">
      <c r="A247" s="22" t="str">
        <f t="shared" si="19"/>
        <v>Town of Mount Kisco - 3</v>
      </c>
      <c r="B247" s="11">
        <v>80003</v>
      </c>
      <c r="C247" s="11">
        <v>258</v>
      </c>
      <c r="D247" s="11">
        <v>144</v>
      </c>
      <c r="E247" s="11">
        <v>18</v>
      </c>
      <c r="F247" s="11">
        <v>22</v>
      </c>
      <c r="G247" s="11">
        <v>0</v>
      </c>
      <c r="H247" s="11">
        <f t="shared" si="22"/>
        <v>442</v>
      </c>
      <c r="I247" s="24">
        <f t="shared" si="23"/>
        <v>19</v>
      </c>
      <c r="J247" s="23">
        <f t="shared" si="24"/>
        <v>461</v>
      </c>
    </row>
    <row r="248" spans="1:10" x14ac:dyDescent="0.25">
      <c r="A248" s="22" t="str">
        <f t="shared" si="19"/>
        <v>Town of Mount Kisco - 4</v>
      </c>
      <c r="B248" s="11">
        <v>80004</v>
      </c>
      <c r="C248" s="11">
        <v>361</v>
      </c>
      <c r="D248" s="11">
        <v>182</v>
      </c>
      <c r="E248" s="11">
        <v>17</v>
      </c>
      <c r="F248" s="11">
        <v>43</v>
      </c>
      <c r="G248" s="11">
        <v>0</v>
      </c>
      <c r="H248" s="11">
        <f t="shared" si="22"/>
        <v>603</v>
      </c>
      <c r="I248" s="24">
        <f t="shared" si="23"/>
        <v>19</v>
      </c>
      <c r="J248" s="23">
        <f t="shared" si="24"/>
        <v>622</v>
      </c>
    </row>
    <row r="249" spans="1:10" x14ac:dyDescent="0.25">
      <c r="A249" s="22" t="str">
        <f t="shared" si="19"/>
        <v>Town of Mount Kisco - 5</v>
      </c>
      <c r="B249" s="11">
        <v>80005</v>
      </c>
      <c r="C249" s="11">
        <v>156</v>
      </c>
      <c r="D249" s="11">
        <v>124</v>
      </c>
      <c r="E249" s="11">
        <v>14</v>
      </c>
      <c r="F249" s="11">
        <v>8</v>
      </c>
      <c r="G249" s="11">
        <v>0</v>
      </c>
      <c r="H249" s="11">
        <f t="shared" si="22"/>
        <v>302</v>
      </c>
      <c r="I249" s="24">
        <f t="shared" si="23"/>
        <v>12</v>
      </c>
      <c r="J249" s="23">
        <f t="shared" si="24"/>
        <v>314</v>
      </c>
    </row>
    <row r="250" spans="1:10" x14ac:dyDescent="0.25">
      <c r="A250" s="22" t="str">
        <f t="shared" si="19"/>
        <v>Town of Mount Kisco - 6</v>
      </c>
      <c r="B250" s="11">
        <v>80006</v>
      </c>
      <c r="C250" s="11">
        <v>309</v>
      </c>
      <c r="D250" s="11">
        <v>125</v>
      </c>
      <c r="E250" s="11">
        <v>13</v>
      </c>
      <c r="F250" s="11">
        <v>19</v>
      </c>
      <c r="G250" s="11">
        <v>0</v>
      </c>
      <c r="H250" s="11">
        <f t="shared" si="22"/>
        <v>466</v>
      </c>
      <c r="I250" s="24">
        <f t="shared" si="23"/>
        <v>18</v>
      </c>
      <c r="J250" s="23">
        <f t="shared" si="24"/>
        <v>484</v>
      </c>
    </row>
    <row r="251" spans="1:10" ht="13.8" thickBot="1" x14ac:dyDescent="0.3">
      <c r="A251" s="18" t="str">
        <f t="shared" si="19"/>
        <v>Town of Mount Kisco - 7</v>
      </c>
      <c r="B251" s="19">
        <v>80007</v>
      </c>
      <c r="C251" s="19">
        <v>169</v>
      </c>
      <c r="D251" s="19">
        <v>65</v>
      </c>
      <c r="E251" s="19">
        <v>14</v>
      </c>
      <c r="F251" s="19">
        <v>8</v>
      </c>
      <c r="G251" s="19">
        <v>0</v>
      </c>
      <c r="H251" s="19">
        <f t="shared" si="22"/>
        <v>256</v>
      </c>
      <c r="I251" s="26">
        <f t="shared" si="23"/>
        <v>3</v>
      </c>
      <c r="J251" s="19">
        <f t="shared" si="24"/>
        <v>259</v>
      </c>
    </row>
    <row r="252" spans="1:10" x14ac:dyDescent="0.25">
      <c r="A252" s="22"/>
      <c r="B252" s="11" t="s">
        <v>977</v>
      </c>
      <c r="C252" s="11">
        <f>SUM(C245:C251)</f>
        <v>1898</v>
      </c>
      <c r="D252" s="11">
        <f t="shared" ref="D252:J252" si="26">SUM(D245:D251)</f>
        <v>1042</v>
      </c>
      <c r="E252" s="11">
        <f t="shared" si="26"/>
        <v>129</v>
      </c>
      <c r="F252" s="11">
        <f t="shared" si="26"/>
        <v>162</v>
      </c>
      <c r="G252" s="11">
        <f t="shared" si="26"/>
        <v>1</v>
      </c>
      <c r="H252" s="11">
        <f t="shared" si="26"/>
        <v>3232</v>
      </c>
      <c r="I252" s="11">
        <f t="shared" si="26"/>
        <v>112</v>
      </c>
      <c r="J252" s="11">
        <f t="shared" si="26"/>
        <v>3344</v>
      </c>
    </row>
    <row r="253" spans="1:10" x14ac:dyDescent="0.25">
      <c r="A253" s="22" t="str">
        <f t="shared" si="19"/>
        <v>Town of Mount Pleasant - 1</v>
      </c>
      <c r="B253" s="11">
        <v>90001</v>
      </c>
      <c r="C253" s="11">
        <v>119</v>
      </c>
      <c r="D253" s="11">
        <v>81</v>
      </c>
      <c r="E253" s="11">
        <v>8</v>
      </c>
      <c r="F253" s="11">
        <v>3</v>
      </c>
      <c r="G253" s="11">
        <v>0</v>
      </c>
      <c r="H253" s="11">
        <f t="shared" si="22"/>
        <v>211</v>
      </c>
      <c r="I253" s="24">
        <f t="shared" si="23"/>
        <v>8</v>
      </c>
      <c r="J253" s="23">
        <f t="shared" si="24"/>
        <v>219</v>
      </c>
    </row>
    <row r="254" spans="1:10" x14ac:dyDescent="0.25">
      <c r="A254" s="22" t="str">
        <f t="shared" si="19"/>
        <v>Town of Mount Pleasant - 2</v>
      </c>
      <c r="B254" s="11">
        <v>90002</v>
      </c>
      <c r="C254" s="11">
        <v>198</v>
      </c>
      <c r="D254" s="11">
        <v>53</v>
      </c>
      <c r="E254" s="11">
        <v>5</v>
      </c>
      <c r="F254" s="11">
        <v>6</v>
      </c>
      <c r="G254" s="11">
        <v>0</v>
      </c>
      <c r="H254" s="11">
        <f t="shared" si="22"/>
        <v>262</v>
      </c>
      <c r="I254" s="24">
        <f t="shared" si="23"/>
        <v>10</v>
      </c>
      <c r="J254" s="23">
        <f t="shared" si="24"/>
        <v>272</v>
      </c>
    </row>
    <row r="255" spans="1:10" x14ac:dyDescent="0.25">
      <c r="A255" s="22" t="str">
        <f t="shared" si="19"/>
        <v>Town of Mount Pleasant - 3</v>
      </c>
      <c r="B255" s="11">
        <v>90003</v>
      </c>
      <c r="C255" s="11">
        <v>111</v>
      </c>
      <c r="D255" s="11">
        <v>61</v>
      </c>
      <c r="E255" s="11">
        <v>5</v>
      </c>
      <c r="F255" s="11">
        <v>15</v>
      </c>
      <c r="G255" s="11">
        <v>0</v>
      </c>
      <c r="H255" s="11">
        <f t="shared" si="22"/>
        <v>192</v>
      </c>
      <c r="I255" s="24">
        <f t="shared" si="23"/>
        <v>5</v>
      </c>
      <c r="J255" s="23">
        <f t="shared" si="24"/>
        <v>197</v>
      </c>
    </row>
    <row r="256" spans="1:10" x14ac:dyDescent="0.25">
      <c r="A256" s="22" t="str">
        <f t="shared" si="19"/>
        <v>Town of Mount Pleasant - 4</v>
      </c>
      <c r="B256" s="11">
        <v>90004</v>
      </c>
      <c r="C256" s="11">
        <v>98</v>
      </c>
      <c r="D256" s="11">
        <v>56</v>
      </c>
      <c r="E256" s="11">
        <v>6</v>
      </c>
      <c r="F256" s="11">
        <v>12</v>
      </c>
      <c r="G256" s="11">
        <v>0</v>
      </c>
      <c r="H256" s="11">
        <f t="shared" si="22"/>
        <v>172</v>
      </c>
      <c r="I256" s="24">
        <f t="shared" si="23"/>
        <v>9</v>
      </c>
      <c r="J256" s="23">
        <f t="shared" si="24"/>
        <v>181</v>
      </c>
    </row>
    <row r="257" spans="1:10" x14ac:dyDescent="0.25">
      <c r="A257" s="22" t="str">
        <f t="shared" si="19"/>
        <v>Town of Mount Pleasant - 5</v>
      </c>
      <c r="B257" s="11">
        <v>90005</v>
      </c>
      <c r="C257" s="11">
        <v>197</v>
      </c>
      <c r="D257" s="11">
        <v>83</v>
      </c>
      <c r="E257" s="11">
        <v>8</v>
      </c>
      <c r="F257" s="11">
        <v>15</v>
      </c>
      <c r="G257" s="11">
        <v>0</v>
      </c>
      <c r="H257" s="11">
        <f t="shared" si="22"/>
        <v>303</v>
      </c>
      <c r="I257" s="24">
        <f t="shared" si="23"/>
        <v>3</v>
      </c>
      <c r="J257" s="23">
        <f t="shared" si="24"/>
        <v>306</v>
      </c>
    </row>
    <row r="258" spans="1:10" x14ac:dyDescent="0.25">
      <c r="A258" s="22" t="str">
        <f t="shared" si="19"/>
        <v>Town of Mount Pleasant - 6</v>
      </c>
      <c r="B258" s="11">
        <v>90006</v>
      </c>
      <c r="C258" s="11">
        <v>365</v>
      </c>
      <c r="D258" s="11">
        <v>106</v>
      </c>
      <c r="E258" s="11">
        <v>7</v>
      </c>
      <c r="F258" s="11">
        <v>11</v>
      </c>
      <c r="G258" s="11">
        <v>0</v>
      </c>
      <c r="H258" s="11">
        <f t="shared" si="22"/>
        <v>489</v>
      </c>
      <c r="I258" s="24">
        <f t="shared" si="23"/>
        <v>15</v>
      </c>
      <c r="J258" s="23">
        <f t="shared" si="24"/>
        <v>504</v>
      </c>
    </row>
    <row r="259" spans="1:10" x14ac:dyDescent="0.25">
      <c r="A259" s="22" t="str">
        <f t="shared" si="19"/>
        <v>Town of Mount Pleasant - 7</v>
      </c>
      <c r="B259" s="11">
        <v>90007</v>
      </c>
      <c r="C259" s="11">
        <v>330</v>
      </c>
      <c r="D259" s="11">
        <v>199</v>
      </c>
      <c r="E259" s="11">
        <v>29</v>
      </c>
      <c r="F259" s="11">
        <v>39</v>
      </c>
      <c r="G259" s="11">
        <v>0</v>
      </c>
      <c r="H259" s="11">
        <f t="shared" si="22"/>
        <v>597</v>
      </c>
      <c r="I259" s="24">
        <f t="shared" si="23"/>
        <v>10</v>
      </c>
      <c r="J259" s="23">
        <f t="shared" si="24"/>
        <v>607</v>
      </c>
    </row>
    <row r="260" spans="1:10" x14ac:dyDescent="0.25">
      <c r="A260" s="22" t="str">
        <f t="shared" si="19"/>
        <v>Town of Mount Pleasant - 9</v>
      </c>
      <c r="B260" s="11">
        <v>90009</v>
      </c>
      <c r="C260" s="11">
        <v>209</v>
      </c>
      <c r="D260" s="11">
        <v>172</v>
      </c>
      <c r="E260" s="11">
        <v>11</v>
      </c>
      <c r="F260" s="11">
        <v>18</v>
      </c>
      <c r="G260" s="11">
        <v>0</v>
      </c>
      <c r="H260" s="11">
        <f t="shared" si="22"/>
        <v>410</v>
      </c>
      <c r="I260" s="24">
        <f t="shared" si="23"/>
        <v>14</v>
      </c>
      <c r="J260" s="23">
        <f t="shared" si="24"/>
        <v>424</v>
      </c>
    </row>
    <row r="261" spans="1:10" x14ac:dyDescent="0.25">
      <c r="A261" s="22" t="str">
        <f t="shared" si="19"/>
        <v>Town of Mount Pleasant - 10</v>
      </c>
      <c r="B261" s="11">
        <v>90010</v>
      </c>
      <c r="C261" s="11">
        <v>108</v>
      </c>
      <c r="D261" s="11">
        <v>173</v>
      </c>
      <c r="E261" s="11">
        <v>11</v>
      </c>
      <c r="F261" s="11">
        <v>13</v>
      </c>
      <c r="G261" s="11">
        <v>0</v>
      </c>
      <c r="H261" s="11">
        <f t="shared" si="22"/>
        <v>305</v>
      </c>
      <c r="I261" s="24">
        <f t="shared" si="23"/>
        <v>3</v>
      </c>
      <c r="J261" s="23">
        <f t="shared" si="24"/>
        <v>308</v>
      </c>
    </row>
    <row r="262" spans="1:10" x14ac:dyDescent="0.25">
      <c r="A262" s="22" t="str">
        <f t="shared" si="19"/>
        <v>Town of Mount Pleasant - 11</v>
      </c>
      <c r="B262" s="11">
        <v>90011</v>
      </c>
      <c r="C262" s="11">
        <v>135</v>
      </c>
      <c r="D262" s="11">
        <v>240</v>
      </c>
      <c r="E262" s="11">
        <v>35</v>
      </c>
      <c r="F262" s="11">
        <v>13</v>
      </c>
      <c r="G262" s="11">
        <v>0</v>
      </c>
      <c r="H262" s="11">
        <f t="shared" si="22"/>
        <v>423</v>
      </c>
      <c r="I262" s="24">
        <f t="shared" si="23"/>
        <v>15</v>
      </c>
      <c r="J262" s="23">
        <f t="shared" si="24"/>
        <v>438</v>
      </c>
    </row>
    <row r="263" spans="1:10" x14ac:dyDescent="0.25">
      <c r="A263" s="22" t="str">
        <f t="shared" si="19"/>
        <v>Town of Mount Pleasant - 12</v>
      </c>
      <c r="B263" s="11">
        <v>90012</v>
      </c>
      <c r="C263" s="11">
        <v>151</v>
      </c>
      <c r="D263" s="11">
        <v>265</v>
      </c>
      <c r="E263" s="11">
        <v>29</v>
      </c>
      <c r="F263" s="11">
        <v>15</v>
      </c>
      <c r="G263" s="11">
        <v>0</v>
      </c>
      <c r="H263" s="11">
        <f t="shared" si="22"/>
        <v>460</v>
      </c>
      <c r="I263" s="24">
        <f t="shared" si="23"/>
        <v>11</v>
      </c>
      <c r="J263" s="23">
        <f t="shared" si="24"/>
        <v>471</v>
      </c>
    </row>
    <row r="264" spans="1:10" x14ac:dyDescent="0.25">
      <c r="A264" s="22" t="str">
        <f t="shared" si="19"/>
        <v>Town of Mount Pleasant - 13</v>
      </c>
      <c r="B264" s="11">
        <v>90013</v>
      </c>
      <c r="C264" s="11">
        <v>413</v>
      </c>
      <c r="D264" s="11">
        <v>219</v>
      </c>
      <c r="E264" s="11">
        <v>28</v>
      </c>
      <c r="F264" s="11">
        <v>37</v>
      </c>
      <c r="G264" s="11">
        <v>0</v>
      </c>
      <c r="H264" s="11">
        <f t="shared" si="22"/>
        <v>697</v>
      </c>
      <c r="I264" s="24">
        <f t="shared" si="23"/>
        <v>14</v>
      </c>
      <c r="J264" s="23">
        <f t="shared" si="24"/>
        <v>711</v>
      </c>
    </row>
    <row r="265" spans="1:10" x14ac:dyDescent="0.25">
      <c r="A265" s="22" t="str">
        <f t="shared" si="19"/>
        <v>Town of Mount Pleasant - 14</v>
      </c>
      <c r="B265" s="11">
        <v>90014</v>
      </c>
      <c r="C265" s="11">
        <v>423</v>
      </c>
      <c r="D265" s="11">
        <v>213</v>
      </c>
      <c r="E265" s="11">
        <v>22</v>
      </c>
      <c r="F265" s="11">
        <v>29</v>
      </c>
      <c r="G265" s="11">
        <v>0</v>
      </c>
      <c r="H265" s="11">
        <f t="shared" si="22"/>
        <v>687</v>
      </c>
      <c r="I265" s="24">
        <f t="shared" si="23"/>
        <v>16</v>
      </c>
      <c r="J265" s="23">
        <f t="shared" si="24"/>
        <v>703</v>
      </c>
    </row>
    <row r="266" spans="1:10" x14ac:dyDescent="0.25">
      <c r="A266" s="22" t="str">
        <f t="shared" si="19"/>
        <v>Town of Mount Pleasant - 15</v>
      </c>
      <c r="B266" s="11">
        <v>90015</v>
      </c>
      <c r="C266" s="11">
        <v>369</v>
      </c>
      <c r="D266" s="11">
        <v>208</v>
      </c>
      <c r="E266" s="11">
        <v>16</v>
      </c>
      <c r="F266" s="11">
        <v>31</v>
      </c>
      <c r="G266" s="11">
        <v>0</v>
      </c>
      <c r="H266" s="11">
        <f t="shared" si="22"/>
        <v>624</v>
      </c>
      <c r="I266" s="24">
        <f t="shared" si="23"/>
        <v>11</v>
      </c>
      <c r="J266" s="23">
        <f t="shared" si="24"/>
        <v>635</v>
      </c>
    </row>
    <row r="267" spans="1:10" x14ac:dyDescent="0.25">
      <c r="A267" s="22" t="str">
        <f t="shared" si="19"/>
        <v>Town of Mount Pleasant - 16</v>
      </c>
      <c r="B267" s="11">
        <v>90016</v>
      </c>
      <c r="C267" s="11">
        <v>360</v>
      </c>
      <c r="D267" s="11">
        <v>220</v>
      </c>
      <c r="E267" s="11">
        <v>24</v>
      </c>
      <c r="F267" s="11">
        <v>27</v>
      </c>
      <c r="G267" s="11">
        <v>1</v>
      </c>
      <c r="H267" s="11">
        <f t="shared" si="22"/>
        <v>632</v>
      </c>
      <c r="I267" s="24">
        <f t="shared" si="23"/>
        <v>8</v>
      </c>
      <c r="J267" s="23">
        <f t="shared" si="24"/>
        <v>640</v>
      </c>
    </row>
    <row r="268" spans="1:10" x14ac:dyDescent="0.25">
      <c r="A268" s="22" t="str">
        <f t="shared" si="19"/>
        <v>Town of Mount Pleasant - 17</v>
      </c>
      <c r="B268" s="11">
        <v>90017</v>
      </c>
      <c r="C268" s="11">
        <v>248</v>
      </c>
      <c r="D268" s="11">
        <v>113</v>
      </c>
      <c r="E268" s="11">
        <v>13</v>
      </c>
      <c r="F268" s="11">
        <v>18</v>
      </c>
      <c r="G268" s="11">
        <v>1</v>
      </c>
      <c r="H268" s="11">
        <f t="shared" si="22"/>
        <v>393</v>
      </c>
      <c r="I268" s="24">
        <f t="shared" si="23"/>
        <v>14</v>
      </c>
      <c r="J268" s="23">
        <f t="shared" si="24"/>
        <v>407</v>
      </c>
    </row>
    <row r="269" spans="1:10" x14ac:dyDescent="0.25">
      <c r="A269" s="22" t="str">
        <f t="shared" ref="A269:A336" si="27">VLOOKUP(B269,KEY,3,FALSE)</f>
        <v>Town of Mount Pleasant - 18</v>
      </c>
      <c r="B269" s="11">
        <v>90018</v>
      </c>
      <c r="C269" s="11">
        <v>239</v>
      </c>
      <c r="D269" s="11">
        <v>266</v>
      </c>
      <c r="E269" s="11">
        <v>39</v>
      </c>
      <c r="F269" s="11">
        <v>21</v>
      </c>
      <c r="G269" s="11">
        <v>0</v>
      </c>
      <c r="H269" s="11">
        <f t="shared" si="22"/>
        <v>565</v>
      </c>
      <c r="I269" s="24">
        <f t="shared" si="23"/>
        <v>20</v>
      </c>
      <c r="J269" s="23">
        <f t="shared" si="24"/>
        <v>585</v>
      </c>
    </row>
    <row r="270" spans="1:10" x14ac:dyDescent="0.25">
      <c r="A270" s="22" t="str">
        <f t="shared" si="27"/>
        <v>Town of Mount Pleasant - 19</v>
      </c>
      <c r="B270" s="11">
        <v>90019</v>
      </c>
      <c r="C270" s="11">
        <v>172</v>
      </c>
      <c r="D270" s="11">
        <v>318</v>
      </c>
      <c r="E270" s="11">
        <v>22</v>
      </c>
      <c r="F270" s="11">
        <v>9</v>
      </c>
      <c r="G270" s="11">
        <v>0</v>
      </c>
      <c r="H270" s="11">
        <f t="shared" si="22"/>
        <v>521</v>
      </c>
      <c r="I270" s="24">
        <f t="shared" si="23"/>
        <v>15</v>
      </c>
      <c r="J270" s="23">
        <f t="shared" si="24"/>
        <v>536</v>
      </c>
    </row>
    <row r="271" spans="1:10" x14ac:dyDescent="0.25">
      <c r="A271" s="22" t="str">
        <f t="shared" si="27"/>
        <v>Town of Mount Pleasant - 20</v>
      </c>
      <c r="B271" s="11">
        <v>90020</v>
      </c>
      <c r="C271" s="11">
        <v>252</v>
      </c>
      <c r="D271" s="11">
        <v>215</v>
      </c>
      <c r="E271" s="11">
        <v>23</v>
      </c>
      <c r="F271" s="11">
        <v>18</v>
      </c>
      <c r="G271" s="11">
        <v>0</v>
      </c>
      <c r="H271" s="11">
        <f t="shared" si="22"/>
        <v>508</v>
      </c>
      <c r="I271" s="24">
        <f t="shared" si="23"/>
        <v>17</v>
      </c>
      <c r="J271" s="23">
        <f t="shared" si="24"/>
        <v>525</v>
      </c>
    </row>
    <row r="272" spans="1:10" x14ac:dyDescent="0.25">
      <c r="A272" s="22" t="str">
        <f t="shared" si="27"/>
        <v>Town of Mount Pleasant - 22</v>
      </c>
      <c r="B272" s="11">
        <v>90022</v>
      </c>
      <c r="C272" s="11">
        <v>229</v>
      </c>
      <c r="D272" s="11">
        <v>185</v>
      </c>
      <c r="E272" s="11">
        <v>12</v>
      </c>
      <c r="F272" s="11">
        <v>19</v>
      </c>
      <c r="G272" s="11">
        <v>0</v>
      </c>
      <c r="H272" s="11">
        <f t="shared" si="22"/>
        <v>445</v>
      </c>
      <c r="I272" s="24">
        <f t="shared" si="23"/>
        <v>7</v>
      </c>
      <c r="J272" s="23">
        <f t="shared" si="24"/>
        <v>452</v>
      </c>
    </row>
    <row r="273" spans="1:10" x14ac:dyDescent="0.25">
      <c r="A273" s="22" t="str">
        <f t="shared" si="27"/>
        <v>Town of Mount Pleasant - 23</v>
      </c>
      <c r="B273" s="11">
        <v>90023</v>
      </c>
      <c r="C273" s="11">
        <v>13</v>
      </c>
      <c r="D273" s="11">
        <v>14</v>
      </c>
      <c r="E273" s="11">
        <v>0</v>
      </c>
      <c r="F273" s="11">
        <v>3</v>
      </c>
      <c r="G273" s="11">
        <v>0</v>
      </c>
      <c r="H273" s="11">
        <f t="shared" si="22"/>
        <v>30</v>
      </c>
      <c r="I273" s="24">
        <f t="shared" si="23"/>
        <v>2</v>
      </c>
      <c r="J273" s="23">
        <f t="shared" si="24"/>
        <v>32</v>
      </c>
    </row>
    <row r="274" spans="1:10" x14ac:dyDescent="0.25">
      <c r="A274" s="22" t="str">
        <f t="shared" si="27"/>
        <v>Town of Mount Pleasant - 24</v>
      </c>
      <c r="B274" s="11">
        <v>90024</v>
      </c>
      <c r="C274" s="11">
        <v>126</v>
      </c>
      <c r="D274" s="11">
        <v>254</v>
      </c>
      <c r="E274" s="11">
        <v>19</v>
      </c>
      <c r="F274" s="11">
        <v>14</v>
      </c>
      <c r="G274" s="11">
        <v>0</v>
      </c>
      <c r="H274" s="11">
        <f t="shared" si="22"/>
        <v>413</v>
      </c>
      <c r="I274" s="24">
        <f t="shared" si="23"/>
        <v>17</v>
      </c>
      <c r="J274" s="23">
        <f t="shared" si="24"/>
        <v>430</v>
      </c>
    </row>
    <row r="275" spans="1:10" x14ac:dyDescent="0.25">
      <c r="A275" s="22" t="str">
        <f t="shared" si="27"/>
        <v>Town of Mount Pleasant - 25</v>
      </c>
      <c r="B275" s="11">
        <v>90025</v>
      </c>
      <c r="C275" s="11">
        <v>302</v>
      </c>
      <c r="D275" s="11">
        <v>200</v>
      </c>
      <c r="E275" s="11">
        <v>16</v>
      </c>
      <c r="F275" s="11">
        <v>13</v>
      </c>
      <c r="G275" s="11">
        <v>0</v>
      </c>
      <c r="H275" s="11">
        <f t="shared" si="22"/>
        <v>531</v>
      </c>
      <c r="I275" s="24">
        <f t="shared" si="23"/>
        <v>7</v>
      </c>
      <c r="J275" s="23">
        <f t="shared" si="24"/>
        <v>538</v>
      </c>
    </row>
    <row r="276" spans="1:10" x14ac:dyDescent="0.25">
      <c r="A276" s="22" t="str">
        <f t="shared" si="27"/>
        <v>Town of Mount Pleasant - 26</v>
      </c>
      <c r="B276" s="11">
        <v>90026</v>
      </c>
      <c r="C276" s="11">
        <v>107</v>
      </c>
      <c r="D276" s="11">
        <v>256</v>
      </c>
      <c r="E276" s="11">
        <v>22</v>
      </c>
      <c r="F276" s="11">
        <v>10</v>
      </c>
      <c r="G276" s="11">
        <v>0</v>
      </c>
      <c r="H276" s="11">
        <f t="shared" si="22"/>
        <v>395</v>
      </c>
      <c r="I276" s="24">
        <f t="shared" si="23"/>
        <v>12</v>
      </c>
      <c r="J276" s="23">
        <f t="shared" si="24"/>
        <v>407</v>
      </c>
    </row>
    <row r="277" spans="1:10" x14ac:dyDescent="0.25">
      <c r="A277" s="22" t="str">
        <f t="shared" si="27"/>
        <v>Town of Mount Pleasant - 27</v>
      </c>
      <c r="B277" s="11">
        <v>90027</v>
      </c>
      <c r="C277" s="11">
        <v>105</v>
      </c>
      <c r="D277" s="11">
        <v>196</v>
      </c>
      <c r="E277" s="11">
        <v>16</v>
      </c>
      <c r="F277" s="11">
        <v>11</v>
      </c>
      <c r="G277" s="11">
        <v>0</v>
      </c>
      <c r="H277" s="11">
        <f t="shared" si="22"/>
        <v>328</v>
      </c>
      <c r="I277" s="24">
        <f t="shared" si="23"/>
        <v>7</v>
      </c>
      <c r="J277" s="23">
        <f t="shared" si="24"/>
        <v>335</v>
      </c>
    </row>
    <row r="278" spans="1:10" x14ac:dyDescent="0.25">
      <c r="A278" s="22" t="str">
        <f t="shared" si="27"/>
        <v>Town of Mount Pleasant - 28</v>
      </c>
      <c r="B278" s="11">
        <v>90028</v>
      </c>
      <c r="C278" s="11">
        <v>140</v>
      </c>
      <c r="D278" s="11">
        <v>274</v>
      </c>
      <c r="E278" s="11">
        <v>13</v>
      </c>
      <c r="F278" s="11">
        <v>6</v>
      </c>
      <c r="G278" s="11">
        <v>0</v>
      </c>
      <c r="H278" s="11">
        <f t="shared" si="22"/>
        <v>433</v>
      </c>
      <c r="I278" s="24">
        <f t="shared" si="23"/>
        <v>8</v>
      </c>
      <c r="J278" s="23">
        <f t="shared" si="24"/>
        <v>441</v>
      </c>
    </row>
    <row r="279" spans="1:10" x14ac:dyDescent="0.25">
      <c r="A279" s="22" t="str">
        <f t="shared" si="27"/>
        <v>Town of Mount Pleasant - 29</v>
      </c>
      <c r="B279" s="11">
        <v>90029</v>
      </c>
      <c r="C279" s="11">
        <v>82</v>
      </c>
      <c r="D279" s="11">
        <v>233</v>
      </c>
      <c r="E279" s="11">
        <v>12</v>
      </c>
      <c r="F279" s="11">
        <v>2</v>
      </c>
      <c r="G279" s="11">
        <v>0</v>
      </c>
      <c r="H279" s="11">
        <f t="shared" si="22"/>
        <v>329</v>
      </c>
      <c r="I279" s="24">
        <f t="shared" si="23"/>
        <v>2</v>
      </c>
      <c r="J279" s="23">
        <f t="shared" si="24"/>
        <v>331</v>
      </c>
    </row>
    <row r="280" spans="1:10" x14ac:dyDescent="0.25">
      <c r="A280" s="22" t="str">
        <f t="shared" si="27"/>
        <v>Town of Mount Pleasant - 30</v>
      </c>
      <c r="B280" s="11">
        <v>90030</v>
      </c>
      <c r="C280" s="11">
        <v>350</v>
      </c>
      <c r="D280" s="11">
        <v>256</v>
      </c>
      <c r="E280" s="11">
        <v>21</v>
      </c>
      <c r="F280" s="11">
        <v>16</v>
      </c>
      <c r="G280" s="11">
        <v>0</v>
      </c>
      <c r="H280" s="11">
        <f t="shared" si="22"/>
        <v>643</v>
      </c>
      <c r="I280" s="24">
        <f t="shared" si="23"/>
        <v>13</v>
      </c>
      <c r="J280" s="23">
        <f t="shared" si="24"/>
        <v>656</v>
      </c>
    </row>
    <row r="281" spans="1:10" x14ac:dyDescent="0.25">
      <c r="A281" s="22" t="str">
        <f t="shared" si="27"/>
        <v>Town of Mount Pleasant - 31</v>
      </c>
      <c r="B281" s="11">
        <v>90031</v>
      </c>
      <c r="C281" s="11">
        <v>190</v>
      </c>
      <c r="D281" s="11">
        <v>106</v>
      </c>
      <c r="E281" s="11">
        <v>13</v>
      </c>
      <c r="F281" s="11">
        <v>25</v>
      </c>
      <c r="G281" s="11">
        <v>0</v>
      </c>
      <c r="H281" s="11">
        <f t="shared" si="22"/>
        <v>334</v>
      </c>
      <c r="I281" s="24">
        <f t="shared" si="23"/>
        <v>5</v>
      </c>
      <c r="J281" s="23">
        <f t="shared" si="24"/>
        <v>339</v>
      </c>
    </row>
    <row r="282" spans="1:10" x14ac:dyDescent="0.25">
      <c r="A282" s="22" t="str">
        <f t="shared" si="27"/>
        <v>Town of Mount Pleasant - 32</v>
      </c>
      <c r="B282" s="11">
        <v>90032</v>
      </c>
      <c r="C282" s="11">
        <v>418</v>
      </c>
      <c r="D282" s="11">
        <v>208</v>
      </c>
      <c r="E282" s="11">
        <v>10</v>
      </c>
      <c r="F282" s="11">
        <v>20</v>
      </c>
      <c r="G282" s="11">
        <v>0</v>
      </c>
      <c r="H282" s="11">
        <f t="shared" si="22"/>
        <v>656</v>
      </c>
      <c r="I282" s="24">
        <f t="shared" si="23"/>
        <v>7</v>
      </c>
      <c r="J282" s="23">
        <f t="shared" si="24"/>
        <v>663</v>
      </c>
    </row>
    <row r="283" spans="1:10" x14ac:dyDescent="0.25">
      <c r="A283" s="22" t="str">
        <f t="shared" si="27"/>
        <v>Town of Mount Pleasant - 33</v>
      </c>
      <c r="B283" s="11">
        <v>90033</v>
      </c>
      <c r="C283" s="11">
        <v>415</v>
      </c>
      <c r="D283" s="11">
        <v>78</v>
      </c>
      <c r="E283" s="11">
        <v>6</v>
      </c>
      <c r="F283" s="11">
        <v>24</v>
      </c>
      <c r="G283" s="11">
        <v>0</v>
      </c>
      <c r="H283" s="11">
        <f t="shared" ref="H283:H350" si="28">SUM(C283:G283)</f>
        <v>523</v>
      </c>
      <c r="I283" s="24">
        <f t="shared" ref="I283:I350" si="29">SUM(J283-H283)</f>
        <v>19</v>
      </c>
      <c r="J283" s="23">
        <f t="shared" ref="J283:J350" si="30">VLOOKUP(B283,KEY,2,FALSE)</f>
        <v>542</v>
      </c>
    </row>
    <row r="284" spans="1:10" x14ac:dyDescent="0.25">
      <c r="A284" s="22" t="str">
        <f t="shared" si="27"/>
        <v>Town of Mount Pleasant - 34</v>
      </c>
      <c r="B284" s="11">
        <v>90034</v>
      </c>
      <c r="C284" s="11">
        <v>86</v>
      </c>
      <c r="D284" s="11">
        <v>175</v>
      </c>
      <c r="E284" s="11">
        <v>12</v>
      </c>
      <c r="F284" s="11">
        <v>9</v>
      </c>
      <c r="G284" s="11">
        <v>0</v>
      </c>
      <c r="H284" s="11">
        <f t="shared" si="28"/>
        <v>282</v>
      </c>
      <c r="I284" s="24">
        <f t="shared" si="29"/>
        <v>9</v>
      </c>
      <c r="J284" s="23">
        <f t="shared" si="30"/>
        <v>291</v>
      </c>
    </row>
    <row r="285" spans="1:10" x14ac:dyDescent="0.25">
      <c r="A285" s="22" t="str">
        <f t="shared" si="27"/>
        <v>Town of Mount Pleasant - 35</v>
      </c>
      <c r="B285" s="11">
        <v>90035</v>
      </c>
      <c r="C285" s="11">
        <v>118</v>
      </c>
      <c r="D285" s="11">
        <v>226</v>
      </c>
      <c r="E285" s="11">
        <v>26</v>
      </c>
      <c r="F285" s="11">
        <v>4</v>
      </c>
      <c r="G285" s="11">
        <v>0</v>
      </c>
      <c r="H285" s="11">
        <f t="shared" si="28"/>
        <v>374</v>
      </c>
      <c r="I285" s="24">
        <f t="shared" si="29"/>
        <v>12</v>
      </c>
      <c r="J285" s="23">
        <f t="shared" si="30"/>
        <v>386</v>
      </c>
    </row>
    <row r="286" spans="1:10" x14ac:dyDescent="0.25">
      <c r="A286" s="22" t="str">
        <f t="shared" si="27"/>
        <v>Town of Mount Pleasant - 36</v>
      </c>
      <c r="B286" s="11">
        <v>90036</v>
      </c>
      <c r="C286" s="11">
        <v>71</v>
      </c>
      <c r="D286" s="11">
        <v>197</v>
      </c>
      <c r="E286" s="11">
        <v>13</v>
      </c>
      <c r="F286" s="11">
        <v>2</v>
      </c>
      <c r="G286" s="11">
        <v>0</v>
      </c>
      <c r="H286" s="11">
        <f t="shared" si="28"/>
        <v>283</v>
      </c>
      <c r="I286" s="24">
        <f t="shared" si="29"/>
        <v>5</v>
      </c>
      <c r="J286" s="23">
        <f t="shared" si="30"/>
        <v>288</v>
      </c>
    </row>
    <row r="287" spans="1:10" x14ac:dyDescent="0.25">
      <c r="A287" s="22" t="str">
        <f t="shared" si="27"/>
        <v>Town of Mount Pleasant - 37</v>
      </c>
      <c r="B287" s="11">
        <v>90037</v>
      </c>
      <c r="C287" s="11">
        <v>68</v>
      </c>
      <c r="D287" s="11">
        <v>166</v>
      </c>
      <c r="E287" s="11">
        <v>23</v>
      </c>
      <c r="F287" s="11">
        <v>7</v>
      </c>
      <c r="G287" s="11">
        <v>0</v>
      </c>
      <c r="H287" s="11">
        <f t="shared" si="28"/>
        <v>264</v>
      </c>
      <c r="I287" s="24">
        <f t="shared" si="29"/>
        <v>8</v>
      </c>
      <c r="J287" s="23">
        <f t="shared" si="30"/>
        <v>272</v>
      </c>
    </row>
    <row r="288" spans="1:10" x14ac:dyDescent="0.25">
      <c r="A288" s="22" t="str">
        <f t="shared" si="27"/>
        <v>Town of Mount Pleasant - 38</v>
      </c>
      <c r="B288" s="11">
        <v>90038</v>
      </c>
      <c r="C288" s="11">
        <v>113</v>
      </c>
      <c r="D288" s="11">
        <v>358</v>
      </c>
      <c r="E288" s="11">
        <v>20</v>
      </c>
      <c r="F288" s="11">
        <v>7</v>
      </c>
      <c r="G288" s="11">
        <v>0</v>
      </c>
      <c r="H288" s="11">
        <f t="shared" si="28"/>
        <v>498</v>
      </c>
      <c r="I288" s="24">
        <f t="shared" si="29"/>
        <v>7</v>
      </c>
      <c r="J288" s="23">
        <f t="shared" si="30"/>
        <v>505</v>
      </c>
    </row>
    <row r="289" spans="1:10" x14ac:dyDescent="0.25">
      <c r="A289" s="22" t="str">
        <f t="shared" si="27"/>
        <v>Town of Mount Pleasant - 39</v>
      </c>
      <c r="B289" s="11">
        <v>90039</v>
      </c>
      <c r="C289" s="11">
        <v>91</v>
      </c>
      <c r="D289" s="11">
        <v>224</v>
      </c>
      <c r="E289" s="11">
        <v>22</v>
      </c>
      <c r="F289" s="11">
        <v>5</v>
      </c>
      <c r="G289" s="11">
        <v>0</v>
      </c>
      <c r="H289" s="11">
        <f t="shared" si="28"/>
        <v>342</v>
      </c>
      <c r="I289" s="24">
        <f t="shared" si="29"/>
        <v>5</v>
      </c>
      <c r="J289" s="23">
        <f t="shared" si="30"/>
        <v>347</v>
      </c>
    </row>
    <row r="290" spans="1:10" x14ac:dyDescent="0.25">
      <c r="A290" s="22" t="str">
        <f t="shared" si="27"/>
        <v>Town of Mount Pleasant - 40</v>
      </c>
      <c r="B290" s="11">
        <v>90040</v>
      </c>
      <c r="C290" s="11">
        <v>108</v>
      </c>
      <c r="D290" s="11">
        <v>237</v>
      </c>
      <c r="E290" s="11">
        <v>25</v>
      </c>
      <c r="F290" s="11">
        <v>7</v>
      </c>
      <c r="G290" s="11">
        <v>0</v>
      </c>
      <c r="H290" s="11">
        <f t="shared" si="28"/>
        <v>377</v>
      </c>
      <c r="I290" s="24">
        <f t="shared" si="29"/>
        <v>7</v>
      </c>
      <c r="J290" s="23">
        <f t="shared" si="30"/>
        <v>384</v>
      </c>
    </row>
    <row r="291" spans="1:10" x14ac:dyDescent="0.25">
      <c r="A291" s="22" t="str">
        <f t="shared" si="27"/>
        <v>Town of Mount Pleasant - 41</v>
      </c>
      <c r="B291" s="11">
        <v>90041</v>
      </c>
      <c r="C291" s="11">
        <v>317</v>
      </c>
      <c r="D291" s="11">
        <v>158</v>
      </c>
      <c r="E291" s="11">
        <v>13</v>
      </c>
      <c r="F291" s="11">
        <v>8</v>
      </c>
      <c r="G291" s="11">
        <v>0</v>
      </c>
      <c r="H291" s="11">
        <f t="shared" si="28"/>
        <v>496</v>
      </c>
      <c r="I291" s="24">
        <f t="shared" si="29"/>
        <v>7</v>
      </c>
      <c r="J291" s="23">
        <f t="shared" si="30"/>
        <v>503</v>
      </c>
    </row>
    <row r="292" spans="1:10" x14ac:dyDescent="0.25">
      <c r="A292" s="22" t="str">
        <f t="shared" si="27"/>
        <v>Town of Mount Pleasant - 42</v>
      </c>
      <c r="B292" s="11">
        <v>90042</v>
      </c>
      <c r="C292" s="11">
        <v>116</v>
      </c>
      <c r="D292" s="11">
        <v>182</v>
      </c>
      <c r="E292" s="11">
        <v>17</v>
      </c>
      <c r="F292" s="11">
        <v>8</v>
      </c>
      <c r="G292" s="11">
        <v>0</v>
      </c>
      <c r="H292" s="11">
        <f t="shared" si="28"/>
        <v>323</v>
      </c>
      <c r="I292" s="24">
        <f t="shared" si="29"/>
        <v>12</v>
      </c>
      <c r="J292" s="23">
        <f t="shared" si="30"/>
        <v>335</v>
      </c>
    </row>
    <row r="293" spans="1:10" x14ac:dyDescent="0.25">
      <c r="A293" s="22" t="str">
        <f t="shared" si="27"/>
        <v>Town of Mount Pleasant - 43</v>
      </c>
      <c r="B293" s="11">
        <v>90043</v>
      </c>
      <c r="C293" s="11">
        <v>226</v>
      </c>
      <c r="D293" s="11">
        <v>107</v>
      </c>
      <c r="E293" s="11">
        <v>13</v>
      </c>
      <c r="F293" s="11">
        <v>26</v>
      </c>
      <c r="G293" s="11">
        <v>0</v>
      </c>
      <c r="H293" s="11">
        <f t="shared" si="28"/>
        <v>372</v>
      </c>
      <c r="I293" s="24">
        <f t="shared" si="29"/>
        <v>8</v>
      </c>
      <c r="J293" s="23">
        <f t="shared" si="30"/>
        <v>380</v>
      </c>
    </row>
    <row r="294" spans="1:10" ht="13.8" thickBot="1" x14ac:dyDescent="0.3">
      <c r="A294" s="18" t="str">
        <f t="shared" si="27"/>
        <v>Town of Mount Pleasant - 44</v>
      </c>
      <c r="B294" s="19">
        <v>90044</v>
      </c>
      <c r="C294" s="19">
        <v>131</v>
      </c>
      <c r="D294" s="19">
        <v>133</v>
      </c>
      <c r="E294" s="19">
        <v>17</v>
      </c>
      <c r="F294" s="19">
        <v>9</v>
      </c>
      <c r="G294" s="19">
        <v>0</v>
      </c>
      <c r="H294" s="19">
        <f t="shared" si="28"/>
        <v>290</v>
      </c>
      <c r="I294" s="26">
        <f t="shared" si="29"/>
        <v>6</v>
      </c>
      <c r="J294" s="19">
        <f t="shared" si="30"/>
        <v>296</v>
      </c>
    </row>
    <row r="295" spans="1:10" x14ac:dyDescent="0.25">
      <c r="A295" s="22"/>
      <c r="B295" s="11" t="s">
        <v>977</v>
      </c>
      <c r="C295" s="11">
        <f>SUM(C253:C294)</f>
        <v>8419</v>
      </c>
      <c r="D295" s="11">
        <f t="shared" ref="D295:J295" si="31">SUM(D253:D294)</f>
        <v>7684</v>
      </c>
      <c r="E295" s="11">
        <f t="shared" si="31"/>
        <v>702</v>
      </c>
      <c r="F295" s="11">
        <f t="shared" si="31"/>
        <v>605</v>
      </c>
      <c r="G295" s="11">
        <f t="shared" si="31"/>
        <v>2</v>
      </c>
      <c r="H295" s="11">
        <f t="shared" si="31"/>
        <v>17412</v>
      </c>
      <c r="I295" s="11">
        <f t="shared" si="31"/>
        <v>410</v>
      </c>
      <c r="J295" s="11">
        <f t="shared" si="31"/>
        <v>17822</v>
      </c>
    </row>
    <row r="296" spans="1:10" x14ac:dyDescent="0.25">
      <c r="A296" s="22" t="str">
        <f t="shared" si="27"/>
        <v>Town of New Castle - 1</v>
      </c>
      <c r="B296" s="11">
        <v>100001</v>
      </c>
      <c r="C296" s="11">
        <v>382</v>
      </c>
      <c r="D296" s="11">
        <v>147</v>
      </c>
      <c r="E296" s="11">
        <v>15</v>
      </c>
      <c r="F296" s="11">
        <v>11</v>
      </c>
      <c r="G296" s="11">
        <v>0</v>
      </c>
      <c r="H296" s="11">
        <f t="shared" si="28"/>
        <v>555</v>
      </c>
      <c r="I296" s="24">
        <f t="shared" si="29"/>
        <v>14</v>
      </c>
      <c r="J296" s="23">
        <f t="shared" si="30"/>
        <v>569</v>
      </c>
    </row>
    <row r="297" spans="1:10" x14ac:dyDescent="0.25">
      <c r="A297" s="22" t="str">
        <f t="shared" si="27"/>
        <v>Town of New Castle - 2</v>
      </c>
      <c r="B297" s="11">
        <v>100002</v>
      </c>
      <c r="C297" s="11">
        <v>298</v>
      </c>
      <c r="D297" s="11">
        <v>179</v>
      </c>
      <c r="E297" s="11">
        <v>27</v>
      </c>
      <c r="F297" s="11">
        <v>23</v>
      </c>
      <c r="G297" s="11">
        <v>0</v>
      </c>
      <c r="H297" s="11">
        <f t="shared" si="28"/>
        <v>527</v>
      </c>
      <c r="I297" s="24">
        <f t="shared" si="29"/>
        <v>12</v>
      </c>
      <c r="J297" s="23">
        <f t="shared" si="30"/>
        <v>539</v>
      </c>
    </row>
    <row r="298" spans="1:10" x14ac:dyDescent="0.25">
      <c r="A298" s="22" t="str">
        <f t="shared" si="27"/>
        <v>Town of New Castle - 3</v>
      </c>
      <c r="B298" s="11">
        <v>100003</v>
      </c>
      <c r="C298" s="11">
        <v>333</v>
      </c>
      <c r="D298" s="11">
        <v>125</v>
      </c>
      <c r="E298" s="11">
        <v>17</v>
      </c>
      <c r="F298" s="11">
        <v>24</v>
      </c>
      <c r="G298" s="11">
        <v>0</v>
      </c>
      <c r="H298" s="11">
        <f t="shared" si="28"/>
        <v>499</v>
      </c>
      <c r="I298" s="24">
        <f t="shared" si="29"/>
        <v>9</v>
      </c>
      <c r="J298" s="23">
        <f t="shared" si="30"/>
        <v>508</v>
      </c>
    </row>
    <row r="299" spans="1:10" x14ac:dyDescent="0.25">
      <c r="A299" s="22" t="str">
        <f t="shared" si="27"/>
        <v>Town of New Castle - 4</v>
      </c>
      <c r="B299" s="11">
        <v>100004</v>
      </c>
      <c r="C299" s="11">
        <v>309</v>
      </c>
      <c r="D299" s="11">
        <v>97</v>
      </c>
      <c r="E299" s="11">
        <v>5</v>
      </c>
      <c r="F299" s="11">
        <v>14</v>
      </c>
      <c r="G299" s="11">
        <v>0</v>
      </c>
      <c r="H299" s="11">
        <f t="shared" si="28"/>
        <v>425</v>
      </c>
      <c r="I299" s="24">
        <f t="shared" si="29"/>
        <v>11</v>
      </c>
      <c r="J299" s="23">
        <f t="shared" si="30"/>
        <v>436</v>
      </c>
    </row>
    <row r="300" spans="1:10" x14ac:dyDescent="0.25">
      <c r="A300" s="22" t="str">
        <f t="shared" si="27"/>
        <v>Town of New Castle - 5</v>
      </c>
      <c r="B300" s="11">
        <v>100005</v>
      </c>
      <c r="C300" s="11">
        <v>400</v>
      </c>
      <c r="D300" s="11">
        <v>97</v>
      </c>
      <c r="E300" s="11">
        <v>12</v>
      </c>
      <c r="F300" s="11">
        <v>27</v>
      </c>
      <c r="G300" s="11">
        <v>0</v>
      </c>
      <c r="H300" s="11">
        <f t="shared" si="28"/>
        <v>536</v>
      </c>
      <c r="I300" s="24">
        <f t="shared" si="29"/>
        <v>6</v>
      </c>
      <c r="J300" s="23">
        <f t="shared" si="30"/>
        <v>542</v>
      </c>
    </row>
    <row r="301" spans="1:10" x14ac:dyDescent="0.25">
      <c r="A301" s="22" t="str">
        <f t="shared" si="27"/>
        <v>Town of New Castle - 6</v>
      </c>
      <c r="B301" s="11">
        <v>100006</v>
      </c>
      <c r="C301" s="11">
        <v>376</v>
      </c>
      <c r="D301" s="11">
        <v>140</v>
      </c>
      <c r="E301" s="11">
        <v>21</v>
      </c>
      <c r="F301" s="11">
        <v>16</v>
      </c>
      <c r="G301" s="11">
        <v>2</v>
      </c>
      <c r="H301" s="11">
        <f t="shared" si="28"/>
        <v>555</v>
      </c>
      <c r="I301" s="24">
        <f t="shared" si="29"/>
        <v>7</v>
      </c>
      <c r="J301" s="23">
        <f t="shared" si="30"/>
        <v>562</v>
      </c>
    </row>
    <row r="302" spans="1:10" x14ac:dyDescent="0.25">
      <c r="A302" s="22" t="str">
        <f t="shared" si="27"/>
        <v>Town of New Castle - 7</v>
      </c>
      <c r="B302" s="11">
        <v>100007</v>
      </c>
      <c r="C302" s="11">
        <v>403</v>
      </c>
      <c r="D302" s="11">
        <v>155</v>
      </c>
      <c r="E302" s="11">
        <v>17</v>
      </c>
      <c r="F302" s="11">
        <v>12</v>
      </c>
      <c r="G302" s="11">
        <v>0</v>
      </c>
      <c r="H302" s="11">
        <f t="shared" si="28"/>
        <v>587</v>
      </c>
      <c r="I302" s="24">
        <f t="shared" si="29"/>
        <v>22</v>
      </c>
      <c r="J302" s="23">
        <f t="shared" si="30"/>
        <v>609</v>
      </c>
    </row>
    <row r="303" spans="1:10" x14ac:dyDescent="0.25">
      <c r="A303" s="22" t="str">
        <f t="shared" si="27"/>
        <v>Town of New Castle - 8</v>
      </c>
      <c r="B303" s="11">
        <v>100008</v>
      </c>
      <c r="C303" s="11">
        <v>363</v>
      </c>
      <c r="D303" s="11">
        <v>109</v>
      </c>
      <c r="E303" s="11">
        <v>1</v>
      </c>
      <c r="F303" s="11">
        <v>11</v>
      </c>
      <c r="G303" s="11">
        <v>0</v>
      </c>
      <c r="H303" s="11">
        <f t="shared" si="28"/>
        <v>484</v>
      </c>
      <c r="I303" s="24">
        <f t="shared" si="29"/>
        <v>7</v>
      </c>
      <c r="J303" s="23">
        <f t="shared" si="30"/>
        <v>491</v>
      </c>
    </row>
    <row r="304" spans="1:10" x14ac:dyDescent="0.25">
      <c r="A304" s="22" t="str">
        <f t="shared" si="27"/>
        <v>Town of New Castle - 9</v>
      </c>
      <c r="B304" s="11">
        <v>100009</v>
      </c>
      <c r="C304" s="11">
        <v>291</v>
      </c>
      <c r="D304" s="11">
        <v>104</v>
      </c>
      <c r="E304" s="11">
        <v>12</v>
      </c>
      <c r="F304" s="11">
        <v>15</v>
      </c>
      <c r="G304" s="11">
        <v>0</v>
      </c>
      <c r="H304" s="11">
        <f t="shared" si="28"/>
        <v>422</v>
      </c>
      <c r="I304" s="24">
        <f t="shared" si="29"/>
        <v>7</v>
      </c>
      <c r="J304" s="23">
        <f t="shared" si="30"/>
        <v>429</v>
      </c>
    </row>
    <row r="305" spans="1:10" x14ac:dyDescent="0.25">
      <c r="A305" s="22" t="str">
        <f t="shared" si="27"/>
        <v>Town of New Castle - 10</v>
      </c>
      <c r="B305" s="11">
        <v>100010</v>
      </c>
      <c r="C305" s="11">
        <v>397</v>
      </c>
      <c r="D305" s="11">
        <v>144</v>
      </c>
      <c r="E305" s="11">
        <v>11</v>
      </c>
      <c r="F305" s="11">
        <v>15</v>
      </c>
      <c r="G305" s="11">
        <v>0</v>
      </c>
      <c r="H305" s="11">
        <f t="shared" si="28"/>
        <v>567</v>
      </c>
      <c r="I305" s="24">
        <f t="shared" si="29"/>
        <v>15</v>
      </c>
      <c r="J305" s="23">
        <f t="shared" si="30"/>
        <v>582</v>
      </c>
    </row>
    <row r="306" spans="1:10" x14ac:dyDescent="0.25">
      <c r="A306" s="22" t="str">
        <f t="shared" si="27"/>
        <v>Town of New Castle - 11</v>
      </c>
      <c r="B306" s="11">
        <v>100011</v>
      </c>
      <c r="C306" s="11">
        <v>379</v>
      </c>
      <c r="D306" s="11">
        <v>141</v>
      </c>
      <c r="E306" s="11">
        <v>25</v>
      </c>
      <c r="F306" s="11">
        <v>22</v>
      </c>
      <c r="G306" s="11">
        <v>0</v>
      </c>
      <c r="H306" s="11">
        <f t="shared" si="28"/>
        <v>567</v>
      </c>
      <c r="I306" s="24">
        <f t="shared" si="29"/>
        <v>10</v>
      </c>
      <c r="J306" s="23">
        <f t="shared" si="30"/>
        <v>577</v>
      </c>
    </row>
    <row r="307" spans="1:10" x14ac:dyDescent="0.25">
      <c r="A307" s="22" t="str">
        <f t="shared" si="27"/>
        <v>Town of New Castle - 12</v>
      </c>
      <c r="B307" s="11">
        <v>100012</v>
      </c>
      <c r="C307" s="11">
        <v>359</v>
      </c>
      <c r="D307" s="11">
        <v>73</v>
      </c>
      <c r="E307" s="11">
        <v>4</v>
      </c>
      <c r="F307" s="11">
        <v>8</v>
      </c>
      <c r="G307" s="11">
        <v>0</v>
      </c>
      <c r="H307" s="11">
        <f t="shared" si="28"/>
        <v>444</v>
      </c>
      <c r="I307" s="24">
        <f t="shared" si="29"/>
        <v>1</v>
      </c>
      <c r="J307" s="23">
        <f t="shared" si="30"/>
        <v>445</v>
      </c>
    </row>
    <row r="308" spans="1:10" x14ac:dyDescent="0.25">
      <c r="A308" s="22" t="str">
        <f t="shared" si="27"/>
        <v>Town of New Castle - 13</v>
      </c>
      <c r="B308" s="11">
        <v>100013</v>
      </c>
      <c r="C308" s="11">
        <v>372</v>
      </c>
      <c r="D308" s="11">
        <v>203</v>
      </c>
      <c r="E308" s="11">
        <v>12</v>
      </c>
      <c r="F308" s="11">
        <v>19</v>
      </c>
      <c r="G308" s="11">
        <v>0</v>
      </c>
      <c r="H308" s="11">
        <f t="shared" si="28"/>
        <v>606</v>
      </c>
      <c r="I308" s="24">
        <f t="shared" si="29"/>
        <v>8</v>
      </c>
      <c r="J308" s="23">
        <f t="shared" si="30"/>
        <v>614</v>
      </c>
    </row>
    <row r="309" spans="1:10" x14ac:dyDescent="0.25">
      <c r="A309" s="22" t="str">
        <f t="shared" si="27"/>
        <v>Town of New Castle - 14</v>
      </c>
      <c r="B309" s="11">
        <v>100014</v>
      </c>
      <c r="C309" s="11">
        <v>387</v>
      </c>
      <c r="D309" s="11">
        <v>153</v>
      </c>
      <c r="E309" s="11">
        <v>18</v>
      </c>
      <c r="F309" s="11">
        <v>16</v>
      </c>
      <c r="G309" s="11">
        <v>0</v>
      </c>
      <c r="H309" s="11">
        <f t="shared" si="28"/>
        <v>574</v>
      </c>
      <c r="I309" s="24">
        <f t="shared" si="29"/>
        <v>11</v>
      </c>
      <c r="J309" s="23">
        <f t="shared" si="30"/>
        <v>585</v>
      </c>
    </row>
    <row r="310" spans="1:10" x14ac:dyDescent="0.25">
      <c r="A310" s="22" t="str">
        <f t="shared" si="27"/>
        <v>Town of New Castle - 15</v>
      </c>
      <c r="B310" s="11">
        <v>100015</v>
      </c>
      <c r="C310" s="11">
        <v>390</v>
      </c>
      <c r="D310" s="11">
        <v>120</v>
      </c>
      <c r="E310" s="11">
        <v>12</v>
      </c>
      <c r="F310" s="11">
        <v>8</v>
      </c>
      <c r="G310" s="11">
        <v>1</v>
      </c>
      <c r="H310" s="11">
        <f t="shared" si="28"/>
        <v>531</v>
      </c>
      <c r="I310" s="24">
        <f t="shared" si="29"/>
        <v>19</v>
      </c>
      <c r="J310" s="23">
        <f t="shared" si="30"/>
        <v>550</v>
      </c>
    </row>
    <row r="311" spans="1:10" ht="13.8" thickBot="1" x14ac:dyDescent="0.3">
      <c r="A311" s="18" t="str">
        <f t="shared" si="27"/>
        <v>Town of New Castle - 16</v>
      </c>
      <c r="B311" s="19">
        <v>100016</v>
      </c>
      <c r="C311" s="19">
        <v>361</v>
      </c>
      <c r="D311" s="19">
        <v>137</v>
      </c>
      <c r="E311" s="19">
        <v>12</v>
      </c>
      <c r="F311" s="19">
        <v>23</v>
      </c>
      <c r="G311" s="19">
        <v>0</v>
      </c>
      <c r="H311" s="19">
        <f t="shared" si="28"/>
        <v>533</v>
      </c>
      <c r="I311" s="26">
        <f t="shared" si="29"/>
        <v>11</v>
      </c>
      <c r="J311" s="19">
        <f t="shared" si="30"/>
        <v>544</v>
      </c>
    </row>
    <row r="312" spans="1:10" x14ac:dyDescent="0.25">
      <c r="A312" s="22"/>
      <c r="B312" s="11" t="s">
        <v>977</v>
      </c>
      <c r="C312" s="11">
        <f>SUM(C296:C311)</f>
        <v>5800</v>
      </c>
      <c r="D312" s="11">
        <f t="shared" ref="D312:J312" si="32">SUM(D296:D311)</f>
        <v>2124</v>
      </c>
      <c r="E312" s="11">
        <f t="shared" si="32"/>
        <v>221</v>
      </c>
      <c r="F312" s="11">
        <f t="shared" si="32"/>
        <v>264</v>
      </c>
      <c r="G312" s="11">
        <f t="shared" si="32"/>
        <v>3</v>
      </c>
      <c r="H312" s="11">
        <f t="shared" si="32"/>
        <v>8412</v>
      </c>
      <c r="I312" s="11">
        <f t="shared" si="32"/>
        <v>170</v>
      </c>
      <c r="J312" s="11">
        <f t="shared" si="32"/>
        <v>8582</v>
      </c>
    </row>
    <row r="313" spans="1:10" x14ac:dyDescent="0.25">
      <c r="A313" s="22" t="str">
        <f t="shared" si="27"/>
        <v>Town of North Castle - 1</v>
      </c>
      <c r="B313" s="11">
        <v>110001</v>
      </c>
      <c r="C313" s="11">
        <v>280</v>
      </c>
      <c r="D313" s="11">
        <v>161</v>
      </c>
      <c r="E313" s="11">
        <v>12</v>
      </c>
      <c r="F313" s="11">
        <v>10</v>
      </c>
      <c r="G313" s="11">
        <v>0</v>
      </c>
      <c r="H313" s="11">
        <f t="shared" si="28"/>
        <v>463</v>
      </c>
      <c r="I313" s="24">
        <f t="shared" si="29"/>
        <v>7</v>
      </c>
      <c r="J313" s="23">
        <f t="shared" si="30"/>
        <v>470</v>
      </c>
    </row>
    <row r="314" spans="1:10" x14ac:dyDescent="0.25">
      <c r="A314" s="22" t="str">
        <f t="shared" si="27"/>
        <v>Town of North Castle - 2</v>
      </c>
      <c r="B314" s="11">
        <v>110002</v>
      </c>
      <c r="C314" s="11">
        <v>217</v>
      </c>
      <c r="D314" s="11">
        <v>269</v>
      </c>
      <c r="E314" s="11">
        <v>30</v>
      </c>
      <c r="F314" s="11">
        <v>3</v>
      </c>
      <c r="G314" s="11">
        <v>0</v>
      </c>
      <c r="H314" s="11">
        <f t="shared" si="28"/>
        <v>519</v>
      </c>
      <c r="I314" s="24">
        <f t="shared" si="29"/>
        <v>18</v>
      </c>
      <c r="J314" s="23">
        <f t="shared" si="30"/>
        <v>537</v>
      </c>
    </row>
    <row r="315" spans="1:10" x14ac:dyDescent="0.25">
      <c r="A315" s="22" t="str">
        <f t="shared" si="27"/>
        <v>Town of North Castle - 3</v>
      </c>
      <c r="B315" s="11">
        <v>110003</v>
      </c>
      <c r="C315" s="11">
        <v>133</v>
      </c>
      <c r="D315" s="11">
        <v>224</v>
      </c>
      <c r="E315" s="11">
        <v>29</v>
      </c>
      <c r="F315" s="11">
        <v>17</v>
      </c>
      <c r="G315" s="11">
        <v>0</v>
      </c>
      <c r="H315" s="11">
        <f t="shared" si="28"/>
        <v>403</v>
      </c>
      <c r="I315" s="24">
        <f t="shared" si="29"/>
        <v>11</v>
      </c>
      <c r="J315" s="23">
        <f t="shared" si="30"/>
        <v>414</v>
      </c>
    </row>
    <row r="316" spans="1:10" x14ac:dyDescent="0.25">
      <c r="A316" s="22" t="str">
        <f t="shared" si="27"/>
        <v>Town of North Castle - 4</v>
      </c>
      <c r="B316" s="11">
        <v>110004</v>
      </c>
      <c r="C316" s="11">
        <v>358</v>
      </c>
      <c r="D316" s="11">
        <v>254</v>
      </c>
      <c r="E316" s="11">
        <v>14</v>
      </c>
      <c r="F316" s="11">
        <v>7</v>
      </c>
      <c r="G316" s="11">
        <v>0</v>
      </c>
      <c r="H316" s="11">
        <f t="shared" si="28"/>
        <v>633</v>
      </c>
      <c r="I316" s="24">
        <f t="shared" si="29"/>
        <v>8</v>
      </c>
      <c r="J316" s="23">
        <f t="shared" si="30"/>
        <v>641</v>
      </c>
    </row>
    <row r="317" spans="1:10" x14ac:dyDescent="0.25">
      <c r="A317" s="22" t="str">
        <f t="shared" si="27"/>
        <v>Town of North Castle - 5</v>
      </c>
      <c r="B317" s="11">
        <v>110005</v>
      </c>
      <c r="C317" s="11">
        <v>181</v>
      </c>
      <c r="D317" s="11">
        <v>177</v>
      </c>
      <c r="E317" s="11">
        <v>10</v>
      </c>
      <c r="F317" s="11">
        <v>15</v>
      </c>
      <c r="G317" s="11">
        <v>0</v>
      </c>
      <c r="H317" s="11">
        <f t="shared" si="28"/>
        <v>383</v>
      </c>
      <c r="I317" s="24">
        <f t="shared" si="29"/>
        <v>8</v>
      </c>
      <c r="J317" s="23">
        <f t="shared" si="30"/>
        <v>391</v>
      </c>
    </row>
    <row r="318" spans="1:10" x14ac:dyDescent="0.25">
      <c r="A318" s="22" t="str">
        <f t="shared" si="27"/>
        <v>Town of North Castle - 6</v>
      </c>
      <c r="B318" s="11">
        <v>110006</v>
      </c>
      <c r="C318" s="11">
        <v>469</v>
      </c>
      <c r="D318" s="11">
        <v>188</v>
      </c>
      <c r="E318" s="11">
        <v>11</v>
      </c>
      <c r="F318" s="11">
        <v>5</v>
      </c>
      <c r="G318" s="11">
        <v>0</v>
      </c>
      <c r="H318" s="11">
        <f t="shared" si="28"/>
        <v>673</v>
      </c>
      <c r="I318" s="24">
        <f t="shared" si="29"/>
        <v>8</v>
      </c>
      <c r="J318" s="23">
        <f t="shared" si="30"/>
        <v>681</v>
      </c>
    </row>
    <row r="319" spans="1:10" x14ac:dyDescent="0.25">
      <c r="A319" s="22" t="str">
        <f t="shared" si="27"/>
        <v>Town of North Castle - 7</v>
      </c>
      <c r="B319" s="11">
        <v>110007</v>
      </c>
      <c r="C319" s="11">
        <v>184</v>
      </c>
      <c r="D319" s="11">
        <v>164</v>
      </c>
      <c r="E319" s="11">
        <v>15</v>
      </c>
      <c r="F319" s="11">
        <v>8</v>
      </c>
      <c r="G319" s="11">
        <v>0</v>
      </c>
      <c r="H319" s="11">
        <f t="shared" si="28"/>
        <v>371</v>
      </c>
      <c r="I319" s="24">
        <f t="shared" si="29"/>
        <v>7</v>
      </c>
      <c r="J319" s="23">
        <f t="shared" si="30"/>
        <v>378</v>
      </c>
    </row>
    <row r="320" spans="1:10" x14ac:dyDescent="0.25">
      <c r="A320" s="22" t="str">
        <f t="shared" si="27"/>
        <v>Town of North Castle - 8</v>
      </c>
      <c r="B320" s="11">
        <v>110008</v>
      </c>
      <c r="C320" s="11">
        <v>319</v>
      </c>
      <c r="D320" s="11">
        <v>268</v>
      </c>
      <c r="E320" s="11">
        <v>29</v>
      </c>
      <c r="F320" s="11">
        <v>7</v>
      </c>
      <c r="G320" s="11">
        <v>0</v>
      </c>
      <c r="H320" s="11">
        <f t="shared" si="28"/>
        <v>623</v>
      </c>
      <c r="I320" s="24">
        <f t="shared" si="29"/>
        <v>4</v>
      </c>
      <c r="J320" s="23">
        <f t="shared" si="30"/>
        <v>627</v>
      </c>
    </row>
    <row r="321" spans="1:10" x14ac:dyDescent="0.25">
      <c r="A321" s="22" t="str">
        <f t="shared" si="27"/>
        <v>Town of North Castle - 9</v>
      </c>
      <c r="B321" s="11">
        <v>110009</v>
      </c>
      <c r="C321" s="11">
        <v>294</v>
      </c>
      <c r="D321" s="11">
        <v>234</v>
      </c>
      <c r="E321" s="11">
        <v>21</v>
      </c>
      <c r="F321" s="11">
        <v>9</v>
      </c>
      <c r="G321" s="11">
        <v>0</v>
      </c>
      <c r="H321" s="11">
        <f t="shared" si="28"/>
        <v>558</v>
      </c>
      <c r="I321" s="24">
        <f t="shared" si="29"/>
        <v>9</v>
      </c>
      <c r="J321" s="23">
        <f t="shared" si="30"/>
        <v>567</v>
      </c>
    </row>
    <row r="322" spans="1:10" x14ac:dyDescent="0.25">
      <c r="A322" s="22" t="str">
        <f t="shared" si="27"/>
        <v>Town of North Castle - 10</v>
      </c>
      <c r="B322" s="11">
        <v>110010</v>
      </c>
      <c r="C322" s="11">
        <v>232</v>
      </c>
      <c r="D322" s="11">
        <v>186</v>
      </c>
      <c r="E322" s="11">
        <v>11</v>
      </c>
      <c r="F322" s="11">
        <v>11</v>
      </c>
      <c r="G322" s="11">
        <v>0</v>
      </c>
      <c r="H322" s="11">
        <f t="shared" si="28"/>
        <v>440</v>
      </c>
      <c r="I322" s="24">
        <f t="shared" si="29"/>
        <v>9</v>
      </c>
      <c r="J322" s="23">
        <f t="shared" si="30"/>
        <v>449</v>
      </c>
    </row>
    <row r="323" spans="1:10" ht="13.8" thickBot="1" x14ac:dyDescent="0.3">
      <c r="A323" s="18" t="str">
        <f t="shared" si="27"/>
        <v>Town of North Castle - 11</v>
      </c>
      <c r="B323" s="19">
        <v>110011</v>
      </c>
      <c r="C323" s="19">
        <v>183</v>
      </c>
      <c r="D323" s="19">
        <v>164</v>
      </c>
      <c r="E323" s="19">
        <v>10</v>
      </c>
      <c r="F323" s="19">
        <v>14</v>
      </c>
      <c r="G323" s="19">
        <v>0</v>
      </c>
      <c r="H323" s="19">
        <f t="shared" si="28"/>
        <v>371</v>
      </c>
      <c r="I323" s="26">
        <f t="shared" si="29"/>
        <v>11</v>
      </c>
      <c r="J323" s="19">
        <f t="shared" si="30"/>
        <v>382</v>
      </c>
    </row>
    <row r="324" spans="1:10" x14ac:dyDescent="0.25">
      <c r="A324" s="22"/>
      <c r="B324" s="11" t="s">
        <v>977</v>
      </c>
      <c r="C324" s="11">
        <f>SUM(C313:C323)</f>
        <v>2850</v>
      </c>
      <c r="D324" s="11">
        <f t="shared" ref="D324:J324" si="33">SUM(D313:D323)</f>
        <v>2289</v>
      </c>
      <c r="E324" s="11">
        <f t="shared" si="33"/>
        <v>192</v>
      </c>
      <c r="F324" s="11">
        <f t="shared" si="33"/>
        <v>106</v>
      </c>
      <c r="G324" s="11">
        <f t="shared" si="33"/>
        <v>0</v>
      </c>
      <c r="H324" s="11">
        <f t="shared" si="33"/>
        <v>5437</v>
      </c>
      <c r="I324" s="11">
        <f t="shared" si="33"/>
        <v>100</v>
      </c>
      <c r="J324" s="11">
        <f t="shared" si="33"/>
        <v>5537</v>
      </c>
    </row>
    <row r="325" spans="1:10" x14ac:dyDescent="0.25">
      <c r="A325" s="22" t="str">
        <f t="shared" si="27"/>
        <v>Town of North Salem - 1</v>
      </c>
      <c r="B325" s="11">
        <v>120001</v>
      </c>
      <c r="C325" s="11">
        <v>127</v>
      </c>
      <c r="D325" s="11">
        <v>117</v>
      </c>
      <c r="E325" s="11">
        <v>14</v>
      </c>
      <c r="F325" s="11">
        <v>12</v>
      </c>
      <c r="G325" s="11">
        <v>0</v>
      </c>
      <c r="H325" s="11">
        <f t="shared" si="28"/>
        <v>270</v>
      </c>
      <c r="I325" s="24">
        <f t="shared" si="29"/>
        <v>2</v>
      </c>
      <c r="J325" s="23">
        <f t="shared" si="30"/>
        <v>272</v>
      </c>
    </row>
    <row r="326" spans="1:10" x14ac:dyDescent="0.25">
      <c r="A326" s="22" t="str">
        <f t="shared" si="27"/>
        <v>Town of North Salem - 2</v>
      </c>
      <c r="B326" s="11">
        <v>120002</v>
      </c>
      <c r="C326" s="11">
        <v>144</v>
      </c>
      <c r="D326" s="11">
        <v>169</v>
      </c>
      <c r="E326" s="11">
        <v>17</v>
      </c>
      <c r="F326" s="11">
        <v>7</v>
      </c>
      <c r="G326" s="11">
        <v>0</v>
      </c>
      <c r="H326" s="11">
        <f t="shared" si="28"/>
        <v>337</v>
      </c>
      <c r="I326" s="24">
        <f t="shared" si="29"/>
        <v>2</v>
      </c>
      <c r="J326" s="23">
        <f t="shared" si="30"/>
        <v>339</v>
      </c>
    </row>
    <row r="327" spans="1:10" x14ac:dyDescent="0.25">
      <c r="A327" s="22" t="str">
        <f t="shared" si="27"/>
        <v>Town of North Salem - 3</v>
      </c>
      <c r="B327" s="11">
        <v>120003</v>
      </c>
      <c r="C327" s="11">
        <v>91</v>
      </c>
      <c r="D327" s="11">
        <v>87</v>
      </c>
      <c r="E327" s="11">
        <v>7</v>
      </c>
      <c r="F327" s="11">
        <v>5</v>
      </c>
      <c r="G327" s="11">
        <v>0</v>
      </c>
      <c r="H327" s="11">
        <f t="shared" si="28"/>
        <v>190</v>
      </c>
      <c r="I327" s="24">
        <f t="shared" si="29"/>
        <v>2</v>
      </c>
      <c r="J327" s="23">
        <f t="shared" si="30"/>
        <v>192</v>
      </c>
    </row>
    <row r="328" spans="1:10" x14ac:dyDescent="0.25">
      <c r="A328" s="22" t="str">
        <f t="shared" si="27"/>
        <v>Town of North Salem - 4</v>
      </c>
      <c r="B328" s="11">
        <v>120004</v>
      </c>
      <c r="C328" s="11">
        <v>135</v>
      </c>
      <c r="D328" s="11">
        <v>176</v>
      </c>
      <c r="E328" s="11">
        <v>24</v>
      </c>
      <c r="F328" s="11">
        <v>10</v>
      </c>
      <c r="G328" s="11">
        <v>0</v>
      </c>
      <c r="H328" s="11">
        <f t="shared" si="28"/>
        <v>345</v>
      </c>
      <c r="I328" s="24">
        <f t="shared" si="29"/>
        <v>8</v>
      </c>
      <c r="J328" s="23">
        <f t="shared" si="30"/>
        <v>353</v>
      </c>
    </row>
    <row r="329" spans="1:10" x14ac:dyDescent="0.25">
      <c r="A329" s="22" t="str">
        <f t="shared" si="27"/>
        <v>Town of North Salem - 5</v>
      </c>
      <c r="B329" s="11">
        <v>120005</v>
      </c>
      <c r="C329" s="11">
        <v>107</v>
      </c>
      <c r="D329" s="11">
        <v>68</v>
      </c>
      <c r="E329" s="11">
        <v>8</v>
      </c>
      <c r="F329" s="11">
        <v>6</v>
      </c>
      <c r="G329" s="11">
        <v>0</v>
      </c>
      <c r="H329" s="11">
        <f t="shared" si="28"/>
        <v>189</v>
      </c>
      <c r="I329" s="24">
        <f t="shared" si="29"/>
        <v>0</v>
      </c>
      <c r="J329" s="23">
        <f t="shared" si="30"/>
        <v>189</v>
      </c>
    </row>
    <row r="330" spans="1:10" x14ac:dyDescent="0.25">
      <c r="A330" s="22" t="str">
        <f t="shared" si="27"/>
        <v>Town of North Salem - 6</v>
      </c>
      <c r="B330" s="11">
        <v>120006</v>
      </c>
      <c r="C330" s="11">
        <v>200</v>
      </c>
      <c r="D330" s="11">
        <v>150</v>
      </c>
      <c r="E330" s="11">
        <v>18</v>
      </c>
      <c r="F330" s="11">
        <v>8</v>
      </c>
      <c r="G330" s="11">
        <v>0</v>
      </c>
      <c r="H330" s="11">
        <f t="shared" si="28"/>
        <v>376</v>
      </c>
      <c r="I330" s="24">
        <f t="shared" si="29"/>
        <v>6</v>
      </c>
      <c r="J330" s="23">
        <f t="shared" si="30"/>
        <v>382</v>
      </c>
    </row>
    <row r="331" spans="1:10" x14ac:dyDescent="0.25">
      <c r="A331" s="22" t="str">
        <f t="shared" si="27"/>
        <v>Town of North Salem - 7</v>
      </c>
      <c r="B331" s="11">
        <v>120007</v>
      </c>
      <c r="C331" s="11">
        <v>231</v>
      </c>
      <c r="D331" s="11">
        <v>193</v>
      </c>
      <c r="E331" s="11">
        <v>13</v>
      </c>
      <c r="F331" s="11">
        <v>15</v>
      </c>
      <c r="G331" s="11">
        <v>0</v>
      </c>
      <c r="H331" s="11">
        <f t="shared" si="28"/>
        <v>452</v>
      </c>
      <c r="I331" s="24">
        <f t="shared" si="29"/>
        <v>7</v>
      </c>
      <c r="J331" s="23">
        <f t="shared" si="30"/>
        <v>459</v>
      </c>
    </row>
    <row r="332" spans="1:10" ht="13.8" thickBot="1" x14ac:dyDescent="0.3">
      <c r="A332" s="18" t="str">
        <f t="shared" si="27"/>
        <v>Town of North Salem - 8</v>
      </c>
      <c r="B332" s="19">
        <v>120008</v>
      </c>
      <c r="C332" s="19">
        <v>97</v>
      </c>
      <c r="D332" s="19">
        <v>74</v>
      </c>
      <c r="E332" s="19">
        <v>5</v>
      </c>
      <c r="F332" s="19">
        <v>12</v>
      </c>
      <c r="G332" s="19">
        <v>1</v>
      </c>
      <c r="H332" s="19">
        <f t="shared" si="28"/>
        <v>189</v>
      </c>
      <c r="I332" s="26">
        <f t="shared" si="29"/>
        <v>3</v>
      </c>
      <c r="J332" s="19">
        <f t="shared" si="30"/>
        <v>192</v>
      </c>
    </row>
    <row r="333" spans="1:10" x14ac:dyDescent="0.25">
      <c r="A333" s="22"/>
      <c r="B333" s="11" t="s">
        <v>977</v>
      </c>
      <c r="C333" s="11">
        <f>SUM(C325:C332)</f>
        <v>1132</v>
      </c>
      <c r="D333" s="11">
        <f t="shared" ref="D333:J333" si="34">SUM(D325:D332)</f>
        <v>1034</v>
      </c>
      <c r="E333" s="11">
        <f t="shared" si="34"/>
        <v>106</v>
      </c>
      <c r="F333" s="11">
        <f t="shared" si="34"/>
        <v>75</v>
      </c>
      <c r="G333" s="11">
        <f t="shared" si="34"/>
        <v>1</v>
      </c>
      <c r="H333" s="11">
        <f t="shared" si="34"/>
        <v>2348</v>
      </c>
      <c r="I333" s="11">
        <f t="shared" si="34"/>
        <v>30</v>
      </c>
      <c r="J333" s="11">
        <f t="shared" si="34"/>
        <v>2378</v>
      </c>
    </row>
    <row r="334" spans="1:10" x14ac:dyDescent="0.25">
      <c r="A334" s="22" t="str">
        <f t="shared" si="27"/>
        <v>Town of Ossining - 1</v>
      </c>
      <c r="B334" s="11">
        <v>130001</v>
      </c>
      <c r="C334" s="11">
        <v>170</v>
      </c>
      <c r="D334" s="11">
        <v>67</v>
      </c>
      <c r="E334" s="11">
        <v>8</v>
      </c>
      <c r="F334" s="11">
        <v>14</v>
      </c>
      <c r="G334" s="11">
        <v>0</v>
      </c>
      <c r="H334" s="11">
        <f t="shared" si="28"/>
        <v>259</v>
      </c>
      <c r="I334" s="24">
        <f t="shared" si="29"/>
        <v>4</v>
      </c>
      <c r="J334" s="23">
        <f t="shared" si="30"/>
        <v>263</v>
      </c>
    </row>
    <row r="335" spans="1:10" x14ac:dyDescent="0.25">
      <c r="A335" s="22" t="str">
        <f t="shared" si="27"/>
        <v>Town of Ossining - 2</v>
      </c>
      <c r="B335" s="11">
        <v>130002</v>
      </c>
      <c r="C335" s="11">
        <v>242</v>
      </c>
      <c r="D335" s="11">
        <v>81</v>
      </c>
      <c r="E335" s="11">
        <v>10</v>
      </c>
      <c r="F335" s="11">
        <v>24</v>
      </c>
      <c r="G335" s="11">
        <v>0</v>
      </c>
      <c r="H335" s="11">
        <f t="shared" si="28"/>
        <v>357</v>
      </c>
      <c r="I335" s="24">
        <f t="shared" si="29"/>
        <v>7</v>
      </c>
      <c r="J335" s="23">
        <f t="shared" si="30"/>
        <v>364</v>
      </c>
    </row>
    <row r="336" spans="1:10" x14ac:dyDescent="0.25">
      <c r="A336" s="22" t="str">
        <f t="shared" si="27"/>
        <v>Town of Ossining - 3</v>
      </c>
      <c r="B336" s="11">
        <v>130003</v>
      </c>
      <c r="C336" s="11">
        <v>281</v>
      </c>
      <c r="D336" s="11">
        <v>49</v>
      </c>
      <c r="E336" s="11">
        <v>8</v>
      </c>
      <c r="F336" s="11">
        <v>32</v>
      </c>
      <c r="G336" s="11">
        <v>0</v>
      </c>
      <c r="H336" s="11">
        <f t="shared" si="28"/>
        <v>370</v>
      </c>
      <c r="I336" s="24">
        <f t="shared" si="29"/>
        <v>9</v>
      </c>
      <c r="J336" s="23">
        <f t="shared" si="30"/>
        <v>379</v>
      </c>
    </row>
    <row r="337" spans="1:10" x14ac:dyDescent="0.25">
      <c r="A337" s="22" t="str">
        <f t="shared" ref="A337:A403" si="35">VLOOKUP(B337,KEY,3,FALSE)</f>
        <v>Town of Ossining - 4</v>
      </c>
      <c r="B337" s="11">
        <v>130004</v>
      </c>
      <c r="C337" s="11">
        <v>206</v>
      </c>
      <c r="D337" s="11">
        <v>127</v>
      </c>
      <c r="E337" s="11">
        <v>8</v>
      </c>
      <c r="F337" s="11">
        <v>38</v>
      </c>
      <c r="G337" s="11">
        <v>0</v>
      </c>
      <c r="H337" s="11">
        <f t="shared" si="28"/>
        <v>379</v>
      </c>
      <c r="I337" s="24">
        <f t="shared" si="29"/>
        <v>8</v>
      </c>
      <c r="J337" s="23">
        <f t="shared" si="30"/>
        <v>387</v>
      </c>
    </row>
    <row r="338" spans="1:10" x14ac:dyDescent="0.25">
      <c r="A338" s="22" t="str">
        <f t="shared" si="35"/>
        <v>Town of Ossining - 5</v>
      </c>
      <c r="B338" s="11">
        <v>130005</v>
      </c>
      <c r="C338" s="11">
        <v>253</v>
      </c>
      <c r="D338" s="11">
        <v>45</v>
      </c>
      <c r="E338" s="11">
        <v>4</v>
      </c>
      <c r="F338" s="11">
        <v>20</v>
      </c>
      <c r="G338" s="11">
        <v>0</v>
      </c>
      <c r="H338" s="11">
        <f t="shared" si="28"/>
        <v>322</v>
      </c>
      <c r="I338" s="24">
        <f t="shared" si="29"/>
        <v>15</v>
      </c>
      <c r="J338" s="23">
        <f t="shared" si="30"/>
        <v>337</v>
      </c>
    </row>
    <row r="339" spans="1:10" x14ac:dyDescent="0.25">
      <c r="A339" s="22" t="str">
        <f t="shared" si="35"/>
        <v>Town of Ossining - 6</v>
      </c>
      <c r="B339" s="11">
        <v>130006</v>
      </c>
      <c r="C339" s="11">
        <v>321</v>
      </c>
      <c r="D339" s="11">
        <v>115</v>
      </c>
      <c r="E339" s="11">
        <v>9</v>
      </c>
      <c r="F339" s="11">
        <v>37</v>
      </c>
      <c r="G339" s="11">
        <v>0</v>
      </c>
      <c r="H339" s="11">
        <f t="shared" si="28"/>
        <v>482</v>
      </c>
      <c r="I339" s="24">
        <f t="shared" si="29"/>
        <v>16</v>
      </c>
      <c r="J339" s="23">
        <f t="shared" si="30"/>
        <v>498</v>
      </c>
    </row>
    <row r="340" spans="1:10" x14ac:dyDescent="0.25">
      <c r="A340" s="22" t="str">
        <f t="shared" si="35"/>
        <v>Town of Ossining - 7</v>
      </c>
      <c r="B340" s="11">
        <v>130007</v>
      </c>
      <c r="C340" s="11">
        <v>196</v>
      </c>
      <c r="D340" s="11">
        <v>74</v>
      </c>
      <c r="E340" s="11">
        <v>10</v>
      </c>
      <c r="F340" s="11">
        <v>26</v>
      </c>
      <c r="G340" s="11">
        <v>0</v>
      </c>
      <c r="H340" s="11">
        <f t="shared" si="28"/>
        <v>306</v>
      </c>
      <c r="I340" s="24">
        <f t="shared" si="29"/>
        <v>11</v>
      </c>
      <c r="J340" s="23">
        <f t="shared" si="30"/>
        <v>317</v>
      </c>
    </row>
    <row r="341" spans="1:10" x14ac:dyDescent="0.25">
      <c r="A341" s="22" t="str">
        <f t="shared" si="35"/>
        <v>Town of Ossining - 8</v>
      </c>
      <c r="B341" s="11">
        <v>130008</v>
      </c>
      <c r="C341" s="11">
        <v>343</v>
      </c>
      <c r="D341" s="11">
        <v>97</v>
      </c>
      <c r="E341" s="11">
        <v>23</v>
      </c>
      <c r="F341" s="11">
        <v>16</v>
      </c>
      <c r="G341" s="11">
        <v>0</v>
      </c>
      <c r="H341" s="11">
        <f t="shared" si="28"/>
        <v>479</v>
      </c>
      <c r="I341" s="24">
        <f t="shared" si="29"/>
        <v>10</v>
      </c>
      <c r="J341" s="23">
        <f t="shared" si="30"/>
        <v>489</v>
      </c>
    </row>
    <row r="342" spans="1:10" x14ac:dyDescent="0.25">
      <c r="A342" s="22" t="str">
        <f t="shared" si="35"/>
        <v>Town of Ossining - 9</v>
      </c>
      <c r="B342" s="11">
        <v>130009</v>
      </c>
      <c r="C342" s="11">
        <v>201</v>
      </c>
      <c r="D342" s="11">
        <v>103</v>
      </c>
      <c r="E342" s="11">
        <v>15</v>
      </c>
      <c r="F342" s="11">
        <v>26</v>
      </c>
      <c r="G342" s="11">
        <v>0</v>
      </c>
      <c r="H342" s="11">
        <f t="shared" si="28"/>
        <v>345</v>
      </c>
      <c r="I342" s="24">
        <f t="shared" si="29"/>
        <v>10</v>
      </c>
      <c r="J342" s="23">
        <f t="shared" si="30"/>
        <v>355</v>
      </c>
    </row>
    <row r="343" spans="1:10" x14ac:dyDescent="0.25">
      <c r="A343" s="22" t="str">
        <f t="shared" si="35"/>
        <v>Town of Ossining - 10</v>
      </c>
      <c r="B343" s="11">
        <v>130010</v>
      </c>
      <c r="C343" s="11">
        <v>266</v>
      </c>
      <c r="D343" s="11">
        <v>99</v>
      </c>
      <c r="E343" s="11">
        <v>11</v>
      </c>
      <c r="F343" s="11">
        <v>52</v>
      </c>
      <c r="G343" s="11">
        <v>0</v>
      </c>
      <c r="H343" s="11">
        <f t="shared" si="28"/>
        <v>428</v>
      </c>
      <c r="I343" s="24">
        <f t="shared" si="29"/>
        <v>13</v>
      </c>
      <c r="J343" s="23">
        <f t="shared" si="30"/>
        <v>441</v>
      </c>
    </row>
    <row r="344" spans="1:10" x14ac:dyDescent="0.25">
      <c r="A344" s="22" t="str">
        <f t="shared" si="35"/>
        <v>Town of Ossining - 11</v>
      </c>
      <c r="B344" s="11">
        <v>130011</v>
      </c>
      <c r="C344" s="11">
        <v>171</v>
      </c>
      <c r="D344" s="11">
        <v>96</v>
      </c>
      <c r="E344" s="11">
        <v>9</v>
      </c>
      <c r="F344" s="11">
        <v>16</v>
      </c>
      <c r="G344" s="11">
        <v>0</v>
      </c>
      <c r="H344" s="11">
        <f t="shared" si="28"/>
        <v>292</v>
      </c>
      <c r="I344" s="24">
        <f t="shared" si="29"/>
        <v>5</v>
      </c>
      <c r="J344" s="23">
        <f t="shared" si="30"/>
        <v>297</v>
      </c>
    </row>
    <row r="345" spans="1:10" x14ac:dyDescent="0.25">
      <c r="A345" s="22" t="str">
        <f t="shared" si="35"/>
        <v>Town of Ossining - 12</v>
      </c>
      <c r="B345" s="11">
        <v>130012</v>
      </c>
      <c r="C345" s="11">
        <v>267</v>
      </c>
      <c r="D345" s="11">
        <v>180</v>
      </c>
      <c r="E345" s="11">
        <v>17</v>
      </c>
      <c r="F345" s="11">
        <v>34</v>
      </c>
      <c r="G345" s="11">
        <v>0</v>
      </c>
      <c r="H345" s="11">
        <f t="shared" si="28"/>
        <v>498</v>
      </c>
      <c r="I345" s="24">
        <f t="shared" si="29"/>
        <v>14</v>
      </c>
      <c r="J345" s="23">
        <f t="shared" si="30"/>
        <v>512</v>
      </c>
    </row>
    <row r="346" spans="1:10" x14ac:dyDescent="0.25">
      <c r="A346" s="22" t="str">
        <f t="shared" si="35"/>
        <v>Town of Ossining - 13</v>
      </c>
      <c r="B346" s="11">
        <v>130013</v>
      </c>
      <c r="C346" s="11">
        <v>238</v>
      </c>
      <c r="D346" s="11">
        <v>109</v>
      </c>
      <c r="E346" s="11">
        <v>12</v>
      </c>
      <c r="F346" s="11">
        <v>18</v>
      </c>
      <c r="G346" s="11">
        <v>0</v>
      </c>
      <c r="H346" s="11">
        <f t="shared" si="28"/>
        <v>377</v>
      </c>
      <c r="I346" s="24">
        <f t="shared" si="29"/>
        <v>6</v>
      </c>
      <c r="J346" s="23">
        <f t="shared" si="30"/>
        <v>383</v>
      </c>
    </row>
    <row r="347" spans="1:10" x14ac:dyDescent="0.25">
      <c r="A347" s="22" t="str">
        <f t="shared" si="35"/>
        <v>Town of Ossining - 14</v>
      </c>
      <c r="B347" s="11">
        <v>130014</v>
      </c>
      <c r="C347" s="11">
        <v>334</v>
      </c>
      <c r="D347" s="11">
        <v>244</v>
      </c>
      <c r="E347" s="11">
        <v>27</v>
      </c>
      <c r="F347" s="11">
        <v>35</v>
      </c>
      <c r="G347" s="11">
        <v>0</v>
      </c>
      <c r="H347" s="11">
        <f t="shared" si="28"/>
        <v>640</v>
      </c>
      <c r="I347" s="24">
        <f t="shared" si="29"/>
        <v>10</v>
      </c>
      <c r="J347" s="23">
        <f t="shared" si="30"/>
        <v>650</v>
      </c>
    </row>
    <row r="348" spans="1:10" x14ac:dyDescent="0.25">
      <c r="A348" s="22" t="str">
        <f t="shared" si="35"/>
        <v>Town of Ossining - 15</v>
      </c>
      <c r="B348" s="11">
        <v>130015</v>
      </c>
      <c r="C348" s="11">
        <v>391</v>
      </c>
      <c r="D348" s="11">
        <v>269</v>
      </c>
      <c r="E348" s="11">
        <v>24</v>
      </c>
      <c r="F348" s="11">
        <v>25</v>
      </c>
      <c r="G348" s="11">
        <v>0</v>
      </c>
      <c r="H348" s="11">
        <f t="shared" si="28"/>
        <v>709</v>
      </c>
      <c r="I348" s="24">
        <f t="shared" si="29"/>
        <v>17</v>
      </c>
      <c r="J348" s="23">
        <f t="shared" si="30"/>
        <v>726</v>
      </c>
    </row>
    <row r="349" spans="1:10" x14ac:dyDescent="0.25">
      <c r="A349" s="22" t="str">
        <f t="shared" si="35"/>
        <v>Town of Ossining - 16</v>
      </c>
      <c r="B349" s="11">
        <v>130016</v>
      </c>
      <c r="C349" s="11">
        <v>203</v>
      </c>
      <c r="D349" s="11">
        <v>117</v>
      </c>
      <c r="E349" s="11">
        <v>15</v>
      </c>
      <c r="F349" s="11">
        <v>24</v>
      </c>
      <c r="G349" s="11">
        <v>0</v>
      </c>
      <c r="H349" s="11">
        <f t="shared" si="28"/>
        <v>359</v>
      </c>
      <c r="I349" s="24">
        <f t="shared" si="29"/>
        <v>11</v>
      </c>
      <c r="J349" s="23">
        <f t="shared" si="30"/>
        <v>370</v>
      </c>
    </row>
    <row r="350" spans="1:10" x14ac:dyDescent="0.25">
      <c r="A350" s="22" t="str">
        <f t="shared" si="35"/>
        <v>Town of Ossining - 17</v>
      </c>
      <c r="B350" s="11">
        <v>130017</v>
      </c>
      <c r="C350" s="11">
        <v>337</v>
      </c>
      <c r="D350" s="11">
        <v>186</v>
      </c>
      <c r="E350" s="11">
        <v>16</v>
      </c>
      <c r="F350" s="11">
        <v>32</v>
      </c>
      <c r="G350" s="11">
        <v>1</v>
      </c>
      <c r="H350" s="11">
        <f t="shared" si="28"/>
        <v>572</v>
      </c>
      <c r="I350" s="24">
        <f t="shared" si="29"/>
        <v>6</v>
      </c>
      <c r="J350" s="23">
        <f t="shared" si="30"/>
        <v>578</v>
      </c>
    </row>
    <row r="351" spans="1:10" x14ac:dyDescent="0.25">
      <c r="A351" s="22" t="str">
        <f t="shared" si="35"/>
        <v>Town of Ossining - 18</v>
      </c>
      <c r="B351" s="11">
        <v>130018</v>
      </c>
      <c r="C351" s="11">
        <v>220</v>
      </c>
      <c r="D351" s="11">
        <v>108</v>
      </c>
      <c r="E351" s="11">
        <v>17</v>
      </c>
      <c r="F351" s="11">
        <v>20</v>
      </c>
      <c r="G351" s="11">
        <v>1</v>
      </c>
      <c r="H351" s="11">
        <f t="shared" ref="H351:H418" si="36">SUM(C351:G351)</f>
        <v>366</v>
      </c>
      <c r="I351" s="24">
        <f t="shared" ref="I351:I418" si="37">SUM(J351-H351)</f>
        <v>7</v>
      </c>
      <c r="J351" s="23">
        <f t="shared" ref="J351:J418" si="38">VLOOKUP(B351,KEY,2,FALSE)</f>
        <v>373</v>
      </c>
    </row>
    <row r="352" spans="1:10" x14ac:dyDescent="0.25">
      <c r="A352" s="22" t="str">
        <f t="shared" si="35"/>
        <v>Town of Ossining - 19</v>
      </c>
      <c r="B352" s="11">
        <v>130019</v>
      </c>
      <c r="C352" s="11">
        <v>474</v>
      </c>
      <c r="D352" s="11">
        <v>236</v>
      </c>
      <c r="E352" s="11">
        <v>21</v>
      </c>
      <c r="F352" s="11">
        <v>14</v>
      </c>
      <c r="G352" s="11">
        <v>0</v>
      </c>
      <c r="H352" s="11">
        <f t="shared" si="36"/>
        <v>745</v>
      </c>
      <c r="I352" s="24">
        <f t="shared" si="37"/>
        <v>21</v>
      </c>
      <c r="J352" s="23">
        <f t="shared" si="38"/>
        <v>766</v>
      </c>
    </row>
    <row r="353" spans="1:10" x14ac:dyDescent="0.25">
      <c r="A353" s="22" t="str">
        <f t="shared" si="35"/>
        <v>Town of Ossining - 20</v>
      </c>
      <c r="B353" s="11">
        <v>130020</v>
      </c>
      <c r="C353" s="11">
        <v>109</v>
      </c>
      <c r="D353" s="11">
        <v>71</v>
      </c>
      <c r="E353" s="11">
        <v>6</v>
      </c>
      <c r="F353" s="11">
        <v>7</v>
      </c>
      <c r="G353" s="11">
        <v>0</v>
      </c>
      <c r="H353" s="11">
        <f t="shared" si="36"/>
        <v>193</v>
      </c>
      <c r="I353" s="24">
        <f t="shared" si="37"/>
        <v>4</v>
      </c>
      <c r="J353" s="23">
        <f t="shared" si="38"/>
        <v>197</v>
      </c>
    </row>
    <row r="354" spans="1:10" x14ac:dyDescent="0.25">
      <c r="A354" s="22" t="str">
        <f t="shared" si="35"/>
        <v>Town of Ossining - 21</v>
      </c>
      <c r="B354" s="11">
        <v>130021</v>
      </c>
      <c r="C354" s="11">
        <v>268</v>
      </c>
      <c r="D354" s="11">
        <v>134</v>
      </c>
      <c r="E354" s="11">
        <v>15</v>
      </c>
      <c r="F354" s="11">
        <v>27</v>
      </c>
      <c r="G354" s="11">
        <v>0</v>
      </c>
      <c r="H354" s="11">
        <f t="shared" si="36"/>
        <v>444</v>
      </c>
      <c r="I354" s="24">
        <f t="shared" si="37"/>
        <v>13</v>
      </c>
      <c r="J354" s="23">
        <f t="shared" si="38"/>
        <v>457</v>
      </c>
    </row>
    <row r="355" spans="1:10" x14ac:dyDescent="0.25">
      <c r="A355" s="22" t="str">
        <f t="shared" si="35"/>
        <v>Town of Ossining - 22</v>
      </c>
      <c r="B355" s="11">
        <v>130022</v>
      </c>
      <c r="C355" s="11">
        <v>212</v>
      </c>
      <c r="D355" s="11">
        <v>89</v>
      </c>
      <c r="E355" s="11">
        <v>11</v>
      </c>
      <c r="F355" s="11">
        <v>21</v>
      </c>
      <c r="G355" s="11">
        <v>0</v>
      </c>
      <c r="H355" s="11">
        <f t="shared" si="36"/>
        <v>333</v>
      </c>
      <c r="I355" s="24">
        <f t="shared" si="37"/>
        <v>8</v>
      </c>
      <c r="J355" s="23">
        <f t="shared" si="38"/>
        <v>341</v>
      </c>
    </row>
    <row r="356" spans="1:10" x14ac:dyDescent="0.25">
      <c r="A356" s="22" t="str">
        <f t="shared" si="35"/>
        <v>Town of Ossining - 23</v>
      </c>
      <c r="B356" s="11">
        <v>130023</v>
      </c>
      <c r="C356" s="11">
        <v>192</v>
      </c>
      <c r="D356" s="11">
        <v>114</v>
      </c>
      <c r="E356" s="11">
        <v>9</v>
      </c>
      <c r="F356" s="11">
        <v>14</v>
      </c>
      <c r="G356" s="11">
        <v>0</v>
      </c>
      <c r="H356" s="11">
        <f t="shared" si="36"/>
        <v>329</v>
      </c>
      <c r="I356" s="24">
        <f t="shared" si="37"/>
        <v>6</v>
      </c>
      <c r="J356" s="23">
        <f t="shared" si="38"/>
        <v>335</v>
      </c>
    </row>
    <row r="357" spans="1:10" x14ac:dyDescent="0.25">
      <c r="A357" s="22" t="str">
        <f t="shared" si="35"/>
        <v>Town of Ossining - 24</v>
      </c>
      <c r="B357" s="11">
        <v>130024</v>
      </c>
      <c r="C357" s="11">
        <v>70</v>
      </c>
      <c r="D357" s="11">
        <v>17</v>
      </c>
      <c r="E357" s="11">
        <v>2</v>
      </c>
      <c r="F357" s="11">
        <v>1</v>
      </c>
      <c r="G357" s="11">
        <v>0</v>
      </c>
      <c r="H357" s="11">
        <f t="shared" si="36"/>
        <v>90</v>
      </c>
      <c r="I357" s="24">
        <f t="shared" si="37"/>
        <v>13</v>
      </c>
      <c r="J357" s="23">
        <f t="shared" si="38"/>
        <v>103</v>
      </c>
    </row>
    <row r="358" spans="1:10" x14ac:dyDescent="0.25">
      <c r="A358" s="22" t="str">
        <f t="shared" si="35"/>
        <v>Town of Ossining - 25</v>
      </c>
      <c r="B358" s="11">
        <v>130025</v>
      </c>
      <c r="C358" s="11">
        <v>111</v>
      </c>
      <c r="D358" s="11">
        <v>5</v>
      </c>
      <c r="E358" s="11">
        <v>0</v>
      </c>
      <c r="F358" s="11">
        <v>2</v>
      </c>
      <c r="G358" s="11">
        <v>0</v>
      </c>
      <c r="H358" s="11">
        <f t="shared" si="36"/>
        <v>118</v>
      </c>
      <c r="I358" s="24">
        <f t="shared" si="37"/>
        <v>12</v>
      </c>
      <c r="J358" s="23">
        <f t="shared" si="38"/>
        <v>130</v>
      </c>
    </row>
    <row r="359" spans="1:10" x14ac:dyDescent="0.25">
      <c r="A359" s="22" t="str">
        <f t="shared" si="35"/>
        <v>Town of Ossining - 26</v>
      </c>
      <c r="B359" s="11">
        <v>130026</v>
      </c>
      <c r="C359" s="11">
        <v>391</v>
      </c>
      <c r="D359" s="11">
        <v>190</v>
      </c>
      <c r="E359" s="11">
        <v>17</v>
      </c>
      <c r="F359" s="11">
        <v>17</v>
      </c>
      <c r="G359" s="11">
        <v>1</v>
      </c>
      <c r="H359" s="11">
        <f t="shared" si="36"/>
        <v>616</v>
      </c>
      <c r="I359" s="24">
        <f t="shared" si="37"/>
        <v>16</v>
      </c>
      <c r="J359" s="23">
        <f t="shared" si="38"/>
        <v>632</v>
      </c>
    </row>
    <row r="360" spans="1:10" x14ac:dyDescent="0.25">
      <c r="A360" s="22" t="str">
        <f t="shared" si="35"/>
        <v>Town of Ossining - 27</v>
      </c>
      <c r="B360" s="11">
        <v>130027</v>
      </c>
      <c r="C360" s="11">
        <v>345</v>
      </c>
      <c r="D360" s="11">
        <v>152</v>
      </c>
      <c r="E360" s="11">
        <v>14</v>
      </c>
      <c r="F360" s="11">
        <v>18</v>
      </c>
      <c r="G360" s="11">
        <v>0</v>
      </c>
      <c r="H360" s="11">
        <f t="shared" si="36"/>
        <v>529</v>
      </c>
      <c r="I360" s="24">
        <f t="shared" si="37"/>
        <v>11</v>
      </c>
      <c r="J360" s="23">
        <f t="shared" si="38"/>
        <v>540</v>
      </c>
    </row>
    <row r="361" spans="1:10" x14ac:dyDescent="0.25">
      <c r="A361" s="22" t="str">
        <f t="shared" si="35"/>
        <v>Town of Ossining - 28</v>
      </c>
      <c r="B361" s="11">
        <v>130028</v>
      </c>
      <c r="C361" s="11">
        <v>433</v>
      </c>
      <c r="D361" s="11">
        <v>208</v>
      </c>
      <c r="E361" s="11">
        <v>19</v>
      </c>
      <c r="F361" s="11">
        <v>32</v>
      </c>
      <c r="G361" s="11">
        <v>0</v>
      </c>
      <c r="H361" s="11">
        <f t="shared" si="36"/>
        <v>692</v>
      </c>
      <c r="I361" s="24">
        <f t="shared" si="37"/>
        <v>11</v>
      </c>
      <c r="J361" s="23">
        <f t="shared" si="38"/>
        <v>703</v>
      </c>
    </row>
    <row r="362" spans="1:10" x14ac:dyDescent="0.25">
      <c r="A362" s="22" t="str">
        <f t="shared" si="35"/>
        <v>Town of Ossining - 29</v>
      </c>
      <c r="B362" s="11">
        <v>130029</v>
      </c>
      <c r="C362" s="11">
        <v>281</v>
      </c>
      <c r="D362" s="11">
        <v>109</v>
      </c>
      <c r="E362" s="11">
        <v>12</v>
      </c>
      <c r="F362" s="11">
        <v>9</v>
      </c>
      <c r="G362" s="11">
        <v>1</v>
      </c>
      <c r="H362" s="11">
        <f t="shared" si="36"/>
        <v>412</v>
      </c>
      <c r="I362" s="24">
        <f t="shared" si="37"/>
        <v>9</v>
      </c>
      <c r="J362" s="23">
        <f t="shared" si="38"/>
        <v>421</v>
      </c>
    </row>
    <row r="363" spans="1:10" ht="13.8" thickBot="1" x14ac:dyDescent="0.3">
      <c r="A363" s="18" t="str">
        <f t="shared" si="35"/>
        <v>Town of Ossining - 30</v>
      </c>
      <c r="B363" s="19">
        <v>130030</v>
      </c>
      <c r="C363" s="19">
        <v>233</v>
      </c>
      <c r="D363" s="19">
        <v>110</v>
      </c>
      <c r="E363" s="19">
        <v>11</v>
      </c>
      <c r="F363" s="19">
        <v>26</v>
      </c>
      <c r="G363" s="19">
        <v>0</v>
      </c>
      <c r="H363" s="19">
        <f t="shared" si="36"/>
        <v>380</v>
      </c>
      <c r="I363" s="26">
        <f t="shared" si="37"/>
        <v>11</v>
      </c>
      <c r="J363" s="19">
        <f t="shared" si="38"/>
        <v>391</v>
      </c>
    </row>
    <row r="364" spans="1:10" x14ac:dyDescent="0.25">
      <c r="A364" s="22"/>
      <c r="B364" s="11" t="s">
        <v>977</v>
      </c>
      <c r="C364" s="11">
        <f>SUM(C334:C363)</f>
        <v>7759</v>
      </c>
      <c r="D364" s="11">
        <f t="shared" ref="D364:J364" si="39">SUM(D334:D363)</f>
        <v>3601</v>
      </c>
      <c r="E364" s="11">
        <f t="shared" si="39"/>
        <v>380</v>
      </c>
      <c r="F364" s="11">
        <f t="shared" si="39"/>
        <v>677</v>
      </c>
      <c r="G364" s="11">
        <f t="shared" si="39"/>
        <v>4</v>
      </c>
      <c r="H364" s="11">
        <f t="shared" si="39"/>
        <v>12421</v>
      </c>
      <c r="I364" s="11">
        <f t="shared" si="39"/>
        <v>314</v>
      </c>
      <c r="J364" s="11">
        <f t="shared" si="39"/>
        <v>12735</v>
      </c>
    </row>
    <row r="365" spans="1:10" x14ac:dyDescent="0.25">
      <c r="A365" s="22" t="str">
        <f t="shared" si="35"/>
        <v>Town of Pelham - 1</v>
      </c>
      <c r="B365" s="11">
        <v>140001</v>
      </c>
      <c r="C365" s="11">
        <v>393</v>
      </c>
      <c r="D365" s="11">
        <v>290</v>
      </c>
      <c r="E365" s="11">
        <v>22</v>
      </c>
      <c r="F365" s="11">
        <v>33</v>
      </c>
      <c r="G365" s="11">
        <v>0</v>
      </c>
      <c r="H365" s="11">
        <f t="shared" si="36"/>
        <v>738</v>
      </c>
      <c r="I365" s="24">
        <f t="shared" si="37"/>
        <v>20</v>
      </c>
      <c r="J365" s="23">
        <f t="shared" si="38"/>
        <v>758</v>
      </c>
    </row>
    <row r="366" spans="1:10" x14ac:dyDescent="0.25">
      <c r="A366" s="22" t="str">
        <f t="shared" si="35"/>
        <v>Town of Pelham - 2</v>
      </c>
      <c r="B366" s="11">
        <v>140002</v>
      </c>
      <c r="C366" s="11">
        <v>179</v>
      </c>
      <c r="D366" s="11">
        <v>72</v>
      </c>
      <c r="E366" s="11">
        <v>8</v>
      </c>
      <c r="F366" s="11">
        <v>16</v>
      </c>
      <c r="G366" s="11">
        <v>0</v>
      </c>
      <c r="H366" s="11">
        <f t="shared" si="36"/>
        <v>275</v>
      </c>
      <c r="I366" s="24">
        <f t="shared" si="37"/>
        <v>9</v>
      </c>
      <c r="J366" s="23">
        <f t="shared" si="38"/>
        <v>284</v>
      </c>
    </row>
    <row r="367" spans="1:10" x14ac:dyDescent="0.25">
      <c r="A367" s="22" t="str">
        <f t="shared" si="35"/>
        <v>Town of Pelham - 3</v>
      </c>
      <c r="B367" s="11">
        <v>140003</v>
      </c>
      <c r="C367" s="11">
        <v>312</v>
      </c>
      <c r="D367" s="11">
        <v>182</v>
      </c>
      <c r="E367" s="11">
        <v>29</v>
      </c>
      <c r="F367" s="11">
        <v>30</v>
      </c>
      <c r="G367" s="11">
        <v>0</v>
      </c>
      <c r="H367" s="11">
        <f t="shared" si="36"/>
        <v>553</v>
      </c>
      <c r="I367" s="24">
        <f t="shared" si="37"/>
        <v>14</v>
      </c>
      <c r="J367" s="23">
        <f t="shared" si="38"/>
        <v>567</v>
      </c>
    </row>
    <row r="368" spans="1:10" x14ac:dyDescent="0.25">
      <c r="A368" s="22" t="str">
        <f t="shared" si="35"/>
        <v>Town of Pelham - 4</v>
      </c>
      <c r="B368" s="11">
        <v>140004</v>
      </c>
      <c r="C368" s="11">
        <v>454</v>
      </c>
      <c r="D368" s="11">
        <v>151</v>
      </c>
      <c r="E368" s="11">
        <v>13</v>
      </c>
      <c r="F368" s="11">
        <v>39</v>
      </c>
      <c r="G368" s="11">
        <v>0</v>
      </c>
      <c r="H368" s="11">
        <f t="shared" si="36"/>
        <v>657</v>
      </c>
      <c r="I368" s="24">
        <f t="shared" si="37"/>
        <v>16</v>
      </c>
      <c r="J368" s="23">
        <f t="shared" si="38"/>
        <v>673</v>
      </c>
    </row>
    <row r="369" spans="1:10" x14ac:dyDescent="0.25">
      <c r="A369" s="22" t="str">
        <f t="shared" si="35"/>
        <v>Town of Pelham - 5</v>
      </c>
      <c r="B369" s="11">
        <v>140005</v>
      </c>
      <c r="C369" s="11">
        <v>384</v>
      </c>
      <c r="D369" s="11">
        <v>117</v>
      </c>
      <c r="E369" s="11">
        <v>13</v>
      </c>
      <c r="F369" s="11">
        <v>31</v>
      </c>
      <c r="G369" s="11">
        <v>0</v>
      </c>
      <c r="H369" s="11">
        <f t="shared" si="36"/>
        <v>545</v>
      </c>
      <c r="I369" s="24">
        <f t="shared" si="37"/>
        <v>10</v>
      </c>
      <c r="J369" s="23">
        <f t="shared" si="38"/>
        <v>555</v>
      </c>
    </row>
    <row r="370" spans="1:10" x14ac:dyDescent="0.25">
      <c r="A370" s="22" t="str">
        <f t="shared" si="35"/>
        <v>Town of Pelham - 6</v>
      </c>
      <c r="B370" s="11">
        <v>140006</v>
      </c>
      <c r="C370" s="11">
        <v>286</v>
      </c>
      <c r="D370" s="11">
        <v>313</v>
      </c>
      <c r="E370" s="11">
        <v>28</v>
      </c>
      <c r="F370" s="11">
        <v>34</v>
      </c>
      <c r="G370" s="11">
        <v>0</v>
      </c>
      <c r="H370" s="11">
        <f t="shared" si="36"/>
        <v>661</v>
      </c>
      <c r="I370" s="24">
        <f t="shared" si="37"/>
        <v>17</v>
      </c>
      <c r="J370" s="23">
        <f t="shared" si="38"/>
        <v>678</v>
      </c>
    </row>
    <row r="371" spans="1:10" x14ac:dyDescent="0.25">
      <c r="A371" s="22" t="str">
        <f t="shared" si="35"/>
        <v>Town of Pelham - 7</v>
      </c>
      <c r="B371" s="11">
        <v>140007</v>
      </c>
      <c r="C371" s="11">
        <v>269</v>
      </c>
      <c r="D371" s="11">
        <v>168</v>
      </c>
      <c r="E371" s="11">
        <v>16</v>
      </c>
      <c r="F371" s="11">
        <v>27</v>
      </c>
      <c r="G371" s="11">
        <v>1</v>
      </c>
      <c r="H371" s="11">
        <f t="shared" si="36"/>
        <v>481</v>
      </c>
      <c r="I371" s="24">
        <f t="shared" si="37"/>
        <v>6</v>
      </c>
      <c r="J371" s="23">
        <f t="shared" si="38"/>
        <v>487</v>
      </c>
    </row>
    <row r="372" spans="1:10" x14ac:dyDescent="0.25">
      <c r="A372" s="22" t="str">
        <f t="shared" si="35"/>
        <v>Town of Pelham - 8</v>
      </c>
      <c r="B372" s="11">
        <v>140008</v>
      </c>
      <c r="C372" s="11">
        <v>278</v>
      </c>
      <c r="D372" s="11">
        <v>111</v>
      </c>
      <c r="E372" s="11">
        <v>16</v>
      </c>
      <c r="F372" s="11">
        <v>15</v>
      </c>
      <c r="G372" s="11">
        <v>0</v>
      </c>
      <c r="H372" s="11">
        <f t="shared" si="36"/>
        <v>420</v>
      </c>
      <c r="I372" s="24">
        <f t="shared" si="37"/>
        <v>6</v>
      </c>
      <c r="J372" s="23">
        <f t="shared" si="38"/>
        <v>426</v>
      </c>
    </row>
    <row r="373" spans="1:10" x14ac:dyDescent="0.25">
      <c r="A373" s="22" t="str">
        <f t="shared" si="35"/>
        <v>Town of Pelham - 9</v>
      </c>
      <c r="B373" s="11">
        <v>140009</v>
      </c>
      <c r="C373" s="11">
        <v>361</v>
      </c>
      <c r="D373" s="11">
        <v>286</v>
      </c>
      <c r="E373" s="11">
        <v>29</v>
      </c>
      <c r="F373" s="11">
        <v>13</v>
      </c>
      <c r="G373" s="11">
        <v>1</v>
      </c>
      <c r="H373" s="11">
        <f t="shared" si="36"/>
        <v>690</v>
      </c>
      <c r="I373" s="24">
        <f t="shared" si="37"/>
        <v>21</v>
      </c>
      <c r="J373" s="23">
        <f t="shared" si="38"/>
        <v>711</v>
      </c>
    </row>
    <row r="374" spans="1:10" ht="13.8" thickBot="1" x14ac:dyDescent="0.3">
      <c r="A374" s="18" t="str">
        <f t="shared" si="35"/>
        <v>Town of Pelham - 10</v>
      </c>
      <c r="B374" s="19">
        <v>140010</v>
      </c>
      <c r="C374" s="19">
        <v>215</v>
      </c>
      <c r="D374" s="19">
        <v>149</v>
      </c>
      <c r="E374" s="19">
        <v>21</v>
      </c>
      <c r="F374" s="19">
        <v>14</v>
      </c>
      <c r="G374" s="19">
        <v>0</v>
      </c>
      <c r="H374" s="19">
        <f t="shared" si="36"/>
        <v>399</v>
      </c>
      <c r="I374" s="26">
        <f t="shared" si="37"/>
        <v>6</v>
      </c>
      <c r="J374" s="19">
        <f t="shared" si="38"/>
        <v>405</v>
      </c>
    </row>
    <row r="375" spans="1:10" x14ac:dyDescent="0.25">
      <c r="A375" s="22"/>
      <c r="B375" s="11" t="s">
        <v>977</v>
      </c>
      <c r="C375" s="11">
        <f>SUM(C365:C374)</f>
        <v>3131</v>
      </c>
      <c r="D375" s="11">
        <f t="shared" ref="D375:J375" si="40">SUM(D365:D374)</f>
        <v>1839</v>
      </c>
      <c r="E375" s="11">
        <f t="shared" si="40"/>
        <v>195</v>
      </c>
      <c r="F375" s="11">
        <f t="shared" si="40"/>
        <v>252</v>
      </c>
      <c r="G375" s="11">
        <f t="shared" si="40"/>
        <v>2</v>
      </c>
      <c r="H375" s="11">
        <f t="shared" si="40"/>
        <v>5419</v>
      </c>
      <c r="I375" s="11">
        <f t="shared" si="40"/>
        <v>125</v>
      </c>
      <c r="J375" s="11">
        <f t="shared" si="40"/>
        <v>5544</v>
      </c>
    </row>
    <row r="376" spans="1:10" x14ac:dyDescent="0.25">
      <c r="A376" s="22" t="str">
        <f t="shared" si="35"/>
        <v>Town of Pound Ridge - 1</v>
      </c>
      <c r="B376" s="11">
        <v>150001</v>
      </c>
      <c r="C376" s="11">
        <v>441</v>
      </c>
      <c r="D376" s="11">
        <v>242</v>
      </c>
      <c r="E376" s="11">
        <v>19</v>
      </c>
      <c r="F376" s="11">
        <v>24</v>
      </c>
      <c r="G376" s="11">
        <v>0</v>
      </c>
      <c r="H376" s="11">
        <f t="shared" si="36"/>
        <v>726</v>
      </c>
      <c r="I376" s="24">
        <f t="shared" si="37"/>
        <v>9</v>
      </c>
      <c r="J376" s="23">
        <f t="shared" si="38"/>
        <v>735</v>
      </c>
    </row>
    <row r="377" spans="1:10" x14ac:dyDescent="0.25">
      <c r="A377" s="22" t="str">
        <f t="shared" si="35"/>
        <v>Town of Pound Ridge - 2</v>
      </c>
      <c r="B377" s="11">
        <v>150002</v>
      </c>
      <c r="C377" s="11">
        <v>487</v>
      </c>
      <c r="D377" s="11">
        <v>221</v>
      </c>
      <c r="E377" s="11">
        <v>18</v>
      </c>
      <c r="F377" s="11">
        <v>16</v>
      </c>
      <c r="G377" s="11">
        <v>0</v>
      </c>
      <c r="H377" s="11">
        <f t="shared" si="36"/>
        <v>742</v>
      </c>
      <c r="I377" s="24">
        <f t="shared" si="37"/>
        <v>15</v>
      </c>
      <c r="J377" s="23">
        <f t="shared" si="38"/>
        <v>757</v>
      </c>
    </row>
    <row r="378" spans="1:10" x14ac:dyDescent="0.25">
      <c r="A378" s="22" t="str">
        <f t="shared" si="35"/>
        <v>Town of Pound Ridge - 3</v>
      </c>
      <c r="B378" s="11">
        <v>150003</v>
      </c>
      <c r="C378" s="11">
        <v>361</v>
      </c>
      <c r="D378" s="11">
        <v>183</v>
      </c>
      <c r="E378" s="11">
        <v>21</v>
      </c>
      <c r="F378" s="11">
        <v>11</v>
      </c>
      <c r="G378" s="11">
        <v>0</v>
      </c>
      <c r="H378" s="11">
        <f t="shared" si="36"/>
        <v>576</v>
      </c>
      <c r="I378" s="24">
        <f t="shared" si="37"/>
        <v>10</v>
      </c>
      <c r="J378" s="23">
        <f t="shared" si="38"/>
        <v>586</v>
      </c>
    </row>
    <row r="379" spans="1:10" ht="13.8" thickBot="1" x14ac:dyDescent="0.3">
      <c r="A379" s="18" t="str">
        <f t="shared" si="35"/>
        <v>Town of Pound Ridge - 4</v>
      </c>
      <c r="B379" s="19">
        <v>150004</v>
      </c>
      <c r="C379" s="19">
        <v>363</v>
      </c>
      <c r="D379" s="19">
        <v>219</v>
      </c>
      <c r="E379" s="19">
        <v>18</v>
      </c>
      <c r="F379" s="19">
        <v>13</v>
      </c>
      <c r="G379" s="19">
        <v>0</v>
      </c>
      <c r="H379" s="19">
        <f t="shared" si="36"/>
        <v>613</v>
      </c>
      <c r="I379" s="26">
        <f t="shared" si="37"/>
        <v>7</v>
      </c>
      <c r="J379" s="19">
        <f t="shared" si="38"/>
        <v>620</v>
      </c>
    </row>
    <row r="380" spans="1:10" x14ac:dyDescent="0.25">
      <c r="A380" s="22"/>
      <c r="B380" s="11" t="s">
        <v>977</v>
      </c>
      <c r="C380" s="11">
        <f>SUM(C376:C379)</f>
        <v>1652</v>
      </c>
      <c r="D380" s="11">
        <f t="shared" ref="D380:J380" si="41">SUM(D376:D379)</f>
        <v>865</v>
      </c>
      <c r="E380" s="11">
        <f t="shared" si="41"/>
        <v>76</v>
      </c>
      <c r="F380" s="11">
        <f t="shared" si="41"/>
        <v>64</v>
      </c>
      <c r="G380" s="11">
        <f t="shared" si="41"/>
        <v>0</v>
      </c>
      <c r="H380" s="11">
        <f t="shared" si="41"/>
        <v>2657</v>
      </c>
      <c r="I380" s="11">
        <f t="shared" si="41"/>
        <v>41</v>
      </c>
      <c r="J380" s="11">
        <f t="shared" si="41"/>
        <v>2698</v>
      </c>
    </row>
    <row r="381" spans="1:10" x14ac:dyDescent="0.25">
      <c r="A381" s="22" t="str">
        <f t="shared" si="35"/>
        <v>Town of Rye - 1</v>
      </c>
      <c r="B381" s="11">
        <v>160001</v>
      </c>
      <c r="C381" s="11">
        <v>230</v>
      </c>
      <c r="D381" s="11">
        <v>135</v>
      </c>
      <c r="E381" s="11">
        <v>12</v>
      </c>
      <c r="F381" s="11">
        <v>26</v>
      </c>
      <c r="G381" s="11">
        <v>0</v>
      </c>
      <c r="H381" s="11">
        <f t="shared" si="36"/>
        <v>403</v>
      </c>
      <c r="I381" s="24">
        <f t="shared" si="37"/>
        <v>17</v>
      </c>
      <c r="J381" s="23">
        <f t="shared" si="38"/>
        <v>420</v>
      </c>
    </row>
    <row r="382" spans="1:10" x14ac:dyDescent="0.25">
      <c r="A382" s="22" t="str">
        <f t="shared" si="35"/>
        <v>Town of Rye - 2</v>
      </c>
      <c r="B382" s="11">
        <v>160002</v>
      </c>
      <c r="C382" s="11">
        <v>278</v>
      </c>
      <c r="D382" s="11">
        <v>224</v>
      </c>
      <c r="E382" s="11">
        <v>13</v>
      </c>
      <c r="F382" s="11">
        <v>25</v>
      </c>
      <c r="G382" s="11">
        <v>1</v>
      </c>
      <c r="H382" s="11">
        <f t="shared" si="36"/>
        <v>541</v>
      </c>
      <c r="I382" s="24">
        <f t="shared" si="37"/>
        <v>20</v>
      </c>
      <c r="J382" s="23">
        <f t="shared" si="38"/>
        <v>561</v>
      </c>
    </row>
    <row r="383" spans="1:10" x14ac:dyDescent="0.25">
      <c r="A383" s="22" t="str">
        <f t="shared" si="35"/>
        <v>Town of Rye - 3</v>
      </c>
      <c r="B383" s="11">
        <v>160003</v>
      </c>
      <c r="C383" s="11">
        <v>320</v>
      </c>
      <c r="D383" s="11">
        <v>148</v>
      </c>
      <c r="E383" s="11">
        <v>9</v>
      </c>
      <c r="F383" s="11">
        <v>17</v>
      </c>
      <c r="G383" s="11">
        <v>0</v>
      </c>
      <c r="H383" s="11">
        <f t="shared" si="36"/>
        <v>494</v>
      </c>
      <c r="I383" s="24">
        <f t="shared" si="37"/>
        <v>21</v>
      </c>
      <c r="J383" s="23">
        <f t="shared" si="38"/>
        <v>515</v>
      </c>
    </row>
    <row r="384" spans="1:10" x14ac:dyDescent="0.25">
      <c r="A384" s="22" t="str">
        <f t="shared" si="35"/>
        <v>Town of Rye - 4</v>
      </c>
      <c r="B384" s="11">
        <v>160004</v>
      </c>
      <c r="C384" s="11">
        <v>189</v>
      </c>
      <c r="D384" s="11">
        <v>203</v>
      </c>
      <c r="E384" s="11">
        <v>18</v>
      </c>
      <c r="F384" s="11">
        <v>17</v>
      </c>
      <c r="G384" s="11">
        <v>1</v>
      </c>
      <c r="H384" s="11">
        <f t="shared" si="36"/>
        <v>428</v>
      </c>
      <c r="I384" s="24">
        <f t="shared" si="37"/>
        <v>22</v>
      </c>
      <c r="J384" s="23">
        <f t="shared" si="38"/>
        <v>450</v>
      </c>
    </row>
    <row r="385" spans="1:10" x14ac:dyDescent="0.25">
      <c r="A385" s="22" t="str">
        <f t="shared" si="35"/>
        <v>Town of Rye - 5</v>
      </c>
      <c r="B385" s="11">
        <v>160005</v>
      </c>
      <c r="C385" s="11">
        <v>162</v>
      </c>
      <c r="D385" s="11">
        <v>115</v>
      </c>
      <c r="E385" s="11">
        <v>9</v>
      </c>
      <c r="F385" s="11">
        <v>7</v>
      </c>
      <c r="G385" s="11">
        <v>0</v>
      </c>
      <c r="H385" s="11">
        <f t="shared" si="36"/>
        <v>293</v>
      </c>
      <c r="I385" s="24">
        <f t="shared" si="37"/>
        <v>9</v>
      </c>
      <c r="J385" s="23">
        <f t="shared" si="38"/>
        <v>302</v>
      </c>
    </row>
    <row r="386" spans="1:10" x14ac:dyDescent="0.25">
      <c r="A386" s="22" t="str">
        <f t="shared" si="35"/>
        <v>Town of Rye - 6</v>
      </c>
      <c r="B386" s="11">
        <v>160006</v>
      </c>
      <c r="C386" s="11">
        <v>121</v>
      </c>
      <c r="D386" s="11">
        <v>45</v>
      </c>
      <c r="E386" s="11">
        <v>7</v>
      </c>
      <c r="F386" s="11">
        <v>8</v>
      </c>
      <c r="G386" s="11">
        <v>0</v>
      </c>
      <c r="H386" s="11">
        <f t="shared" si="36"/>
        <v>181</v>
      </c>
      <c r="I386" s="24">
        <f t="shared" si="37"/>
        <v>7</v>
      </c>
      <c r="J386" s="23">
        <f t="shared" si="38"/>
        <v>188</v>
      </c>
    </row>
    <row r="387" spans="1:10" x14ac:dyDescent="0.25">
      <c r="A387" s="22" t="str">
        <f t="shared" si="35"/>
        <v>Town of Rye - 7</v>
      </c>
      <c r="B387" s="11">
        <v>160007</v>
      </c>
      <c r="C387" s="11">
        <v>36</v>
      </c>
      <c r="D387" s="11">
        <v>8</v>
      </c>
      <c r="E387" s="11">
        <v>0</v>
      </c>
      <c r="F387" s="11">
        <v>2</v>
      </c>
      <c r="G387" s="11">
        <v>0</v>
      </c>
      <c r="H387" s="11">
        <f t="shared" si="36"/>
        <v>46</v>
      </c>
      <c r="I387" s="24">
        <f t="shared" si="37"/>
        <v>6</v>
      </c>
      <c r="J387" s="23">
        <f t="shared" si="38"/>
        <v>52</v>
      </c>
    </row>
    <row r="388" spans="1:10" x14ac:dyDescent="0.25">
      <c r="A388" s="22" t="str">
        <f t="shared" si="35"/>
        <v>Town of Rye - 8</v>
      </c>
      <c r="B388" s="11">
        <v>160008</v>
      </c>
      <c r="C388" s="11">
        <v>101</v>
      </c>
      <c r="D388" s="11">
        <v>34</v>
      </c>
      <c r="E388" s="11">
        <v>5</v>
      </c>
      <c r="F388" s="11">
        <v>1</v>
      </c>
      <c r="G388" s="11">
        <v>0</v>
      </c>
      <c r="H388" s="11">
        <f t="shared" si="36"/>
        <v>141</v>
      </c>
      <c r="I388" s="24">
        <f t="shared" si="37"/>
        <v>7</v>
      </c>
      <c r="J388" s="23">
        <f t="shared" si="38"/>
        <v>148</v>
      </c>
    </row>
    <row r="389" spans="1:10" x14ac:dyDescent="0.25">
      <c r="A389" s="22" t="str">
        <f t="shared" si="35"/>
        <v>Town of Rye - 9</v>
      </c>
      <c r="B389" s="11">
        <v>160009</v>
      </c>
      <c r="C389" s="11">
        <v>136</v>
      </c>
      <c r="D389" s="11">
        <v>84</v>
      </c>
      <c r="E389" s="11">
        <v>10</v>
      </c>
      <c r="F389" s="11">
        <v>9</v>
      </c>
      <c r="G389" s="11">
        <v>0</v>
      </c>
      <c r="H389" s="11">
        <f t="shared" si="36"/>
        <v>239</v>
      </c>
      <c r="I389" s="24">
        <f t="shared" si="37"/>
        <v>21</v>
      </c>
      <c r="J389" s="23">
        <f t="shared" si="38"/>
        <v>260</v>
      </c>
    </row>
    <row r="390" spans="1:10" x14ac:dyDescent="0.25">
      <c r="A390" s="22" t="str">
        <f t="shared" si="35"/>
        <v>Town of Rye - 10</v>
      </c>
      <c r="B390" s="11">
        <v>160010</v>
      </c>
      <c r="C390" s="11">
        <v>142</v>
      </c>
      <c r="D390" s="11">
        <v>104</v>
      </c>
      <c r="E390" s="11">
        <v>14</v>
      </c>
      <c r="F390" s="11">
        <v>6</v>
      </c>
      <c r="G390" s="11">
        <v>0</v>
      </c>
      <c r="H390" s="11">
        <f t="shared" si="36"/>
        <v>266</v>
      </c>
      <c r="I390" s="24">
        <f t="shared" si="37"/>
        <v>11</v>
      </c>
      <c r="J390" s="23">
        <f t="shared" si="38"/>
        <v>277</v>
      </c>
    </row>
    <row r="391" spans="1:10" x14ac:dyDescent="0.25">
      <c r="A391" s="22" t="str">
        <f t="shared" si="35"/>
        <v>Town of Rye - 11</v>
      </c>
      <c r="B391" s="11">
        <v>160011</v>
      </c>
      <c r="C391" s="11">
        <v>217</v>
      </c>
      <c r="D391" s="11">
        <v>153</v>
      </c>
      <c r="E391" s="11">
        <v>13</v>
      </c>
      <c r="F391" s="11">
        <v>15</v>
      </c>
      <c r="G391" s="11">
        <v>0</v>
      </c>
      <c r="H391" s="11">
        <f t="shared" si="36"/>
        <v>398</v>
      </c>
      <c r="I391" s="24">
        <f t="shared" si="37"/>
        <v>7</v>
      </c>
      <c r="J391" s="23">
        <f t="shared" si="38"/>
        <v>405</v>
      </c>
    </row>
    <row r="392" spans="1:10" x14ac:dyDescent="0.25">
      <c r="A392" s="22" t="str">
        <f t="shared" si="35"/>
        <v>Town of Rye - 12</v>
      </c>
      <c r="B392" s="11">
        <v>160012</v>
      </c>
      <c r="C392" s="11">
        <v>212</v>
      </c>
      <c r="D392" s="11">
        <v>172</v>
      </c>
      <c r="E392" s="11">
        <v>10</v>
      </c>
      <c r="F392" s="11">
        <v>15</v>
      </c>
      <c r="G392" s="11">
        <v>0</v>
      </c>
      <c r="H392" s="11">
        <f t="shared" si="36"/>
        <v>409</v>
      </c>
      <c r="I392" s="24">
        <f t="shared" si="37"/>
        <v>18</v>
      </c>
      <c r="J392" s="23">
        <f t="shared" si="38"/>
        <v>427</v>
      </c>
    </row>
    <row r="393" spans="1:10" x14ac:dyDescent="0.25">
      <c r="A393" s="22" t="str">
        <f t="shared" si="35"/>
        <v>Town of Rye - 13</v>
      </c>
      <c r="B393" s="11">
        <v>160013</v>
      </c>
      <c r="C393" s="11">
        <v>241</v>
      </c>
      <c r="D393" s="11">
        <v>189</v>
      </c>
      <c r="E393" s="11">
        <v>18</v>
      </c>
      <c r="F393" s="11">
        <v>30</v>
      </c>
      <c r="G393" s="11">
        <v>0</v>
      </c>
      <c r="H393" s="11">
        <f t="shared" si="36"/>
        <v>478</v>
      </c>
      <c r="I393" s="24">
        <f t="shared" si="37"/>
        <v>15</v>
      </c>
      <c r="J393" s="23">
        <f t="shared" si="38"/>
        <v>493</v>
      </c>
    </row>
    <row r="394" spans="1:10" x14ac:dyDescent="0.25">
      <c r="A394" s="22" t="str">
        <f t="shared" si="35"/>
        <v>Town of Rye - 14</v>
      </c>
      <c r="B394" s="11">
        <v>160014</v>
      </c>
      <c r="C394" s="11">
        <v>165</v>
      </c>
      <c r="D394" s="11">
        <v>123</v>
      </c>
      <c r="E394" s="11">
        <v>14</v>
      </c>
      <c r="F394" s="11">
        <v>17</v>
      </c>
      <c r="G394" s="11">
        <v>0</v>
      </c>
      <c r="H394" s="11">
        <f t="shared" si="36"/>
        <v>319</v>
      </c>
      <c r="I394" s="24">
        <f t="shared" si="37"/>
        <v>9</v>
      </c>
      <c r="J394" s="23">
        <f t="shared" si="38"/>
        <v>328</v>
      </c>
    </row>
    <row r="395" spans="1:10" x14ac:dyDescent="0.25">
      <c r="A395" s="22" t="str">
        <f t="shared" si="35"/>
        <v>Town of Rye - 15</v>
      </c>
      <c r="B395" s="11">
        <v>160015</v>
      </c>
      <c r="C395" s="11">
        <v>101</v>
      </c>
      <c r="D395" s="11">
        <v>36</v>
      </c>
      <c r="E395" s="11">
        <v>9</v>
      </c>
      <c r="F395" s="11">
        <v>10</v>
      </c>
      <c r="G395" s="11">
        <v>0</v>
      </c>
      <c r="H395" s="11">
        <f t="shared" si="36"/>
        <v>156</v>
      </c>
      <c r="I395" s="24">
        <f t="shared" si="37"/>
        <v>6</v>
      </c>
      <c r="J395" s="23">
        <f t="shared" si="38"/>
        <v>162</v>
      </c>
    </row>
    <row r="396" spans="1:10" x14ac:dyDescent="0.25">
      <c r="A396" s="22" t="str">
        <f t="shared" si="35"/>
        <v>Town of Rye - 16</v>
      </c>
      <c r="B396" s="11">
        <v>160016</v>
      </c>
      <c r="C396" s="11">
        <v>359</v>
      </c>
      <c r="D396" s="11">
        <v>201</v>
      </c>
      <c r="E396" s="11">
        <v>30</v>
      </c>
      <c r="F396" s="11">
        <v>34</v>
      </c>
      <c r="G396" s="11">
        <v>0</v>
      </c>
      <c r="H396" s="11">
        <f t="shared" si="36"/>
        <v>624</v>
      </c>
      <c r="I396" s="24">
        <f t="shared" si="37"/>
        <v>22</v>
      </c>
      <c r="J396" s="23">
        <f t="shared" si="38"/>
        <v>646</v>
      </c>
    </row>
    <row r="397" spans="1:10" x14ac:dyDescent="0.25">
      <c r="A397" s="22" t="str">
        <f t="shared" si="35"/>
        <v>Town of Rye - 17</v>
      </c>
      <c r="B397" s="11">
        <v>160017</v>
      </c>
      <c r="C397" s="11">
        <v>157</v>
      </c>
      <c r="D397" s="11">
        <v>133</v>
      </c>
      <c r="E397" s="11">
        <v>7</v>
      </c>
      <c r="F397" s="11">
        <v>15</v>
      </c>
      <c r="G397" s="11">
        <v>0</v>
      </c>
      <c r="H397" s="11">
        <f t="shared" si="36"/>
        <v>312</v>
      </c>
      <c r="I397" s="24">
        <f t="shared" si="37"/>
        <v>12</v>
      </c>
      <c r="J397" s="23">
        <f t="shared" si="38"/>
        <v>324</v>
      </c>
    </row>
    <row r="398" spans="1:10" x14ac:dyDescent="0.25">
      <c r="A398" s="22" t="str">
        <f t="shared" si="35"/>
        <v>Town of Rye - 18</v>
      </c>
      <c r="B398" s="11">
        <v>160018</v>
      </c>
      <c r="C398" s="11">
        <v>240</v>
      </c>
      <c r="D398" s="11">
        <v>229</v>
      </c>
      <c r="E398" s="11">
        <v>23</v>
      </c>
      <c r="F398" s="11">
        <v>23</v>
      </c>
      <c r="G398" s="11">
        <v>2</v>
      </c>
      <c r="H398" s="11">
        <f t="shared" si="36"/>
        <v>517</v>
      </c>
      <c r="I398" s="24">
        <f t="shared" si="37"/>
        <v>25</v>
      </c>
      <c r="J398" s="23">
        <f t="shared" si="38"/>
        <v>542</v>
      </c>
    </row>
    <row r="399" spans="1:10" x14ac:dyDescent="0.25">
      <c r="A399" s="22" t="str">
        <f t="shared" si="35"/>
        <v>Town of Rye - 19</v>
      </c>
      <c r="B399" s="11">
        <v>160019</v>
      </c>
      <c r="C399" s="11">
        <v>198</v>
      </c>
      <c r="D399" s="11">
        <v>221</v>
      </c>
      <c r="E399" s="11">
        <v>32</v>
      </c>
      <c r="F399" s="11">
        <v>13</v>
      </c>
      <c r="G399" s="11">
        <v>0</v>
      </c>
      <c r="H399" s="11">
        <f t="shared" si="36"/>
        <v>464</v>
      </c>
      <c r="I399" s="24">
        <f t="shared" si="37"/>
        <v>23</v>
      </c>
      <c r="J399" s="23">
        <f t="shared" si="38"/>
        <v>487</v>
      </c>
    </row>
    <row r="400" spans="1:10" x14ac:dyDescent="0.25">
      <c r="A400" s="22" t="str">
        <f t="shared" si="35"/>
        <v>Town of Rye - 20</v>
      </c>
      <c r="B400" s="11">
        <v>160020</v>
      </c>
      <c r="C400" s="11">
        <v>162</v>
      </c>
      <c r="D400" s="11">
        <v>157</v>
      </c>
      <c r="E400" s="11">
        <v>20</v>
      </c>
      <c r="F400" s="11">
        <v>8</v>
      </c>
      <c r="G400" s="11">
        <v>0</v>
      </c>
      <c r="H400" s="11">
        <f t="shared" si="36"/>
        <v>347</v>
      </c>
      <c r="I400" s="24">
        <f t="shared" si="37"/>
        <v>10</v>
      </c>
      <c r="J400" s="23">
        <f t="shared" si="38"/>
        <v>357</v>
      </c>
    </row>
    <row r="401" spans="1:10" x14ac:dyDescent="0.25">
      <c r="A401" s="22" t="str">
        <f t="shared" si="35"/>
        <v>Town of Rye - 21</v>
      </c>
      <c r="B401" s="11">
        <v>160021</v>
      </c>
      <c r="C401" s="11">
        <v>214</v>
      </c>
      <c r="D401" s="11">
        <v>215</v>
      </c>
      <c r="E401" s="11">
        <v>17</v>
      </c>
      <c r="F401" s="11">
        <v>9</v>
      </c>
      <c r="G401" s="11">
        <v>0</v>
      </c>
      <c r="H401" s="11">
        <f t="shared" si="36"/>
        <v>455</v>
      </c>
      <c r="I401" s="24">
        <f t="shared" si="37"/>
        <v>8</v>
      </c>
      <c r="J401" s="23">
        <f t="shared" si="38"/>
        <v>463</v>
      </c>
    </row>
    <row r="402" spans="1:10" x14ac:dyDescent="0.25">
      <c r="A402" s="22" t="str">
        <f t="shared" si="35"/>
        <v>Town of Rye - 22</v>
      </c>
      <c r="B402" s="11">
        <v>160022</v>
      </c>
      <c r="C402" s="11">
        <v>292</v>
      </c>
      <c r="D402" s="11">
        <v>128</v>
      </c>
      <c r="E402" s="11">
        <v>10</v>
      </c>
      <c r="F402" s="11">
        <v>8</v>
      </c>
      <c r="G402" s="11">
        <v>1</v>
      </c>
      <c r="H402" s="11">
        <f t="shared" si="36"/>
        <v>439</v>
      </c>
      <c r="I402" s="24">
        <f t="shared" si="37"/>
        <v>8</v>
      </c>
      <c r="J402" s="23">
        <f t="shared" si="38"/>
        <v>447</v>
      </c>
    </row>
    <row r="403" spans="1:10" x14ac:dyDescent="0.25">
      <c r="A403" s="22" t="str">
        <f t="shared" si="35"/>
        <v>Town of Rye - 23</v>
      </c>
      <c r="B403" s="11">
        <v>160023</v>
      </c>
      <c r="C403" s="11">
        <v>359</v>
      </c>
      <c r="D403" s="11">
        <v>120</v>
      </c>
      <c r="E403" s="11">
        <v>14</v>
      </c>
      <c r="F403" s="11">
        <v>9</v>
      </c>
      <c r="G403" s="11">
        <v>0</v>
      </c>
      <c r="H403" s="11">
        <f t="shared" si="36"/>
        <v>502</v>
      </c>
      <c r="I403" s="24">
        <f t="shared" si="37"/>
        <v>15</v>
      </c>
      <c r="J403" s="23">
        <f t="shared" si="38"/>
        <v>517</v>
      </c>
    </row>
    <row r="404" spans="1:10" x14ac:dyDescent="0.25">
      <c r="A404" s="22" t="str">
        <f t="shared" ref="A404:A470" si="42">VLOOKUP(B404,KEY,3,FALSE)</f>
        <v>Town of Rye - 24</v>
      </c>
      <c r="B404" s="11">
        <v>160024</v>
      </c>
      <c r="C404" s="11">
        <v>210</v>
      </c>
      <c r="D404" s="11">
        <v>241</v>
      </c>
      <c r="E404" s="11">
        <v>25</v>
      </c>
      <c r="F404" s="11">
        <v>19</v>
      </c>
      <c r="G404" s="11">
        <v>0</v>
      </c>
      <c r="H404" s="11">
        <f t="shared" si="36"/>
        <v>495</v>
      </c>
      <c r="I404" s="24">
        <f t="shared" si="37"/>
        <v>33</v>
      </c>
      <c r="J404" s="23">
        <f t="shared" si="38"/>
        <v>528</v>
      </c>
    </row>
    <row r="405" spans="1:10" x14ac:dyDescent="0.25">
      <c r="A405" s="22" t="str">
        <f t="shared" si="42"/>
        <v>Town of Rye - 25</v>
      </c>
      <c r="B405" s="11">
        <v>160025</v>
      </c>
      <c r="C405" s="11">
        <v>236</v>
      </c>
      <c r="D405" s="11">
        <v>270</v>
      </c>
      <c r="E405" s="11">
        <v>42</v>
      </c>
      <c r="F405" s="11">
        <v>15</v>
      </c>
      <c r="G405" s="11">
        <v>0</v>
      </c>
      <c r="H405" s="11">
        <f t="shared" si="36"/>
        <v>563</v>
      </c>
      <c r="I405" s="24">
        <f t="shared" si="37"/>
        <v>17</v>
      </c>
      <c r="J405" s="23">
        <f t="shared" si="38"/>
        <v>580</v>
      </c>
    </row>
    <row r="406" spans="1:10" x14ac:dyDescent="0.25">
      <c r="A406" s="22" t="str">
        <f t="shared" si="42"/>
        <v>Town of Rye - 26</v>
      </c>
      <c r="B406" s="11">
        <v>160026</v>
      </c>
      <c r="C406" s="11">
        <v>300</v>
      </c>
      <c r="D406" s="11">
        <v>241</v>
      </c>
      <c r="E406" s="11">
        <v>20</v>
      </c>
      <c r="F406" s="11">
        <v>8</v>
      </c>
      <c r="G406" s="11">
        <v>0</v>
      </c>
      <c r="H406" s="11">
        <f t="shared" si="36"/>
        <v>569</v>
      </c>
      <c r="I406" s="24">
        <f t="shared" si="37"/>
        <v>7</v>
      </c>
      <c r="J406" s="23">
        <f t="shared" si="38"/>
        <v>576</v>
      </c>
    </row>
    <row r="407" spans="1:10" x14ac:dyDescent="0.25">
      <c r="A407" s="22" t="str">
        <f t="shared" si="42"/>
        <v>Town of Rye - 27</v>
      </c>
      <c r="B407" s="11">
        <v>160027</v>
      </c>
      <c r="C407" s="11">
        <v>381</v>
      </c>
      <c r="D407" s="11">
        <v>169</v>
      </c>
      <c r="E407" s="11">
        <v>15</v>
      </c>
      <c r="F407" s="11">
        <v>11</v>
      </c>
      <c r="G407" s="11">
        <v>0</v>
      </c>
      <c r="H407" s="11">
        <f t="shared" si="36"/>
        <v>576</v>
      </c>
      <c r="I407" s="24">
        <f t="shared" si="37"/>
        <v>11</v>
      </c>
      <c r="J407" s="23">
        <f t="shared" si="38"/>
        <v>587</v>
      </c>
    </row>
    <row r="408" spans="1:10" x14ac:dyDescent="0.25">
      <c r="A408" s="22" t="str">
        <f t="shared" si="42"/>
        <v>Town of Rye - 28</v>
      </c>
      <c r="B408" s="11">
        <v>160028</v>
      </c>
      <c r="C408" s="11">
        <v>232</v>
      </c>
      <c r="D408" s="11">
        <v>132</v>
      </c>
      <c r="E408" s="11">
        <v>16</v>
      </c>
      <c r="F408" s="11">
        <v>19</v>
      </c>
      <c r="G408" s="11">
        <v>0</v>
      </c>
      <c r="H408" s="11">
        <f t="shared" si="36"/>
        <v>399</v>
      </c>
      <c r="I408" s="24">
        <f t="shared" si="37"/>
        <v>11</v>
      </c>
      <c r="J408" s="23">
        <f t="shared" si="38"/>
        <v>410</v>
      </c>
    </row>
    <row r="409" spans="1:10" x14ac:dyDescent="0.25">
      <c r="A409" s="22" t="str">
        <f t="shared" si="42"/>
        <v>Town of Rye - 29</v>
      </c>
      <c r="B409" s="11">
        <v>160029</v>
      </c>
      <c r="C409" s="11">
        <v>361</v>
      </c>
      <c r="D409" s="11">
        <v>175</v>
      </c>
      <c r="E409" s="11">
        <v>17</v>
      </c>
      <c r="F409" s="11">
        <v>21</v>
      </c>
      <c r="G409" s="11">
        <v>0</v>
      </c>
      <c r="H409" s="11">
        <f t="shared" si="36"/>
        <v>574</v>
      </c>
      <c r="I409" s="24">
        <f t="shared" si="37"/>
        <v>6</v>
      </c>
      <c r="J409" s="23">
        <f t="shared" si="38"/>
        <v>580</v>
      </c>
    </row>
    <row r="410" spans="1:10" x14ac:dyDescent="0.25">
      <c r="A410" s="22" t="str">
        <f t="shared" si="42"/>
        <v>Town of Rye - 30</v>
      </c>
      <c r="B410" s="11">
        <v>160030</v>
      </c>
      <c r="C410" s="11">
        <v>178</v>
      </c>
      <c r="D410" s="11">
        <v>75</v>
      </c>
      <c r="E410" s="11">
        <v>9</v>
      </c>
      <c r="F410" s="11">
        <v>1</v>
      </c>
      <c r="G410" s="11">
        <v>0</v>
      </c>
      <c r="H410" s="11">
        <f t="shared" si="36"/>
        <v>263</v>
      </c>
      <c r="I410" s="24">
        <f t="shared" si="37"/>
        <v>7</v>
      </c>
      <c r="J410" s="23">
        <f t="shared" si="38"/>
        <v>270</v>
      </c>
    </row>
    <row r="411" spans="1:10" ht="13.8" thickBot="1" x14ac:dyDescent="0.3">
      <c r="A411" s="18" t="str">
        <f t="shared" si="42"/>
        <v>Town of Rye - 31</v>
      </c>
      <c r="B411" s="19">
        <v>160031</v>
      </c>
      <c r="C411" s="19">
        <v>405</v>
      </c>
      <c r="D411" s="19">
        <v>168</v>
      </c>
      <c r="E411" s="19">
        <v>16</v>
      </c>
      <c r="F411" s="19">
        <v>7</v>
      </c>
      <c r="G411" s="19">
        <v>0</v>
      </c>
      <c r="H411" s="19">
        <f t="shared" si="36"/>
        <v>596</v>
      </c>
      <c r="I411" s="26">
        <f t="shared" si="37"/>
        <v>3</v>
      </c>
      <c r="J411" s="19">
        <f t="shared" si="38"/>
        <v>599</v>
      </c>
    </row>
    <row r="412" spans="1:10" x14ac:dyDescent="0.25">
      <c r="A412" s="22"/>
      <c r="B412" s="11" t="s">
        <v>977</v>
      </c>
      <c r="C412" s="11">
        <f>SUM(C381:C411)</f>
        <v>6935</v>
      </c>
      <c r="D412" s="11">
        <f t="shared" ref="D412:J412" si="43">SUM(D381:D411)</f>
        <v>4648</v>
      </c>
      <c r="E412" s="11">
        <f t="shared" si="43"/>
        <v>474</v>
      </c>
      <c r="F412" s="11">
        <f t="shared" si="43"/>
        <v>425</v>
      </c>
      <c r="G412" s="11">
        <f t="shared" si="43"/>
        <v>5</v>
      </c>
      <c r="H412" s="11">
        <f t="shared" si="43"/>
        <v>12487</v>
      </c>
      <c r="I412" s="11">
        <f t="shared" si="43"/>
        <v>414</v>
      </c>
      <c r="J412" s="11">
        <f t="shared" si="43"/>
        <v>12901</v>
      </c>
    </row>
    <row r="413" spans="1:10" x14ac:dyDescent="0.25">
      <c r="A413" s="22" t="str">
        <f t="shared" si="42"/>
        <v>Town of Scarsdale - 1</v>
      </c>
      <c r="B413" s="11">
        <v>170001</v>
      </c>
      <c r="C413" s="11">
        <v>361</v>
      </c>
      <c r="D413" s="11">
        <v>97</v>
      </c>
      <c r="E413" s="11">
        <v>7</v>
      </c>
      <c r="F413" s="11">
        <v>10</v>
      </c>
      <c r="G413" s="11">
        <v>0</v>
      </c>
      <c r="H413" s="11">
        <f t="shared" si="36"/>
        <v>475</v>
      </c>
      <c r="I413" s="24">
        <f t="shared" si="37"/>
        <v>7</v>
      </c>
      <c r="J413" s="23">
        <f t="shared" si="38"/>
        <v>482</v>
      </c>
    </row>
    <row r="414" spans="1:10" x14ac:dyDescent="0.25">
      <c r="A414" s="22" t="str">
        <f t="shared" si="42"/>
        <v>Town of Scarsdale - 2</v>
      </c>
      <c r="B414" s="11">
        <v>170002</v>
      </c>
      <c r="C414" s="11">
        <v>383</v>
      </c>
      <c r="D414" s="11">
        <v>134</v>
      </c>
      <c r="E414" s="11">
        <v>6</v>
      </c>
      <c r="F414" s="11">
        <v>13</v>
      </c>
      <c r="G414" s="11">
        <v>0</v>
      </c>
      <c r="H414" s="11">
        <f t="shared" si="36"/>
        <v>536</v>
      </c>
      <c r="I414" s="24">
        <f t="shared" si="37"/>
        <v>13</v>
      </c>
      <c r="J414" s="23">
        <f t="shared" si="38"/>
        <v>549</v>
      </c>
    </row>
    <row r="415" spans="1:10" x14ac:dyDescent="0.25">
      <c r="A415" s="22" t="str">
        <f t="shared" si="42"/>
        <v>Town of Scarsdale - 3</v>
      </c>
      <c r="B415" s="11">
        <v>170003</v>
      </c>
      <c r="C415" s="11">
        <v>271</v>
      </c>
      <c r="D415" s="11">
        <v>104</v>
      </c>
      <c r="E415" s="11">
        <v>4</v>
      </c>
      <c r="F415" s="11">
        <v>4</v>
      </c>
      <c r="G415" s="11">
        <v>0</v>
      </c>
      <c r="H415" s="11">
        <f t="shared" si="36"/>
        <v>383</v>
      </c>
      <c r="I415" s="24">
        <f t="shared" si="37"/>
        <v>5</v>
      </c>
      <c r="J415" s="23">
        <f t="shared" si="38"/>
        <v>388</v>
      </c>
    </row>
    <row r="416" spans="1:10" x14ac:dyDescent="0.25">
      <c r="A416" s="22" t="str">
        <f t="shared" si="42"/>
        <v>Town of Scarsdale - 4</v>
      </c>
      <c r="B416" s="11">
        <v>170004</v>
      </c>
      <c r="C416" s="11">
        <v>201</v>
      </c>
      <c r="D416" s="11">
        <v>93</v>
      </c>
      <c r="E416" s="11">
        <v>2</v>
      </c>
      <c r="F416" s="11">
        <v>6</v>
      </c>
      <c r="G416" s="11">
        <v>0</v>
      </c>
      <c r="H416" s="11">
        <f t="shared" si="36"/>
        <v>302</v>
      </c>
      <c r="I416" s="24">
        <f t="shared" si="37"/>
        <v>3</v>
      </c>
      <c r="J416" s="23">
        <f t="shared" si="38"/>
        <v>305</v>
      </c>
    </row>
    <row r="417" spans="1:10" x14ac:dyDescent="0.25">
      <c r="A417" s="22" t="str">
        <f t="shared" si="42"/>
        <v>Town of Scarsdale - 5</v>
      </c>
      <c r="B417" s="11">
        <v>170005</v>
      </c>
      <c r="C417" s="11">
        <v>248</v>
      </c>
      <c r="D417" s="11">
        <v>102</v>
      </c>
      <c r="E417" s="11">
        <v>2</v>
      </c>
      <c r="F417" s="11">
        <v>3</v>
      </c>
      <c r="G417" s="11">
        <v>0</v>
      </c>
      <c r="H417" s="11">
        <f t="shared" si="36"/>
        <v>355</v>
      </c>
      <c r="I417" s="24">
        <f t="shared" si="37"/>
        <v>8</v>
      </c>
      <c r="J417" s="23">
        <f t="shared" si="38"/>
        <v>363</v>
      </c>
    </row>
    <row r="418" spans="1:10" x14ac:dyDescent="0.25">
      <c r="A418" s="22" t="str">
        <f t="shared" si="42"/>
        <v>Town of Scarsdale - 6</v>
      </c>
      <c r="B418" s="11">
        <v>170006</v>
      </c>
      <c r="C418" s="11">
        <v>237</v>
      </c>
      <c r="D418" s="11">
        <v>87</v>
      </c>
      <c r="E418" s="11">
        <v>7</v>
      </c>
      <c r="F418" s="11">
        <v>7</v>
      </c>
      <c r="G418" s="11">
        <v>0</v>
      </c>
      <c r="H418" s="11">
        <f t="shared" si="36"/>
        <v>338</v>
      </c>
      <c r="I418" s="24">
        <f t="shared" si="37"/>
        <v>11</v>
      </c>
      <c r="J418" s="23">
        <f t="shared" si="38"/>
        <v>349</v>
      </c>
    </row>
    <row r="419" spans="1:10" x14ac:dyDescent="0.25">
      <c r="A419" s="22" t="str">
        <f t="shared" si="42"/>
        <v>Town of Scarsdale - 7</v>
      </c>
      <c r="B419" s="11">
        <v>170007</v>
      </c>
      <c r="C419" s="11">
        <v>223</v>
      </c>
      <c r="D419" s="11">
        <v>84</v>
      </c>
      <c r="E419" s="11">
        <v>16</v>
      </c>
      <c r="F419" s="11">
        <v>6</v>
      </c>
      <c r="G419" s="11">
        <v>0</v>
      </c>
      <c r="H419" s="11">
        <f t="shared" ref="H419:H484" si="44">SUM(C419:G419)</f>
        <v>329</v>
      </c>
      <c r="I419" s="24">
        <f t="shared" ref="I419:I484" si="45">SUM(J419-H419)</f>
        <v>9</v>
      </c>
      <c r="J419" s="23">
        <f t="shared" ref="J419:J484" si="46">VLOOKUP(B419,KEY,2,FALSE)</f>
        <v>338</v>
      </c>
    </row>
    <row r="420" spans="1:10" x14ac:dyDescent="0.25">
      <c r="A420" s="22" t="str">
        <f t="shared" si="42"/>
        <v>Town of Scarsdale - 8</v>
      </c>
      <c r="B420" s="11">
        <v>170008</v>
      </c>
      <c r="C420" s="11">
        <v>198</v>
      </c>
      <c r="D420" s="11">
        <v>153</v>
      </c>
      <c r="E420" s="11">
        <v>15</v>
      </c>
      <c r="F420" s="11">
        <v>10</v>
      </c>
      <c r="G420" s="11">
        <v>0</v>
      </c>
      <c r="H420" s="11">
        <f t="shared" si="44"/>
        <v>376</v>
      </c>
      <c r="I420" s="24">
        <f t="shared" si="45"/>
        <v>6</v>
      </c>
      <c r="J420" s="23">
        <f t="shared" si="46"/>
        <v>382</v>
      </c>
    </row>
    <row r="421" spans="1:10" x14ac:dyDescent="0.25">
      <c r="A421" s="22" t="str">
        <f t="shared" si="42"/>
        <v>Town of Scarsdale - 9</v>
      </c>
      <c r="B421" s="11">
        <v>170009</v>
      </c>
      <c r="C421" s="11">
        <v>259</v>
      </c>
      <c r="D421" s="11">
        <v>131</v>
      </c>
      <c r="E421" s="11">
        <v>14</v>
      </c>
      <c r="F421" s="11">
        <v>15</v>
      </c>
      <c r="G421" s="11">
        <v>1</v>
      </c>
      <c r="H421" s="11">
        <f t="shared" si="44"/>
        <v>420</v>
      </c>
      <c r="I421" s="24">
        <f t="shared" si="45"/>
        <v>5</v>
      </c>
      <c r="J421" s="23">
        <f t="shared" si="46"/>
        <v>425</v>
      </c>
    </row>
    <row r="422" spans="1:10" x14ac:dyDescent="0.25">
      <c r="A422" s="22" t="str">
        <f t="shared" si="42"/>
        <v>Town of Scarsdale - 10</v>
      </c>
      <c r="B422" s="11">
        <v>170010</v>
      </c>
      <c r="C422" s="11">
        <v>312</v>
      </c>
      <c r="D422" s="11">
        <v>139</v>
      </c>
      <c r="E422" s="11">
        <v>17</v>
      </c>
      <c r="F422" s="11">
        <v>9</v>
      </c>
      <c r="G422" s="11">
        <v>0</v>
      </c>
      <c r="H422" s="11">
        <f t="shared" si="44"/>
        <v>477</v>
      </c>
      <c r="I422" s="24">
        <f t="shared" si="45"/>
        <v>14</v>
      </c>
      <c r="J422" s="23">
        <f t="shared" si="46"/>
        <v>491</v>
      </c>
    </row>
    <row r="423" spans="1:10" x14ac:dyDescent="0.25">
      <c r="A423" s="22" t="str">
        <f t="shared" si="42"/>
        <v>Town of Scarsdale - 11</v>
      </c>
      <c r="B423" s="11">
        <v>170011</v>
      </c>
      <c r="C423" s="11">
        <v>182</v>
      </c>
      <c r="D423" s="11">
        <v>82</v>
      </c>
      <c r="E423" s="11">
        <v>6</v>
      </c>
      <c r="F423" s="11">
        <v>2</v>
      </c>
      <c r="G423" s="11">
        <v>0</v>
      </c>
      <c r="H423" s="11">
        <f t="shared" si="44"/>
        <v>272</v>
      </c>
      <c r="I423" s="24">
        <f t="shared" si="45"/>
        <v>5</v>
      </c>
      <c r="J423" s="23">
        <f t="shared" si="46"/>
        <v>277</v>
      </c>
    </row>
    <row r="424" spans="1:10" x14ac:dyDescent="0.25">
      <c r="A424" s="22" t="str">
        <f t="shared" si="42"/>
        <v>Town of Scarsdale - 12</v>
      </c>
      <c r="B424" s="11">
        <v>170012</v>
      </c>
      <c r="C424" s="11">
        <v>307</v>
      </c>
      <c r="D424" s="11">
        <v>136</v>
      </c>
      <c r="E424" s="11">
        <v>6</v>
      </c>
      <c r="F424" s="11">
        <v>6</v>
      </c>
      <c r="G424" s="11">
        <v>0</v>
      </c>
      <c r="H424" s="11">
        <f t="shared" si="44"/>
        <v>455</v>
      </c>
      <c r="I424" s="24">
        <f t="shared" si="45"/>
        <v>11</v>
      </c>
      <c r="J424" s="23">
        <f t="shared" si="46"/>
        <v>466</v>
      </c>
    </row>
    <row r="425" spans="1:10" x14ac:dyDescent="0.25">
      <c r="A425" s="22" t="str">
        <f t="shared" si="42"/>
        <v>Town of Scarsdale - 13</v>
      </c>
      <c r="B425" s="11">
        <v>170013</v>
      </c>
      <c r="C425" s="11">
        <v>376</v>
      </c>
      <c r="D425" s="11">
        <v>134</v>
      </c>
      <c r="E425" s="11">
        <v>7</v>
      </c>
      <c r="F425" s="11">
        <v>3</v>
      </c>
      <c r="G425" s="11">
        <v>1</v>
      </c>
      <c r="H425" s="11">
        <f t="shared" si="44"/>
        <v>521</v>
      </c>
      <c r="I425" s="24">
        <f t="shared" si="45"/>
        <v>16</v>
      </c>
      <c r="J425" s="23">
        <f t="shared" si="46"/>
        <v>537</v>
      </c>
    </row>
    <row r="426" spans="1:10" x14ac:dyDescent="0.25">
      <c r="A426" s="22" t="str">
        <f t="shared" si="42"/>
        <v>Town of Scarsdale - 14</v>
      </c>
      <c r="B426" s="11">
        <v>170014</v>
      </c>
      <c r="C426" s="11">
        <v>396</v>
      </c>
      <c r="D426" s="11">
        <v>110</v>
      </c>
      <c r="E426" s="11">
        <v>8</v>
      </c>
      <c r="F426" s="11">
        <v>7</v>
      </c>
      <c r="G426" s="11">
        <v>0</v>
      </c>
      <c r="H426" s="11">
        <f t="shared" si="44"/>
        <v>521</v>
      </c>
      <c r="I426" s="24">
        <f t="shared" si="45"/>
        <v>12</v>
      </c>
      <c r="J426" s="23">
        <f t="shared" si="46"/>
        <v>533</v>
      </c>
    </row>
    <row r="427" spans="1:10" x14ac:dyDescent="0.25">
      <c r="A427" s="22" t="str">
        <f t="shared" si="42"/>
        <v>Town of Scarsdale - 15</v>
      </c>
      <c r="B427" s="11">
        <v>170015</v>
      </c>
      <c r="C427" s="11">
        <v>169</v>
      </c>
      <c r="D427" s="11">
        <v>98</v>
      </c>
      <c r="E427" s="11">
        <v>7</v>
      </c>
      <c r="F427" s="11">
        <v>2</v>
      </c>
      <c r="G427" s="11">
        <v>2</v>
      </c>
      <c r="H427" s="11">
        <f t="shared" si="44"/>
        <v>278</v>
      </c>
      <c r="I427" s="24">
        <f t="shared" si="45"/>
        <v>8</v>
      </c>
      <c r="J427" s="23">
        <f t="shared" si="46"/>
        <v>286</v>
      </c>
    </row>
    <row r="428" spans="1:10" x14ac:dyDescent="0.25">
      <c r="A428" s="22" t="str">
        <f t="shared" si="42"/>
        <v>Town of Scarsdale - 16</v>
      </c>
      <c r="B428" s="11">
        <v>170016</v>
      </c>
      <c r="C428" s="11">
        <v>246</v>
      </c>
      <c r="D428" s="11">
        <v>126</v>
      </c>
      <c r="E428" s="11">
        <v>6</v>
      </c>
      <c r="F428" s="11">
        <v>3</v>
      </c>
      <c r="G428" s="11">
        <v>0</v>
      </c>
      <c r="H428" s="11">
        <f t="shared" si="44"/>
        <v>381</v>
      </c>
      <c r="I428" s="24">
        <f t="shared" si="45"/>
        <v>3</v>
      </c>
      <c r="J428" s="23">
        <f t="shared" si="46"/>
        <v>384</v>
      </c>
    </row>
    <row r="429" spans="1:10" x14ac:dyDescent="0.25">
      <c r="A429" s="22" t="str">
        <f t="shared" si="42"/>
        <v>Town of Scarsdale - 17</v>
      </c>
      <c r="B429" s="11">
        <v>170017</v>
      </c>
      <c r="C429" s="11">
        <v>155</v>
      </c>
      <c r="D429" s="11">
        <v>74</v>
      </c>
      <c r="E429" s="11">
        <v>7</v>
      </c>
      <c r="F429" s="11">
        <v>4</v>
      </c>
      <c r="G429" s="11">
        <v>0</v>
      </c>
      <c r="H429" s="11">
        <f t="shared" si="44"/>
        <v>240</v>
      </c>
      <c r="I429" s="24">
        <f t="shared" si="45"/>
        <v>4</v>
      </c>
      <c r="J429" s="23">
        <f t="shared" si="46"/>
        <v>244</v>
      </c>
    </row>
    <row r="430" spans="1:10" x14ac:dyDescent="0.25">
      <c r="A430" s="22" t="str">
        <f t="shared" si="42"/>
        <v>Town of Scarsdale - 18</v>
      </c>
      <c r="B430" s="11">
        <v>170018</v>
      </c>
      <c r="C430" s="11">
        <v>387</v>
      </c>
      <c r="D430" s="11">
        <v>156</v>
      </c>
      <c r="E430" s="11">
        <v>5</v>
      </c>
      <c r="F430" s="11">
        <v>10</v>
      </c>
      <c r="G430" s="11">
        <v>0</v>
      </c>
      <c r="H430" s="11">
        <f t="shared" si="44"/>
        <v>558</v>
      </c>
      <c r="I430" s="24">
        <f t="shared" si="45"/>
        <v>15</v>
      </c>
      <c r="J430" s="23">
        <f t="shared" si="46"/>
        <v>573</v>
      </c>
    </row>
    <row r="431" spans="1:10" ht="13.8" thickBot="1" x14ac:dyDescent="0.3">
      <c r="A431" s="18" t="str">
        <f t="shared" si="42"/>
        <v>Town of Scarsdale - 19</v>
      </c>
      <c r="B431" s="19">
        <v>170019</v>
      </c>
      <c r="C431" s="19">
        <v>45</v>
      </c>
      <c r="D431" s="19">
        <v>18</v>
      </c>
      <c r="E431" s="19">
        <v>1</v>
      </c>
      <c r="F431" s="19">
        <v>3</v>
      </c>
      <c r="G431" s="19">
        <v>0</v>
      </c>
      <c r="H431" s="19">
        <f t="shared" si="44"/>
        <v>67</v>
      </c>
      <c r="I431" s="26">
        <f t="shared" si="45"/>
        <v>4</v>
      </c>
      <c r="J431" s="19">
        <f t="shared" si="46"/>
        <v>71</v>
      </c>
    </row>
    <row r="432" spans="1:10" x14ac:dyDescent="0.25">
      <c r="A432" s="22"/>
      <c r="B432" s="11" t="s">
        <v>977</v>
      </c>
      <c r="C432" s="11">
        <f>SUM(C413:C431)</f>
        <v>4956</v>
      </c>
      <c r="D432" s="11">
        <f t="shared" ref="D432:J432" si="47">SUM(D413:D431)</f>
        <v>2058</v>
      </c>
      <c r="E432" s="11">
        <f t="shared" si="47"/>
        <v>143</v>
      </c>
      <c r="F432" s="11">
        <f t="shared" si="47"/>
        <v>123</v>
      </c>
      <c r="G432" s="11">
        <f t="shared" si="47"/>
        <v>4</v>
      </c>
      <c r="H432" s="11">
        <f t="shared" si="47"/>
        <v>7284</v>
      </c>
      <c r="I432" s="11">
        <f t="shared" si="47"/>
        <v>159</v>
      </c>
      <c r="J432" s="11">
        <f t="shared" si="47"/>
        <v>7443</v>
      </c>
    </row>
    <row r="433" spans="1:10" x14ac:dyDescent="0.25">
      <c r="A433" s="22" t="str">
        <f t="shared" si="42"/>
        <v>Town of Somers - 1</v>
      </c>
      <c r="B433" s="11">
        <v>180001</v>
      </c>
      <c r="C433" s="11">
        <v>210</v>
      </c>
      <c r="D433" s="11">
        <v>281</v>
      </c>
      <c r="E433" s="11">
        <v>24</v>
      </c>
      <c r="F433" s="11">
        <v>21</v>
      </c>
      <c r="G433" s="11">
        <v>0</v>
      </c>
      <c r="H433" s="11">
        <f t="shared" si="44"/>
        <v>536</v>
      </c>
      <c r="I433" s="24">
        <f t="shared" si="45"/>
        <v>8</v>
      </c>
      <c r="J433" s="23">
        <f t="shared" si="46"/>
        <v>544</v>
      </c>
    </row>
    <row r="434" spans="1:10" x14ac:dyDescent="0.25">
      <c r="A434" s="22" t="str">
        <f t="shared" si="42"/>
        <v>Town of Somers - 2</v>
      </c>
      <c r="B434" s="11">
        <v>180002</v>
      </c>
      <c r="C434" s="11">
        <v>320</v>
      </c>
      <c r="D434" s="11">
        <v>343</v>
      </c>
      <c r="E434" s="11">
        <v>30</v>
      </c>
      <c r="F434" s="11">
        <v>13</v>
      </c>
      <c r="G434" s="11">
        <v>0</v>
      </c>
      <c r="H434" s="11">
        <f t="shared" si="44"/>
        <v>706</v>
      </c>
      <c r="I434" s="24">
        <f t="shared" si="45"/>
        <v>15</v>
      </c>
      <c r="J434" s="23">
        <f t="shared" si="46"/>
        <v>721</v>
      </c>
    </row>
    <row r="435" spans="1:10" x14ac:dyDescent="0.25">
      <c r="A435" s="22" t="str">
        <f t="shared" si="42"/>
        <v>Town of Somers - 3</v>
      </c>
      <c r="B435" s="11">
        <v>180003</v>
      </c>
      <c r="C435" s="11">
        <v>228</v>
      </c>
      <c r="D435" s="11">
        <v>309</v>
      </c>
      <c r="E435" s="11">
        <v>29</v>
      </c>
      <c r="F435" s="11">
        <v>12</v>
      </c>
      <c r="G435" s="11">
        <v>0</v>
      </c>
      <c r="H435" s="11">
        <f t="shared" si="44"/>
        <v>578</v>
      </c>
      <c r="I435" s="24">
        <f t="shared" si="45"/>
        <v>8</v>
      </c>
      <c r="J435" s="23">
        <f t="shared" si="46"/>
        <v>586</v>
      </c>
    </row>
    <row r="436" spans="1:10" x14ac:dyDescent="0.25">
      <c r="A436" s="22" t="str">
        <f t="shared" si="42"/>
        <v>Town of Somers - 4</v>
      </c>
      <c r="B436" s="11">
        <v>180004</v>
      </c>
      <c r="C436" s="11">
        <v>285</v>
      </c>
      <c r="D436" s="11">
        <v>317</v>
      </c>
      <c r="E436" s="11">
        <v>35</v>
      </c>
      <c r="F436" s="11">
        <v>18</v>
      </c>
      <c r="G436" s="11">
        <v>0</v>
      </c>
      <c r="H436" s="11">
        <f t="shared" si="44"/>
        <v>655</v>
      </c>
      <c r="I436" s="24">
        <f t="shared" si="45"/>
        <v>18</v>
      </c>
      <c r="J436" s="23">
        <f t="shared" si="46"/>
        <v>673</v>
      </c>
    </row>
    <row r="437" spans="1:10" x14ac:dyDescent="0.25">
      <c r="A437" s="22" t="str">
        <f t="shared" si="42"/>
        <v>Town of Somers - 5</v>
      </c>
      <c r="B437" s="11">
        <v>180005</v>
      </c>
      <c r="C437" s="11">
        <v>270</v>
      </c>
      <c r="D437" s="11">
        <v>418</v>
      </c>
      <c r="E437" s="11">
        <v>38</v>
      </c>
      <c r="F437" s="11">
        <v>9</v>
      </c>
      <c r="G437" s="11">
        <v>0</v>
      </c>
      <c r="H437" s="11">
        <f t="shared" si="44"/>
        <v>735</v>
      </c>
      <c r="I437" s="24">
        <f t="shared" si="45"/>
        <v>17</v>
      </c>
      <c r="J437" s="23">
        <f t="shared" si="46"/>
        <v>752</v>
      </c>
    </row>
    <row r="438" spans="1:10" x14ac:dyDescent="0.25">
      <c r="A438" s="22" t="str">
        <f t="shared" si="42"/>
        <v>Town of Somers - 6</v>
      </c>
      <c r="B438" s="11">
        <v>180006</v>
      </c>
      <c r="C438" s="11">
        <v>165</v>
      </c>
      <c r="D438" s="11">
        <v>226</v>
      </c>
      <c r="E438" s="11">
        <v>28</v>
      </c>
      <c r="F438" s="11">
        <v>10</v>
      </c>
      <c r="G438" s="11">
        <v>0</v>
      </c>
      <c r="H438" s="11">
        <f t="shared" si="44"/>
        <v>429</v>
      </c>
      <c r="I438" s="24">
        <f t="shared" si="45"/>
        <v>4</v>
      </c>
      <c r="J438" s="23">
        <f t="shared" si="46"/>
        <v>433</v>
      </c>
    </row>
    <row r="439" spans="1:10" x14ac:dyDescent="0.25">
      <c r="A439" s="22" t="str">
        <f t="shared" si="42"/>
        <v>Town of Somers - 7</v>
      </c>
      <c r="B439" s="11">
        <v>180007</v>
      </c>
      <c r="C439" s="11">
        <v>192</v>
      </c>
      <c r="D439" s="11">
        <v>318</v>
      </c>
      <c r="E439" s="11">
        <v>37</v>
      </c>
      <c r="F439" s="11">
        <v>7</v>
      </c>
      <c r="G439" s="11">
        <v>1</v>
      </c>
      <c r="H439" s="11">
        <f t="shared" si="44"/>
        <v>555</v>
      </c>
      <c r="I439" s="24">
        <f t="shared" si="45"/>
        <v>2</v>
      </c>
      <c r="J439" s="23">
        <f t="shared" si="46"/>
        <v>557</v>
      </c>
    </row>
    <row r="440" spans="1:10" x14ac:dyDescent="0.25">
      <c r="A440" s="22" t="str">
        <f t="shared" si="42"/>
        <v>Town of Somers - 8</v>
      </c>
      <c r="B440" s="11">
        <v>180008</v>
      </c>
      <c r="C440" s="11">
        <v>242</v>
      </c>
      <c r="D440" s="11">
        <v>335</v>
      </c>
      <c r="E440" s="11">
        <v>50</v>
      </c>
      <c r="F440" s="11">
        <v>19</v>
      </c>
      <c r="G440" s="11">
        <v>0</v>
      </c>
      <c r="H440" s="11">
        <f t="shared" si="44"/>
        <v>646</v>
      </c>
      <c r="I440" s="24">
        <f t="shared" si="45"/>
        <v>12</v>
      </c>
      <c r="J440" s="23">
        <f t="shared" si="46"/>
        <v>658</v>
      </c>
    </row>
    <row r="441" spans="1:10" x14ac:dyDescent="0.25">
      <c r="A441" s="22" t="str">
        <f t="shared" si="42"/>
        <v>Town of Somers - 9</v>
      </c>
      <c r="B441" s="11">
        <v>180009</v>
      </c>
      <c r="C441" s="11">
        <v>296</v>
      </c>
      <c r="D441" s="11">
        <v>260</v>
      </c>
      <c r="E441" s="11">
        <v>23</v>
      </c>
      <c r="F441" s="11">
        <v>17</v>
      </c>
      <c r="G441" s="11">
        <v>0</v>
      </c>
      <c r="H441" s="11">
        <f t="shared" si="44"/>
        <v>596</v>
      </c>
      <c r="I441" s="24">
        <f t="shared" si="45"/>
        <v>9</v>
      </c>
      <c r="J441" s="23">
        <f t="shared" si="46"/>
        <v>605</v>
      </c>
    </row>
    <row r="442" spans="1:10" x14ac:dyDescent="0.25">
      <c r="A442" s="22" t="str">
        <f t="shared" si="42"/>
        <v>Town of Somers - 10</v>
      </c>
      <c r="B442" s="11">
        <v>180010</v>
      </c>
      <c r="C442" s="11">
        <v>298</v>
      </c>
      <c r="D442" s="11">
        <v>222</v>
      </c>
      <c r="E442" s="11">
        <v>28</v>
      </c>
      <c r="F442" s="11">
        <v>7</v>
      </c>
      <c r="G442" s="11">
        <v>1</v>
      </c>
      <c r="H442" s="11">
        <f t="shared" si="44"/>
        <v>556</v>
      </c>
      <c r="I442" s="24">
        <f t="shared" si="45"/>
        <v>10</v>
      </c>
      <c r="J442" s="23">
        <f t="shared" si="46"/>
        <v>566</v>
      </c>
    </row>
    <row r="443" spans="1:10" x14ac:dyDescent="0.25">
      <c r="A443" s="22" t="str">
        <f t="shared" si="42"/>
        <v>Town of Somers - 11</v>
      </c>
      <c r="B443" s="11">
        <v>180011</v>
      </c>
      <c r="C443" s="11">
        <v>197</v>
      </c>
      <c r="D443" s="11">
        <v>291</v>
      </c>
      <c r="E443" s="11">
        <v>29</v>
      </c>
      <c r="F443" s="11">
        <v>7</v>
      </c>
      <c r="G443" s="11">
        <v>0</v>
      </c>
      <c r="H443" s="11">
        <f t="shared" si="44"/>
        <v>524</v>
      </c>
      <c r="I443" s="24">
        <f t="shared" si="45"/>
        <v>14</v>
      </c>
      <c r="J443" s="23">
        <f t="shared" si="46"/>
        <v>538</v>
      </c>
    </row>
    <row r="444" spans="1:10" x14ac:dyDescent="0.25">
      <c r="A444" s="22" t="str">
        <f t="shared" si="42"/>
        <v>Town of Somers - 12</v>
      </c>
      <c r="B444" s="11">
        <v>180012</v>
      </c>
      <c r="C444" s="11">
        <v>260</v>
      </c>
      <c r="D444" s="11">
        <v>337</v>
      </c>
      <c r="E444" s="11">
        <v>35</v>
      </c>
      <c r="F444" s="11">
        <v>19</v>
      </c>
      <c r="G444" s="11">
        <v>0</v>
      </c>
      <c r="H444" s="11">
        <f t="shared" si="44"/>
        <v>651</v>
      </c>
      <c r="I444" s="24">
        <f t="shared" si="45"/>
        <v>12</v>
      </c>
      <c r="J444" s="23">
        <f t="shared" si="46"/>
        <v>663</v>
      </c>
    </row>
    <row r="445" spans="1:10" x14ac:dyDescent="0.25">
      <c r="A445" s="22" t="str">
        <f t="shared" si="42"/>
        <v>Town of Somers - 13</v>
      </c>
      <c r="B445" s="11">
        <v>180013</v>
      </c>
      <c r="C445" s="11">
        <v>233</v>
      </c>
      <c r="D445" s="11">
        <v>365</v>
      </c>
      <c r="E445" s="11">
        <v>26</v>
      </c>
      <c r="F445" s="11">
        <v>11</v>
      </c>
      <c r="G445" s="11">
        <v>0</v>
      </c>
      <c r="H445" s="11">
        <f t="shared" si="44"/>
        <v>635</v>
      </c>
      <c r="I445" s="24">
        <f t="shared" si="45"/>
        <v>19</v>
      </c>
      <c r="J445" s="23">
        <f t="shared" si="46"/>
        <v>654</v>
      </c>
    </row>
    <row r="446" spans="1:10" x14ac:dyDescent="0.25">
      <c r="A446" s="22" t="str">
        <f t="shared" si="42"/>
        <v>Town of Somers - 14</v>
      </c>
      <c r="B446" s="11">
        <v>180014</v>
      </c>
      <c r="C446" s="11">
        <v>367</v>
      </c>
      <c r="D446" s="11">
        <v>313</v>
      </c>
      <c r="E446" s="11">
        <v>44</v>
      </c>
      <c r="F446" s="11">
        <v>11</v>
      </c>
      <c r="G446" s="11">
        <v>0</v>
      </c>
      <c r="H446" s="11">
        <f t="shared" si="44"/>
        <v>735</v>
      </c>
      <c r="I446" s="24">
        <f t="shared" si="45"/>
        <v>14</v>
      </c>
      <c r="J446" s="23">
        <f t="shared" si="46"/>
        <v>749</v>
      </c>
    </row>
    <row r="447" spans="1:10" x14ac:dyDescent="0.25">
      <c r="A447" s="22" t="str">
        <f t="shared" si="42"/>
        <v>Town of Somers - 15</v>
      </c>
      <c r="B447" s="11">
        <v>180015</v>
      </c>
      <c r="C447" s="11">
        <v>312</v>
      </c>
      <c r="D447" s="11">
        <v>257</v>
      </c>
      <c r="E447" s="11">
        <v>31</v>
      </c>
      <c r="F447" s="11">
        <v>12</v>
      </c>
      <c r="G447" s="11">
        <v>0</v>
      </c>
      <c r="H447" s="11">
        <f t="shared" si="44"/>
        <v>612</v>
      </c>
      <c r="I447" s="24">
        <f t="shared" si="45"/>
        <v>7</v>
      </c>
      <c r="J447" s="23">
        <f t="shared" si="46"/>
        <v>619</v>
      </c>
    </row>
    <row r="448" spans="1:10" x14ac:dyDescent="0.25">
      <c r="A448" s="22" t="str">
        <f t="shared" si="42"/>
        <v>Town of Somers - 16</v>
      </c>
      <c r="B448" s="11">
        <v>180016</v>
      </c>
      <c r="C448" s="11">
        <v>164</v>
      </c>
      <c r="D448" s="11">
        <v>174</v>
      </c>
      <c r="E448" s="11">
        <v>21</v>
      </c>
      <c r="F448" s="11">
        <v>12</v>
      </c>
      <c r="G448" s="11">
        <v>0</v>
      </c>
      <c r="H448" s="11">
        <f t="shared" si="44"/>
        <v>371</v>
      </c>
      <c r="I448" s="24">
        <f t="shared" si="45"/>
        <v>8</v>
      </c>
      <c r="J448" s="23">
        <f t="shared" si="46"/>
        <v>379</v>
      </c>
    </row>
    <row r="449" spans="1:10" x14ac:dyDescent="0.25">
      <c r="A449" s="22" t="str">
        <f t="shared" si="42"/>
        <v>Town of Somers - 17</v>
      </c>
      <c r="B449" s="11">
        <v>180017</v>
      </c>
      <c r="C449" s="11">
        <v>240</v>
      </c>
      <c r="D449" s="11">
        <v>292</v>
      </c>
      <c r="E449" s="11">
        <v>36</v>
      </c>
      <c r="F449" s="11">
        <v>17</v>
      </c>
      <c r="G449" s="11">
        <v>0</v>
      </c>
      <c r="H449" s="11">
        <f t="shared" si="44"/>
        <v>585</v>
      </c>
      <c r="I449" s="24">
        <f t="shared" si="45"/>
        <v>9</v>
      </c>
      <c r="J449" s="23">
        <f t="shared" si="46"/>
        <v>594</v>
      </c>
    </row>
    <row r="450" spans="1:10" ht="13.8" thickBot="1" x14ac:dyDescent="0.3">
      <c r="A450" s="18" t="str">
        <f t="shared" si="42"/>
        <v>Town of Somers - 18</v>
      </c>
      <c r="B450" s="19">
        <v>180018</v>
      </c>
      <c r="C450" s="19">
        <v>257</v>
      </c>
      <c r="D450" s="19">
        <v>183</v>
      </c>
      <c r="E450" s="19">
        <v>23</v>
      </c>
      <c r="F450" s="19">
        <v>4</v>
      </c>
      <c r="G450" s="19">
        <v>0</v>
      </c>
      <c r="H450" s="19">
        <f t="shared" si="44"/>
        <v>467</v>
      </c>
      <c r="I450" s="26">
        <f t="shared" si="45"/>
        <v>8</v>
      </c>
      <c r="J450" s="19">
        <f t="shared" si="46"/>
        <v>475</v>
      </c>
    </row>
    <row r="451" spans="1:10" x14ac:dyDescent="0.25">
      <c r="A451" s="22"/>
      <c r="B451" s="11" t="s">
        <v>977</v>
      </c>
      <c r="C451" s="11">
        <f>SUM(C433:C450)</f>
        <v>4536</v>
      </c>
      <c r="D451" s="11">
        <f t="shared" ref="D451:J451" si="48">SUM(D433:D450)</f>
        <v>5241</v>
      </c>
      <c r="E451" s="11">
        <f t="shared" si="48"/>
        <v>567</v>
      </c>
      <c r="F451" s="11">
        <f t="shared" si="48"/>
        <v>226</v>
      </c>
      <c r="G451" s="11">
        <f t="shared" si="48"/>
        <v>2</v>
      </c>
      <c r="H451" s="11">
        <f t="shared" si="48"/>
        <v>10572</v>
      </c>
      <c r="I451" s="11">
        <f t="shared" si="48"/>
        <v>194</v>
      </c>
      <c r="J451" s="11">
        <f t="shared" si="48"/>
        <v>10766</v>
      </c>
    </row>
    <row r="452" spans="1:10" x14ac:dyDescent="0.25">
      <c r="A452" s="22" t="str">
        <f t="shared" si="42"/>
        <v>Town of Yorktown - 1</v>
      </c>
      <c r="B452" s="11">
        <v>190001</v>
      </c>
      <c r="C452" s="11">
        <v>206</v>
      </c>
      <c r="D452" s="11">
        <v>254</v>
      </c>
      <c r="E452" s="11">
        <v>25</v>
      </c>
      <c r="F452" s="11">
        <v>14</v>
      </c>
      <c r="G452" s="11">
        <v>0</v>
      </c>
      <c r="H452" s="11">
        <f t="shared" si="44"/>
        <v>499</v>
      </c>
      <c r="I452" s="24">
        <f t="shared" si="45"/>
        <v>7</v>
      </c>
      <c r="J452" s="23">
        <f t="shared" si="46"/>
        <v>506</v>
      </c>
    </row>
    <row r="453" spans="1:10" x14ac:dyDescent="0.25">
      <c r="A453" s="22" t="str">
        <f t="shared" si="42"/>
        <v>Town of Yorktown - 2</v>
      </c>
      <c r="B453" s="11">
        <v>190002</v>
      </c>
      <c r="C453" s="11">
        <v>160</v>
      </c>
      <c r="D453" s="11">
        <v>169</v>
      </c>
      <c r="E453" s="11">
        <v>13</v>
      </c>
      <c r="F453" s="11">
        <v>10</v>
      </c>
      <c r="G453" s="11">
        <v>0</v>
      </c>
      <c r="H453" s="11">
        <f t="shared" si="44"/>
        <v>352</v>
      </c>
      <c r="I453" s="24">
        <f t="shared" si="45"/>
        <v>8</v>
      </c>
      <c r="J453" s="23">
        <f t="shared" si="46"/>
        <v>360</v>
      </c>
    </row>
    <row r="454" spans="1:10" x14ac:dyDescent="0.25">
      <c r="A454" s="22" t="str">
        <f t="shared" si="42"/>
        <v>Town of Yorktown - 3</v>
      </c>
      <c r="B454" s="11">
        <v>190003</v>
      </c>
      <c r="C454" s="11">
        <v>247</v>
      </c>
      <c r="D454" s="11">
        <v>155</v>
      </c>
      <c r="E454" s="11">
        <v>19</v>
      </c>
      <c r="F454" s="11">
        <v>22</v>
      </c>
      <c r="G454" s="11">
        <v>0</v>
      </c>
      <c r="H454" s="11">
        <f t="shared" si="44"/>
        <v>443</v>
      </c>
      <c r="I454" s="24">
        <f t="shared" si="45"/>
        <v>13</v>
      </c>
      <c r="J454" s="23">
        <f t="shared" si="46"/>
        <v>456</v>
      </c>
    </row>
    <row r="455" spans="1:10" x14ac:dyDescent="0.25">
      <c r="A455" s="22" t="str">
        <f t="shared" si="42"/>
        <v>Town of Yorktown - 4</v>
      </c>
      <c r="B455" s="11">
        <v>190004</v>
      </c>
      <c r="C455" s="11">
        <v>164</v>
      </c>
      <c r="D455" s="11">
        <v>288</v>
      </c>
      <c r="E455" s="11">
        <v>33</v>
      </c>
      <c r="F455" s="11">
        <v>13</v>
      </c>
      <c r="G455" s="11">
        <v>0</v>
      </c>
      <c r="H455" s="11">
        <f t="shared" si="44"/>
        <v>498</v>
      </c>
      <c r="I455" s="24">
        <f t="shared" si="45"/>
        <v>22</v>
      </c>
      <c r="J455" s="23">
        <f t="shared" si="46"/>
        <v>520</v>
      </c>
    </row>
    <row r="456" spans="1:10" x14ac:dyDescent="0.25">
      <c r="A456" s="22" t="str">
        <f t="shared" si="42"/>
        <v>Town of Yorktown - 5</v>
      </c>
      <c r="B456" s="11">
        <v>190005</v>
      </c>
      <c r="C456" s="11">
        <v>204</v>
      </c>
      <c r="D456" s="11">
        <v>244</v>
      </c>
      <c r="E456" s="11">
        <v>29</v>
      </c>
      <c r="F456" s="11">
        <v>14</v>
      </c>
      <c r="G456" s="11">
        <v>0</v>
      </c>
      <c r="H456" s="11">
        <f t="shared" si="44"/>
        <v>491</v>
      </c>
      <c r="I456" s="24">
        <f t="shared" si="45"/>
        <v>8</v>
      </c>
      <c r="J456" s="23">
        <f t="shared" si="46"/>
        <v>499</v>
      </c>
    </row>
    <row r="457" spans="1:10" x14ac:dyDescent="0.25">
      <c r="A457" s="22" t="str">
        <f t="shared" si="42"/>
        <v>Town of Yorktown - 6</v>
      </c>
      <c r="B457" s="11">
        <v>190006</v>
      </c>
      <c r="C457" s="11">
        <v>172</v>
      </c>
      <c r="D457" s="11">
        <v>158</v>
      </c>
      <c r="E457" s="11">
        <v>17</v>
      </c>
      <c r="F457" s="11">
        <v>14</v>
      </c>
      <c r="G457" s="11">
        <v>0</v>
      </c>
      <c r="H457" s="11">
        <f t="shared" si="44"/>
        <v>361</v>
      </c>
      <c r="I457" s="24">
        <f t="shared" si="45"/>
        <v>9</v>
      </c>
      <c r="J457" s="23">
        <f t="shared" si="46"/>
        <v>370</v>
      </c>
    </row>
    <row r="458" spans="1:10" x14ac:dyDescent="0.25">
      <c r="A458" s="22" t="str">
        <f t="shared" si="42"/>
        <v>Town of Yorktown - 7</v>
      </c>
      <c r="B458" s="11">
        <v>190007</v>
      </c>
      <c r="C458" s="11">
        <v>159</v>
      </c>
      <c r="D458" s="11">
        <v>185</v>
      </c>
      <c r="E458" s="11">
        <v>28</v>
      </c>
      <c r="F458" s="11">
        <v>16</v>
      </c>
      <c r="G458" s="11">
        <v>0</v>
      </c>
      <c r="H458" s="11">
        <f t="shared" si="44"/>
        <v>388</v>
      </c>
      <c r="I458" s="24">
        <f t="shared" si="45"/>
        <v>7</v>
      </c>
      <c r="J458" s="23">
        <f t="shared" si="46"/>
        <v>395</v>
      </c>
    </row>
    <row r="459" spans="1:10" x14ac:dyDescent="0.25">
      <c r="A459" s="22" t="str">
        <f t="shared" si="42"/>
        <v>Town of Yorktown - 8</v>
      </c>
      <c r="B459" s="11">
        <v>190008</v>
      </c>
      <c r="C459" s="11">
        <v>166</v>
      </c>
      <c r="D459" s="11">
        <v>158</v>
      </c>
      <c r="E459" s="11">
        <v>10</v>
      </c>
      <c r="F459" s="11">
        <v>6</v>
      </c>
      <c r="G459" s="11">
        <v>1</v>
      </c>
      <c r="H459" s="11">
        <f t="shared" si="44"/>
        <v>341</v>
      </c>
      <c r="I459" s="24">
        <f t="shared" si="45"/>
        <v>8</v>
      </c>
      <c r="J459" s="23">
        <f t="shared" si="46"/>
        <v>349</v>
      </c>
    </row>
    <row r="460" spans="1:10" x14ac:dyDescent="0.25">
      <c r="A460" s="22" t="str">
        <f t="shared" si="42"/>
        <v>Town of Yorktown - 9</v>
      </c>
      <c r="B460" s="11">
        <v>190009</v>
      </c>
      <c r="C460" s="11">
        <v>277</v>
      </c>
      <c r="D460" s="11">
        <v>308</v>
      </c>
      <c r="E460" s="11">
        <v>27</v>
      </c>
      <c r="F460" s="11">
        <v>20</v>
      </c>
      <c r="G460" s="11">
        <v>0</v>
      </c>
      <c r="H460" s="11">
        <f t="shared" si="44"/>
        <v>632</v>
      </c>
      <c r="I460" s="24">
        <f t="shared" si="45"/>
        <v>13</v>
      </c>
      <c r="J460" s="23">
        <f t="shared" si="46"/>
        <v>645</v>
      </c>
    </row>
    <row r="461" spans="1:10" x14ac:dyDescent="0.25">
      <c r="A461" s="22" t="str">
        <f t="shared" si="42"/>
        <v>Town of Yorktown - 10</v>
      </c>
      <c r="B461" s="11">
        <v>190010</v>
      </c>
      <c r="C461" s="11">
        <v>73</v>
      </c>
      <c r="D461" s="11">
        <v>103</v>
      </c>
      <c r="E461" s="11">
        <v>18</v>
      </c>
      <c r="F461" s="11">
        <v>5</v>
      </c>
      <c r="G461" s="11">
        <v>0</v>
      </c>
      <c r="H461" s="11">
        <f t="shared" si="44"/>
        <v>199</v>
      </c>
      <c r="I461" s="24">
        <f t="shared" si="45"/>
        <v>4</v>
      </c>
      <c r="J461" s="23">
        <f t="shared" si="46"/>
        <v>203</v>
      </c>
    </row>
    <row r="462" spans="1:10" x14ac:dyDescent="0.25">
      <c r="A462" s="22" t="str">
        <f t="shared" si="42"/>
        <v>Town of Yorktown - 11</v>
      </c>
      <c r="B462" s="11">
        <v>190011</v>
      </c>
      <c r="C462" s="11">
        <v>179</v>
      </c>
      <c r="D462" s="11">
        <v>293</v>
      </c>
      <c r="E462" s="11">
        <v>22</v>
      </c>
      <c r="F462" s="11">
        <v>11</v>
      </c>
      <c r="G462" s="11">
        <v>0</v>
      </c>
      <c r="H462" s="11">
        <f t="shared" si="44"/>
        <v>505</v>
      </c>
      <c r="I462" s="24">
        <f t="shared" si="45"/>
        <v>8</v>
      </c>
      <c r="J462" s="23">
        <f t="shared" si="46"/>
        <v>513</v>
      </c>
    </row>
    <row r="463" spans="1:10" x14ac:dyDescent="0.25">
      <c r="A463" s="22" t="str">
        <f t="shared" si="42"/>
        <v>Town of Yorktown - 12</v>
      </c>
      <c r="B463" s="11">
        <v>190012</v>
      </c>
      <c r="C463" s="11">
        <v>101</v>
      </c>
      <c r="D463" s="11">
        <v>118</v>
      </c>
      <c r="E463" s="11">
        <v>8</v>
      </c>
      <c r="F463" s="11">
        <v>7</v>
      </c>
      <c r="G463" s="11">
        <v>0</v>
      </c>
      <c r="H463" s="11">
        <f t="shared" si="44"/>
        <v>234</v>
      </c>
      <c r="I463" s="24">
        <f t="shared" si="45"/>
        <v>8</v>
      </c>
      <c r="J463" s="23">
        <f t="shared" si="46"/>
        <v>242</v>
      </c>
    </row>
    <row r="464" spans="1:10" x14ac:dyDescent="0.25">
      <c r="A464" s="22" t="str">
        <f t="shared" si="42"/>
        <v>Town of Yorktown - 13</v>
      </c>
      <c r="B464" s="11">
        <v>190013</v>
      </c>
      <c r="C464" s="11">
        <v>197</v>
      </c>
      <c r="D464" s="11">
        <v>232</v>
      </c>
      <c r="E464" s="11">
        <v>27</v>
      </c>
      <c r="F464" s="11">
        <v>21</v>
      </c>
      <c r="G464" s="11">
        <v>0</v>
      </c>
      <c r="H464" s="11">
        <f t="shared" si="44"/>
        <v>477</v>
      </c>
      <c r="I464" s="24">
        <f t="shared" si="45"/>
        <v>4</v>
      </c>
      <c r="J464" s="23">
        <f t="shared" si="46"/>
        <v>481</v>
      </c>
    </row>
    <row r="465" spans="1:10" x14ac:dyDescent="0.25">
      <c r="A465" s="22" t="str">
        <f t="shared" si="42"/>
        <v>Town of Yorktown - 14</v>
      </c>
      <c r="B465" s="11">
        <v>190014</v>
      </c>
      <c r="C465" s="11">
        <v>101</v>
      </c>
      <c r="D465" s="11">
        <v>251</v>
      </c>
      <c r="E465" s="11">
        <v>19</v>
      </c>
      <c r="F465" s="11">
        <v>9</v>
      </c>
      <c r="G465" s="11">
        <v>0</v>
      </c>
      <c r="H465" s="11">
        <f t="shared" si="44"/>
        <v>380</v>
      </c>
      <c r="I465" s="24">
        <f t="shared" si="45"/>
        <v>9</v>
      </c>
      <c r="J465" s="23">
        <f t="shared" si="46"/>
        <v>389</v>
      </c>
    </row>
    <row r="466" spans="1:10" x14ac:dyDescent="0.25">
      <c r="A466" s="22" t="str">
        <f t="shared" si="42"/>
        <v>Town of Yorktown - 15</v>
      </c>
      <c r="B466" s="11">
        <v>190015</v>
      </c>
      <c r="C466" s="11">
        <v>161</v>
      </c>
      <c r="D466" s="11">
        <v>181</v>
      </c>
      <c r="E466" s="11">
        <v>25</v>
      </c>
      <c r="F466" s="11">
        <v>9</v>
      </c>
      <c r="G466" s="11">
        <v>0</v>
      </c>
      <c r="H466" s="11">
        <f t="shared" si="44"/>
        <v>376</v>
      </c>
      <c r="I466" s="24">
        <f t="shared" si="45"/>
        <v>10</v>
      </c>
      <c r="J466" s="23">
        <f t="shared" si="46"/>
        <v>386</v>
      </c>
    </row>
    <row r="467" spans="1:10" x14ac:dyDescent="0.25">
      <c r="A467" s="22" t="str">
        <f t="shared" si="42"/>
        <v>Town of Yorktown - 16</v>
      </c>
      <c r="B467" s="11">
        <v>190016</v>
      </c>
      <c r="C467" s="11">
        <v>108</v>
      </c>
      <c r="D467" s="11">
        <v>161</v>
      </c>
      <c r="E467" s="11">
        <v>22</v>
      </c>
      <c r="F467" s="11">
        <v>8</v>
      </c>
      <c r="G467" s="11">
        <v>0</v>
      </c>
      <c r="H467" s="11">
        <f t="shared" si="44"/>
        <v>299</v>
      </c>
      <c r="I467" s="24">
        <f t="shared" si="45"/>
        <v>10</v>
      </c>
      <c r="J467" s="23">
        <f t="shared" si="46"/>
        <v>309</v>
      </c>
    </row>
    <row r="468" spans="1:10" x14ac:dyDescent="0.25">
      <c r="A468" s="22" t="str">
        <f t="shared" si="42"/>
        <v>Town of Yorktown - 17</v>
      </c>
      <c r="B468" s="11">
        <v>190017</v>
      </c>
      <c r="C468" s="11">
        <v>188</v>
      </c>
      <c r="D468" s="11">
        <v>225</v>
      </c>
      <c r="E468" s="11">
        <v>21</v>
      </c>
      <c r="F468" s="11">
        <v>18</v>
      </c>
      <c r="G468" s="11">
        <v>0</v>
      </c>
      <c r="H468" s="11">
        <f t="shared" si="44"/>
        <v>452</v>
      </c>
      <c r="I468" s="24">
        <f t="shared" si="45"/>
        <v>10</v>
      </c>
      <c r="J468" s="23">
        <f t="shared" si="46"/>
        <v>462</v>
      </c>
    </row>
    <row r="469" spans="1:10" x14ac:dyDescent="0.25">
      <c r="A469" s="22" t="str">
        <f t="shared" si="42"/>
        <v>Town of Yorktown - 18</v>
      </c>
      <c r="B469" s="11">
        <v>190018</v>
      </c>
      <c r="C469" s="11">
        <v>205</v>
      </c>
      <c r="D469" s="11">
        <v>210</v>
      </c>
      <c r="E469" s="11">
        <v>18</v>
      </c>
      <c r="F469" s="11">
        <v>6</v>
      </c>
      <c r="G469" s="11">
        <v>0</v>
      </c>
      <c r="H469" s="11">
        <f t="shared" si="44"/>
        <v>439</v>
      </c>
      <c r="I469" s="24">
        <f t="shared" si="45"/>
        <v>3</v>
      </c>
      <c r="J469" s="23">
        <f t="shared" si="46"/>
        <v>442</v>
      </c>
    </row>
    <row r="470" spans="1:10" x14ac:dyDescent="0.25">
      <c r="A470" s="22" t="str">
        <f t="shared" si="42"/>
        <v>Town of Yorktown - 19</v>
      </c>
      <c r="B470" s="11">
        <v>190019</v>
      </c>
      <c r="C470" s="11">
        <v>241</v>
      </c>
      <c r="D470" s="11">
        <v>373</v>
      </c>
      <c r="E470" s="11">
        <v>37</v>
      </c>
      <c r="F470" s="11">
        <v>7</v>
      </c>
      <c r="G470" s="11">
        <v>0</v>
      </c>
      <c r="H470" s="11">
        <f t="shared" si="44"/>
        <v>658</v>
      </c>
      <c r="I470" s="24">
        <f t="shared" si="45"/>
        <v>12</v>
      </c>
      <c r="J470" s="23">
        <f t="shared" si="46"/>
        <v>670</v>
      </c>
    </row>
    <row r="471" spans="1:10" x14ac:dyDescent="0.25">
      <c r="A471" s="22" t="str">
        <f t="shared" ref="A471:A535" si="49">VLOOKUP(B471,KEY,3,FALSE)</f>
        <v>Town of Yorktown - 20</v>
      </c>
      <c r="B471" s="11">
        <v>190020</v>
      </c>
      <c r="C471" s="11">
        <v>248</v>
      </c>
      <c r="D471" s="11">
        <v>330</v>
      </c>
      <c r="E471" s="11">
        <v>28</v>
      </c>
      <c r="F471" s="11">
        <v>20</v>
      </c>
      <c r="G471" s="11">
        <v>0</v>
      </c>
      <c r="H471" s="11">
        <f t="shared" si="44"/>
        <v>626</v>
      </c>
      <c r="I471" s="24">
        <f t="shared" si="45"/>
        <v>14</v>
      </c>
      <c r="J471" s="23">
        <f t="shared" si="46"/>
        <v>640</v>
      </c>
    </row>
    <row r="472" spans="1:10" x14ac:dyDescent="0.25">
      <c r="A472" s="22" t="str">
        <f t="shared" si="49"/>
        <v>Town of Yorktown - 21</v>
      </c>
      <c r="B472" s="11">
        <v>190021</v>
      </c>
      <c r="C472" s="11">
        <v>194</v>
      </c>
      <c r="D472" s="11">
        <v>248</v>
      </c>
      <c r="E472" s="11">
        <v>25</v>
      </c>
      <c r="F472" s="11">
        <v>16</v>
      </c>
      <c r="G472" s="11">
        <v>0</v>
      </c>
      <c r="H472" s="11">
        <f t="shared" si="44"/>
        <v>483</v>
      </c>
      <c r="I472" s="24">
        <f t="shared" si="45"/>
        <v>10</v>
      </c>
      <c r="J472" s="23">
        <f t="shared" si="46"/>
        <v>493</v>
      </c>
    </row>
    <row r="473" spans="1:10" x14ac:dyDescent="0.25">
      <c r="A473" s="22" t="str">
        <f t="shared" si="49"/>
        <v>Town of Yorktown - 22</v>
      </c>
      <c r="B473" s="11">
        <v>190022</v>
      </c>
      <c r="C473" s="11">
        <v>138</v>
      </c>
      <c r="D473" s="11">
        <v>191</v>
      </c>
      <c r="E473" s="11">
        <v>26</v>
      </c>
      <c r="F473" s="11">
        <v>13</v>
      </c>
      <c r="G473" s="11">
        <v>0</v>
      </c>
      <c r="H473" s="11">
        <f t="shared" si="44"/>
        <v>368</v>
      </c>
      <c r="I473" s="24">
        <f t="shared" si="45"/>
        <v>10</v>
      </c>
      <c r="J473" s="23">
        <f t="shared" si="46"/>
        <v>378</v>
      </c>
    </row>
    <row r="474" spans="1:10" x14ac:dyDescent="0.25">
      <c r="A474" s="22" t="str">
        <f t="shared" si="49"/>
        <v>Town of Yorktown - 23</v>
      </c>
      <c r="B474" s="11">
        <v>190023</v>
      </c>
      <c r="C474" s="11">
        <v>155</v>
      </c>
      <c r="D474" s="11">
        <v>224</v>
      </c>
      <c r="E474" s="11">
        <v>20</v>
      </c>
      <c r="F474" s="11">
        <v>3</v>
      </c>
      <c r="G474" s="11">
        <v>0</v>
      </c>
      <c r="H474" s="11">
        <f t="shared" si="44"/>
        <v>402</v>
      </c>
      <c r="I474" s="24">
        <f t="shared" si="45"/>
        <v>14</v>
      </c>
      <c r="J474" s="23">
        <f t="shared" si="46"/>
        <v>416</v>
      </c>
    </row>
    <row r="475" spans="1:10" x14ac:dyDescent="0.25">
      <c r="A475" s="22" t="str">
        <f t="shared" si="49"/>
        <v>Town of Yorktown - 24</v>
      </c>
      <c r="B475" s="11">
        <v>190024</v>
      </c>
      <c r="C475" s="11">
        <v>111</v>
      </c>
      <c r="D475" s="11">
        <v>107</v>
      </c>
      <c r="E475" s="11">
        <v>13</v>
      </c>
      <c r="F475" s="11">
        <v>7</v>
      </c>
      <c r="G475" s="11">
        <v>0</v>
      </c>
      <c r="H475" s="11">
        <f t="shared" si="44"/>
        <v>238</v>
      </c>
      <c r="I475" s="24">
        <f t="shared" si="45"/>
        <v>6</v>
      </c>
      <c r="J475" s="23">
        <f t="shared" si="46"/>
        <v>244</v>
      </c>
    </row>
    <row r="476" spans="1:10" x14ac:dyDescent="0.25">
      <c r="A476" s="22" t="str">
        <f t="shared" si="49"/>
        <v>Town of Yorktown - 25</v>
      </c>
      <c r="B476" s="11">
        <v>190025</v>
      </c>
      <c r="C476" s="11">
        <v>84</v>
      </c>
      <c r="D476" s="11">
        <v>73</v>
      </c>
      <c r="E476" s="11">
        <v>12</v>
      </c>
      <c r="F476" s="11">
        <v>2</v>
      </c>
      <c r="G476" s="11">
        <v>0</v>
      </c>
      <c r="H476" s="11">
        <f t="shared" si="44"/>
        <v>171</v>
      </c>
      <c r="I476" s="24">
        <f t="shared" si="45"/>
        <v>3</v>
      </c>
      <c r="J476" s="23">
        <f t="shared" si="46"/>
        <v>174</v>
      </c>
    </row>
    <row r="477" spans="1:10" x14ac:dyDescent="0.25">
      <c r="A477" s="22" t="str">
        <f t="shared" si="49"/>
        <v>Town of Yorktown - 26</v>
      </c>
      <c r="B477" s="11">
        <v>190026</v>
      </c>
      <c r="C477" s="11">
        <v>115</v>
      </c>
      <c r="D477" s="11">
        <v>126</v>
      </c>
      <c r="E477" s="11">
        <v>20</v>
      </c>
      <c r="F477" s="11">
        <v>10</v>
      </c>
      <c r="G477" s="11">
        <v>0</v>
      </c>
      <c r="H477" s="11">
        <f t="shared" si="44"/>
        <v>271</v>
      </c>
      <c r="I477" s="24">
        <f t="shared" si="45"/>
        <v>11</v>
      </c>
      <c r="J477" s="23">
        <f t="shared" si="46"/>
        <v>282</v>
      </c>
    </row>
    <row r="478" spans="1:10" x14ac:dyDescent="0.25">
      <c r="A478" s="22" t="str">
        <f t="shared" si="49"/>
        <v>Town of Yorktown - 27</v>
      </c>
      <c r="B478" s="11">
        <v>190027</v>
      </c>
      <c r="C478" s="11">
        <v>208</v>
      </c>
      <c r="D478" s="11">
        <v>295</v>
      </c>
      <c r="E478" s="11">
        <v>24</v>
      </c>
      <c r="F478" s="11">
        <v>11</v>
      </c>
      <c r="G478" s="11">
        <v>0</v>
      </c>
      <c r="H478" s="11">
        <f t="shared" si="44"/>
        <v>538</v>
      </c>
      <c r="I478" s="24">
        <f t="shared" si="45"/>
        <v>24</v>
      </c>
      <c r="J478" s="23">
        <f t="shared" si="46"/>
        <v>562</v>
      </c>
    </row>
    <row r="479" spans="1:10" x14ac:dyDescent="0.25">
      <c r="A479" s="22" t="str">
        <f t="shared" si="49"/>
        <v>Town of Yorktown - 28</v>
      </c>
      <c r="B479" s="11">
        <v>190028</v>
      </c>
      <c r="C479" s="11">
        <v>198</v>
      </c>
      <c r="D479" s="11">
        <v>249</v>
      </c>
      <c r="E479" s="11">
        <v>14</v>
      </c>
      <c r="F479" s="11">
        <v>8</v>
      </c>
      <c r="G479" s="11">
        <v>0</v>
      </c>
      <c r="H479" s="11">
        <f t="shared" si="44"/>
        <v>469</v>
      </c>
      <c r="I479" s="24">
        <f t="shared" si="45"/>
        <v>6</v>
      </c>
      <c r="J479" s="23">
        <f t="shared" si="46"/>
        <v>475</v>
      </c>
    </row>
    <row r="480" spans="1:10" x14ac:dyDescent="0.25">
      <c r="A480" s="22" t="str">
        <f t="shared" si="49"/>
        <v>Town of Yorktown - 29</v>
      </c>
      <c r="B480" s="11">
        <v>190029</v>
      </c>
      <c r="C480" s="11">
        <v>117</v>
      </c>
      <c r="D480" s="11">
        <v>114</v>
      </c>
      <c r="E480" s="11">
        <v>9</v>
      </c>
      <c r="F480" s="11">
        <v>7</v>
      </c>
      <c r="G480" s="11">
        <v>0</v>
      </c>
      <c r="H480" s="11">
        <f t="shared" si="44"/>
        <v>247</v>
      </c>
      <c r="I480" s="24">
        <f t="shared" si="45"/>
        <v>7</v>
      </c>
      <c r="J480" s="23">
        <f t="shared" si="46"/>
        <v>254</v>
      </c>
    </row>
    <row r="481" spans="1:10" x14ac:dyDescent="0.25">
      <c r="A481" s="22" t="str">
        <f t="shared" si="49"/>
        <v>Town of Yorktown - 30</v>
      </c>
      <c r="B481" s="11">
        <v>190030</v>
      </c>
      <c r="C481" s="11">
        <v>132</v>
      </c>
      <c r="D481" s="11">
        <v>154</v>
      </c>
      <c r="E481" s="11">
        <v>15</v>
      </c>
      <c r="F481" s="11">
        <v>4</v>
      </c>
      <c r="G481" s="11">
        <v>0</v>
      </c>
      <c r="H481" s="11">
        <f t="shared" si="44"/>
        <v>305</v>
      </c>
      <c r="I481" s="24">
        <f t="shared" si="45"/>
        <v>2</v>
      </c>
      <c r="J481" s="23">
        <f t="shared" si="46"/>
        <v>307</v>
      </c>
    </row>
    <row r="482" spans="1:10" x14ac:dyDescent="0.25">
      <c r="A482" s="22" t="str">
        <f t="shared" si="49"/>
        <v>Town of Yorktown - 31</v>
      </c>
      <c r="B482" s="11">
        <v>190031</v>
      </c>
      <c r="C482" s="11">
        <v>224</v>
      </c>
      <c r="D482" s="11">
        <v>284</v>
      </c>
      <c r="E482" s="11">
        <v>22</v>
      </c>
      <c r="F482" s="11">
        <v>17</v>
      </c>
      <c r="G482" s="11">
        <v>0</v>
      </c>
      <c r="H482" s="11">
        <f t="shared" si="44"/>
        <v>547</v>
      </c>
      <c r="I482" s="24">
        <f t="shared" si="45"/>
        <v>8</v>
      </c>
      <c r="J482" s="23">
        <f t="shared" si="46"/>
        <v>555</v>
      </c>
    </row>
    <row r="483" spans="1:10" x14ac:dyDescent="0.25">
      <c r="A483" s="22" t="str">
        <f t="shared" si="49"/>
        <v>Town of Yorktown - 32</v>
      </c>
      <c r="B483" s="11">
        <v>190032</v>
      </c>
      <c r="C483" s="11">
        <v>62</v>
      </c>
      <c r="D483" s="11">
        <v>25</v>
      </c>
      <c r="E483" s="11">
        <v>5</v>
      </c>
      <c r="F483" s="11">
        <v>2</v>
      </c>
      <c r="G483" s="11">
        <v>0</v>
      </c>
      <c r="H483" s="11">
        <f t="shared" si="44"/>
        <v>94</v>
      </c>
      <c r="I483" s="24">
        <f t="shared" si="45"/>
        <v>2</v>
      </c>
      <c r="J483" s="23">
        <f t="shared" si="46"/>
        <v>96</v>
      </c>
    </row>
    <row r="484" spans="1:10" x14ac:dyDescent="0.25">
      <c r="A484" s="22" t="str">
        <f t="shared" si="49"/>
        <v>Town of Yorktown - 33</v>
      </c>
      <c r="B484" s="11">
        <v>190033</v>
      </c>
      <c r="C484" s="11">
        <v>262</v>
      </c>
      <c r="D484" s="11">
        <v>219</v>
      </c>
      <c r="E484" s="11">
        <v>19</v>
      </c>
      <c r="F484" s="11">
        <v>12</v>
      </c>
      <c r="G484" s="11">
        <v>0</v>
      </c>
      <c r="H484" s="11">
        <f t="shared" si="44"/>
        <v>512</v>
      </c>
      <c r="I484" s="24">
        <f t="shared" si="45"/>
        <v>7</v>
      </c>
      <c r="J484" s="23">
        <f t="shared" si="46"/>
        <v>519</v>
      </c>
    </row>
    <row r="485" spans="1:10" x14ac:dyDescent="0.25">
      <c r="A485" s="22" t="str">
        <f t="shared" si="49"/>
        <v>Town of Yorktown - 34</v>
      </c>
      <c r="B485" s="11">
        <v>190034</v>
      </c>
      <c r="C485" s="11">
        <v>144</v>
      </c>
      <c r="D485" s="11">
        <v>147</v>
      </c>
      <c r="E485" s="11">
        <v>19</v>
      </c>
      <c r="F485" s="11">
        <v>7</v>
      </c>
      <c r="G485" s="11">
        <v>0</v>
      </c>
      <c r="H485" s="11">
        <f t="shared" ref="H485:H549" si="50">SUM(C485:G485)</f>
        <v>317</v>
      </c>
      <c r="I485" s="24">
        <f t="shared" ref="I485:I549" si="51">SUM(J485-H485)</f>
        <v>5</v>
      </c>
      <c r="J485" s="23">
        <f t="shared" ref="J485:J549" si="52">VLOOKUP(B485,KEY,2,FALSE)</f>
        <v>322</v>
      </c>
    </row>
    <row r="486" spans="1:10" x14ac:dyDescent="0.25">
      <c r="A486" s="22" t="str">
        <f t="shared" si="49"/>
        <v>Town of Yorktown - 35</v>
      </c>
      <c r="B486" s="11">
        <v>190035</v>
      </c>
      <c r="C486" s="11">
        <v>89</v>
      </c>
      <c r="D486" s="11">
        <v>147</v>
      </c>
      <c r="E486" s="11">
        <v>17</v>
      </c>
      <c r="F486" s="11">
        <v>5</v>
      </c>
      <c r="G486" s="11">
        <v>0</v>
      </c>
      <c r="H486" s="11">
        <f t="shared" si="50"/>
        <v>258</v>
      </c>
      <c r="I486" s="24">
        <f t="shared" si="51"/>
        <v>6</v>
      </c>
      <c r="J486" s="23">
        <f t="shared" si="52"/>
        <v>264</v>
      </c>
    </row>
    <row r="487" spans="1:10" x14ac:dyDescent="0.25">
      <c r="A487" s="22" t="str">
        <f t="shared" si="49"/>
        <v>Town of Yorktown - 36</v>
      </c>
      <c r="B487" s="11">
        <v>190036</v>
      </c>
      <c r="C487" s="11">
        <v>153</v>
      </c>
      <c r="D487" s="11">
        <v>205</v>
      </c>
      <c r="E487" s="11">
        <v>31</v>
      </c>
      <c r="F487" s="11">
        <v>11</v>
      </c>
      <c r="G487" s="11">
        <v>0</v>
      </c>
      <c r="H487" s="11">
        <f t="shared" si="50"/>
        <v>400</v>
      </c>
      <c r="I487" s="24">
        <f t="shared" si="51"/>
        <v>2</v>
      </c>
      <c r="J487" s="23">
        <f t="shared" si="52"/>
        <v>402</v>
      </c>
    </row>
    <row r="488" spans="1:10" x14ac:dyDescent="0.25">
      <c r="A488" s="22" t="str">
        <f t="shared" si="49"/>
        <v>Town of Yorktown - 37</v>
      </c>
      <c r="B488" s="11">
        <v>190037</v>
      </c>
      <c r="C488" s="11">
        <v>96</v>
      </c>
      <c r="D488" s="11">
        <v>113</v>
      </c>
      <c r="E488" s="11">
        <v>11</v>
      </c>
      <c r="F488" s="11">
        <v>11</v>
      </c>
      <c r="G488" s="11">
        <v>0</v>
      </c>
      <c r="H488" s="11">
        <f t="shared" si="50"/>
        <v>231</v>
      </c>
      <c r="I488" s="24">
        <f t="shared" si="51"/>
        <v>6</v>
      </c>
      <c r="J488" s="23">
        <f t="shared" si="52"/>
        <v>237</v>
      </c>
    </row>
    <row r="489" spans="1:10" x14ac:dyDescent="0.25">
      <c r="A489" s="22" t="str">
        <f t="shared" si="49"/>
        <v>Town of Yorktown - 38</v>
      </c>
      <c r="B489" s="11">
        <v>190038</v>
      </c>
      <c r="C489" s="11">
        <v>280</v>
      </c>
      <c r="D489" s="11">
        <v>247</v>
      </c>
      <c r="E489" s="11">
        <v>33</v>
      </c>
      <c r="F489" s="11">
        <v>24</v>
      </c>
      <c r="G489" s="11">
        <v>0</v>
      </c>
      <c r="H489" s="11">
        <f t="shared" si="50"/>
        <v>584</v>
      </c>
      <c r="I489" s="24">
        <f t="shared" si="51"/>
        <v>17</v>
      </c>
      <c r="J489" s="23">
        <f t="shared" si="52"/>
        <v>601</v>
      </c>
    </row>
    <row r="490" spans="1:10" x14ac:dyDescent="0.25">
      <c r="A490" s="22" t="str">
        <f t="shared" si="49"/>
        <v>Town of Yorktown - 39</v>
      </c>
      <c r="B490" s="11">
        <v>190039</v>
      </c>
      <c r="C490" s="11">
        <v>146</v>
      </c>
      <c r="D490" s="11">
        <v>175</v>
      </c>
      <c r="E490" s="11">
        <v>14</v>
      </c>
      <c r="F490" s="11">
        <v>12</v>
      </c>
      <c r="G490" s="11">
        <v>0</v>
      </c>
      <c r="H490" s="11">
        <f t="shared" si="50"/>
        <v>347</v>
      </c>
      <c r="I490" s="24">
        <f t="shared" si="51"/>
        <v>4</v>
      </c>
      <c r="J490" s="23">
        <f t="shared" si="52"/>
        <v>351</v>
      </c>
    </row>
    <row r="491" spans="1:10" x14ac:dyDescent="0.25">
      <c r="A491" s="22" t="str">
        <f t="shared" si="49"/>
        <v>Town of Yorktown - 40</v>
      </c>
      <c r="B491" s="11">
        <v>190040</v>
      </c>
      <c r="C491" s="11">
        <v>116</v>
      </c>
      <c r="D491" s="11">
        <v>129</v>
      </c>
      <c r="E491" s="11">
        <v>5</v>
      </c>
      <c r="F491" s="11">
        <v>4</v>
      </c>
      <c r="G491" s="11">
        <v>0</v>
      </c>
      <c r="H491" s="11">
        <f t="shared" si="50"/>
        <v>254</v>
      </c>
      <c r="I491" s="24">
        <f t="shared" si="51"/>
        <v>4</v>
      </c>
      <c r="J491" s="23">
        <f t="shared" si="52"/>
        <v>258</v>
      </c>
    </row>
    <row r="492" spans="1:10" x14ac:dyDescent="0.25">
      <c r="A492" s="22" t="str">
        <f t="shared" si="49"/>
        <v>Town of Yorktown - 41</v>
      </c>
      <c r="B492" s="11">
        <v>190041</v>
      </c>
      <c r="C492" s="11">
        <v>73</v>
      </c>
      <c r="D492" s="11">
        <v>55</v>
      </c>
      <c r="E492" s="11">
        <v>8</v>
      </c>
      <c r="F492" s="11">
        <v>12</v>
      </c>
      <c r="G492" s="11">
        <v>0</v>
      </c>
      <c r="H492" s="11">
        <f t="shared" si="50"/>
        <v>148</v>
      </c>
      <c r="I492" s="24">
        <f t="shared" si="51"/>
        <v>3</v>
      </c>
      <c r="J492" s="23">
        <f t="shared" si="52"/>
        <v>151</v>
      </c>
    </row>
    <row r="493" spans="1:10" x14ac:dyDescent="0.25">
      <c r="A493" s="22" t="str">
        <f t="shared" si="49"/>
        <v>Town of Yorktown - 42</v>
      </c>
      <c r="B493" s="11">
        <v>190042</v>
      </c>
      <c r="C493" s="11">
        <v>142</v>
      </c>
      <c r="D493" s="11">
        <v>170</v>
      </c>
      <c r="E493" s="11">
        <v>10</v>
      </c>
      <c r="F493" s="11">
        <v>10</v>
      </c>
      <c r="G493" s="11">
        <v>0</v>
      </c>
      <c r="H493" s="11">
        <f t="shared" si="50"/>
        <v>332</v>
      </c>
      <c r="I493" s="24">
        <f t="shared" si="51"/>
        <v>2</v>
      </c>
      <c r="J493" s="23">
        <f t="shared" si="52"/>
        <v>334</v>
      </c>
    </row>
    <row r="494" spans="1:10" ht="13.8" thickBot="1" x14ac:dyDescent="0.3">
      <c r="A494" s="18" t="str">
        <f t="shared" si="49"/>
        <v>Town of Yorktown - 43</v>
      </c>
      <c r="B494" s="19">
        <v>190043</v>
      </c>
      <c r="C494" s="19">
        <v>177</v>
      </c>
      <c r="D494" s="19">
        <v>102</v>
      </c>
      <c r="E494" s="19">
        <v>15</v>
      </c>
      <c r="F494" s="19">
        <v>16</v>
      </c>
      <c r="G494" s="19">
        <v>0</v>
      </c>
      <c r="H494" s="19">
        <f t="shared" si="50"/>
        <v>310</v>
      </c>
      <c r="I494" s="26">
        <f t="shared" si="51"/>
        <v>4</v>
      </c>
      <c r="J494" s="19">
        <f t="shared" si="52"/>
        <v>314</v>
      </c>
    </row>
    <row r="495" spans="1:10" x14ac:dyDescent="0.25">
      <c r="A495" s="22"/>
      <c r="B495" s="11" t="s">
        <v>977</v>
      </c>
      <c r="C495" s="11">
        <f>SUM(C452:C494)</f>
        <v>6973</v>
      </c>
      <c r="D495" s="11">
        <f t="shared" ref="D495:J495" si="53">SUM(D452:D494)</f>
        <v>8195</v>
      </c>
      <c r="E495" s="11">
        <f t="shared" si="53"/>
        <v>833</v>
      </c>
      <c r="F495" s="11">
        <f t="shared" si="53"/>
        <v>474</v>
      </c>
      <c r="G495" s="11">
        <f t="shared" si="53"/>
        <v>1</v>
      </c>
      <c r="H495" s="11">
        <f t="shared" si="53"/>
        <v>16476</v>
      </c>
      <c r="I495" s="11">
        <f t="shared" si="53"/>
        <v>350</v>
      </c>
      <c r="J495" s="11">
        <f t="shared" si="53"/>
        <v>16826</v>
      </c>
    </row>
    <row r="496" spans="1:10" x14ac:dyDescent="0.25">
      <c r="A496" s="22" t="str">
        <f t="shared" si="49"/>
        <v>City of Mount Vernon - 1</v>
      </c>
      <c r="B496" s="11">
        <v>200001</v>
      </c>
      <c r="C496" s="11">
        <v>182</v>
      </c>
      <c r="D496" s="11">
        <v>10</v>
      </c>
      <c r="E496" s="11">
        <v>2</v>
      </c>
      <c r="F496" s="11">
        <v>6</v>
      </c>
      <c r="G496" s="11">
        <v>0</v>
      </c>
      <c r="H496" s="11">
        <f t="shared" si="50"/>
        <v>200</v>
      </c>
      <c r="I496" s="24">
        <f t="shared" si="51"/>
        <v>9</v>
      </c>
      <c r="J496" s="23">
        <f t="shared" si="52"/>
        <v>209</v>
      </c>
    </row>
    <row r="497" spans="1:10" x14ac:dyDescent="0.25">
      <c r="A497" s="22" t="str">
        <f t="shared" si="49"/>
        <v>City of Mount Vernon - 2</v>
      </c>
      <c r="B497" s="11">
        <v>200002</v>
      </c>
      <c r="C497" s="11">
        <v>320</v>
      </c>
      <c r="D497" s="11">
        <v>16</v>
      </c>
      <c r="E497" s="11">
        <v>6</v>
      </c>
      <c r="F497" s="11">
        <v>8</v>
      </c>
      <c r="G497" s="11">
        <v>0</v>
      </c>
      <c r="H497" s="11">
        <f t="shared" si="50"/>
        <v>350</v>
      </c>
      <c r="I497" s="24">
        <f t="shared" si="51"/>
        <v>11</v>
      </c>
      <c r="J497" s="23">
        <f t="shared" si="52"/>
        <v>361</v>
      </c>
    </row>
    <row r="498" spans="1:10" x14ac:dyDescent="0.25">
      <c r="A498" s="22" t="str">
        <f t="shared" si="49"/>
        <v>City of Mount Vernon - 3</v>
      </c>
      <c r="B498" s="11">
        <v>200003</v>
      </c>
      <c r="C498" s="11">
        <v>192</v>
      </c>
      <c r="D498" s="11">
        <v>10</v>
      </c>
      <c r="E498" s="11">
        <v>1</v>
      </c>
      <c r="F498" s="11">
        <v>1</v>
      </c>
      <c r="G498" s="11">
        <v>0</v>
      </c>
      <c r="H498" s="11">
        <f t="shared" si="50"/>
        <v>204</v>
      </c>
      <c r="I498" s="24">
        <f t="shared" si="51"/>
        <v>7</v>
      </c>
      <c r="J498" s="23">
        <f t="shared" si="52"/>
        <v>211</v>
      </c>
    </row>
    <row r="499" spans="1:10" x14ac:dyDescent="0.25">
      <c r="A499" s="22" t="str">
        <f t="shared" si="49"/>
        <v>City of Mount Vernon - 4</v>
      </c>
      <c r="B499" s="11">
        <v>200004</v>
      </c>
      <c r="C499" s="11">
        <v>205</v>
      </c>
      <c r="D499" s="11">
        <v>7</v>
      </c>
      <c r="E499" s="11">
        <v>1</v>
      </c>
      <c r="F499" s="11">
        <v>4</v>
      </c>
      <c r="G499" s="11">
        <v>1</v>
      </c>
      <c r="H499" s="11">
        <f t="shared" si="50"/>
        <v>218</v>
      </c>
      <c r="I499" s="24">
        <f t="shared" si="51"/>
        <v>4</v>
      </c>
      <c r="J499" s="23">
        <f t="shared" si="52"/>
        <v>222</v>
      </c>
    </row>
    <row r="500" spans="1:10" x14ac:dyDescent="0.25">
      <c r="A500" s="22" t="str">
        <f t="shared" si="49"/>
        <v>City of Mount Vernon - 5</v>
      </c>
      <c r="B500" s="11">
        <v>200005</v>
      </c>
      <c r="C500" s="11">
        <v>286</v>
      </c>
      <c r="D500" s="11">
        <v>8</v>
      </c>
      <c r="E500" s="11">
        <v>4</v>
      </c>
      <c r="F500" s="11">
        <v>7</v>
      </c>
      <c r="G500" s="11">
        <v>0</v>
      </c>
      <c r="H500" s="11">
        <f t="shared" si="50"/>
        <v>305</v>
      </c>
      <c r="I500" s="24">
        <f t="shared" si="51"/>
        <v>10</v>
      </c>
      <c r="J500" s="23">
        <f t="shared" si="52"/>
        <v>315</v>
      </c>
    </row>
    <row r="501" spans="1:10" x14ac:dyDescent="0.25">
      <c r="A501" s="22" t="str">
        <f t="shared" si="49"/>
        <v>City of Mount Vernon - 6</v>
      </c>
      <c r="B501" s="11">
        <v>200006</v>
      </c>
      <c r="C501" s="11">
        <v>282</v>
      </c>
      <c r="D501" s="11">
        <v>10</v>
      </c>
      <c r="E501" s="11">
        <v>3</v>
      </c>
      <c r="F501" s="11">
        <v>6</v>
      </c>
      <c r="G501" s="11">
        <v>0</v>
      </c>
      <c r="H501" s="11">
        <f t="shared" si="50"/>
        <v>301</v>
      </c>
      <c r="I501" s="24">
        <f t="shared" si="51"/>
        <v>4</v>
      </c>
      <c r="J501" s="23">
        <f t="shared" si="52"/>
        <v>305</v>
      </c>
    </row>
    <row r="502" spans="1:10" x14ac:dyDescent="0.25">
      <c r="A502" s="22" t="str">
        <f t="shared" si="49"/>
        <v>City of Mount Vernon - 7</v>
      </c>
      <c r="B502" s="11">
        <v>200007</v>
      </c>
      <c r="C502" s="11">
        <v>205</v>
      </c>
      <c r="D502" s="11">
        <v>13</v>
      </c>
      <c r="E502" s="11">
        <v>2</v>
      </c>
      <c r="F502" s="11">
        <v>7</v>
      </c>
      <c r="G502" s="11">
        <v>0</v>
      </c>
      <c r="H502" s="11">
        <f t="shared" si="50"/>
        <v>227</v>
      </c>
      <c r="I502" s="24">
        <f t="shared" si="51"/>
        <v>9</v>
      </c>
      <c r="J502" s="23">
        <f t="shared" si="52"/>
        <v>236</v>
      </c>
    </row>
    <row r="503" spans="1:10" x14ac:dyDescent="0.25">
      <c r="A503" s="22" t="str">
        <f t="shared" si="49"/>
        <v>City of Mount Vernon - 8</v>
      </c>
      <c r="B503" s="11">
        <v>200008</v>
      </c>
      <c r="C503" s="11">
        <v>378</v>
      </c>
      <c r="D503" s="11">
        <v>13</v>
      </c>
      <c r="E503" s="11">
        <v>2</v>
      </c>
      <c r="F503" s="11">
        <v>9</v>
      </c>
      <c r="G503" s="11">
        <v>0</v>
      </c>
      <c r="H503" s="11">
        <f t="shared" si="50"/>
        <v>402</v>
      </c>
      <c r="I503" s="24">
        <f t="shared" si="51"/>
        <v>7</v>
      </c>
      <c r="J503" s="23">
        <f t="shared" si="52"/>
        <v>409</v>
      </c>
    </row>
    <row r="504" spans="1:10" x14ac:dyDescent="0.25">
      <c r="A504" s="22" t="str">
        <f t="shared" si="49"/>
        <v>City of Mount Vernon - 9</v>
      </c>
      <c r="B504" s="11">
        <v>200009</v>
      </c>
      <c r="C504" s="11">
        <v>343</v>
      </c>
      <c r="D504" s="11">
        <v>9</v>
      </c>
      <c r="E504" s="11">
        <v>4</v>
      </c>
      <c r="F504" s="11">
        <v>6</v>
      </c>
      <c r="G504" s="11">
        <v>0</v>
      </c>
      <c r="H504" s="11">
        <f t="shared" si="50"/>
        <v>362</v>
      </c>
      <c r="I504" s="24">
        <f t="shared" si="51"/>
        <v>7</v>
      </c>
      <c r="J504" s="23">
        <f t="shared" si="52"/>
        <v>369</v>
      </c>
    </row>
    <row r="505" spans="1:10" x14ac:dyDescent="0.25">
      <c r="A505" s="22" t="str">
        <f t="shared" si="49"/>
        <v>City of Mount Vernon - 10</v>
      </c>
      <c r="B505" s="11">
        <v>200010</v>
      </c>
      <c r="C505" s="11">
        <v>240</v>
      </c>
      <c r="D505" s="11">
        <v>9</v>
      </c>
      <c r="E505" s="11">
        <v>2</v>
      </c>
      <c r="F505" s="11">
        <v>4</v>
      </c>
      <c r="G505" s="11">
        <v>0</v>
      </c>
      <c r="H505" s="11">
        <f t="shared" si="50"/>
        <v>255</v>
      </c>
      <c r="I505" s="24">
        <f t="shared" si="51"/>
        <v>8</v>
      </c>
      <c r="J505" s="23">
        <f t="shared" si="52"/>
        <v>263</v>
      </c>
    </row>
    <row r="506" spans="1:10" x14ac:dyDescent="0.25">
      <c r="A506" s="22" t="str">
        <f t="shared" si="49"/>
        <v>City of Mount Vernon - 11</v>
      </c>
      <c r="B506" s="11">
        <v>200011</v>
      </c>
      <c r="C506" s="11">
        <v>213</v>
      </c>
      <c r="D506" s="11">
        <v>17</v>
      </c>
      <c r="E506" s="11">
        <v>1</v>
      </c>
      <c r="F506" s="11">
        <v>2</v>
      </c>
      <c r="G506" s="11">
        <v>0</v>
      </c>
      <c r="H506" s="11">
        <f t="shared" si="50"/>
        <v>233</v>
      </c>
      <c r="I506" s="24">
        <f t="shared" si="51"/>
        <v>7</v>
      </c>
      <c r="J506" s="23">
        <f t="shared" si="52"/>
        <v>240</v>
      </c>
    </row>
    <row r="507" spans="1:10" x14ac:dyDescent="0.25">
      <c r="A507" s="22" t="str">
        <f t="shared" si="49"/>
        <v>City of Mount Vernon - 12</v>
      </c>
      <c r="B507" s="11">
        <v>200012</v>
      </c>
      <c r="C507" s="11">
        <v>219</v>
      </c>
      <c r="D507" s="11">
        <v>12</v>
      </c>
      <c r="E507" s="11">
        <v>1</v>
      </c>
      <c r="F507" s="11">
        <v>6</v>
      </c>
      <c r="G507" s="11">
        <v>0</v>
      </c>
      <c r="H507" s="11">
        <f t="shared" si="50"/>
        <v>238</v>
      </c>
      <c r="I507" s="24">
        <f t="shared" si="51"/>
        <v>5</v>
      </c>
      <c r="J507" s="23">
        <f t="shared" si="52"/>
        <v>243</v>
      </c>
    </row>
    <row r="508" spans="1:10" x14ac:dyDescent="0.25">
      <c r="A508" s="22" t="str">
        <f t="shared" si="49"/>
        <v>City of Mount Vernon - 13</v>
      </c>
      <c r="B508" s="11">
        <v>200013</v>
      </c>
      <c r="C508" s="11">
        <v>156</v>
      </c>
      <c r="D508" s="11">
        <v>8</v>
      </c>
      <c r="E508" s="11">
        <v>1</v>
      </c>
      <c r="F508" s="11">
        <v>3</v>
      </c>
      <c r="G508" s="11">
        <v>0</v>
      </c>
      <c r="H508" s="11">
        <f t="shared" si="50"/>
        <v>168</v>
      </c>
      <c r="I508" s="24">
        <f t="shared" si="51"/>
        <v>9</v>
      </c>
      <c r="J508" s="23">
        <f t="shared" si="52"/>
        <v>177</v>
      </c>
    </row>
    <row r="509" spans="1:10" x14ac:dyDescent="0.25">
      <c r="A509" s="22" t="str">
        <f t="shared" si="49"/>
        <v>City of Mount Vernon - 14</v>
      </c>
      <c r="B509" s="11">
        <v>200014</v>
      </c>
      <c r="C509" s="11">
        <v>153</v>
      </c>
      <c r="D509" s="11">
        <v>6</v>
      </c>
      <c r="E509" s="11">
        <v>1</v>
      </c>
      <c r="F509" s="11">
        <v>1</v>
      </c>
      <c r="G509" s="11">
        <v>0</v>
      </c>
      <c r="H509" s="11">
        <f t="shared" si="50"/>
        <v>161</v>
      </c>
      <c r="I509" s="24">
        <f t="shared" si="51"/>
        <v>9</v>
      </c>
      <c r="J509" s="23">
        <f t="shared" si="52"/>
        <v>170</v>
      </c>
    </row>
    <row r="510" spans="1:10" x14ac:dyDescent="0.25">
      <c r="A510" s="22" t="str">
        <f t="shared" si="49"/>
        <v>City of Mount Vernon - 15</v>
      </c>
      <c r="B510" s="11">
        <v>200015</v>
      </c>
      <c r="C510" s="11">
        <v>261</v>
      </c>
      <c r="D510" s="11">
        <v>6</v>
      </c>
      <c r="E510" s="11">
        <v>0</v>
      </c>
      <c r="F510" s="11">
        <v>7</v>
      </c>
      <c r="G510" s="11">
        <v>0</v>
      </c>
      <c r="H510" s="11">
        <f t="shared" si="50"/>
        <v>274</v>
      </c>
      <c r="I510" s="24">
        <f t="shared" si="51"/>
        <v>14</v>
      </c>
      <c r="J510" s="23">
        <f t="shared" si="52"/>
        <v>288</v>
      </c>
    </row>
    <row r="511" spans="1:10" x14ac:dyDescent="0.25">
      <c r="A511" s="22" t="str">
        <f t="shared" si="49"/>
        <v>City of Mount Vernon - 16</v>
      </c>
      <c r="B511" s="11">
        <v>200016</v>
      </c>
      <c r="C511" s="11">
        <v>187</v>
      </c>
      <c r="D511" s="11">
        <v>7</v>
      </c>
      <c r="E511" s="11">
        <v>0</v>
      </c>
      <c r="F511" s="11">
        <v>1</v>
      </c>
      <c r="G511" s="11">
        <v>0</v>
      </c>
      <c r="H511" s="11">
        <f t="shared" si="50"/>
        <v>195</v>
      </c>
      <c r="I511" s="24">
        <f t="shared" si="51"/>
        <v>10</v>
      </c>
      <c r="J511" s="23">
        <f t="shared" si="52"/>
        <v>205</v>
      </c>
    </row>
    <row r="512" spans="1:10" x14ac:dyDescent="0.25">
      <c r="A512" s="22" t="str">
        <f t="shared" si="49"/>
        <v>City of Mount Vernon - 17</v>
      </c>
      <c r="B512" s="11">
        <v>200017</v>
      </c>
      <c r="C512" s="11">
        <v>174</v>
      </c>
      <c r="D512" s="11">
        <v>7</v>
      </c>
      <c r="E512" s="11">
        <v>3</v>
      </c>
      <c r="F512" s="11">
        <v>4</v>
      </c>
      <c r="G512" s="11">
        <v>0</v>
      </c>
      <c r="H512" s="11">
        <f t="shared" si="50"/>
        <v>188</v>
      </c>
      <c r="I512" s="24">
        <f t="shared" si="51"/>
        <v>11</v>
      </c>
      <c r="J512" s="23">
        <f t="shared" si="52"/>
        <v>199</v>
      </c>
    </row>
    <row r="513" spans="1:10" x14ac:dyDescent="0.25">
      <c r="A513" s="22" t="str">
        <f t="shared" si="49"/>
        <v>City of Mount Vernon - 18</v>
      </c>
      <c r="B513" s="11">
        <v>200018</v>
      </c>
      <c r="C513" s="11">
        <v>166</v>
      </c>
      <c r="D513" s="11">
        <v>7</v>
      </c>
      <c r="E513" s="11">
        <v>1</v>
      </c>
      <c r="F513" s="11">
        <v>3</v>
      </c>
      <c r="G513" s="11">
        <v>0</v>
      </c>
      <c r="H513" s="11">
        <f t="shared" si="50"/>
        <v>177</v>
      </c>
      <c r="I513" s="24">
        <f t="shared" si="51"/>
        <v>12</v>
      </c>
      <c r="J513" s="23">
        <f t="shared" si="52"/>
        <v>189</v>
      </c>
    </row>
    <row r="514" spans="1:10" x14ac:dyDescent="0.25">
      <c r="A514" s="22" t="str">
        <f t="shared" si="49"/>
        <v>City of Mount Vernon - 19</v>
      </c>
      <c r="B514" s="11">
        <v>200019</v>
      </c>
      <c r="C514" s="11">
        <v>130</v>
      </c>
      <c r="D514" s="11">
        <v>3</v>
      </c>
      <c r="E514" s="11">
        <v>0</v>
      </c>
      <c r="F514" s="11">
        <v>5</v>
      </c>
      <c r="G514" s="11">
        <v>0</v>
      </c>
      <c r="H514" s="11">
        <f t="shared" si="50"/>
        <v>138</v>
      </c>
      <c r="I514" s="24">
        <f t="shared" si="51"/>
        <v>26</v>
      </c>
      <c r="J514" s="23">
        <f t="shared" si="52"/>
        <v>164</v>
      </c>
    </row>
    <row r="515" spans="1:10" x14ac:dyDescent="0.25">
      <c r="A515" s="22" t="str">
        <f t="shared" si="49"/>
        <v>City of Mount Vernon - 20</v>
      </c>
      <c r="B515" s="11">
        <v>200020</v>
      </c>
      <c r="C515" s="11">
        <v>391</v>
      </c>
      <c r="D515" s="11">
        <v>21</v>
      </c>
      <c r="E515" s="11">
        <v>6</v>
      </c>
      <c r="F515" s="11">
        <v>15</v>
      </c>
      <c r="G515" s="11">
        <v>0</v>
      </c>
      <c r="H515" s="11">
        <f t="shared" si="50"/>
        <v>433</v>
      </c>
      <c r="I515" s="24">
        <f t="shared" si="51"/>
        <v>9</v>
      </c>
      <c r="J515" s="23">
        <f t="shared" si="52"/>
        <v>442</v>
      </c>
    </row>
    <row r="516" spans="1:10" x14ac:dyDescent="0.25">
      <c r="A516" s="22" t="str">
        <f t="shared" si="49"/>
        <v>City of Mount Vernon - 21</v>
      </c>
      <c r="B516" s="11">
        <v>200021</v>
      </c>
      <c r="C516" s="11">
        <v>130</v>
      </c>
      <c r="D516" s="11">
        <v>23</v>
      </c>
      <c r="E516" s="11">
        <v>0</v>
      </c>
      <c r="F516" s="11">
        <v>7</v>
      </c>
      <c r="G516" s="11">
        <v>0</v>
      </c>
      <c r="H516" s="11">
        <f t="shared" si="50"/>
        <v>160</v>
      </c>
      <c r="I516" s="24">
        <f t="shared" si="51"/>
        <v>12</v>
      </c>
      <c r="J516" s="23">
        <f t="shared" si="52"/>
        <v>172</v>
      </c>
    </row>
    <row r="517" spans="1:10" x14ac:dyDescent="0.25">
      <c r="A517" s="22" t="str">
        <f t="shared" si="49"/>
        <v>City of Mount Vernon - 22</v>
      </c>
      <c r="B517" s="11">
        <v>200022</v>
      </c>
      <c r="C517" s="11">
        <v>91</v>
      </c>
      <c r="D517" s="11">
        <v>15</v>
      </c>
      <c r="E517" s="11">
        <v>0</v>
      </c>
      <c r="F517" s="11">
        <v>2</v>
      </c>
      <c r="G517" s="11">
        <v>0</v>
      </c>
      <c r="H517" s="11">
        <f t="shared" si="50"/>
        <v>108</v>
      </c>
      <c r="I517" s="24">
        <f t="shared" si="51"/>
        <v>7</v>
      </c>
      <c r="J517" s="23">
        <f t="shared" si="52"/>
        <v>115</v>
      </c>
    </row>
    <row r="518" spans="1:10" x14ac:dyDescent="0.25">
      <c r="A518" s="22" t="str">
        <f t="shared" si="49"/>
        <v>City of Mount Vernon - 23</v>
      </c>
      <c r="B518" s="11">
        <v>200023</v>
      </c>
      <c r="C518" s="11">
        <v>67</v>
      </c>
      <c r="D518" s="11">
        <v>10</v>
      </c>
      <c r="E518" s="11">
        <v>0</v>
      </c>
      <c r="F518" s="11">
        <v>2</v>
      </c>
      <c r="G518" s="11">
        <v>0</v>
      </c>
      <c r="H518" s="11">
        <f t="shared" si="50"/>
        <v>79</v>
      </c>
      <c r="I518" s="24">
        <f t="shared" si="51"/>
        <v>14</v>
      </c>
      <c r="J518" s="23">
        <f t="shared" si="52"/>
        <v>93</v>
      </c>
    </row>
    <row r="519" spans="1:10" x14ac:dyDescent="0.25">
      <c r="A519" s="22" t="str">
        <f t="shared" si="49"/>
        <v>City of Mount Vernon - 24</v>
      </c>
      <c r="B519" s="11">
        <v>200024</v>
      </c>
      <c r="C519" s="11">
        <v>214</v>
      </c>
      <c r="D519" s="11">
        <v>41</v>
      </c>
      <c r="E519" s="11">
        <v>7</v>
      </c>
      <c r="F519" s="11">
        <v>4</v>
      </c>
      <c r="G519" s="11">
        <v>0</v>
      </c>
      <c r="H519" s="11">
        <f t="shared" si="50"/>
        <v>266</v>
      </c>
      <c r="I519" s="24">
        <f t="shared" si="51"/>
        <v>12</v>
      </c>
      <c r="J519" s="23">
        <f t="shared" si="52"/>
        <v>278</v>
      </c>
    </row>
    <row r="520" spans="1:10" x14ac:dyDescent="0.25">
      <c r="A520" s="22" t="str">
        <f t="shared" si="49"/>
        <v>City of Mount Vernon - 25</v>
      </c>
      <c r="B520" s="11">
        <v>200025</v>
      </c>
      <c r="C520" s="11">
        <v>0</v>
      </c>
      <c r="D520" s="11">
        <v>0</v>
      </c>
      <c r="E520" s="11">
        <v>1</v>
      </c>
      <c r="F520" s="11">
        <v>0</v>
      </c>
      <c r="G520" s="11">
        <v>0</v>
      </c>
      <c r="H520" s="11">
        <f t="shared" si="50"/>
        <v>1</v>
      </c>
      <c r="I520" s="24">
        <f t="shared" si="51"/>
        <v>0</v>
      </c>
      <c r="J520" s="23">
        <f t="shared" si="52"/>
        <v>1</v>
      </c>
    </row>
    <row r="521" spans="1:10" x14ac:dyDescent="0.25">
      <c r="A521" s="22" t="str">
        <f t="shared" si="49"/>
        <v>City of Mount Vernon - 26</v>
      </c>
      <c r="B521" s="11">
        <v>200026</v>
      </c>
      <c r="C521" s="11">
        <v>115</v>
      </c>
      <c r="D521" s="11">
        <v>39</v>
      </c>
      <c r="E521" s="11">
        <v>2</v>
      </c>
      <c r="F521" s="11">
        <v>2</v>
      </c>
      <c r="G521" s="11">
        <v>0</v>
      </c>
      <c r="H521" s="11">
        <f t="shared" si="50"/>
        <v>158</v>
      </c>
      <c r="I521" s="24">
        <f t="shared" si="51"/>
        <v>7</v>
      </c>
      <c r="J521" s="23">
        <f t="shared" si="52"/>
        <v>165</v>
      </c>
    </row>
    <row r="522" spans="1:10" x14ac:dyDescent="0.25">
      <c r="A522" s="22" t="str">
        <f t="shared" si="49"/>
        <v>City of Mount Vernon - 27</v>
      </c>
      <c r="B522" s="11">
        <v>200027</v>
      </c>
      <c r="C522" s="11">
        <v>171</v>
      </c>
      <c r="D522" s="11">
        <v>74</v>
      </c>
      <c r="E522" s="11">
        <v>6</v>
      </c>
      <c r="F522" s="11">
        <v>10</v>
      </c>
      <c r="G522" s="11">
        <v>0</v>
      </c>
      <c r="H522" s="11">
        <f t="shared" si="50"/>
        <v>261</v>
      </c>
      <c r="I522" s="24">
        <f t="shared" si="51"/>
        <v>7</v>
      </c>
      <c r="J522" s="23">
        <f t="shared" si="52"/>
        <v>268</v>
      </c>
    </row>
    <row r="523" spans="1:10" x14ac:dyDescent="0.25">
      <c r="A523" s="22" t="str">
        <f t="shared" si="49"/>
        <v>City of Mount Vernon - 28</v>
      </c>
      <c r="B523" s="11">
        <v>200028</v>
      </c>
      <c r="C523" s="11">
        <v>175</v>
      </c>
      <c r="D523" s="11">
        <v>40</v>
      </c>
      <c r="E523" s="11">
        <v>4</v>
      </c>
      <c r="F523" s="11">
        <v>11</v>
      </c>
      <c r="G523" s="11">
        <v>0</v>
      </c>
      <c r="H523" s="11">
        <f t="shared" si="50"/>
        <v>230</v>
      </c>
      <c r="I523" s="24">
        <f t="shared" si="51"/>
        <v>10</v>
      </c>
      <c r="J523" s="23">
        <f t="shared" si="52"/>
        <v>240</v>
      </c>
    </row>
    <row r="524" spans="1:10" x14ac:dyDescent="0.25">
      <c r="A524" s="22" t="str">
        <f t="shared" si="49"/>
        <v>City of Mount Vernon - 29</v>
      </c>
      <c r="B524" s="11">
        <v>200029</v>
      </c>
      <c r="C524" s="11">
        <v>340</v>
      </c>
      <c r="D524" s="11">
        <v>17</v>
      </c>
      <c r="E524" s="11">
        <v>2</v>
      </c>
      <c r="F524" s="11">
        <v>7</v>
      </c>
      <c r="G524" s="11">
        <v>0</v>
      </c>
      <c r="H524" s="11">
        <f t="shared" si="50"/>
        <v>366</v>
      </c>
      <c r="I524" s="24">
        <f t="shared" si="51"/>
        <v>6</v>
      </c>
      <c r="J524" s="23">
        <f t="shared" si="52"/>
        <v>372</v>
      </c>
    </row>
    <row r="525" spans="1:10" x14ac:dyDescent="0.25">
      <c r="A525" s="22" t="str">
        <f t="shared" si="49"/>
        <v>City of Mount Vernon - 30</v>
      </c>
      <c r="B525" s="11">
        <v>200030</v>
      </c>
      <c r="C525" s="11">
        <v>109</v>
      </c>
      <c r="D525" s="11">
        <v>15</v>
      </c>
      <c r="E525" s="11">
        <v>0</v>
      </c>
      <c r="F525" s="11">
        <v>4</v>
      </c>
      <c r="G525" s="11">
        <v>0</v>
      </c>
      <c r="H525" s="11">
        <f t="shared" si="50"/>
        <v>128</v>
      </c>
      <c r="I525" s="24">
        <f t="shared" si="51"/>
        <v>2</v>
      </c>
      <c r="J525" s="23">
        <f t="shared" si="52"/>
        <v>130</v>
      </c>
    </row>
    <row r="526" spans="1:10" x14ac:dyDescent="0.25">
      <c r="A526" s="22" t="str">
        <f t="shared" si="49"/>
        <v>City of Mount Vernon - 31</v>
      </c>
      <c r="B526" s="11">
        <v>200031</v>
      </c>
      <c r="C526" s="11">
        <v>81</v>
      </c>
      <c r="D526" s="11">
        <v>22</v>
      </c>
      <c r="E526" s="11">
        <v>1</v>
      </c>
      <c r="F526" s="11">
        <v>6</v>
      </c>
      <c r="G526" s="11">
        <v>0</v>
      </c>
      <c r="H526" s="11">
        <f t="shared" si="50"/>
        <v>110</v>
      </c>
      <c r="I526" s="24">
        <f t="shared" si="51"/>
        <v>1</v>
      </c>
      <c r="J526" s="23">
        <f t="shared" si="52"/>
        <v>111</v>
      </c>
    </row>
    <row r="527" spans="1:10" x14ac:dyDescent="0.25">
      <c r="A527" s="22" t="str">
        <f t="shared" si="49"/>
        <v>City of Mount Vernon - 32</v>
      </c>
      <c r="B527" s="11">
        <v>200032</v>
      </c>
      <c r="C527" s="11">
        <v>318</v>
      </c>
      <c r="D527" s="11">
        <v>34</v>
      </c>
      <c r="E527" s="11">
        <v>1</v>
      </c>
      <c r="F527" s="11">
        <v>12</v>
      </c>
      <c r="G527" s="11">
        <v>0</v>
      </c>
      <c r="H527" s="11">
        <f t="shared" si="50"/>
        <v>365</v>
      </c>
      <c r="I527" s="24">
        <f t="shared" si="51"/>
        <v>9</v>
      </c>
      <c r="J527" s="23">
        <f t="shared" si="52"/>
        <v>374</v>
      </c>
    </row>
    <row r="528" spans="1:10" x14ac:dyDescent="0.25">
      <c r="A528" s="22" t="str">
        <f t="shared" si="49"/>
        <v>City of Mount Vernon - 33</v>
      </c>
      <c r="B528" s="11">
        <v>200033</v>
      </c>
      <c r="C528" s="11">
        <v>162</v>
      </c>
      <c r="D528" s="11">
        <v>92</v>
      </c>
      <c r="E528" s="11">
        <v>9</v>
      </c>
      <c r="F528" s="11">
        <v>12</v>
      </c>
      <c r="G528" s="11">
        <v>0</v>
      </c>
      <c r="H528" s="11">
        <f t="shared" si="50"/>
        <v>275</v>
      </c>
      <c r="I528" s="24">
        <f t="shared" si="51"/>
        <v>6</v>
      </c>
      <c r="J528" s="23">
        <f t="shared" si="52"/>
        <v>281</v>
      </c>
    </row>
    <row r="529" spans="1:10" x14ac:dyDescent="0.25">
      <c r="A529" s="22" t="str">
        <f t="shared" si="49"/>
        <v>City of Mount Vernon - 34</v>
      </c>
      <c r="B529" s="11">
        <v>200034</v>
      </c>
      <c r="C529" s="11">
        <v>146</v>
      </c>
      <c r="D529" s="11">
        <v>58</v>
      </c>
      <c r="E529" s="11">
        <v>4</v>
      </c>
      <c r="F529" s="11">
        <v>12</v>
      </c>
      <c r="G529" s="11">
        <v>0</v>
      </c>
      <c r="H529" s="11">
        <f t="shared" si="50"/>
        <v>220</v>
      </c>
      <c r="I529" s="24">
        <f t="shared" si="51"/>
        <v>4</v>
      </c>
      <c r="J529" s="23">
        <f t="shared" si="52"/>
        <v>224</v>
      </c>
    </row>
    <row r="530" spans="1:10" x14ac:dyDescent="0.25">
      <c r="A530" s="22" t="str">
        <f t="shared" si="49"/>
        <v>City of Mount Vernon - 35</v>
      </c>
      <c r="B530" s="11">
        <v>200035</v>
      </c>
      <c r="C530" s="11">
        <v>133</v>
      </c>
      <c r="D530" s="11">
        <v>50</v>
      </c>
      <c r="E530" s="11">
        <v>4</v>
      </c>
      <c r="F530" s="11">
        <v>8</v>
      </c>
      <c r="G530" s="11">
        <v>0</v>
      </c>
      <c r="H530" s="11">
        <f t="shared" si="50"/>
        <v>195</v>
      </c>
      <c r="I530" s="24">
        <f t="shared" si="51"/>
        <v>5</v>
      </c>
      <c r="J530" s="23">
        <f t="shared" si="52"/>
        <v>200</v>
      </c>
    </row>
    <row r="531" spans="1:10" x14ac:dyDescent="0.25">
      <c r="A531" s="22" t="str">
        <f t="shared" si="49"/>
        <v>City of Mount Vernon - 36</v>
      </c>
      <c r="B531" s="11">
        <v>200036</v>
      </c>
      <c r="C531" s="11">
        <v>193</v>
      </c>
      <c r="D531" s="11">
        <v>24</v>
      </c>
      <c r="E531" s="11">
        <v>0</v>
      </c>
      <c r="F531" s="11">
        <v>6</v>
      </c>
      <c r="G531" s="11">
        <v>1</v>
      </c>
      <c r="H531" s="11">
        <f t="shared" si="50"/>
        <v>224</v>
      </c>
      <c r="I531" s="24">
        <f t="shared" si="51"/>
        <v>8</v>
      </c>
      <c r="J531" s="23">
        <f t="shared" si="52"/>
        <v>232</v>
      </c>
    </row>
    <row r="532" spans="1:10" x14ac:dyDescent="0.25">
      <c r="A532" s="22" t="str">
        <f t="shared" si="49"/>
        <v>City of Mount Vernon - 37</v>
      </c>
      <c r="B532" s="11">
        <v>200037</v>
      </c>
      <c r="C532" s="11">
        <v>183</v>
      </c>
      <c r="D532" s="11">
        <v>33</v>
      </c>
      <c r="E532" s="11">
        <v>6</v>
      </c>
      <c r="F532" s="11">
        <v>6</v>
      </c>
      <c r="G532" s="11">
        <v>0</v>
      </c>
      <c r="H532" s="11">
        <f t="shared" si="50"/>
        <v>228</v>
      </c>
      <c r="I532" s="24">
        <f t="shared" si="51"/>
        <v>8</v>
      </c>
      <c r="J532" s="23">
        <f t="shared" si="52"/>
        <v>236</v>
      </c>
    </row>
    <row r="533" spans="1:10" x14ac:dyDescent="0.25">
      <c r="A533" s="22" t="str">
        <f t="shared" si="49"/>
        <v>City of Mount Vernon - 38</v>
      </c>
      <c r="B533" s="11">
        <v>200038</v>
      </c>
      <c r="C533" s="11">
        <v>188</v>
      </c>
      <c r="D533" s="11">
        <v>61</v>
      </c>
      <c r="E533" s="11">
        <v>6</v>
      </c>
      <c r="F533" s="11">
        <v>10</v>
      </c>
      <c r="G533" s="11">
        <v>0</v>
      </c>
      <c r="H533" s="11">
        <f t="shared" si="50"/>
        <v>265</v>
      </c>
      <c r="I533" s="24">
        <f t="shared" si="51"/>
        <v>5</v>
      </c>
      <c r="J533" s="23">
        <f t="shared" si="52"/>
        <v>270</v>
      </c>
    </row>
    <row r="534" spans="1:10" x14ac:dyDescent="0.25">
      <c r="A534" s="22" t="str">
        <f t="shared" si="49"/>
        <v>City of Mount Vernon - 39</v>
      </c>
      <c r="B534" s="11">
        <v>200039</v>
      </c>
      <c r="C534" s="11">
        <v>310</v>
      </c>
      <c r="D534" s="11">
        <v>80</v>
      </c>
      <c r="E534" s="11">
        <v>5</v>
      </c>
      <c r="F534" s="11">
        <v>20</v>
      </c>
      <c r="G534" s="11">
        <v>1</v>
      </c>
      <c r="H534" s="11">
        <f t="shared" si="50"/>
        <v>416</v>
      </c>
      <c r="I534" s="24">
        <f t="shared" si="51"/>
        <v>13</v>
      </c>
      <c r="J534" s="23">
        <f t="shared" si="52"/>
        <v>429</v>
      </c>
    </row>
    <row r="535" spans="1:10" x14ac:dyDescent="0.25">
      <c r="A535" s="22" t="str">
        <f t="shared" si="49"/>
        <v>City of Mount Vernon - 40</v>
      </c>
      <c r="B535" s="11">
        <v>200040</v>
      </c>
      <c r="C535" s="11">
        <v>178</v>
      </c>
      <c r="D535" s="11">
        <v>87</v>
      </c>
      <c r="E535" s="11">
        <v>7</v>
      </c>
      <c r="F535" s="11">
        <v>9</v>
      </c>
      <c r="G535" s="11">
        <v>0</v>
      </c>
      <c r="H535" s="11">
        <f t="shared" si="50"/>
        <v>281</v>
      </c>
      <c r="I535" s="24">
        <f t="shared" si="51"/>
        <v>6</v>
      </c>
      <c r="J535" s="23">
        <f t="shared" si="52"/>
        <v>287</v>
      </c>
    </row>
    <row r="536" spans="1:10" x14ac:dyDescent="0.25">
      <c r="A536" s="22" t="str">
        <f t="shared" ref="A536:A600" si="54">VLOOKUP(B536,KEY,3,FALSE)</f>
        <v>City of Mount Vernon - 41</v>
      </c>
      <c r="B536" s="11">
        <v>200041</v>
      </c>
      <c r="C536" s="11">
        <v>235</v>
      </c>
      <c r="D536" s="11">
        <v>52</v>
      </c>
      <c r="E536" s="11">
        <v>4</v>
      </c>
      <c r="F536" s="11">
        <v>14</v>
      </c>
      <c r="G536" s="11">
        <v>0</v>
      </c>
      <c r="H536" s="11">
        <f t="shared" si="50"/>
        <v>305</v>
      </c>
      <c r="I536" s="24">
        <f t="shared" si="51"/>
        <v>4</v>
      </c>
      <c r="J536" s="23">
        <f t="shared" si="52"/>
        <v>309</v>
      </c>
    </row>
    <row r="537" spans="1:10" x14ac:dyDescent="0.25">
      <c r="A537" s="22" t="str">
        <f t="shared" si="54"/>
        <v>City of Mount Vernon - 42</v>
      </c>
      <c r="B537" s="11">
        <v>200042</v>
      </c>
      <c r="C537" s="11">
        <v>271</v>
      </c>
      <c r="D537" s="11">
        <v>12</v>
      </c>
      <c r="E537" s="11">
        <v>2</v>
      </c>
      <c r="F537" s="11">
        <v>3</v>
      </c>
      <c r="G537" s="11">
        <v>0</v>
      </c>
      <c r="H537" s="11">
        <f t="shared" si="50"/>
        <v>288</v>
      </c>
      <c r="I537" s="24">
        <f t="shared" si="51"/>
        <v>8</v>
      </c>
      <c r="J537" s="23">
        <f t="shared" si="52"/>
        <v>296</v>
      </c>
    </row>
    <row r="538" spans="1:10" x14ac:dyDescent="0.25">
      <c r="A538" s="22" t="str">
        <f t="shared" si="54"/>
        <v>City of Mount Vernon - 43</v>
      </c>
      <c r="B538" s="11">
        <v>200043</v>
      </c>
      <c r="C538" s="11">
        <v>339</v>
      </c>
      <c r="D538" s="11">
        <v>58</v>
      </c>
      <c r="E538" s="11">
        <v>5</v>
      </c>
      <c r="F538" s="11">
        <v>17</v>
      </c>
      <c r="G538" s="11">
        <v>0</v>
      </c>
      <c r="H538" s="11">
        <f t="shared" si="50"/>
        <v>419</v>
      </c>
      <c r="I538" s="24">
        <f t="shared" si="51"/>
        <v>15</v>
      </c>
      <c r="J538" s="23">
        <f t="shared" si="52"/>
        <v>434</v>
      </c>
    </row>
    <row r="539" spans="1:10" x14ac:dyDescent="0.25">
      <c r="A539" s="22" t="str">
        <f t="shared" si="54"/>
        <v>City of Mount Vernon - 44</v>
      </c>
      <c r="B539" s="11">
        <v>200044</v>
      </c>
      <c r="C539" s="11">
        <v>22</v>
      </c>
      <c r="D539" s="11">
        <v>1</v>
      </c>
      <c r="E539" s="11">
        <v>1</v>
      </c>
      <c r="F539" s="11">
        <v>1</v>
      </c>
      <c r="G539" s="11">
        <v>0</v>
      </c>
      <c r="H539" s="11">
        <f t="shared" si="50"/>
        <v>25</v>
      </c>
      <c r="I539" s="24">
        <f t="shared" si="51"/>
        <v>1</v>
      </c>
      <c r="J539" s="23">
        <f t="shared" si="52"/>
        <v>26</v>
      </c>
    </row>
    <row r="540" spans="1:10" x14ac:dyDescent="0.25">
      <c r="A540" s="22" t="str">
        <f t="shared" si="54"/>
        <v>City of Mount Vernon - 45</v>
      </c>
      <c r="B540" s="11">
        <v>200045</v>
      </c>
      <c r="C540" s="11">
        <v>337</v>
      </c>
      <c r="D540" s="11">
        <v>48</v>
      </c>
      <c r="E540" s="11">
        <v>7</v>
      </c>
      <c r="F540" s="11">
        <v>19</v>
      </c>
      <c r="G540" s="11">
        <v>1</v>
      </c>
      <c r="H540" s="11">
        <f t="shared" si="50"/>
        <v>412</v>
      </c>
      <c r="I540" s="24">
        <f t="shared" si="51"/>
        <v>14</v>
      </c>
      <c r="J540" s="23">
        <f t="shared" si="52"/>
        <v>426</v>
      </c>
    </row>
    <row r="541" spans="1:10" x14ac:dyDescent="0.25">
      <c r="A541" s="22" t="str">
        <f t="shared" si="54"/>
        <v>City of Mount Vernon - 46</v>
      </c>
      <c r="B541" s="11">
        <v>200046</v>
      </c>
      <c r="C541" s="11">
        <v>220</v>
      </c>
      <c r="D541" s="11">
        <v>64</v>
      </c>
      <c r="E541" s="11">
        <v>16</v>
      </c>
      <c r="F541" s="11">
        <v>10</v>
      </c>
      <c r="G541" s="11">
        <v>0</v>
      </c>
      <c r="H541" s="11">
        <f t="shared" si="50"/>
        <v>310</v>
      </c>
      <c r="I541" s="24">
        <f t="shared" si="51"/>
        <v>6</v>
      </c>
      <c r="J541" s="23">
        <f t="shared" si="52"/>
        <v>316</v>
      </c>
    </row>
    <row r="542" spans="1:10" x14ac:dyDescent="0.25">
      <c r="A542" s="22" t="str">
        <f t="shared" si="54"/>
        <v>City of Mount Vernon - 47</v>
      </c>
      <c r="B542" s="11">
        <v>200047</v>
      </c>
      <c r="C542" s="11">
        <v>276</v>
      </c>
      <c r="D542" s="11">
        <v>159</v>
      </c>
      <c r="E542" s="11">
        <v>13</v>
      </c>
      <c r="F542" s="11">
        <v>22</v>
      </c>
      <c r="G542" s="11">
        <v>0</v>
      </c>
      <c r="H542" s="11">
        <f t="shared" si="50"/>
        <v>470</v>
      </c>
      <c r="I542" s="24">
        <f t="shared" si="51"/>
        <v>14</v>
      </c>
      <c r="J542" s="23">
        <f t="shared" si="52"/>
        <v>484</v>
      </c>
    </row>
    <row r="543" spans="1:10" x14ac:dyDescent="0.25">
      <c r="A543" s="22" t="str">
        <f t="shared" si="54"/>
        <v>City of Mount Vernon - 48</v>
      </c>
      <c r="B543" s="11">
        <v>200048</v>
      </c>
      <c r="C543" s="11">
        <v>262</v>
      </c>
      <c r="D543" s="11">
        <v>88</v>
      </c>
      <c r="E543" s="11">
        <v>6</v>
      </c>
      <c r="F543" s="11">
        <v>8</v>
      </c>
      <c r="G543" s="11">
        <v>0</v>
      </c>
      <c r="H543" s="11">
        <f t="shared" si="50"/>
        <v>364</v>
      </c>
      <c r="I543" s="24">
        <f t="shared" si="51"/>
        <v>8</v>
      </c>
      <c r="J543" s="23">
        <f t="shared" si="52"/>
        <v>372</v>
      </c>
    </row>
    <row r="544" spans="1:10" x14ac:dyDescent="0.25">
      <c r="A544" s="22" t="str">
        <f t="shared" si="54"/>
        <v>City of Mount Vernon - 49</v>
      </c>
      <c r="B544" s="11">
        <v>200049</v>
      </c>
      <c r="C544" s="11">
        <v>155</v>
      </c>
      <c r="D544" s="11">
        <v>70</v>
      </c>
      <c r="E544" s="11">
        <v>6</v>
      </c>
      <c r="F544" s="11">
        <v>10</v>
      </c>
      <c r="G544" s="11">
        <v>0</v>
      </c>
      <c r="H544" s="11">
        <f t="shared" si="50"/>
        <v>241</v>
      </c>
      <c r="I544" s="24">
        <f t="shared" si="51"/>
        <v>7</v>
      </c>
      <c r="J544" s="23">
        <f t="shared" si="52"/>
        <v>248</v>
      </c>
    </row>
    <row r="545" spans="1:10" x14ac:dyDescent="0.25">
      <c r="A545" s="22" t="str">
        <f t="shared" si="54"/>
        <v>City of Mount Vernon - 50</v>
      </c>
      <c r="B545" s="11">
        <v>200050</v>
      </c>
      <c r="C545" s="11">
        <v>123</v>
      </c>
      <c r="D545" s="11">
        <v>35</v>
      </c>
      <c r="E545" s="11">
        <v>4</v>
      </c>
      <c r="F545" s="11">
        <v>12</v>
      </c>
      <c r="G545" s="11">
        <v>0</v>
      </c>
      <c r="H545" s="11">
        <f t="shared" si="50"/>
        <v>174</v>
      </c>
      <c r="I545" s="24">
        <f t="shared" si="51"/>
        <v>9</v>
      </c>
      <c r="J545" s="23">
        <f t="shared" si="52"/>
        <v>183</v>
      </c>
    </row>
    <row r="546" spans="1:10" x14ac:dyDescent="0.25">
      <c r="A546" s="22" t="str">
        <f t="shared" si="54"/>
        <v>City of Mount Vernon - 51</v>
      </c>
      <c r="B546" s="11">
        <v>200051</v>
      </c>
      <c r="C546" s="11">
        <v>67</v>
      </c>
      <c r="D546" s="11">
        <v>18</v>
      </c>
      <c r="E546" s="11">
        <v>8</v>
      </c>
      <c r="F546" s="11">
        <v>2</v>
      </c>
      <c r="G546" s="11">
        <v>0</v>
      </c>
      <c r="H546" s="11">
        <f t="shared" si="50"/>
        <v>95</v>
      </c>
      <c r="I546" s="24">
        <f t="shared" si="51"/>
        <v>5</v>
      </c>
      <c r="J546" s="23">
        <f t="shared" si="52"/>
        <v>100</v>
      </c>
    </row>
    <row r="547" spans="1:10" x14ac:dyDescent="0.25">
      <c r="A547" s="22" t="str">
        <f t="shared" si="54"/>
        <v>City of Mount Vernon - 52</v>
      </c>
      <c r="B547" s="11">
        <v>200052</v>
      </c>
      <c r="C547" s="11">
        <v>110</v>
      </c>
      <c r="D547" s="11">
        <v>2</v>
      </c>
      <c r="E547" s="11">
        <v>0</v>
      </c>
      <c r="F547" s="11">
        <v>3</v>
      </c>
      <c r="G547" s="11">
        <v>0</v>
      </c>
      <c r="H547" s="11">
        <f t="shared" si="50"/>
        <v>115</v>
      </c>
      <c r="I547" s="24">
        <f t="shared" si="51"/>
        <v>5</v>
      </c>
      <c r="J547" s="23">
        <f t="shared" si="52"/>
        <v>120</v>
      </c>
    </row>
    <row r="548" spans="1:10" x14ac:dyDescent="0.25">
      <c r="A548" s="22" t="str">
        <f t="shared" si="54"/>
        <v>City of Mount Vernon - 53</v>
      </c>
      <c r="B548" s="11">
        <v>200053</v>
      </c>
      <c r="C548" s="11">
        <v>151</v>
      </c>
      <c r="D548" s="11">
        <v>79</v>
      </c>
      <c r="E548" s="11">
        <v>8</v>
      </c>
      <c r="F548" s="11">
        <v>9</v>
      </c>
      <c r="G548" s="11">
        <v>0</v>
      </c>
      <c r="H548" s="11">
        <f t="shared" si="50"/>
        <v>247</v>
      </c>
      <c r="I548" s="24">
        <f t="shared" si="51"/>
        <v>2</v>
      </c>
      <c r="J548" s="23">
        <f t="shared" si="52"/>
        <v>249</v>
      </c>
    </row>
    <row r="549" spans="1:10" x14ac:dyDescent="0.25">
      <c r="A549" s="22" t="str">
        <f t="shared" si="54"/>
        <v>City of Mount Vernon - 54</v>
      </c>
      <c r="B549" s="11">
        <v>200054</v>
      </c>
      <c r="C549" s="11">
        <v>103</v>
      </c>
      <c r="D549" s="11">
        <v>35</v>
      </c>
      <c r="E549" s="11">
        <v>6</v>
      </c>
      <c r="F549" s="11">
        <v>5</v>
      </c>
      <c r="G549" s="11">
        <v>0</v>
      </c>
      <c r="H549" s="11">
        <f t="shared" si="50"/>
        <v>149</v>
      </c>
      <c r="I549" s="24">
        <f t="shared" si="51"/>
        <v>0</v>
      </c>
      <c r="J549" s="23">
        <f t="shared" si="52"/>
        <v>149</v>
      </c>
    </row>
    <row r="550" spans="1:10" x14ac:dyDescent="0.25">
      <c r="A550" s="22" t="str">
        <f t="shared" si="54"/>
        <v>City of Mount Vernon - 55</v>
      </c>
      <c r="B550" s="11">
        <v>200055</v>
      </c>
      <c r="C550" s="11">
        <v>118</v>
      </c>
      <c r="D550" s="11">
        <v>6</v>
      </c>
      <c r="E550" s="11">
        <v>1</v>
      </c>
      <c r="F550" s="11">
        <v>3</v>
      </c>
      <c r="G550" s="11">
        <v>0</v>
      </c>
      <c r="H550" s="11">
        <f t="shared" ref="H550:H614" si="55">SUM(C550:G550)</f>
        <v>128</v>
      </c>
      <c r="I550" s="24">
        <f t="shared" ref="I550:I614" si="56">SUM(J550-H550)</f>
        <v>3</v>
      </c>
      <c r="J550" s="23">
        <f t="shared" ref="J550:J614" si="57">VLOOKUP(B550,KEY,2,FALSE)</f>
        <v>131</v>
      </c>
    </row>
    <row r="551" spans="1:10" x14ac:dyDescent="0.25">
      <c r="A551" s="22" t="str">
        <f t="shared" si="54"/>
        <v>City of Mount Vernon - 56</v>
      </c>
      <c r="B551" s="11">
        <v>200056</v>
      </c>
      <c r="C551" s="11">
        <v>159</v>
      </c>
      <c r="D551" s="11">
        <v>18</v>
      </c>
      <c r="E551" s="11">
        <v>0</v>
      </c>
      <c r="F551" s="11">
        <v>3</v>
      </c>
      <c r="G551" s="11">
        <v>0</v>
      </c>
      <c r="H551" s="11">
        <f t="shared" si="55"/>
        <v>180</v>
      </c>
      <c r="I551" s="24">
        <f t="shared" si="56"/>
        <v>6</v>
      </c>
      <c r="J551" s="23">
        <f t="shared" si="57"/>
        <v>186</v>
      </c>
    </row>
    <row r="552" spans="1:10" x14ac:dyDescent="0.25">
      <c r="A552" s="22" t="str">
        <f t="shared" si="54"/>
        <v>City of Mount Vernon - 57</v>
      </c>
      <c r="B552" s="11">
        <v>200057</v>
      </c>
      <c r="C552" s="11">
        <v>19</v>
      </c>
      <c r="D552" s="11">
        <v>1</v>
      </c>
      <c r="E552" s="11">
        <v>2</v>
      </c>
      <c r="F552" s="11">
        <v>0</v>
      </c>
      <c r="G552" s="11">
        <v>0</v>
      </c>
      <c r="H552" s="11">
        <f t="shared" si="55"/>
        <v>22</v>
      </c>
      <c r="I552" s="24">
        <f t="shared" si="56"/>
        <v>0</v>
      </c>
      <c r="J552" s="23">
        <f t="shared" si="57"/>
        <v>22</v>
      </c>
    </row>
    <row r="553" spans="1:10" x14ac:dyDescent="0.25">
      <c r="A553" s="22" t="str">
        <f t="shared" si="54"/>
        <v>City of Mount Vernon - 58</v>
      </c>
      <c r="B553" s="11">
        <v>200058</v>
      </c>
      <c r="C553" s="11">
        <v>24</v>
      </c>
      <c r="D553" s="11">
        <v>0</v>
      </c>
      <c r="E553" s="11">
        <v>1</v>
      </c>
      <c r="F553" s="11">
        <v>4</v>
      </c>
      <c r="G553" s="11">
        <v>0</v>
      </c>
      <c r="H553" s="11">
        <f t="shared" si="55"/>
        <v>29</v>
      </c>
      <c r="I553" s="24">
        <f t="shared" si="56"/>
        <v>1</v>
      </c>
      <c r="J553" s="23">
        <f t="shared" si="57"/>
        <v>30</v>
      </c>
    </row>
    <row r="554" spans="1:10" x14ac:dyDescent="0.25">
      <c r="A554" s="22" t="str">
        <f t="shared" si="54"/>
        <v>City of Mount Vernon - 59</v>
      </c>
      <c r="B554" s="11">
        <v>200059</v>
      </c>
      <c r="C554" s="11">
        <v>7</v>
      </c>
      <c r="D554" s="11">
        <v>3</v>
      </c>
      <c r="E554" s="11">
        <v>0</v>
      </c>
      <c r="F554" s="11">
        <v>0</v>
      </c>
      <c r="G554" s="11">
        <v>0</v>
      </c>
      <c r="H554" s="11">
        <f t="shared" si="55"/>
        <v>10</v>
      </c>
      <c r="I554" s="24">
        <f t="shared" si="56"/>
        <v>1</v>
      </c>
      <c r="J554" s="23">
        <f t="shared" si="57"/>
        <v>11</v>
      </c>
    </row>
    <row r="555" spans="1:10" x14ac:dyDescent="0.25">
      <c r="A555" s="22" t="str">
        <f t="shared" si="54"/>
        <v>City of Mount Vernon - 60</v>
      </c>
      <c r="B555" s="11">
        <v>200060</v>
      </c>
      <c r="C555" s="11">
        <v>14</v>
      </c>
      <c r="D555" s="11">
        <v>5</v>
      </c>
      <c r="E555" s="11">
        <v>2</v>
      </c>
      <c r="F555" s="11">
        <v>0</v>
      </c>
      <c r="G555" s="11">
        <v>0</v>
      </c>
      <c r="H555" s="11">
        <f t="shared" si="55"/>
        <v>21</v>
      </c>
      <c r="I555" s="24">
        <f t="shared" si="56"/>
        <v>1</v>
      </c>
      <c r="J555" s="23">
        <f t="shared" si="57"/>
        <v>22</v>
      </c>
    </row>
    <row r="556" spans="1:10" x14ac:dyDescent="0.25">
      <c r="A556" s="22" t="str">
        <f t="shared" si="54"/>
        <v>City of Mount Vernon - 61</v>
      </c>
      <c r="B556" s="11">
        <v>200061</v>
      </c>
      <c r="C556" s="11">
        <v>193</v>
      </c>
      <c r="D556" s="11">
        <v>31</v>
      </c>
      <c r="E556" s="11">
        <v>2</v>
      </c>
      <c r="F556" s="11">
        <v>4</v>
      </c>
      <c r="G556" s="11">
        <v>0</v>
      </c>
      <c r="H556" s="11">
        <f t="shared" si="55"/>
        <v>230</v>
      </c>
      <c r="I556" s="24">
        <f t="shared" si="56"/>
        <v>3</v>
      </c>
      <c r="J556" s="23">
        <f t="shared" si="57"/>
        <v>233</v>
      </c>
    </row>
    <row r="557" spans="1:10" x14ac:dyDescent="0.25">
      <c r="A557" s="22" t="str">
        <f t="shared" si="54"/>
        <v>City of Mount Vernon - 62</v>
      </c>
      <c r="B557" s="11">
        <v>200062</v>
      </c>
      <c r="C557" s="11">
        <v>83</v>
      </c>
      <c r="D557" s="11">
        <v>8</v>
      </c>
      <c r="E557" s="11">
        <v>0</v>
      </c>
      <c r="F557" s="11">
        <v>3</v>
      </c>
      <c r="G557" s="11">
        <v>0</v>
      </c>
      <c r="H557" s="11">
        <f t="shared" si="55"/>
        <v>94</v>
      </c>
      <c r="I557" s="24">
        <f t="shared" si="56"/>
        <v>3</v>
      </c>
      <c r="J557" s="23">
        <f t="shared" si="57"/>
        <v>97</v>
      </c>
    </row>
    <row r="558" spans="1:10" x14ac:dyDescent="0.25">
      <c r="A558" s="22" t="str">
        <f t="shared" si="54"/>
        <v>City of Mount Vernon - 64</v>
      </c>
      <c r="B558" s="11">
        <v>200064</v>
      </c>
      <c r="C558" s="11">
        <v>254</v>
      </c>
      <c r="D558" s="11">
        <v>35</v>
      </c>
      <c r="E558" s="11">
        <v>5</v>
      </c>
      <c r="F558" s="11">
        <v>13</v>
      </c>
      <c r="G558" s="11">
        <v>0</v>
      </c>
      <c r="H558" s="11">
        <f t="shared" si="55"/>
        <v>307</v>
      </c>
      <c r="I558" s="24">
        <f t="shared" si="56"/>
        <v>11</v>
      </c>
      <c r="J558" s="23">
        <f t="shared" si="57"/>
        <v>318</v>
      </c>
    </row>
    <row r="559" spans="1:10" x14ac:dyDescent="0.25">
      <c r="A559" s="22" t="str">
        <f t="shared" si="54"/>
        <v>City of Mount Vernon - 65</v>
      </c>
      <c r="B559" s="11">
        <v>200065</v>
      </c>
      <c r="C559" s="11">
        <v>151</v>
      </c>
      <c r="D559" s="11">
        <v>32</v>
      </c>
      <c r="E559" s="11">
        <v>4</v>
      </c>
      <c r="F559" s="11">
        <v>6</v>
      </c>
      <c r="G559" s="11">
        <v>0</v>
      </c>
      <c r="H559" s="11">
        <f t="shared" si="55"/>
        <v>193</v>
      </c>
      <c r="I559" s="24">
        <f t="shared" si="56"/>
        <v>2</v>
      </c>
      <c r="J559" s="23">
        <f t="shared" si="57"/>
        <v>195</v>
      </c>
    </row>
    <row r="560" spans="1:10" x14ac:dyDescent="0.25">
      <c r="A560" s="22" t="str">
        <f t="shared" si="54"/>
        <v>City of Mount Vernon - 66</v>
      </c>
      <c r="B560" s="11">
        <v>200066</v>
      </c>
      <c r="C560" s="11">
        <v>22</v>
      </c>
      <c r="D560" s="11">
        <v>3</v>
      </c>
      <c r="E560" s="11">
        <v>2</v>
      </c>
      <c r="F560" s="11">
        <v>0</v>
      </c>
      <c r="G560" s="11">
        <v>0</v>
      </c>
      <c r="H560" s="11">
        <f t="shared" si="55"/>
        <v>27</v>
      </c>
      <c r="I560" s="24">
        <f t="shared" si="56"/>
        <v>0</v>
      </c>
      <c r="J560" s="23">
        <f t="shared" si="57"/>
        <v>27</v>
      </c>
    </row>
    <row r="561" spans="1:10" x14ac:dyDescent="0.25">
      <c r="A561" s="22" t="str">
        <f t="shared" si="54"/>
        <v>City of Mount Vernon - 67</v>
      </c>
      <c r="B561" s="11">
        <v>200067</v>
      </c>
      <c r="C561" s="11">
        <v>90</v>
      </c>
      <c r="D561" s="11">
        <v>30</v>
      </c>
      <c r="E561" s="11">
        <v>2</v>
      </c>
      <c r="F561" s="11">
        <v>9</v>
      </c>
      <c r="G561" s="11">
        <v>0</v>
      </c>
      <c r="H561" s="11">
        <f t="shared" si="55"/>
        <v>131</v>
      </c>
      <c r="I561" s="24">
        <f t="shared" si="56"/>
        <v>2</v>
      </c>
      <c r="J561" s="23">
        <f t="shared" si="57"/>
        <v>133</v>
      </c>
    </row>
    <row r="562" spans="1:10" x14ac:dyDescent="0.25">
      <c r="A562" s="22" t="str">
        <f t="shared" si="54"/>
        <v>City of Mount Vernon - 68</v>
      </c>
      <c r="B562" s="11">
        <v>200068</v>
      </c>
      <c r="C562" s="11">
        <v>209</v>
      </c>
      <c r="D562" s="11">
        <v>6</v>
      </c>
      <c r="E562" s="11">
        <v>0</v>
      </c>
      <c r="F562" s="11">
        <v>12</v>
      </c>
      <c r="G562" s="11">
        <v>0</v>
      </c>
      <c r="H562" s="11">
        <f t="shared" si="55"/>
        <v>227</v>
      </c>
      <c r="I562" s="24">
        <f t="shared" si="56"/>
        <v>6</v>
      </c>
      <c r="J562" s="23">
        <f t="shared" si="57"/>
        <v>233</v>
      </c>
    </row>
    <row r="563" spans="1:10" x14ac:dyDescent="0.25">
      <c r="A563" s="22" t="str">
        <f t="shared" si="54"/>
        <v>City of Mount Vernon - 69</v>
      </c>
      <c r="B563" s="11">
        <v>200069</v>
      </c>
      <c r="C563" s="11">
        <v>180</v>
      </c>
      <c r="D563" s="11">
        <v>10</v>
      </c>
      <c r="E563" s="11">
        <v>4</v>
      </c>
      <c r="F563" s="11">
        <v>7</v>
      </c>
      <c r="G563" s="11">
        <v>0</v>
      </c>
      <c r="H563" s="11">
        <f t="shared" si="55"/>
        <v>201</v>
      </c>
      <c r="I563" s="24">
        <f t="shared" si="56"/>
        <v>5</v>
      </c>
      <c r="J563" s="23">
        <f t="shared" si="57"/>
        <v>206</v>
      </c>
    </row>
    <row r="564" spans="1:10" x14ac:dyDescent="0.25">
      <c r="A564" s="22" t="str">
        <f t="shared" si="54"/>
        <v>City of Mount Vernon - 70</v>
      </c>
      <c r="B564" s="11">
        <v>200070</v>
      </c>
      <c r="C564" s="11">
        <v>16</v>
      </c>
      <c r="D564" s="11">
        <v>3</v>
      </c>
      <c r="E564" s="11">
        <v>0</v>
      </c>
      <c r="F564" s="11">
        <v>0</v>
      </c>
      <c r="G564" s="11">
        <v>0</v>
      </c>
      <c r="H564" s="11">
        <f t="shared" si="55"/>
        <v>19</v>
      </c>
      <c r="I564" s="24">
        <f t="shared" si="56"/>
        <v>0</v>
      </c>
      <c r="J564" s="23">
        <f t="shared" si="57"/>
        <v>19</v>
      </c>
    </row>
    <row r="565" spans="1:10" x14ac:dyDescent="0.25">
      <c r="A565" s="22" t="str">
        <f t="shared" si="54"/>
        <v>City of Mount Vernon - 71</v>
      </c>
      <c r="B565" s="11">
        <v>200071</v>
      </c>
      <c r="C565" s="11">
        <v>0</v>
      </c>
      <c r="D565" s="11">
        <v>0</v>
      </c>
      <c r="E565" s="11">
        <v>0</v>
      </c>
      <c r="F565" s="11">
        <v>0</v>
      </c>
      <c r="G565" s="11">
        <v>0</v>
      </c>
      <c r="H565" s="11">
        <f t="shared" si="55"/>
        <v>0</v>
      </c>
      <c r="I565" s="24">
        <f t="shared" si="56"/>
        <v>0</v>
      </c>
      <c r="J565" s="23">
        <f t="shared" si="57"/>
        <v>0</v>
      </c>
    </row>
    <row r="566" spans="1:10" x14ac:dyDescent="0.25">
      <c r="A566" s="22" t="str">
        <f t="shared" si="54"/>
        <v>City of Mount Vernon - 72</v>
      </c>
      <c r="B566" s="11">
        <v>200072</v>
      </c>
      <c r="C566" s="11">
        <v>2</v>
      </c>
      <c r="D566" s="11">
        <v>1</v>
      </c>
      <c r="E566" s="11">
        <v>0</v>
      </c>
      <c r="F566" s="11">
        <v>0</v>
      </c>
      <c r="G566" s="11">
        <v>0</v>
      </c>
      <c r="H566" s="11">
        <f t="shared" si="55"/>
        <v>3</v>
      </c>
      <c r="I566" s="24">
        <f t="shared" si="56"/>
        <v>0</v>
      </c>
      <c r="J566" s="23">
        <f t="shared" si="57"/>
        <v>3</v>
      </c>
    </row>
    <row r="567" spans="1:10" x14ac:dyDescent="0.25">
      <c r="A567" s="22" t="str">
        <f t="shared" si="54"/>
        <v>City of Mount Vernon - 73</v>
      </c>
      <c r="B567" s="11">
        <v>200073</v>
      </c>
      <c r="C567" s="11">
        <v>79</v>
      </c>
      <c r="D567" s="11">
        <v>11</v>
      </c>
      <c r="E567" s="11">
        <v>2</v>
      </c>
      <c r="F567" s="11">
        <v>1</v>
      </c>
      <c r="G567" s="11">
        <v>0</v>
      </c>
      <c r="H567" s="11">
        <f t="shared" si="55"/>
        <v>93</v>
      </c>
      <c r="I567" s="24">
        <f t="shared" si="56"/>
        <v>4</v>
      </c>
      <c r="J567" s="23">
        <f t="shared" si="57"/>
        <v>97</v>
      </c>
    </row>
    <row r="568" spans="1:10" x14ac:dyDescent="0.25">
      <c r="A568" s="22" t="str">
        <f t="shared" si="54"/>
        <v>City of Mount Vernon - 74</v>
      </c>
      <c r="B568" s="11">
        <v>200074</v>
      </c>
      <c r="C568" s="11">
        <v>6</v>
      </c>
      <c r="D568" s="11">
        <v>2</v>
      </c>
      <c r="E568" s="11">
        <v>1</v>
      </c>
      <c r="F568" s="11">
        <v>2</v>
      </c>
      <c r="G568" s="11">
        <v>0</v>
      </c>
      <c r="H568" s="11">
        <f t="shared" si="55"/>
        <v>11</v>
      </c>
      <c r="I568" s="24">
        <f t="shared" si="56"/>
        <v>0</v>
      </c>
      <c r="J568" s="23">
        <f t="shared" si="57"/>
        <v>11</v>
      </c>
    </row>
    <row r="569" spans="1:10" ht="13.8" thickBot="1" x14ac:dyDescent="0.3">
      <c r="A569" s="18" t="str">
        <f t="shared" si="54"/>
        <v>City of Mount Vernon - 76</v>
      </c>
      <c r="B569" s="19">
        <v>200076</v>
      </c>
      <c r="C569" s="19">
        <v>171</v>
      </c>
      <c r="D569" s="19">
        <v>8</v>
      </c>
      <c r="E569" s="19">
        <v>4</v>
      </c>
      <c r="F569" s="19">
        <v>9</v>
      </c>
      <c r="G569" s="19">
        <v>0</v>
      </c>
      <c r="H569" s="19">
        <f t="shared" si="55"/>
        <v>192</v>
      </c>
      <c r="I569" s="26">
        <f t="shared" si="56"/>
        <v>10</v>
      </c>
      <c r="J569" s="19">
        <f t="shared" si="57"/>
        <v>202</v>
      </c>
    </row>
    <row r="570" spans="1:10" x14ac:dyDescent="0.25">
      <c r="A570" s="22"/>
      <c r="B570" s="11" t="s">
        <v>977</v>
      </c>
      <c r="C570" s="11">
        <f>SUM(C496:C569)</f>
        <v>12455</v>
      </c>
      <c r="D570" s="11">
        <f t="shared" ref="D570:J570" si="58">SUM(D496:D569)</f>
        <v>1948</v>
      </c>
      <c r="E570" s="11">
        <f t="shared" si="58"/>
        <v>224</v>
      </c>
      <c r="F570" s="11">
        <f t="shared" si="58"/>
        <v>466</v>
      </c>
      <c r="G570" s="11">
        <f t="shared" si="58"/>
        <v>4</v>
      </c>
      <c r="H570" s="11">
        <f t="shared" si="58"/>
        <v>15097</v>
      </c>
      <c r="I570" s="11">
        <f t="shared" si="58"/>
        <v>486</v>
      </c>
      <c r="J570" s="11">
        <f t="shared" si="58"/>
        <v>15583</v>
      </c>
    </row>
    <row r="571" spans="1:10" x14ac:dyDescent="0.25">
      <c r="A571" s="22" t="str">
        <f t="shared" si="54"/>
        <v>City of New Rochelle - 1</v>
      </c>
      <c r="B571" s="11">
        <v>210001</v>
      </c>
      <c r="C571" s="11">
        <v>271</v>
      </c>
      <c r="D571" s="11">
        <v>254</v>
      </c>
      <c r="E571" s="11">
        <v>15</v>
      </c>
      <c r="F571" s="11">
        <v>18</v>
      </c>
      <c r="G571" s="11">
        <v>0</v>
      </c>
      <c r="H571" s="11">
        <f t="shared" si="55"/>
        <v>558</v>
      </c>
      <c r="I571" s="24">
        <f t="shared" si="56"/>
        <v>14</v>
      </c>
      <c r="J571" s="23">
        <f t="shared" si="57"/>
        <v>572</v>
      </c>
    </row>
    <row r="572" spans="1:10" x14ac:dyDescent="0.25">
      <c r="A572" s="22" t="str">
        <f t="shared" si="54"/>
        <v>City of New Rochelle - 2</v>
      </c>
      <c r="B572" s="11">
        <v>210002</v>
      </c>
      <c r="C572" s="11">
        <v>197</v>
      </c>
      <c r="D572" s="11">
        <v>36</v>
      </c>
      <c r="E572" s="11">
        <v>0</v>
      </c>
      <c r="F572" s="11">
        <v>11</v>
      </c>
      <c r="G572" s="11">
        <v>0</v>
      </c>
      <c r="H572" s="11">
        <f t="shared" si="55"/>
        <v>244</v>
      </c>
      <c r="I572" s="24">
        <f t="shared" si="56"/>
        <v>8</v>
      </c>
      <c r="J572" s="23">
        <f t="shared" si="57"/>
        <v>252</v>
      </c>
    </row>
    <row r="573" spans="1:10" x14ac:dyDescent="0.25">
      <c r="A573" s="22" t="str">
        <f t="shared" si="54"/>
        <v>City of New Rochelle - 3</v>
      </c>
      <c r="B573" s="11">
        <v>210003</v>
      </c>
      <c r="C573" s="11">
        <v>178</v>
      </c>
      <c r="D573" s="11">
        <v>128</v>
      </c>
      <c r="E573" s="11">
        <v>6</v>
      </c>
      <c r="F573" s="11">
        <v>14</v>
      </c>
      <c r="G573" s="11">
        <v>0</v>
      </c>
      <c r="H573" s="11">
        <f t="shared" si="55"/>
        <v>326</v>
      </c>
      <c r="I573" s="24">
        <f t="shared" si="56"/>
        <v>16</v>
      </c>
      <c r="J573" s="23">
        <f t="shared" si="57"/>
        <v>342</v>
      </c>
    </row>
    <row r="574" spans="1:10" x14ac:dyDescent="0.25">
      <c r="A574" s="22" t="str">
        <f t="shared" si="54"/>
        <v>City of New Rochelle - 4</v>
      </c>
      <c r="B574" s="11">
        <v>210004</v>
      </c>
      <c r="C574" s="11">
        <v>185</v>
      </c>
      <c r="D574" s="11">
        <v>226</v>
      </c>
      <c r="E574" s="11">
        <v>17</v>
      </c>
      <c r="F574" s="11">
        <v>17</v>
      </c>
      <c r="G574" s="11">
        <v>0</v>
      </c>
      <c r="H574" s="11">
        <f t="shared" si="55"/>
        <v>445</v>
      </c>
      <c r="I574" s="24">
        <f t="shared" si="56"/>
        <v>11</v>
      </c>
      <c r="J574" s="23">
        <f t="shared" si="57"/>
        <v>456</v>
      </c>
    </row>
    <row r="575" spans="1:10" x14ac:dyDescent="0.25">
      <c r="A575" s="22" t="str">
        <f t="shared" si="54"/>
        <v>City of New Rochelle - 5</v>
      </c>
      <c r="B575" s="11">
        <v>210005</v>
      </c>
      <c r="C575" s="11">
        <v>118</v>
      </c>
      <c r="D575" s="11">
        <v>82</v>
      </c>
      <c r="E575" s="11">
        <v>9</v>
      </c>
      <c r="F575" s="11">
        <v>10</v>
      </c>
      <c r="G575" s="11">
        <v>0</v>
      </c>
      <c r="H575" s="11">
        <f t="shared" si="55"/>
        <v>219</v>
      </c>
      <c r="I575" s="24">
        <f t="shared" si="56"/>
        <v>12</v>
      </c>
      <c r="J575" s="23">
        <f t="shared" si="57"/>
        <v>231</v>
      </c>
    </row>
    <row r="576" spans="1:10" x14ac:dyDescent="0.25">
      <c r="A576" s="22" t="str">
        <f t="shared" si="54"/>
        <v>City of New Rochelle - 6</v>
      </c>
      <c r="B576" s="11">
        <v>210006</v>
      </c>
      <c r="C576" s="11">
        <v>182</v>
      </c>
      <c r="D576" s="11">
        <v>92</v>
      </c>
      <c r="E576" s="11">
        <v>6</v>
      </c>
      <c r="F576" s="11">
        <v>6</v>
      </c>
      <c r="G576" s="11">
        <v>0</v>
      </c>
      <c r="H576" s="11">
        <f t="shared" si="55"/>
        <v>286</v>
      </c>
      <c r="I576" s="24">
        <f t="shared" si="56"/>
        <v>18</v>
      </c>
      <c r="J576" s="23">
        <f t="shared" si="57"/>
        <v>304</v>
      </c>
    </row>
    <row r="577" spans="1:10" x14ac:dyDescent="0.25">
      <c r="A577" s="22" t="str">
        <f t="shared" si="54"/>
        <v>City of New Rochelle - 7</v>
      </c>
      <c r="B577" s="11">
        <v>210007</v>
      </c>
      <c r="C577" s="11">
        <v>171</v>
      </c>
      <c r="D577" s="11">
        <v>139</v>
      </c>
      <c r="E577" s="11">
        <v>7</v>
      </c>
      <c r="F577" s="11">
        <v>18</v>
      </c>
      <c r="G577" s="11">
        <v>0</v>
      </c>
      <c r="H577" s="11">
        <f t="shared" si="55"/>
        <v>335</v>
      </c>
      <c r="I577" s="24">
        <f t="shared" si="56"/>
        <v>4</v>
      </c>
      <c r="J577" s="23">
        <f t="shared" si="57"/>
        <v>339</v>
      </c>
    </row>
    <row r="578" spans="1:10" x14ac:dyDescent="0.25">
      <c r="A578" s="22" t="str">
        <f t="shared" si="54"/>
        <v>City of New Rochelle - 8</v>
      </c>
      <c r="B578" s="11">
        <v>210008</v>
      </c>
      <c r="C578" s="11">
        <v>52</v>
      </c>
      <c r="D578" s="11">
        <v>42</v>
      </c>
      <c r="E578" s="11">
        <v>8</v>
      </c>
      <c r="F578" s="11">
        <v>0</v>
      </c>
      <c r="G578" s="11">
        <v>0</v>
      </c>
      <c r="H578" s="11">
        <f t="shared" si="55"/>
        <v>102</v>
      </c>
      <c r="I578" s="24">
        <f t="shared" si="56"/>
        <v>3</v>
      </c>
      <c r="J578" s="23">
        <f t="shared" si="57"/>
        <v>105</v>
      </c>
    </row>
    <row r="579" spans="1:10" x14ac:dyDescent="0.25">
      <c r="A579" s="22" t="str">
        <f t="shared" si="54"/>
        <v>City of New Rochelle - 9</v>
      </c>
      <c r="B579" s="11">
        <v>210009</v>
      </c>
      <c r="C579" s="11">
        <v>306</v>
      </c>
      <c r="D579" s="11">
        <v>62</v>
      </c>
      <c r="E579" s="11">
        <v>8</v>
      </c>
      <c r="F579" s="11">
        <v>18</v>
      </c>
      <c r="G579" s="11">
        <v>0</v>
      </c>
      <c r="H579" s="11">
        <f t="shared" si="55"/>
        <v>394</v>
      </c>
      <c r="I579" s="24">
        <f t="shared" si="56"/>
        <v>13</v>
      </c>
      <c r="J579" s="23">
        <f t="shared" si="57"/>
        <v>407</v>
      </c>
    </row>
    <row r="580" spans="1:10" x14ac:dyDescent="0.25">
      <c r="A580" s="22" t="str">
        <f t="shared" si="54"/>
        <v>City of New Rochelle - 10</v>
      </c>
      <c r="B580" s="11">
        <v>210010</v>
      </c>
      <c r="C580" s="11">
        <v>164</v>
      </c>
      <c r="D580" s="11">
        <v>26</v>
      </c>
      <c r="E580" s="11">
        <v>3</v>
      </c>
      <c r="F580" s="11">
        <v>9</v>
      </c>
      <c r="G580" s="11">
        <v>0</v>
      </c>
      <c r="H580" s="11">
        <f t="shared" si="55"/>
        <v>202</v>
      </c>
      <c r="I580" s="24">
        <f t="shared" si="56"/>
        <v>3</v>
      </c>
      <c r="J580" s="23">
        <f t="shared" si="57"/>
        <v>205</v>
      </c>
    </row>
    <row r="581" spans="1:10" x14ac:dyDescent="0.25">
      <c r="A581" s="22" t="str">
        <f t="shared" si="54"/>
        <v>City of New Rochelle - 11</v>
      </c>
      <c r="B581" s="11">
        <v>210011</v>
      </c>
      <c r="C581" s="11">
        <v>405</v>
      </c>
      <c r="D581" s="11">
        <v>196</v>
      </c>
      <c r="E581" s="11">
        <v>16</v>
      </c>
      <c r="F581" s="11">
        <v>27</v>
      </c>
      <c r="G581" s="11">
        <v>0</v>
      </c>
      <c r="H581" s="11">
        <f t="shared" si="55"/>
        <v>644</v>
      </c>
      <c r="I581" s="24">
        <f t="shared" si="56"/>
        <v>10</v>
      </c>
      <c r="J581" s="23">
        <f t="shared" si="57"/>
        <v>654</v>
      </c>
    </row>
    <row r="582" spans="1:10" x14ac:dyDescent="0.25">
      <c r="A582" s="22" t="str">
        <f t="shared" si="54"/>
        <v>City of New Rochelle - 12</v>
      </c>
      <c r="B582" s="11">
        <v>210012</v>
      </c>
      <c r="C582" s="11">
        <v>21</v>
      </c>
      <c r="D582" s="11">
        <v>14</v>
      </c>
      <c r="E582" s="11">
        <v>1</v>
      </c>
      <c r="F582" s="11">
        <v>2</v>
      </c>
      <c r="G582" s="11">
        <v>0</v>
      </c>
      <c r="H582" s="11">
        <f t="shared" si="55"/>
        <v>38</v>
      </c>
      <c r="I582" s="24">
        <f t="shared" si="56"/>
        <v>3</v>
      </c>
      <c r="J582" s="23">
        <f t="shared" si="57"/>
        <v>41</v>
      </c>
    </row>
    <row r="583" spans="1:10" x14ac:dyDescent="0.25">
      <c r="A583" s="22" t="str">
        <f t="shared" si="54"/>
        <v>City of New Rochelle - 13</v>
      </c>
      <c r="B583" s="11">
        <v>210013</v>
      </c>
      <c r="C583" s="11">
        <v>245</v>
      </c>
      <c r="D583" s="11">
        <v>140</v>
      </c>
      <c r="E583" s="11">
        <v>12</v>
      </c>
      <c r="F583" s="11">
        <v>30</v>
      </c>
      <c r="G583" s="11">
        <v>0</v>
      </c>
      <c r="H583" s="11">
        <f t="shared" si="55"/>
        <v>427</v>
      </c>
      <c r="I583" s="24">
        <f t="shared" si="56"/>
        <v>7</v>
      </c>
      <c r="J583" s="23">
        <f t="shared" si="57"/>
        <v>434</v>
      </c>
    </row>
    <row r="584" spans="1:10" x14ac:dyDescent="0.25">
      <c r="A584" s="22" t="str">
        <f t="shared" si="54"/>
        <v>City of New Rochelle - 14</v>
      </c>
      <c r="B584" s="11">
        <v>210014</v>
      </c>
      <c r="C584" s="11">
        <v>45</v>
      </c>
      <c r="D584" s="11">
        <v>4</v>
      </c>
      <c r="E584" s="11">
        <v>1</v>
      </c>
      <c r="F584" s="11">
        <v>3</v>
      </c>
      <c r="G584" s="11">
        <v>0</v>
      </c>
      <c r="H584" s="11">
        <f t="shared" si="55"/>
        <v>53</v>
      </c>
      <c r="I584" s="24">
        <f t="shared" si="56"/>
        <v>1</v>
      </c>
      <c r="J584" s="23">
        <f t="shared" si="57"/>
        <v>54</v>
      </c>
    </row>
    <row r="585" spans="1:10" x14ac:dyDescent="0.25">
      <c r="A585" s="22" t="str">
        <f t="shared" si="54"/>
        <v>City of New Rochelle - 15</v>
      </c>
      <c r="B585" s="11">
        <v>210015</v>
      </c>
      <c r="C585" s="11">
        <v>268</v>
      </c>
      <c r="D585" s="11">
        <v>47</v>
      </c>
      <c r="E585" s="11">
        <v>3</v>
      </c>
      <c r="F585" s="11">
        <v>18</v>
      </c>
      <c r="G585" s="11">
        <v>0</v>
      </c>
      <c r="H585" s="11">
        <f t="shared" si="55"/>
        <v>336</v>
      </c>
      <c r="I585" s="24">
        <f t="shared" si="56"/>
        <v>4</v>
      </c>
      <c r="J585" s="23">
        <f t="shared" si="57"/>
        <v>340</v>
      </c>
    </row>
    <row r="586" spans="1:10" x14ac:dyDescent="0.25">
      <c r="A586" s="22" t="str">
        <f t="shared" si="54"/>
        <v>City of New Rochelle - 16</v>
      </c>
      <c r="B586" s="11">
        <v>210016</v>
      </c>
      <c r="C586" s="11">
        <v>130</v>
      </c>
      <c r="D586" s="11">
        <v>81</v>
      </c>
      <c r="E586" s="11">
        <v>7</v>
      </c>
      <c r="F586" s="11">
        <v>7</v>
      </c>
      <c r="G586" s="11">
        <v>0</v>
      </c>
      <c r="H586" s="11">
        <f t="shared" si="55"/>
        <v>225</v>
      </c>
      <c r="I586" s="24">
        <f t="shared" si="56"/>
        <v>5</v>
      </c>
      <c r="J586" s="23">
        <f t="shared" si="57"/>
        <v>230</v>
      </c>
    </row>
    <row r="587" spans="1:10" x14ac:dyDescent="0.25">
      <c r="A587" s="22" t="str">
        <f t="shared" si="54"/>
        <v>City of New Rochelle - 18</v>
      </c>
      <c r="B587" s="11">
        <v>210018</v>
      </c>
      <c r="C587" s="11">
        <v>214</v>
      </c>
      <c r="D587" s="11">
        <v>182</v>
      </c>
      <c r="E587" s="11">
        <v>19</v>
      </c>
      <c r="F587" s="11">
        <v>9</v>
      </c>
      <c r="G587" s="11">
        <v>1</v>
      </c>
      <c r="H587" s="11">
        <f t="shared" si="55"/>
        <v>425</v>
      </c>
      <c r="I587" s="24">
        <f t="shared" si="56"/>
        <v>16</v>
      </c>
      <c r="J587" s="23">
        <f t="shared" si="57"/>
        <v>441</v>
      </c>
    </row>
    <row r="588" spans="1:10" x14ac:dyDescent="0.25">
      <c r="A588" s="22" t="str">
        <f t="shared" si="54"/>
        <v>City of New Rochelle - 19</v>
      </c>
      <c r="B588" s="11">
        <v>210019</v>
      </c>
      <c r="C588" s="11">
        <v>398</v>
      </c>
      <c r="D588" s="11">
        <v>72</v>
      </c>
      <c r="E588" s="11">
        <v>10</v>
      </c>
      <c r="F588" s="11">
        <v>28</v>
      </c>
      <c r="G588" s="11">
        <v>0</v>
      </c>
      <c r="H588" s="11">
        <f t="shared" si="55"/>
        <v>508</v>
      </c>
      <c r="I588" s="24">
        <f t="shared" si="56"/>
        <v>9</v>
      </c>
      <c r="J588" s="23">
        <f t="shared" si="57"/>
        <v>517</v>
      </c>
    </row>
    <row r="589" spans="1:10" x14ac:dyDescent="0.25">
      <c r="A589" s="22" t="str">
        <f t="shared" si="54"/>
        <v>City of New Rochelle - 21</v>
      </c>
      <c r="B589" s="11">
        <v>210021</v>
      </c>
      <c r="C589" s="11">
        <v>75</v>
      </c>
      <c r="D589" s="11">
        <v>6</v>
      </c>
      <c r="E589" s="11">
        <v>1</v>
      </c>
      <c r="F589" s="11">
        <v>10</v>
      </c>
      <c r="G589" s="11">
        <v>0</v>
      </c>
      <c r="H589" s="11">
        <f t="shared" si="55"/>
        <v>92</v>
      </c>
      <c r="I589" s="24">
        <f t="shared" si="56"/>
        <v>3</v>
      </c>
      <c r="J589" s="23">
        <f t="shared" si="57"/>
        <v>95</v>
      </c>
    </row>
    <row r="590" spans="1:10" x14ac:dyDescent="0.25">
      <c r="A590" s="22" t="str">
        <f t="shared" si="54"/>
        <v>City of New Rochelle - 22</v>
      </c>
      <c r="B590" s="11">
        <v>210022</v>
      </c>
      <c r="C590" s="11">
        <v>96</v>
      </c>
      <c r="D590" s="11">
        <v>134</v>
      </c>
      <c r="E590" s="11">
        <v>15</v>
      </c>
      <c r="F590" s="11">
        <v>14</v>
      </c>
      <c r="G590" s="11">
        <v>0</v>
      </c>
      <c r="H590" s="11">
        <f t="shared" si="55"/>
        <v>259</v>
      </c>
      <c r="I590" s="24">
        <f t="shared" si="56"/>
        <v>6</v>
      </c>
      <c r="J590" s="23">
        <f t="shared" si="57"/>
        <v>265</v>
      </c>
    </row>
    <row r="591" spans="1:10" x14ac:dyDescent="0.25">
      <c r="A591" s="22" t="str">
        <f t="shared" si="54"/>
        <v>City of New Rochelle - 23</v>
      </c>
      <c r="B591" s="11">
        <v>210023</v>
      </c>
      <c r="C591" s="11">
        <v>180</v>
      </c>
      <c r="D591" s="11">
        <v>93</v>
      </c>
      <c r="E591" s="11">
        <v>9</v>
      </c>
      <c r="F591" s="11">
        <v>15</v>
      </c>
      <c r="G591" s="11">
        <v>0</v>
      </c>
      <c r="H591" s="11">
        <f t="shared" si="55"/>
        <v>297</v>
      </c>
      <c r="I591" s="24">
        <f t="shared" si="56"/>
        <v>15</v>
      </c>
      <c r="J591" s="23">
        <f t="shared" si="57"/>
        <v>312</v>
      </c>
    </row>
    <row r="592" spans="1:10" x14ac:dyDescent="0.25">
      <c r="A592" s="22" t="str">
        <f t="shared" si="54"/>
        <v>City of New Rochelle - 24</v>
      </c>
      <c r="B592" s="11">
        <v>210024</v>
      </c>
      <c r="C592" s="11">
        <v>273</v>
      </c>
      <c r="D592" s="11">
        <v>178</v>
      </c>
      <c r="E592" s="11">
        <v>12</v>
      </c>
      <c r="F592" s="11">
        <v>23</v>
      </c>
      <c r="G592" s="11">
        <v>0</v>
      </c>
      <c r="H592" s="11">
        <f t="shared" si="55"/>
        <v>486</v>
      </c>
      <c r="I592" s="24">
        <f t="shared" si="56"/>
        <v>20</v>
      </c>
      <c r="J592" s="23">
        <f t="shared" si="57"/>
        <v>506</v>
      </c>
    </row>
    <row r="593" spans="1:10" x14ac:dyDescent="0.25">
      <c r="A593" s="22" t="str">
        <f t="shared" si="54"/>
        <v>City of New Rochelle - 25</v>
      </c>
      <c r="B593" s="11">
        <v>210025</v>
      </c>
      <c r="C593" s="11">
        <v>370</v>
      </c>
      <c r="D593" s="11">
        <v>158</v>
      </c>
      <c r="E593" s="11">
        <v>14</v>
      </c>
      <c r="F593" s="11">
        <v>21</v>
      </c>
      <c r="G593" s="11">
        <v>0</v>
      </c>
      <c r="H593" s="11">
        <f t="shared" si="55"/>
        <v>563</v>
      </c>
      <c r="I593" s="24">
        <f t="shared" si="56"/>
        <v>8</v>
      </c>
      <c r="J593" s="23">
        <f t="shared" si="57"/>
        <v>571</v>
      </c>
    </row>
    <row r="594" spans="1:10" x14ac:dyDescent="0.25">
      <c r="A594" s="22" t="str">
        <f t="shared" si="54"/>
        <v>City of New Rochelle - 26</v>
      </c>
      <c r="B594" s="11">
        <v>210026</v>
      </c>
      <c r="C594" s="11">
        <v>152</v>
      </c>
      <c r="D594" s="11">
        <v>127</v>
      </c>
      <c r="E594" s="11">
        <v>8</v>
      </c>
      <c r="F594" s="11">
        <v>17</v>
      </c>
      <c r="G594" s="11">
        <v>0</v>
      </c>
      <c r="H594" s="11">
        <f t="shared" si="55"/>
        <v>304</v>
      </c>
      <c r="I594" s="24">
        <f t="shared" si="56"/>
        <v>7</v>
      </c>
      <c r="J594" s="23">
        <f t="shared" si="57"/>
        <v>311</v>
      </c>
    </row>
    <row r="595" spans="1:10" x14ac:dyDescent="0.25">
      <c r="A595" s="22" t="str">
        <f t="shared" si="54"/>
        <v>City of New Rochelle - 27</v>
      </c>
      <c r="B595" s="11">
        <v>210027</v>
      </c>
      <c r="C595" s="11">
        <v>96</v>
      </c>
      <c r="D595" s="11">
        <v>45</v>
      </c>
      <c r="E595" s="11">
        <v>2</v>
      </c>
      <c r="F595" s="11">
        <v>4</v>
      </c>
      <c r="G595" s="11">
        <v>0</v>
      </c>
      <c r="H595" s="11">
        <f t="shared" si="55"/>
        <v>147</v>
      </c>
      <c r="I595" s="24">
        <f t="shared" si="56"/>
        <v>2</v>
      </c>
      <c r="J595" s="23">
        <f t="shared" si="57"/>
        <v>149</v>
      </c>
    </row>
    <row r="596" spans="1:10" x14ac:dyDescent="0.25">
      <c r="A596" s="22" t="str">
        <f t="shared" si="54"/>
        <v>City of New Rochelle - 28</v>
      </c>
      <c r="B596" s="11">
        <v>210028</v>
      </c>
      <c r="C596" s="11">
        <v>193</v>
      </c>
      <c r="D596" s="11">
        <v>69</v>
      </c>
      <c r="E596" s="11">
        <v>6</v>
      </c>
      <c r="F596" s="11">
        <v>6</v>
      </c>
      <c r="G596" s="11">
        <v>1</v>
      </c>
      <c r="H596" s="11">
        <f t="shared" si="55"/>
        <v>275</v>
      </c>
      <c r="I596" s="24">
        <f t="shared" si="56"/>
        <v>4</v>
      </c>
      <c r="J596" s="23">
        <f t="shared" si="57"/>
        <v>279</v>
      </c>
    </row>
    <row r="597" spans="1:10" x14ac:dyDescent="0.25">
      <c r="A597" s="22" t="str">
        <f t="shared" si="54"/>
        <v>City of New Rochelle - 29</v>
      </c>
      <c r="B597" s="11">
        <v>210029</v>
      </c>
      <c r="C597" s="11">
        <v>302</v>
      </c>
      <c r="D597" s="11">
        <v>147</v>
      </c>
      <c r="E597" s="11">
        <v>16</v>
      </c>
      <c r="F597" s="11">
        <v>32</v>
      </c>
      <c r="G597" s="11">
        <v>0</v>
      </c>
      <c r="H597" s="11">
        <f t="shared" si="55"/>
        <v>497</v>
      </c>
      <c r="I597" s="24">
        <f t="shared" si="56"/>
        <v>13</v>
      </c>
      <c r="J597" s="23">
        <f t="shared" si="57"/>
        <v>510</v>
      </c>
    </row>
    <row r="598" spans="1:10" x14ac:dyDescent="0.25">
      <c r="A598" s="22" t="str">
        <f t="shared" si="54"/>
        <v>City of New Rochelle - 30</v>
      </c>
      <c r="B598" s="11">
        <v>210030</v>
      </c>
      <c r="C598" s="11">
        <v>274</v>
      </c>
      <c r="D598" s="11">
        <v>172</v>
      </c>
      <c r="E598" s="11">
        <v>15</v>
      </c>
      <c r="F598" s="11">
        <v>11</v>
      </c>
      <c r="G598" s="11">
        <v>0</v>
      </c>
      <c r="H598" s="11">
        <f t="shared" si="55"/>
        <v>472</v>
      </c>
      <c r="I598" s="24">
        <f t="shared" si="56"/>
        <v>16</v>
      </c>
      <c r="J598" s="23">
        <f t="shared" si="57"/>
        <v>488</v>
      </c>
    </row>
    <row r="599" spans="1:10" x14ac:dyDescent="0.25">
      <c r="A599" s="22" t="str">
        <f t="shared" si="54"/>
        <v>City of New Rochelle - 31</v>
      </c>
      <c r="B599" s="11">
        <v>210031</v>
      </c>
      <c r="C599" s="11">
        <v>336</v>
      </c>
      <c r="D599" s="11">
        <v>171</v>
      </c>
      <c r="E599" s="11">
        <v>9</v>
      </c>
      <c r="F599" s="11">
        <v>13</v>
      </c>
      <c r="G599" s="11">
        <v>0</v>
      </c>
      <c r="H599" s="11">
        <f t="shared" si="55"/>
        <v>529</v>
      </c>
      <c r="I599" s="24">
        <f t="shared" si="56"/>
        <v>14</v>
      </c>
      <c r="J599" s="23">
        <f t="shared" si="57"/>
        <v>543</v>
      </c>
    </row>
    <row r="600" spans="1:10" x14ac:dyDescent="0.25">
      <c r="A600" s="22" t="str">
        <f t="shared" si="54"/>
        <v>City of New Rochelle - 32</v>
      </c>
      <c r="B600" s="11">
        <v>210032</v>
      </c>
      <c r="C600" s="11">
        <v>220</v>
      </c>
      <c r="D600" s="11">
        <v>158</v>
      </c>
      <c r="E600" s="11">
        <v>7</v>
      </c>
      <c r="F600" s="11">
        <v>15</v>
      </c>
      <c r="G600" s="11">
        <v>0</v>
      </c>
      <c r="H600" s="11">
        <f t="shared" si="55"/>
        <v>400</v>
      </c>
      <c r="I600" s="24">
        <f t="shared" si="56"/>
        <v>10</v>
      </c>
      <c r="J600" s="23">
        <f t="shared" si="57"/>
        <v>410</v>
      </c>
    </row>
    <row r="601" spans="1:10" x14ac:dyDescent="0.25">
      <c r="A601" s="22" t="str">
        <f t="shared" ref="A601:A665" si="59">VLOOKUP(B601,KEY,3,FALSE)</f>
        <v>City of New Rochelle - 33</v>
      </c>
      <c r="B601" s="11">
        <v>210033</v>
      </c>
      <c r="C601" s="11">
        <v>333</v>
      </c>
      <c r="D601" s="11">
        <v>126</v>
      </c>
      <c r="E601" s="11">
        <v>12</v>
      </c>
      <c r="F601" s="11">
        <v>19</v>
      </c>
      <c r="G601" s="11">
        <v>0</v>
      </c>
      <c r="H601" s="11">
        <f t="shared" si="55"/>
        <v>490</v>
      </c>
      <c r="I601" s="24">
        <f t="shared" si="56"/>
        <v>10</v>
      </c>
      <c r="J601" s="23">
        <f t="shared" si="57"/>
        <v>500</v>
      </c>
    </row>
    <row r="602" spans="1:10" x14ac:dyDescent="0.25">
      <c r="A602" s="22" t="str">
        <f t="shared" si="59"/>
        <v>City of New Rochelle - 34</v>
      </c>
      <c r="B602" s="11">
        <v>210034</v>
      </c>
      <c r="C602" s="11">
        <v>138</v>
      </c>
      <c r="D602" s="11">
        <v>68</v>
      </c>
      <c r="E602" s="11">
        <v>12</v>
      </c>
      <c r="F602" s="11">
        <v>8</v>
      </c>
      <c r="G602" s="11">
        <v>0</v>
      </c>
      <c r="H602" s="11">
        <f t="shared" si="55"/>
        <v>226</v>
      </c>
      <c r="I602" s="24">
        <f t="shared" si="56"/>
        <v>3</v>
      </c>
      <c r="J602" s="23">
        <f t="shared" si="57"/>
        <v>229</v>
      </c>
    </row>
    <row r="603" spans="1:10" x14ac:dyDescent="0.25">
      <c r="A603" s="22" t="str">
        <f t="shared" si="59"/>
        <v>City of New Rochelle - 35</v>
      </c>
      <c r="B603" s="11">
        <v>210035</v>
      </c>
      <c r="C603" s="11">
        <v>325</v>
      </c>
      <c r="D603" s="11">
        <v>184</v>
      </c>
      <c r="E603" s="11">
        <v>12</v>
      </c>
      <c r="F603" s="11">
        <v>11</v>
      </c>
      <c r="G603" s="11">
        <v>0</v>
      </c>
      <c r="H603" s="11">
        <f t="shared" si="55"/>
        <v>532</v>
      </c>
      <c r="I603" s="24">
        <f t="shared" si="56"/>
        <v>14</v>
      </c>
      <c r="J603" s="23">
        <f t="shared" si="57"/>
        <v>546</v>
      </c>
    </row>
    <row r="604" spans="1:10" x14ac:dyDescent="0.25">
      <c r="A604" s="22" t="str">
        <f t="shared" si="59"/>
        <v>City of New Rochelle - 36</v>
      </c>
      <c r="B604" s="11">
        <v>210036</v>
      </c>
      <c r="C604" s="11">
        <v>173</v>
      </c>
      <c r="D604" s="11">
        <v>117</v>
      </c>
      <c r="E604" s="11">
        <v>11</v>
      </c>
      <c r="F604" s="11">
        <v>5</v>
      </c>
      <c r="G604" s="11">
        <v>0</v>
      </c>
      <c r="H604" s="11">
        <f t="shared" si="55"/>
        <v>306</v>
      </c>
      <c r="I604" s="24">
        <f t="shared" si="56"/>
        <v>15</v>
      </c>
      <c r="J604" s="23">
        <f t="shared" si="57"/>
        <v>321</v>
      </c>
    </row>
    <row r="605" spans="1:10" x14ac:dyDescent="0.25">
      <c r="A605" s="22" t="str">
        <f t="shared" si="59"/>
        <v>City of New Rochelle - 37</v>
      </c>
      <c r="B605" s="11">
        <v>210037</v>
      </c>
      <c r="C605" s="11">
        <v>234</v>
      </c>
      <c r="D605" s="11">
        <v>182</v>
      </c>
      <c r="E605" s="11">
        <v>25</v>
      </c>
      <c r="F605" s="11">
        <v>17</v>
      </c>
      <c r="G605" s="11">
        <v>0</v>
      </c>
      <c r="H605" s="11">
        <f t="shared" si="55"/>
        <v>458</v>
      </c>
      <c r="I605" s="24">
        <f t="shared" si="56"/>
        <v>15</v>
      </c>
      <c r="J605" s="23">
        <f t="shared" si="57"/>
        <v>473</v>
      </c>
    </row>
    <row r="606" spans="1:10" x14ac:dyDescent="0.25">
      <c r="A606" s="22" t="str">
        <f t="shared" si="59"/>
        <v>City of New Rochelle - 38</v>
      </c>
      <c r="B606" s="11">
        <v>210038</v>
      </c>
      <c r="C606" s="11">
        <v>371</v>
      </c>
      <c r="D606" s="11">
        <v>162</v>
      </c>
      <c r="E606" s="11">
        <v>3</v>
      </c>
      <c r="F606" s="11">
        <v>30</v>
      </c>
      <c r="G606" s="11">
        <v>0</v>
      </c>
      <c r="H606" s="11">
        <f t="shared" si="55"/>
        <v>566</v>
      </c>
      <c r="I606" s="24">
        <f t="shared" si="56"/>
        <v>9</v>
      </c>
      <c r="J606" s="23">
        <f t="shared" si="57"/>
        <v>575</v>
      </c>
    </row>
    <row r="607" spans="1:10" x14ac:dyDescent="0.25">
      <c r="A607" s="22" t="str">
        <f t="shared" si="59"/>
        <v>City of New Rochelle - 39</v>
      </c>
      <c r="B607" s="11">
        <v>210039</v>
      </c>
      <c r="C607" s="11">
        <v>178</v>
      </c>
      <c r="D607" s="11">
        <v>140</v>
      </c>
      <c r="E607" s="11">
        <v>16</v>
      </c>
      <c r="F607" s="11">
        <v>3</v>
      </c>
      <c r="G607" s="11">
        <v>0</v>
      </c>
      <c r="H607" s="11">
        <f t="shared" si="55"/>
        <v>337</v>
      </c>
      <c r="I607" s="24">
        <f t="shared" si="56"/>
        <v>11</v>
      </c>
      <c r="J607" s="23">
        <f t="shared" si="57"/>
        <v>348</v>
      </c>
    </row>
    <row r="608" spans="1:10" x14ac:dyDescent="0.25">
      <c r="A608" s="22" t="str">
        <f t="shared" si="59"/>
        <v>City of New Rochelle - 40</v>
      </c>
      <c r="B608" s="11">
        <v>210040</v>
      </c>
      <c r="C608" s="11">
        <v>187</v>
      </c>
      <c r="D608" s="11">
        <v>157</v>
      </c>
      <c r="E608" s="11">
        <v>14</v>
      </c>
      <c r="F608" s="11">
        <v>11</v>
      </c>
      <c r="G608" s="11">
        <v>0</v>
      </c>
      <c r="H608" s="11">
        <f t="shared" si="55"/>
        <v>369</v>
      </c>
      <c r="I608" s="24">
        <f t="shared" si="56"/>
        <v>10</v>
      </c>
      <c r="J608" s="23">
        <f t="shared" si="57"/>
        <v>379</v>
      </c>
    </row>
    <row r="609" spans="1:10" x14ac:dyDescent="0.25">
      <c r="A609" s="22" t="str">
        <f t="shared" si="59"/>
        <v>City of New Rochelle - 41</v>
      </c>
      <c r="B609" s="11">
        <v>210041</v>
      </c>
      <c r="C609" s="11">
        <v>286</v>
      </c>
      <c r="D609" s="11">
        <v>161</v>
      </c>
      <c r="E609" s="11">
        <v>10</v>
      </c>
      <c r="F609" s="11">
        <v>16</v>
      </c>
      <c r="G609" s="11">
        <v>0</v>
      </c>
      <c r="H609" s="11">
        <f t="shared" si="55"/>
        <v>473</v>
      </c>
      <c r="I609" s="24">
        <f t="shared" si="56"/>
        <v>9</v>
      </c>
      <c r="J609" s="23">
        <f t="shared" si="57"/>
        <v>482</v>
      </c>
    </row>
    <row r="610" spans="1:10" x14ac:dyDescent="0.25">
      <c r="A610" s="22" t="str">
        <f t="shared" si="59"/>
        <v>City of New Rochelle - 42</v>
      </c>
      <c r="B610" s="11">
        <v>210042</v>
      </c>
      <c r="C610" s="11">
        <v>255</v>
      </c>
      <c r="D610" s="11">
        <v>158</v>
      </c>
      <c r="E610" s="11">
        <v>8</v>
      </c>
      <c r="F610" s="11">
        <v>6</v>
      </c>
      <c r="G610" s="11">
        <v>0</v>
      </c>
      <c r="H610" s="11">
        <f t="shared" si="55"/>
        <v>427</v>
      </c>
      <c r="I610" s="24">
        <f t="shared" si="56"/>
        <v>7</v>
      </c>
      <c r="J610" s="23">
        <f t="shared" si="57"/>
        <v>434</v>
      </c>
    </row>
    <row r="611" spans="1:10" x14ac:dyDescent="0.25">
      <c r="A611" s="22" t="str">
        <f t="shared" si="59"/>
        <v>City of New Rochelle - 43</v>
      </c>
      <c r="B611" s="11">
        <v>210043</v>
      </c>
      <c r="C611" s="11">
        <v>152</v>
      </c>
      <c r="D611" s="11">
        <v>163</v>
      </c>
      <c r="E611" s="11">
        <v>17</v>
      </c>
      <c r="F611" s="11">
        <v>11</v>
      </c>
      <c r="G611" s="11">
        <v>0</v>
      </c>
      <c r="H611" s="11">
        <f t="shared" si="55"/>
        <v>343</v>
      </c>
      <c r="I611" s="24">
        <f t="shared" si="56"/>
        <v>21</v>
      </c>
      <c r="J611" s="23">
        <f t="shared" si="57"/>
        <v>364</v>
      </c>
    </row>
    <row r="612" spans="1:10" x14ac:dyDescent="0.25">
      <c r="A612" s="22" t="str">
        <f t="shared" si="59"/>
        <v>City of New Rochelle - 44</v>
      </c>
      <c r="B612" s="11">
        <v>210044</v>
      </c>
      <c r="C612" s="11">
        <v>338</v>
      </c>
      <c r="D612" s="11">
        <v>270</v>
      </c>
      <c r="E612" s="11">
        <v>14</v>
      </c>
      <c r="F612" s="11">
        <v>18</v>
      </c>
      <c r="G612" s="11">
        <v>0</v>
      </c>
      <c r="H612" s="11">
        <f t="shared" si="55"/>
        <v>640</v>
      </c>
      <c r="I612" s="24">
        <f t="shared" si="56"/>
        <v>21</v>
      </c>
      <c r="J612" s="23">
        <f t="shared" si="57"/>
        <v>661</v>
      </c>
    </row>
    <row r="613" spans="1:10" x14ac:dyDescent="0.25">
      <c r="A613" s="22" t="str">
        <f t="shared" si="59"/>
        <v>City of New Rochelle - 45</v>
      </c>
      <c r="B613" s="11">
        <v>210045</v>
      </c>
      <c r="C613" s="11">
        <v>33</v>
      </c>
      <c r="D613" s="11">
        <v>43</v>
      </c>
      <c r="E613" s="11">
        <v>11</v>
      </c>
      <c r="F613" s="11">
        <v>1</v>
      </c>
      <c r="G613" s="11">
        <v>0</v>
      </c>
      <c r="H613" s="11">
        <f t="shared" si="55"/>
        <v>88</v>
      </c>
      <c r="I613" s="24">
        <f t="shared" si="56"/>
        <v>6</v>
      </c>
      <c r="J613" s="23">
        <f t="shared" si="57"/>
        <v>94</v>
      </c>
    </row>
    <row r="614" spans="1:10" x14ac:dyDescent="0.25">
      <c r="A614" s="22" t="str">
        <f t="shared" si="59"/>
        <v>City of New Rochelle - 46</v>
      </c>
      <c r="B614" s="11">
        <v>210046</v>
      </c>
      <c r="C614" s="11">
        <v>222</v>
      </c>
      <c r="D614" s="11">
        <v>160</v>
      </c>
      <c r="E614" s="11">
        <v>13</v>
      </c>
      <c r="F614" s="11">
        <v>12</v>
      </c>
      <c r="G614" s="11">
        <v>0</v>
      </c>
      <c r="H614" s="11">
        <f t="shared" si="55"/>
        <v>407</v>
      </c>
      <c r="I614" s="24">
        <f t="shared" si="56"/>
        <v>6</v>
      </c>
      <c r="J614" s="23">
        <f t="shared" si="57"/>
        <v>413</v>
      </c>
    </row>
    <row r="615" spans="1:10" x14ac:dyDescent="0.25">
      <c r="A615" s="22" t="str">
        <f t="shared" si="59"/>
        <v>City of New Rochelle - 47</v>
      </c>
      <c r="B615" s="11">
        <v>210047</v>
      </c>
      <c r="C615" s="11">
        <v>265</v>
      </c>
      <c r="D615" s="11">
        <v>218</v>
      </c>
      <c r="E615" s="11">
        <v>13</v>
      </c>
      <c r="F615" s="11">
        <v>15</v>
      </c>
      <c r="G615" s="11">
        <v>0</v>
      </c>
      <c r="H615" s="11">
        <f t="shared" ref="H615:H680" si="60">SUM(C615:G615)</f>
        <v>511</v>
      </c>
      <c r="I615" s="24">
        <f t="shared" ref="I615:I680" si="61">SUM(J615-H615)</f>
        <v>8</v>
      </c>
      <c r="J615" s="23">
        <f t="shared" ref="J615:J680" si="62">VLOOKUP(B615,KEY,2,FALSE)</f>
        <v>519</v>
      </c>
    </row>
    <row r="616" spans="1:10" x14ac:dyDescent="0.25">
      <c r="A616" s="22" t="str">
        <f t="shared" si="59"/>
        <v>City of New Rochelle - 48</v>
      </c>
      <c r="B616" s="11">
        <v>210048</v>
      </c>
      <c r="C616" s="11">
        <v>258</v>
      </c>
      <c r="D616" s="11">
        <v>131</v>
      </c>
      <c r="E616" s="11">
        <v>16</v>
      </c>
      <c r="F616" s="11">
        <v>20</v>
      </c>
      <c r="G616" s="11">
        <v>0</v>
      </c>
      <c r="H616" s="11">
        <f t="shared" si="60"/>
        <v>425</v>
      </c>
      <c r="I616" s="24">
        <f t="shared" si="61"/>
        <v>8</v>
      </c>
      <c r="J616" s="23">
        <f t="shared" si="62"/>
        <v>433</v>
      </c>
    </row>
    <row r="617" spans="1:10" x14ac:dyDescent="0.25">
      <c r="A617" s="22" t="str">
        <f t="shared" si="59"/>
        <v>City of New Rochelle - 49</v>
      </c>
      <c r="B617" s="11">
        <v>210049</v>
      </c>
      <c r="C617" s="11">
        <v>170</v>
      </c>
      <c r="D617" s="11">
        <v>15</v>
      </c>
      <c r="E617" s="11">
        <v>3</v>
      </c>
      <c r="F617" s="11">
        <v>5</v>
      </c>
      <c r="G617" s="11">
        <v>0</v>
      </c>
      <c r="H617" s="11">
        <f t="shared" si="60"/>
        <v>193</v>
      </c>
      <c r="I617" s="24">
        <f t="shared" si="61"/>
        <v>5</v>
      </c>
      <c r="J617" s="23">
        <f t="shared" si="62"/>
        <v>198</v>
      </c>
    </row>
    <row r="618" spans="1:10" x14ac:dyDescent="0.25">
      <c r="A618" s="22" t="str">
        <f t="shared" si="59"/>
        <v>City of New Rochelle - 50</v>
      </c>
      <c r="B618" s="11">
        <v>210050</v>
      </c>
      <c r="C618" s="11">
        <v>152</v>
      </c>
      <c r="D618" s="11">
        <v>31</v>
      </c>
      <c r="E618" s="11">
        <v>8</v>
      </c>
      <c r="F618" s="11">
        <v>7</v>
      </c>
      <c r="G618" s="11">
        <v>0</v>
      </c>
      <c r="H618" s="11">
        <f t="shared" si="60"/>
        <v>198</v>
      </c>
      <c r="I618" s="24">
        <f t="shared" si="61"/>
        <v>10</v>
      </c>
      <c r="J618" s="23">
        <f t="shared" si="62"/>
        <v>208</v>
      </c>
    </row>
    <row r="619" spans="1:10" x14ac:dyDescent="0.25">
      <c r="A619" s="22" t="str">
        <f t="shared" si="59"/>
        <v>City of New Rochelle - 51</v>
      </c>
      <c r="B619" s="11">
        <v>210051</v>
      </c>
      <c r="C619" s="11">
        <v>56</v>
      </c>
      <c r="D619" s="11">
        <v>12</v>
      </c>
      <c r="E619" s="11">
        <v>2</v>
      </c>
      <c r="F619" s="11">
        <v>2</v>
      </c>
      <c r="G619" s="11">
        <v>0</v>
      </c>
      <c r="H619" s="11">
        <f t="shared" si="60"/>
        <v>72</v>
      </c>
      <c r="I619" s="24">
        <f t="shared" si="61"/>
        <v>6</v>
      </c>
      <c r="J619" s="23">
        <f t="shared" si="62"/>
        <v>78</v>
      </c>
    </row>
    <row r="620" spans="1:10" x14ac:dyDescent="0.25">
      <c r="A620" s="22" t="str">
        <f t="shared" si="59"/>
        <v>City of New Rochelle - 52</v>
      </c>
      <c r="B620" s="11">
        <v>210052</v>
      </c>
      <c r="C620" s="11">
        <v>155</v>
      </c>
      <c r="D620" s="11">
        <v>71</v>
      </c>
      <c r="E620" s="11">
        <v>2</v>
      </c>
      <c r="F620" s="11">
        <v>7</v>
      </c>
      <c r="G620" s="11">
        <v>0</v>
      </c>
      <c r="H620" s="11">
        <f t="shared" si="60"/>
        <v>235</v>
      </c>
      <c r="I620" s="24">
        <f t="shared" si="61"/>
        <v>8</v>
      </c>
      <c r="J620" s="23">
        <f t="shared" si="62"/>
        <v>243</v>
      </c>
    </row>
    <row r="621" spans="1:10" x14ac:dyDescent="0.25">
      <c r="A621" s="22" t="str">
        <f t="shared" si="59"/>
        <v>City of New Rochelle - 53</v>
      </c>
      <c r="B621" s="11">
        <v>210053</v>
      </c>
      <c r="C621" s="11">
        <v>117</v>
      </c>
      <c r="D621" s="11">
        <v>64</v>
      </c>
      <c r="E621" s="11">
        <v>6</v>
      </c>
      <c r="F621" s="11">
        <v>8</v>
      </c>
      <c r="G621" s="11">
        <v>0</v>
      </c>
      <c r="H621" s="11">
        <f t="shared" si="60"/>
        <v>195</v>
      </c>
      <c r="I621" s="24">
        <f t="shared" si="61"/>
        <v>10</v>
      </c>
      <c r="J621" s="23">
        <f t="shared" si="62"/>
        <v>205</v>
      </c>
    </row>
    <row r="622" spans="1:10" x14ac:dyDescent="0.25">
      <c r="A622" s="22" t="str">
        <f t="shared" si="59"/>
        <v>City of New Rochelle - 54</v>
      </c>
      <c r="B622" s="11">
        <v>210054</v>
      </c>
      <c r="C622" s="11">
        <v>96</v>
      </c>
      <c r="D622" s="11">
        <v>39</v>
      </c>
      <c r="E622" s="11">
        <v>4</v>
      </c>
      <c r="F622" s="11">
        <v>5</v>
      </c>
      <c r="G622" s="11">
        <v>0</v>
      </c>
      <c r="H622" s="11">
        <f t="shared" si="60"/>
        <v>144</v>
      </c>
      <c r="I622" s="24">
        <f t="shared" si="61"/>
        <v>13</v>
      </c>
      <c r="J622" s="23">
        <f t="shared" si="62"/>
        <v>157</v>
      </c>
    </row>
    <row r="623" spans="1:10" x14ac:dyDescent="0.25">
      <c r="A623" s="22" t="str">
        <f t="shared" si="59"/>
        <v>City of New Rochelle - 55</v>
      </c>
      <c r="B623" s="11">
        <v>210055</v>
      </c>
      <c r="C623" s="11">
        <v>3</v>
      </c>
      <c r="D623" s="11">
        <v>2</v>
      </c>
      <c r="E623" s="11">
        <v>0</v>
      </c>
      <c r="F623" s="11">
        <v>0</v>
      </c>
      <c r="G623" s="11">
        <v>0</v>
      </c>
      <c r="H623" s="11">
        <f t="shared" si="60"/>
        <v>5</v>
      </c>
      <c r="I623" s="24">
        <f t="shared" si="61"/>
        <v>0</v>
      </c>
      <c r="J623" s="23">
        <f t="shared" si="62"/>
        <v>5</v>
      </c>
    </row>
    <row r="624" spans="1:10" x14ac:dyDescent="0.25">
      <c r="A624" s="22" t="str">
        <f t="shared" si="59"/>
        <v>City of New Rochelle - 56</v>
      </c>
      <c r="B624" s="11">
        <v>210056</v>
      </c>
      <c r="C624" s="11">
        <v>33</v>
      </c>
      <c r="D624" s="11">
        <v>24</v>
      </c>
      <c r="E624" s="11">
        <v>0</v>
      </c>
      <c r="F624" s="11">
        <v>4</v>
      </c>
      <c r="G624" s="11">
        <v>0</v>
      </c>
      <c r="H624" s="11">
        <f t="shared" si="60"/>
        <v>61</v>
      </c>
      <c r="I624" s="24">
        <f t="shared" si="61"/>
        <v>2</v>
      </c>
      <c r="J624" s="23">
        <f t="shared" si="62"/>
        <v>63</v>
      </c>
    </row>
    <row r="625" spans="1:10" x14ac:dyDescent="0.25">
      <c r="A625" s="22" t="str">
        <f t="shared" si="59"/>
        <v>City of New Rochelle - 57</v>
      </c>
      <c r="B625" s="11">
        <v>210057</v>
      </c>
      <c r="C625" s="11">
        <v>252</v>
      </c>
      <c r="D625" s="11">
        <v>22</v>
      </c>
      <c r="E625" s="11">
        <v>2</v>
      </c>
      <c r="F625" s="11">
        <v>36</v>
      </c>
      <c r="G625" s="11">
        <v>0</v>
      </c>
      <c r="H625" s="11">
        <f t="shared" si="60"/>
        <v>312</v>
      </c>
      <c r="I625" s="24">
        <f t="shared" si="61"/>
        <v>6</v>
      </c>
      <c r="J625" s="23">
        <f t="shared" si="62"/>
        <v>318</v>
      </c>
    </row>
    <row r="626" spans="1:10" x14ac:dyDescent="0.25">
      <c r="A626" s="22" t="str">
        <f t="shared" si="59"/>
        <v>City of New Rochelle - 58</v>
      </c>
      <c r="B626" s="11">
        <v>210058</v>
      </c>
      <c r="C626" s="11">
        <v>185</v>
      </c>
      <c r="D626" s="11">
        <v>31</v>
      </c>
      <c r="E626" s="11">
        <v>5</v>
      </c>
      <c r="F626" s="11">
        <v>6</v>
      </c>
      <c r="G626" s="11">
        <v>0</v>
      </c>
      <c r="H626" s="11">
        <f t="shared" si="60"/>
        <v>227</v>
      </c>
      <c r="I626" s="24">
        <f t="shared" si="61"/>
        <v>8</v>
      </c>
      <c r="J626" s="23">
        <f t="shared" si="62"/>
        <v>235</v>
      </c>
    </row>
    <row r="627" spans="1:10" x14ac:dyDescent="0.25">
      <c r="A627" s="22" t="str">
        <f t="shared" si="59"/>
        <v>City of New Rochelle - 59</v>
      </c>
      <c r="B627" s="11">
        <v>210059</v>
      </c>
      <c r="C627" s="11">
        <v>268</v>
      </c>
      <c r="D627" s="11">
        <v>41</v>
      </c>
      <c r="E627" s="11">
        <v>1</v>
      </c>
      <c r="F627" s="11">
        <v>12</v>
      </c>
      <c r="G627" s="11">
        <v>0</v>
      </c>
      <c r="H627" s="11">
        <f t="shared" si="60"/>
        <v>322</v>
      </c>
      <c r="I627" s="24">
        <f t="shared" si="61"/>
        <v>9</v>
      </c>
      <c r="J627" s="23">
        <f t="shared" si="62"/>
        <v>331</v>
      </c>
    </row>
    <row r="628" spans="1:10" x14ac:dyDescent="0.25">
      <c r="A628" s="22" t="str">
        <f t="shared" si="59"/>
        <v>City of New Rochelle - 60</v>
      </c>
      <c r="B628" s="11">
        <v>210060</v>
      </c>
      <c r="C628" s="11">
        <v>155</v>
      </c>
      <c r="D628" s="11">
        <v>11</v>
      </c>
      <c r="E628" s="11">
        <v>3</v>
      </c>
      <c r="F628" s="11">
        <v>4</v>
      </c>
      <c r="G628" s="11">
        <v>0</v>
      </c>
      <c r="H628" s="11">
        <f t="shared" si="60"/>
        <v>173</v>
      </c>
      <c r="I628" s="24">
        <f t="shared" si="61"/>
        <v>5</v>
      </c>
      <c r="J628" s="23">
        <f t="shared" si="62"/>
        <v>178</v>
      </c>
    </row>
    <row r="629" spans="1:10" x14ac:dyDescent="0.25">
      <c r="A629" s="22" t="str">
        <f t="shared" si="59"/>
        <v>City of New Rochelle - 61</v>
      </c>
      <c r="B629" s="11">
        <v>210061</v>
      </c>
      <c r="C629" s="11">
        <v>95</v>
      </c>
      <c r="D629" s="11">
        <v>61</v>
      </c>
      <c r="E629" s="11">
        <v>4</v>
      </c>
      <c r="F629" s="11">
        <v>10</v>
      </c>
      <c r="G629" s="11">
        <v>0</v>
      </c>
      <c r="H629" s="11">
        <f t="shared" si="60"/>
        <v>170</v>
      </c>
      <c r="I629" s="24">
        <f t="shared" si="61"/>
        <v>12</v>
      </c>
      <c r="J629" s="23">
        <f t="shared" si="62"/>
        <v>182</v>
      </c>
    </row>
    <row r="630" spans="1:10" x14ac:dyDescent="0.25">
      <c r="A630" s="22" t="str">
        <f t="shared" si="59"/>
        <v>City of New Rochelle - 63</v>
      </c>
      <c r="B630" s="11">
        <v>210063</v>
      </c>
      <c r="C630" s="11">
        <v>224</v>
      </c>
      <c r="D630" s="11">
        <v>62</v>
      </c>
      <c r="E630" s="11">
        <v>3</v>
      </c>
      <c r="F630" s="11">
        <v>15</v>
      </c>
      <c r="G630" s="11">
        <v>0</v>
      </c>
      <c r="H630" s="11">
        <f t="shared" si="60"/>
        <v>304</v>
      </c>
      <c r="I630" s="24">
        <f t="shared" si="61"/>
        <v>8</v>
      </c>
      <c r="J630" s="23">
        <f t="shared" si="62"/>
        <v>312</v>
      </c>
    </row>
    <row r="631" spans="1:10" x14ac:dyDescent="0.25">
      <c r="A631" s="22" t="str">
        <f t="shared" si="59"/>
        <v>City of New Rochelle - 64</v>
      </c>
      <c r="B631" s="11">
        <v>210064</v>
      </c>
      <c r="C631" s="11">
        <v>144</v>
      </c>
      <c r="D631" s="11">
        <v>19</v>
      </c>
      <c r="E631" s="11">
        <v>2</v>
      </c>
      <c r="F631" s="11">
        <v>10</v>
      </c>
      <c r="G631" s="11">
        <v>0</v>
      </c>
      <c r="H631" s="11">
        <f t="shared" si="60"/>
        <v>175</v>
      </c>
      <c r="I631" s="24">
        <f t="shared" si="61"/>
        <v>10</v>
      </c>
      <c r="J631" s="23">
        <f t="shared" si="62"/>
        <v>185</v>
      </c>
    </row>
    <row r="632" spans="1:10" x14ac:dyDescent="0.25">
      <c r="A632" s="22" t="str">
        <f t="shared" si="59"/>
        <v>City of New Rochelle - 65</v>
      </c>
      <c r="B632" s="11">
        <v>210065</v>
      </c>
      <c r="C632" s="11">
        <v>127</v>
      </c>
      <c r="D632" s="11">
        <v>54</v>
      </c>
      <c r="E632" s="11">
        <v>5</v>
      </c>
      <c r="F632" s="11">
        <v>4</v>
      </c>
      <c r="G632" s="11">
        <v>0</v>
      </c>
      <c r="H632" s="11">
        <f t="shared" si="60"/>
        <v>190</v>
      </c>
      <c r="I632" s="24">
        <f t="shared" si="61"/>
        <v>6</v>
      </c>
      <c r="J632" s="23">
        <f t="shared" si="62"/>
        <v>196</v>
      </c>
    </row>
    <row r="633" spans="1:10" x14ac:dyDescent="0.25">
      <c r="A633" s="22" t="str">
        <f t="shared" si="59"/>
        <v>City of New Rochelle - 66</v>
      </c>
      <c r="B633" s="11">
        <v>210066</v>
      </c>
      <c r="C633" s="11">
        <v>66</v>
      </c>
      <c r="D633" s="11">
        <v>4</v>
      </c>
      <c r="E633" s="11">
        <v>0</v>
      </c>
      <c r="F633" s="11">
        <v>1</v>
      </c>
      <c r="G633" s="11">
        <v>0</v>
      </c>
      <c r="H633" s="11">
        <f t="shared" si="60"/>
        <v>71</v>
      </c>
      <c r="I633" s="24">
        <f t="shared" si="61"/>
        <v>2</v>
      </c>
      <c r="J633" s="23">
        <f t="shared" si="62"/>
        <v>73</v>
      </c>
    </row>
    <row r="634" spans="1:10" x14ac:dyDescent="0.25">
      <c r="A634" s="22" t="str">
        <f t="shared" si="59"/>
        <v>City of New Rochelle - 67</v>
      </c>
      <c r="B634" s="11">
        <v>210067</v>
      </c>
      <c r="C634" s="11">
        <v>185</v>
      </c>
      <c r="D634" s="11">
        <v>139</v>
      </c>
      <c r="E634" s="11">
        <v>10</v>
      </c>
      <c r="F634" s="11">
        <v>13</v>
      </c>
      <c r="G634" s="11">
        <v>0</v>
      </c>
      <c r="H634" s="11">
        <f t="shared" si="60"/>
        <v>347</v>
      </c>
      <c r="I634" s="24">
        <f t="shared" si="61"/>
        <v>4</v>
      </c>
      <c r="J634" s="23">
        <f t="shared" si="62"/>
        <v>351</v>
      </c>
    </row>
    <row r="635" spans="1:10" x14ac:dyDescent="0.25">
      <c r="A635" s="22" t="str">
        <f t="shared" si="59"/>
        <v>City of New Rochelle - 68</v>
      </c>
      <c r="B635" s="11">
        <v>210068</v>
      </c>
      <c r="C635" s="11">
        <v>133</v>
      </c>
      <c r="D635" s="11">
        <v>79</v>
      </c>
      <c r="E635" s="11">
        <v>6</v>
      </c>
      <c r="F635" s="11">
        <v>9</v>
      </c>
      <c r="G635" s="11">
        <v>0</v>
      </c>
      <c r="H635" s="11">
        <f t="shared" si="60"/>
        <v>227</v>
      </c>
      <c r="I635" s="24">
        <f t="shared" si="61"/>
        <v>4</v>
      </c>
      <c r="J635" s="23">
        <f t="shared" si="62"/>
        <v>231</v>
      </c>
    </row>
    <row r="636" spans="1:10" x14ac:dyDescent="0.25">
      <c r="A636" s="22" t="str">
        <f t="shared" si="59"/>
        <v>City of New Rochelle - 69</v>
      </c>
      <c r="B636" s="11">
        <v>210069</v>
      </c>
      <c r="C636" s="11">
        <v>231</v>
      </c>
      <c r="D636" s="11">
        <v>183</v>
      </c>
      <c r="E636" s="11">
        <v>19</v>
      </c>
      <c r="F636" s="11">
        <v>10</v>
      </c>
      <c r="G636" s="11">
        <v>0</v>
      </c>
      <c r="H636" s="11">
        <f t="shared" si="60"/>
        <v>443</v>
      </c>
      <c r="I636" s="24">
        <f t="shared" si="61"/>
        <v>11</v>
      </c>
      <c r="J636" s="23">
        <f t="shared" si="62"/>
        <v>454</v>
      </c>
    </row>
    <row r="637" spans="1:10" x14ac:dyDescent="0.25">
      <c r="A637" s="22" t="str">
        <f t="shared" si="59"/>
        <v>City of New Rochelle - 70</v>
      </c>
      <c r="B637" s="11">
        <v>210070</v>
      </c>
      <c r="C637" s="11">
        <v>8</v>
      </c>
      <c r="D637" s="11">
        <v>1</v>
      </c>
      <c r="E637" s="11">
        <v>0</v>
      </c>
      <c r="F637" s="11">
        <v>1</v>
      </c>
      <c r="G637" s="11">
        <v>0</v>
      </c>
      <c r="H637" s="11">
        <f t="shared" si="60"/>
        <v>10</v>
      </c>
      <c r="I637" s="24">
        <f t="shared" si="61"/>
        <v>0</v>
      </c>
      <c r="J637" s="23">
        <f t="shared" si="62"/>
        <v>10</v>
      </c>
    </row>
    <row r="638" spans="1:10" x14ac:dyDescent="0.25">
      <c r="A638" s="22" t="str">
        <f t="shared" si="59"/>
        <v>City of New Rochelle - 71</v>
      </c>
      <c r="B638" s="11">
        <v>210071</v>
      </c>
      <c r="C638" s="11">
        <v>132</v>
      </c>
      <c r="D638" s="11">
        <v>110</v>
      </c>
      <c r="E638" s="11">
        <v>7</v>
      </c>
      <c r="F638" s="11">
        <v>10</v>
      </c>
      <c r="G638" s="11">
        <v>0</v>
      </c>
      <c r="H638" s="11">
        <f t="shared" si="60"/>
        <v>259</v>
      </c>
      <c r="I638" s="24">
        <f t="shared" si="61"/>
        <v>6</v>
      </c>
      <c r="J638" s="23">
        <f t="shared" si="62"/>
        <v>265</v>
      </c>
    </row>
    <row r="639" spans="1:10" x14ac:dyDescent="0.25">
      <c r="A639" s="22" t="str">
        <f t="shared" si="59"/>
        <v>City of New Rochelle - 72</v>
      </c>
      <c r="B639" s="11">
        <v>210072</v>
      </c>
      <c r="C639" s="11">
        <v>86</v>
      </c>
      <c r="D639" s="11">
        <v>21</v>
      </c>
      <c r="E639" s="11">
        <v>5</v>
      </c>
      <c r="F639" s="11">
        <v>10</v>
      </c>
      <c r="G639" s="11">
        <v>0</v>
      </c>
      <c r="H639" s="11">
        <f t="shared" si="60"/>
        <v>122</v>
      </c>
      <c r="I639" s="24">
        <f t="shared" si="61"/>
        <v>2</v>
      </c>
      <c r="J639" s="23">
        <f t="shared" si="62"/>
        <v>124</v>
      </c>
    </row>
    <row r="640" spans="1:10" x14ac:dyDescent="0.25">
      <c r="A640" s="22" t="str">
        <f t="shared" si="59"/>
        <v>City of New Rochelle - 73</v>
      </c>
      <c r="B640" s="11">
        <v>210073</v>
      </c>
      <c r="C640" s="11">
        <v>206</v>
      </c>
      <c r="D640" s="11">
        <v>201</v>
      </c>
      <c r="E640" s="11">
        <v>18</v>
      </c>
      <c r="F640" s="11">
        <v>5</v>
      </c>
      <c r="G640" s="11">
        <v>0</v>
      </c>
      <c r="H640" s="11">
        <f t="shared" si="60"/>
        <v>430</v>
      </c>
      <c r="I640" s="24">
        <f t="shared" si="61"/>
        <v>10</v>
      </c>
      <c r="J640" s="23">
        <f t="shared" si="62"/>
        <v>440</v>
      </c>
    </row>
    <row r="641" spans="1:10" x14ac:dyDescent="0.25">
      <c r="A641" s="22" t="str">
        <f t="shared" si="59"/>
        <v>City of New Rochelle - 74</v>
      </c>
      <c r="B641" s="11">
        <v>210074</v>
      </c>
      <c r="C641" s="11">
        <v>273</v>
      </c>
      <c r="D641" s="11">
        <v>219</v>
      </c>
      <c r="E641" s="11">
        <v>17</v>
      </c>
      <c r="F641" s="11">
        <v>21</v>
      </c>
      <c r="G641" s="11">
        <v>0</v>
      </c>
      <c r="H641" s="11">
        <f t="shared" si="60"/>
        <v>530</v>
      </c>
      <c r="I641" s="24">
        <f t="shared" si="61"/>
        <v>14</v>
      </c>
      <c r="J641" s="23">
        <f t="shared" si="62"/>
        <v>544</v>
      </c>
    </row>
    <row r="642" spans="1:10" x14ac:dyDescent="0.25">
      <c r="A642" s="22" t="str">
        <f t="shared" si="59"/>
        <v>City of New Rochelle - 75</v>
      </c>
      <c r="B642" s="11">
        <v>210075</v>
      </c>
      <c r="C642" s="11">
        <v>32</v>
      </c>
      <c r="D642" s="11">
        <v>4</v>
      </c>
      <c r="E642" s="11">
        <v>1</v>
      </c>
      <c r="F642" s="11">
        <v>1</v>
      </c>
      <c r="G642" s="11">
        <v>0</v>
      </c>
      <c r="H642" s="11">
        <f t="shared" si="60"/>
        <v>38</v>
      </c>
      <c r="I642" s="24">
        <f t="shared" si="61"/>
        <v>0</v>
      </c>
      <c r="J642" s="23">
        <f t="shared" si="62"/>
        <v>38</v>
      </c>
    </row>
    <row r="643" spans="1:10" x14ac:dyDescent="0.25">
      <c r="A643" s="22" t="str">
        <f t="shared" si="59"/>
        <v>City of New Rochelle - 76</v>
      </c>
      <c r="B643" s="11">
        <v>210076</v>
      </c>
      <c r="C643" s="11">
        <v>0</v>
      </c>
      <c r="D643" s="11">
        <v>0</v>
      </c>
      <c r="E643" s="11">
        <v>0</v>
      </c>
      <c r="F643" s="11">
        <v>0</v>
      </c>
      <c r="G643" s="11">
        <v>0</v>
      </c>
      <c r="H643" s="11">
        <f t="shared" si="60"/>
        <v>0</v>
      </c>
      <c r="I643" s="24">
        <f t="shared" si="61"/>
        <v>0</v>
      </c>
      <c r="J643" s="23">
        <f t="shared" si="62"/>
        <v>0</v>
      </c>
    </row>
    <row r="644" spans="1:10" x14ac:dyDescent="0.25">
      <c r="A644" s="22" t="str">
        <f t="shared" si="59"/>
        <v>City of New Rochelle - 77</v>
      </c>
      <c r="B644" s="11">
        <v>210077</v>
      </c>
      <c r="C644" s="11">
        <v>0</v>
      </c>
      <c r="D644" s="11">
        <v>0</v>
      </c>
      <c r="E644" s="11">
        <v>0</v>
      </c>
      <c r="F644" s="11">
        <v>0</v>
      </c>
      <c r="G644" s="11">
        <v>0</v>
      </c>
      <c r="H644" s="11">
        <f t="shared" si="60"/>
        <v>0</v>
      </c>
      <c r="I644" s="24">
        <f t="shared" si="61"/>
        <v>0</v>
      </c>
      <c r="J644" s="23">
        <f t="shared" si="62"/>
        <v>0</v>
      </c>
    </row>
    <row r="645" spans="1:10" x14ac:dyDescent="0.25">
      <c r="A645" s="22" t="str">
        <f t="shared" si="59"/>
        <v>City of New Rochelle - 78</v>
      </c>
      <c r="B645" s="11">
        <v>210078</v>
      </c>
      <c r="C645" s="11">
        <v>127</v>
      </c>
      <c r="D645" s="11">
        <v>50</v>
      </c>
      <c r="E645" s="11">
        <v>5</v>
      </c>
      <c r="F645" s="11">
        <v>1</v>
      </c>
      <c r="G645" s="11">
        <v>0</v>
      </c>
      <c r="H645" s="11">
        <f t="shared" si="60"/>
        <v>183</v>
      </c>
      <c r="I645" s="24">
        <f t="shared" si="61"/>
        <v>7</v>
      </c>
      <c r="J645" s="23">
        <f t="shared" si="62"/>
        <v>190</v>
      </c>
    </row>
    <row r="646" spans="1:10" ht="13.8" thickBot="1" x14ac:dyDescent="0.3">
      <c r="A646" s="18" t="str">
        <f t="shared" si="59"/>
        <v>City of New Rochelle - 79</v>
      </c>
      <c r="B646" s="19">
        <v>210079</v>
      </c>
      <c r="C646" s="19">
        <v>0</v>
      </c>
      <c r="D646" s="19">
        <v>0</v>
      </c>
      <c r="E646" s="19">
        <v>0</v>
      </c>
      <c r="F646" s="19">
        <v>0</v>
      </c>
      <c r="G646" s="19">
        <v>0</v>
      </c>
      <c r="H646" s="19">
        <f t="shared" si="60"/>
        <v>0</v>
      </c>
      <c r="I646" s="26">
        <f t="shared" si="61"/>
        <v>0</v>
      </c>
      <c r="J646" s="19">
        <f t="shared" si="62"/>
        <v>0</v>
      </c>
    </row>
    <row r="647" spans="1:10" x14ac:dyDescent="0.25">
      <c r="A647" s="22"/>
      <c r="B647" s="11" t="s">
        <v>977</v>
      </c>
      <c r="C647" s="11">
        <f>SUM(C571:C646)</f>
        <v>13576</v>
      </c>
      <c r="D647" s="11">
        <f t="shared" ref="D647:J647" si="63">SUM(D571:D646)</f>
        <v>7291</v>
      </c>
      <c r="E647" s="11">
        <f t="shared" si="63"/>
        <v>607</v>
      </c>
      <c r="F647" s="11">
        <f t="shared" si="63"/>
        <v>846</v>
      </c>
      <c r="G647" s="11">
        <f t="shared" si="63"/>
        <v>2</v>
      </c>
      <c r="H647" s="11">
        <f t="shared" si="63"/>
        <v>22322</v>
      </c>
      <c r="I647" s="11">
        <f t="shared" si="63"/>
        <v>626</v>
      </c>
      <c r="J647" s="11">
        <f t="shared" si="63"/>
        <v>22948</v>
      </c>
    </row>
    <row r="648" spans="1:10" x14ac:dyDescent="0.25">
      <c r="A648" s="22" t="str">
        <f t="shared" si="59"/>
        <v>City of Peekskill - 1</v>
      </c>
      <c r="B648" s="11">
        <v>220001</v>
      </c>
      <c r="C648" s="11">
        <v>211</v>
      </c>
      <c r="D648" s="11">
        <v>52</v>
      </c>
      <c r="E648" s="11">
        <v>5</v>
      </c>
      <c r="F648" s="11">
        <v>33</v>
      </c>
      <c r="G648" s="11">
        <v>0</v>
      </c>
      <c r="H648" s="11">
        <f t="shared" si="60"/>
        <v>301</v>
      </c>
      <c r="I648" s="24">
        <f t="shared" si="61"/>
        <v>9</v>
      </c>
      <c r="J648" s="23">
        <f t="shared" si="62"/>
        <v>310</v>
      </c>
    </row>
    <row r="649" spans="1:10" x14ac:dyDescent="0.25">
      <c r="A649" s="22" t="str">
        <f t="shared" si="59"/>
        <v>City of Peekskill - 2</v>
      </c>
      <c r="B649" s="11">
        <v>220002</v>
      </c>
      <c r="C649" s="11">
        <v>177</v>
      </c>
      <c r="D649" s="11">
        <v>49</v>
      </c>
      <c r="E649" s="11">
        <v>3</v>
      </c>
      <c r="F649" s="11">
        <v>15</v>
      </c>
      <c r="G649" s="11">
        <v>0</v>
      </c>
      <c r="H649" s="11">
        <f t="shared" si="60"/>
        <v>244</v>
      </c>
      <c r="I649" s="24">
        <f t="shared" si="61"/>
        <v>13</v>
      </c>
      <c r="J649" s="23">
        <f t="shared" si="62"/>
        <v>257</v>
      </c>
    </row>
    <row r="650" spans="1:10" x14ac:dyDescent="0.25">
      <c r="A650" s="22" t="str">
        <f t="shared" si="59"/>
        <v>City of Peekskill - 3</v>
      </c>
      <c r="B650" s="11">
        <v>220003</v>
      </c>
      <c r="C650" s="11">
        <v>114</v>
      </c>
      <c r="D650" s="11">
        <v>39</v>
      </c>
      <c r="E650" s="11">
        <v>6</v>
      </c>
      <c r="F650" s="11">
        <v>5</v>
      </c>
      <c r="G650" s="11">
        <v>1</v>
      </c>
      <c r="H650" s="11">
        <f t="shared" si="60"/>
        <v>165</v>
      </c>
      <c r="I650" s="24">
        <f t="shared" si="61"/>
        <v>2</v>
      </c>
      <c r="J650" s="23">
        <f t="shared" si="62"/>
        <v>167</v>
      </c>
    </row>
    <row r="651" spans="1:10" x14ac:dyDescent="0.25">
      <c r="A651" s="22" t="str">
        <f t="shared" si="59"/>
        <v>City of Peekskill - 4</v>
      </c>
      <c r="B651" s="11">
        <v>220004</v>
      </c>
      <c r="C651" s="11">
        <v>209</v>
      </c>
      <c r="D651" s="11">
        <v>62</v>
      </c>
      <c r="E651" s="11">
        <v>13</v>
      </c>
      <c r="F651" s="11">
        <v>13</v>
      </c>
      <c r="G651" s="11">
        <v>0</v>
      </c>
      <c r="H651" s="11">
        <f t="shared" si="60"/>
        <v>297</v>
      </c>
      <c r="I651" s="24">
        <f t="shared" si="61"/>
        <v>10</v>
      </c>
      <c r="J651" s="23">
        <f t="shared" si="62"/>
        <v>307</v>
      </c>
    </row>
    <row r="652" spans="1:10" x14ac:dyDescent="0.25">
      <c r="A652" s="22" t="str">
        <f t="shared" si="59"/>
        <v>City of Peekskill - 5</v>
      </c>
      <c r="B652" s="11">
        <v>220005</v>
      </c>
      <c r="C652" s="11">
        <v>188</v>
      </c>
      <c r="D652" s="11">
        <v>83</v>
      </c>
      <c r="E652" s="11">
        <v>13</v>
      </c>
      <c r="F652" s="11">
        <v>23</v>
      </c>
      <c r="G652" s="11">
        <v>0</v>
      </c>
      <c r="H652" s="11">
        <f t="shared" si="60"/>
        <v>307</v>
      </c>
      <c r="I652" s="24">
        <f t="shared" si="61"/>
        <v>10</v>
      </c>
      <c r="J652" s="23">
        <f t="shared" si="62"/>
        <v>317</v>
      </c>
    </row>
    <row r="653" spans="1:10" x14ac:dyDescent="0.25">
      <c r="A653" s="22" t="str">
        <f t="shared" si="59"/>
        <v>City of Peekskill - 6</v>
      </c>
      <c r="B653" s="11">
        <v>220006</v>
      </c>
      <c r="C653" s="11">
        <v>66</v>
      </c>
      <c r="D653" s="11">
        <v>16</v>
      </c>
      <c r="E653" s="11">
        <v>2</v>
      </c>
      <c r="F653" s="11">
        <v>11</v>
      </c>
      <c r="G653" s="11">
        <v>0</v>
      </c>
      <c r="H653" s="11">
        <f t="shared" si="60"/>
        <v>95</v>
      </c>
      <c r="I653" s="24">
        <f t="shared" si="61"/>
        <v>5</v>
      </c>
      <c r="J653" s="23">
        <f t="shared" si="62"/>
        <v>100</v>
      </c>
    </row>
    <row r="654" spans="1:10" x14ac:dyDescent="0.25">
      <c r="A654" s="22" t="str">
        <f t="shared" si="59"/>
        <v>City of Peekskill - 7</v>
      </c>
      <c r="B654" s="11">
        <v>220007</v>
      </c>
      <c r="C654" s="11">
        <v>139</v>
      </c>
      <c r="D654" s="11">
        <v>86</v>
      </c>
      <c r="E654" s="11">
        <v>10</v>
      </c>
      <c r="F654" s="11">
        <v>11</v>
      </c>
      <c r="G654" s="11">
        <v>0</v>
      </c>
      <c r="H654" s="11">
        <f t="shared" si="60"/>
        <v>246</v>
      </c>
      <c r="I654" s="24">
        <f t="shared" si="61"/>
        <v>7</v>
      </c>
      <c r="J654" s="23">
        <f t="shared" si="62"/>
        <v>253</v>
      </c>
    </row>
    <row r="655" spans="1:10" x14ac:dyDescent="0.25">
      <c r="A655" s="22" t="str">
        <f t="shared" si="59"/>
        <v>City of Peekskill - 8</v>
      </c>
      <c r="B655" s="11">
        <v>220008</v>
      </c>
      <c r="C655" s="11">
        <v>178</v>
      </c>
      <c r="D655" s="11">
        <v>46</v>
      </c>
      <c r="E655" s="11">
        <v>4</v>
      </c>
      <c r="F655" s="11">
        <v>27</v>
      </c>
      <c r="G655" s="11">
        <v>0</v>
      </c>
      <c r="H655" s="11">
        <f t="shared" si="60"/>
        <v>255</v>
      </c>
      <c r="I655" s="24">
        <f t="shared" si="61"/>
        <v>2</v>
      </c>
      <c r="J655" s="23">
        <f t="shared" si="62"/>
        <v>257</v>
      </c>
    </row>
    <row r="656" spans="1:10" x14ac:dyDescent="0.25">
      <c r="A656" s="22" t="str">
        <f t="shared" si="59"/>
        <v>City of Peekskill - 9</v>
      </c>
      <c r="B656" s="11">
        <v>220009</v>
      </c>
      <c r="C656" s="11">
        <v>206</v>
      </c>
      <c r="D656" s="11">
        <v>70</v>
      </c>
      <c r="E656" s="11">
        <v>14</v>
      </c>
      <c r="F656" s="11">
        <v>35</v>
      </c>
      <c r="G656" s="11">
        <v>0</v>
      </c>
      <c r="H656" s="11">
        <f t="shared" si="60"/>
        <v>325</v>
      </c>
      <c r="I656" s="24">
        <f t="shared" si="61"/>
        <v>5</v>
      </c>
      <c r="J656" s="23">
        <f t="shared" si="62"/>
        <v>330</v>
      </c>
    </row>
    <row r="657" spans="1:10" x14ac:dyDescent="0.25">
      <c r="A657" s="22" t="str">
        <f t="shared" si="59"/>
        <v>City of Peekskill - 10</v>
      </c>
      <c r="B657" s="11">
        <v>220010</v>
      </c>
      <c r="C657" s="11">
        <v>226</v>
      </c>
      <c r="D657" s="11">
        <v>111</v>
      </c>
      <c r="E657" s="11">
        <v>19</v>
      </c>
      <c r="F657" s="11">
        <v>25</v>
      </c>
      <c r="G657" s="11">
        <v>1</v>
      </c>
      <c r="H657" s="11">
        <f t="shared" si="60"/>
        <v>382</v>
      </c>
      <c r="I657" s="24">
        <f t="shared" si="61"/>
        <v>13</v>
      </c>
      <c r="J657" s="23">
        <f t="shared" si="62"/>
        <v>395</v>
      </c>
    </row>
    <row r="658" spans="1:10" x14ac:dyDescent="0.25">
      <c r="A658" s="22" t="str">
        <f t="shared" si="59"/>
        <v>City of Peekskill - 11</v>
      </c>
      <c r="B658" s="11">
        <v>220011</v>
      </c>
      <c r="C658" s="11">
        <v>269</v>
      </c>
      <c r="D658" s="11">
        <v>108</v>
      </c>
      <c r="E658" s="11">
        <v>23</v>
      </c>
      <c r="F658" s="11">
        <v>29</v>
      </c>
      <c r="G658" s="11">
        <v>0</v>
      </c>
      <c r="H658" s="11">
        <f t="shared" si="60"/>
        <v>429</v>
      </c>
      <c r="I658" s="24">
        <f t="shared" si="61"/>
        <v>5</v>
      </c>
      <c r="J658" s="23">
        <f t="shared" si="62"/>
        <v>434</v>
      </c>
    </row>
    <row r="659" spans="1:10" x14ac:dyDescent="0.25">
      <c r="A659" s="22" t="str">
        <f t="shared" si="59"/>
        <v>City of Peekskill - 13</v>
      </c>
      <c r="B659" s="11">
        <v>220013</v>
      </c>
      <c r="C659" s="11">
        <v>192</v>
      </c>
      <c r="D659" s="11">
        <v>138</v>
      </c>
      <c r="E659" s="11">
        <v>21</v>
      </c>
      <c r="F659" s="11">
        <v>35</v>
      </c>
      <c r="G659" s="11">
        <v>0</v>
      </c>
      <c r="H659" s="11">
        <f t="shared" si="60"/>
        <v>386</v>
      </c>
      <c r="I659" s="24">
        <f t="shared" si="61"/>
        <v>11</v>
      </c>
      <c r="J659" s="23">
        <f t="shared" si="62"/>
        <v>397</v>
      </c>
    </row>
    <row r="660" spans="1:10" x14ac:dyDescent="0.25">
      <c r="A660" s="22" t="str">
        <f t="shared" si="59"/>
        <v>City of Peekskill - 14</v>
      </c>
      <c r="B660" s="11">
        <v>220014</v>
      </c>
      <c r="C660" s="11">
        <v>73</v>
      </c>
      <c r="D660" s="11">
        <v>61</v>
      </c>
      <c r="E660" s="11">
        <v>9</v>
      </c>
      <c r="F660" s="11">
        <v>6</v>
      </c>
      <c r="G660" s="11">
        <v>0</v>
      </c>
      <c r="H660" s="11">
        <f t="shared" si="60"/>
        <v>149</v>
      </c>
      <c r="I660" s="24">
        <f t="shared" si="61"/>
        <v>3</v>
      </c>
      <c r="J660" s="23">
        <f t="shared" si="62"/>
        <v>152</v>
      </c>
    </row>
    <row r="661" spans="1:10" x14ac:dyDescent="0.25">
      <c r="A661" s="22" t="str">
        <f t="shared" si="59"/>
        <v>City of Peekskill - 15</v>
      </c>
      <c r="B661" s="11">
        <v>220015</v>
      </c>
      <c r="C661" s="11">
        <v>147</v>
      </c>
      <c r="D661" s="11">
        <v>56</v>
      </c>
      <c r="E661" s="11">
        <v>11</v>
      </c>
      <c r="F661" s="11">
        <v>10</v>
      </c>
      <c r="G661" s="11">
        <v>0</v>
      </c>
      <c r="H661" s="11">
        <f t="shared" si="60"/>
        <v>224</v>
      </c>
      <c r="I661" s="24">
        <f t="shared" si="61"/>
        <v>11</v>
      </c>
      <c r="J661" s="23">
        <f t="shared" si="62"/>
        <v>235</v>
      </c>
    </row>
    <row r="662" spans="1:10" x14ac:dyDescent="0.25">
      <c r="A662" s="22" t="str">
        <f t="shared" si="59"/>
        <v>City of Peekskill - 16</v>
      </c>
      <c r="B662" s="11">
        <v>220016</v>
      </c>
      <c r="C662" s="11">
        <v>271</v>
      </c>
      <c r="D662" s="11">
        <v>173</v>
      </c>
      <c r="E662" s="11">
        <v>14</v>
      </c>
      <c r="F662" s="11">
        <v>12</v>
      </c>
      <c r="G662" s="11">
        <v>0</v>
      </c>
      <c r="H662" s="11">
        <f t="shared" si="60"/>
        <v>470</v>
      </c>
      <c r="I662" s="24">
        <f t="shared" si="61"/>
        <v>9</v>
      </c>
      <c r="J662" s="23">
        <f t="shared" si="62"/>
        <v>479</v>
      </c>
    </row>
    <row r="663" spans="1:10" x14ac:dyDescent="0.25">
      <c r="A663" s="22" t="str">
        <f t="shared" si="59"/>
        <v>City of Peekskill - 17</v>
      </c>
      <c r="B663" s="11">
        <v>220017</v>
      </c>
      <c r="C663" s="11">
        <v>211</v>
      </c>
      <c r="D663" s="11">
        <v>63</v>
      </c>
      <c r="E663" s="11">
        <v>9</v>
      </c>
      <c r="F663" s="11">
        <v>12</v>
      </c>
      <c r="G663" s="11">
        <v>0</v>
      </c>
      <c r="H663" s="11">
        <f t="shared" si="60"/>
        <v>295</v>
      </c>
      <c r="I663" s="24">
        <f t="shared" si="61"/>
        <v>7</v>
      </c>
      <c r="J663" s="23">
        <f t="shared" si="62"/>
        <v>302</v>
      </c>
    </row>
    <row r="664" spans="1:10" x14ac:dyDescent="0.25">
      <c r="A664" s="22" t="str">
        <f t="shared" si="59"/>
        <v>City of Peekskill - 18</v>
      </c>
      <c r="B664" s="11">
        <v>220018</v>
      </c>
      <c r="C664" s="11">
        <v>96</v>
      </c>
      <c r="D664" s="11">
        <v>43</v>
      </c>
      <c r="E664" s="11">
        <v>1</v>
      </c>
      <c r="F664" s="11">
        <v>5</v>
      </c>
      <c r="G664" s="11">
        <v>0</v>
      </c>
      <c r="H664" s="11">
        <f t="shared" si="60"/>
        <v>145</v>
      </c>
      <c r="I664" s="24">
        <f t="shared" si="61"/>
        <v>2</v>
      </c>
      <c r="J664" s="23">
        <f t="shared" si="62"/>
        <v>147</v>
      </c>
    </row>
    <row r="665" spans="1:10" x14ac:dyDescent="0.25">
      <c r="A665" s="22" t="str">
        <f t="shared" si="59"/>
        <v>City of Peekskill - 19</v>
      </c>
      <c r="B665" s="11">
        <v>220019</v>
      </c>
      <c r="C665" s="11">
        <v>339</v>
      </c>
      <c r="D665" s="11">
        <v>185</v>
      </c>
      <c r="E665" s="11">
        <v>25</v>
      </c>
      <c r="F665" s="11">
        <v>23</v>
      </c>
      <c r="G665" s="11">
        <v>0</v>
      </c>
      <c r="H665" s="11">
        <f t="shared" si="60"/>
        <v>572</v>
      </c>
      <c r="I665" s="24">
        <f t="shared" si="61"/>
        <v>8</v>
      </c>
      <c r="J665" s="23">
        <f t="shared" si="62"/>
        <v>580</v>
      </c>
    </row>
    <row r="666" spans="1:10" x14ac:dyDescent="0.25">
      <c r="A666" s="22" t="str">
        <f t="shared" ref="A666:A731" si="64">VLOOKUP(B666,KEY,3,FALSE)</f>
        <v>City of Peekskill - 20</v>
      </c>
      <c r="B666" s="11">
        <v>220020</v>
      </c>
      <c r="C666" s="11">
        <v>53</v>
      </c>
      <c r="D666" s="11">
        <v>43</v>
      </c>
      <c r="E666" s="11">
        <v>7</v>
      </c>
      <c r="F666" s="11">
        <v>6</v>
      </c>
      <c r="G666" s="11">
        <v>0</v>
      </c>
      <c r="H666" s="11">
        <f t="shared" si="60"/>
        <v>109</v>
      </c>
      <c r="I666" s="24">
        <f t="shared" si="61"/>
        <v>6</v>
      </c>
      <c r="J666" s="23">
        <f t="shared" si="62"/>
        <v>115</v>
      </c>
    </row>
    <row r="667" spans="1:10" x14ac:dyDescent="0.25">
      <c r="A667" s="22" t="str">
        <f t="shared" si="64"/>
        <v>City of Peekskill - 21</v>
      </c>
      <c r="B667" s="11">
        <v>220021</v>
      </c>
      <c r="C667" s="11">
        <v>208</v>
      </c>
      <c r="D667" s="11">
        <v>67</v>
      </c>
      <c r="E667" s="11">
        <v>17</v>
      </c>
      <c r="F667" s="11">
        <v>11</v>
      </c>
      <c r="G667" s="11">
        <v>0</v>
      </c>
      <c r="H667" s="11">
        <f t="shared" si="60"/>
        <v>303</v>
      </c>
      <c r="I667" s="24">
        <f t="shared" si="61"/>
        <v>12</v>
      </c>
      <c r="J667" s="23">
        <f t="shared" si="62"/>
        <v>315</v>
      </c>
    </row>
    <row r="668" spans="1:10" x14ac:dyDescent="0.25">
      <c r="A668" s="22" t="str">
        <f t="shared" si="64"/>
        <v>City of Peekskill - 22</v>
      </c>
      <c r="B668" s="11">
        <v>220022</v>
      </c>
      <c r="C668" s="11">
        <v>156</v>
      </c>
      <c r="D668" s="11">
        <v>69</v>
      </c>
      <c r="E668" s="11">
        <v>4</v>
      </c>
      <c r="F668" s="11">
        <v>12</v>
      </c>
      <c r="G668" s="11">
        <v>0</v>
      </c>
      <c r="H668" s="11">
        <f t="shared" si="60"/>
        <v>241</v>
      </c>
      <c r="I668" s="24">
        <f t="shared" si="61"/>
        <v>1</v>
      </c>
      <c r="J668" s="23">
        <f t="shared" si="62"/>
        <v>242</v>
      </c>
    </row>
    <row r="669" spans="1:10" ht="13.8" thickBot="1" x14ac:dyDescent="0.3">
      <c r="A669" s="18" t="str">
        <f t="shared" si="64"/>
        <v>City of Peekskill - 23</v>
      </c>
      <c r="B669" s="19">
        <v>220023</v>
      </c>
      <c r="C669" s="19">
        <v>161</v>
      </c>
      <c r="D669" s="19">
        <v>77</v>
      </c>
      <c r="E669" s="19">
        <v>16</v>
      </c>
      <c r="F669" s="19">
        <v>16</v>
      </c>
      <c r="G669" s="19">
        <v>0</v>
      </c>
      <c r="H669" s="19">
        <f t="shared" si="60"/>
        <v>270</v>
      </c>
      <c r="I669" s="26">
        <f t="shared" si="61"/>
        <v>10</v>
      </c>
      <c r="J669" s="19">
        <f t="shared" si="62"/>
        <v>280</v>
      </c>
    </row>
    <row r="670" spans="1:10" x14ac:dyDescent="0.25">
      <c r="A670" s="22"/>
      <c r="B670" s="11" t="s">
        <v>977</v>
      </c>
      <c r="C670" s="11">
        <f>SUM(C648:C669)</f>
        <v>3890</v>
      </c>
      <c r="D670" s="11">
        <f t="shared" ref="D670:J670" si="65">SUM(D648:D669)</f>
        <v>1697</v>
      </c>
      <c r="E670" s="11">
        <f t="shared" si="65"/>
        <v>246</v>
      </c>
      <c r="F670" s="11">
        <f t="shared" si="65"/>
        <v>375</v>
      </c>
      <c r="G670" s="11">
        <f t="shared" si="65"/>
        <v>2</v>
      </c>
      <c r="H670" s="11">
        <f t="shared" si="65"/>
        <v>6210</v>
      </c>
      <c r="I670" s="11">
        <f t="shared" si="65"/>
        <v>161</v>
      </c>
      <c r="J670" s="11">
        <f t="shared" si="65"/>
        <v>6371</v>
      </c>
    </row>
    <row r="671" spans="1:10" x14ac:dyDescent="0.25">
      <c r="A671" s="22" t="str">
        <f t="shared" si="64"/>
        <v>City of Rye - 1</v>
      </c>
      <c r="B671" s="11">
        <v>230001</v>
      </c>
      <c r="C671" s="11">
        <v>344</v>
      </c>
      <c r="D671" s="11">
        <v>207</v>
      </c>
      <c r="E671" s="11">
        <v>11</v>
      </c>
      <c r="F671" s="11">
        <v>15</v>
      </c>
      <c r="G671" s="11">
        <v>0</v>
      </c>
      <c r="H671" s="11">
        <f t="shared" si="60"/>
        <v>577</v>
      </c>
      <c r="I671" s="24">
        <f t="shared" si="61"/>
        <v>20</v>
      </c>
      <c r="J671" s="23">
        <f t="shared" si="62"/>
        <v>597</v>
      </c>
    </row>
    <row r="672" spans="1:10" x14ac:dyDescent="0.25">
      <c r="A672" s="22" t="str">
        <f t="shared" si="64"/>
        <v>City of Rye - 2</v>
      </c>
      <c r="B672" s="11">
        <v>230002</v>
      </c>
      <c r="C672" s="11">
        <v>250</v>
      </c>
      <c r="D672" s="11">
        <v>148</v>
      </c>
      <c r="E672" s="11">
        <v>12</v>
      </c>
      <c r="F672" s="11">
        <v>5</v>
      </c>
      <c r="G672" s="11">
        <v>0</v>
      </c>
      <c r="H672" s="11">
        <f t="shared" si="60"/>
        <v>415</v>
      </c>
      <c r="I672" s="24">
        <f t="shared" si="61"/>
        <v>16</v>
      </c>
      <c r="J672" s="23">
        <f t="shared" si="62"/>
        <v>431</v>
      </c>
    </row>
    <row r="673" spans="1:10" x14ac:dyDescent="0.25">
      <c r="A673" s="22" t="str">
        <f t="shared" si="64"/>
        <v>City of Rye - 3</v>
      </c>
      <c r="B673" s="11">
        <v>230003</v>
      </c>
      <c r="C673" s="11">
        <v>184</v>
      </c>
      <c r="D673" s="11">
        <v>150</v>
      </c>
      <c r="E673" s="11">
        <v>11</v>
      </c>
      <c r="F673" s="11">
        <v>17</v>
      </c>
      <c r="G673" s="11">
        <v>0</v>
      </c>
      <c r="H673" s="11">
        <f t="shared" si="60"/>
        <v>362</v>
      </c>
      <c r="I673" s="24">
        <f t="shared" si="61"/>
        <v>9</v>
      </c>
      <c r="J673" s="23">
        <f t="shared" si="62"/>
        <v>371</v>
      </c>
    </row>
    <row r="674" spans="1:10" x14ac:dyDescent="0.25">
      <c r="A674" s="22" t="str">
        <f t="shared" si="64"/>
        <v>City of Rye - 4</v>
      </c>
      <c r="B674" s="11">
        <v>230004</v>
      </c>
      <c r="C674" s="11">
        <v>202</v>
      </c>
      <c r="D674" s="11">
        <v>186</v>
      </c>
      <c r="E674" s="11">
        <v>11</v>
      </c>
      <c r="F674" s="11">
        <v>11</v>
      </c>
      <c r="G674" s="11">
        <v>0</v>
      </c>
      <c r="H674" s="11">
        <f t="shared" si="60"/>
        <v>410</v>
      </c>
      <c r="I674" s="24">
        <f t="shared" si="61"/>
        <v>14</v>
      </c>
      <c r="J674" s="23">
        <f t="shared" si="62"/>
        <v>424</v>
      </c>
    </row>
    <row r="675" spans="1:10" x14ac:dyDescent="0.25">
      <c r="A675" s="22" t="str">
        <f t="shared" si="64"/>
        <v>City of Rye - 5</v>
      </c>
      <c r="B675" s="11">
        <v>230005</v>
      </c>
      <c r="C675" s="11">
        <v>199</v>
      </c>
      <c r="D675" s="11">
        <v>172</v>
      </c>
      <c r="E675" s="11">
        <v>16</v>
      </c>
      <c r="F675" s="11">
        <v>2</v>
      </c>
      <c r="G675" s="11">
        <v>0</v>
      </c>
      <c r="H675" s="11">
        <f t="shared" si="60"/>
        <v>389</v>
      </c>
      <c r="I675" s="24">
        <f t="shared" si="61"/>
        <v>17</v>
      </c>
      <c r="J675" s="23">
        <f t="shared" si="62"/>
        <v>406</v>
      </c>
    </row>
    <row r="676" spans="1:10" x14ac:dyDescent="0.25">
      <c r="A676" s="22" t="str">
        <f t="shared" si="64"/>
        <v>City of Rye - 6</v>
      </c>
      <c r="B676" s="11">
        <v>230006</v>
      </c>
      <c r="C676" s="11">
        <v>256</v>
      </c>
      <c r="D676" s="11">
        <v>159</v>
      </c>
      <c r="E676" s="11">
        <v>8</v>
      </c>
      <c r="F676" s="11">
        <v>11</v>
      </c>
      <c r="G676" s="11">
        <v>0</v>
      </c>
      <c r="H676" s="11">
        <f t="shared" si="60"/>
        <v>434</v>
      </c>
      <c r="I676" s="24">
        <f t="shared" si="61"/>
        <v>16</v>
      </c>
      <c r="J676" s="23">
        <f t="shared" si="62"/>
        <v>450</v>
      </c>
    </row>
    <row r="677" spans="1:10" x14ac:dyDescent="0.25">
      <c r="A677" s="22" t="str">
        <f t="shared" si="64"/>
        <v>City of Rye - 7</v>
      </c>
      <c r="B677" s="11">
        <v>230007</v>
      </c>
      <c r="C677" s="11">
        <v>272</v>
      </c>
      <c r="D677" s="11">
        <v>230</v>
      </c>
      <c r="E677" s="11">
        <v>22</v>
      </c>
      <c r="F677" s="11">
        <v>14</v>
      </c>
      <c r="G677" s="11">
        <v>0</v>
      </c>
      <c r="H677" s="11">
        <f t="shared" si="60"/>
        <v>538</v>
      </c>
      <c r="I677" s="24">
        <f t="shared" si="61"/>
        <v>9</v>
      </c>
      <c r="J677" s="23">
        <f t="shared" si="62"/>
        <v>547</v>
      </c>
    </row>
    <row r="678" spans="1:10" x14ac:dyDescent="0.25">
      <c r="A678" s="22" t="str">
        <f t="shared" si="64"/>
        <v>City of Rye - 8</v>
      </c>
      <c r="B678" s="11">
        <v>230008</v>
      </c>
      <c r="C678" s="11">
        <v>320</v>
      </c>
      <c r="D678" s="11">
        <v>226</v>
      </c>
      <c r="E678" s="11">
        <v>9</v>
      </c>
      <c r="F678" s="11">
        <v>8</v>
      </c>
      <c r="G678" s="11">
        <v>0</v>
      </c>
      <c r="H678" s="11">
        <f t="shared" si="60"/>
        <v>563</v>
      </c>
      <c r="I678" s="24">
        <f t="shared" si="61"/>
        <v>12</v>
      </c>
      <c r="J678" s="23">
        <f t="shared" si="62"/>
        <v>575</v>
      </c>
    </row>
    <row r="679" spans="1:10" x14ac:dyDescent="0.25">
      <c r="A679" s="22" t="str">
        <f t="shared" si="64"/>
        <v>City of Rye - 9</v>
      </c>
      <c r="B679" s="11">
        <v>230009</v>
      </c>
      <c r="C679" s="11">
        <v>369</v>
      </c>
      <c r="D679" s="11">
        <v>312</v>
      </c>
      <c r="E679" s="11">
        <v>17</v>
      </c>
      <c r="F679" s="11">
        <v>13</v>
      </c>
      <c r="G679" s="11">
        <v>0</v>
      </c>
      <c r="H679" s="11">
        <f t="shared" si="60"/>
        <v>711</v>
      </c>
      <c r="I679" s="24">
        <f t="shared" si="61"/>
        <v>16</v>
      </c>
      <c r="J679" s="23">
        <f t="shared" si="62"/>
        <v>727</v>
      </c>
    </row>
    <row r="680" spans="1:10" x14ac:dyDescent="0.25">
      <c r="A680" s="22" t="str">
        <f t="shared" si="64"/>
        <v>City of Rye - 10</v>
      </c>
      <c r="B680" s="11">
        <v>230010</v>
      </c>
      <c r="C680" s="11">
        <v>243</v>
      </c>
      <c r="D680" s="11">
        <v>182</v>
      </c>
      <c r="E680" s="11">
        <v>23</v>
      </c>
      <c r="F680" s="11">
        <v>5</v>
      </c>
      <c r="G680" s="11">
        <v>0</v>
      </c>
      <c r="H680" s="11">
        <f t="shared" si="60"/>
        <v>453</v>
      </c>
      <c r="I680" s="24">
        <f t="shared" si="61"/>
        <v>11</v>
      </c>
      <c r="J680" s="23">
        <f t="shared" si="62"/>
        <v>464</v>
      </c>
    </row>
    <row r="681" spans="1:10" x14ac:dyDescent="0.25">
      <c r="A681" s="22" t="str">
        <f t="shared" si="64"/>
        <v>City of Rye - 11</v>
      </c>
      <c r="B681" s="11">
        <v>230011</v>
      </c>
      <c r="C681" s="11">
        <v>217</v>
      </c>
      <c r="D681" s="11">
        <v>179</v>
      </c>
      <c r="E681" s="11">
        <v>20</v>
      </c>
      <c r="F681" s="11">
        <v>5</v>
      </c>
      <c r="G681" s="11">
        <v>0</v>
      </c>
      <c r="H681" s="11">
        <f t="shared" ref="H681:H746" si="66">SUM(C681:G681)</f>
        <v>421</v>
      </c>
      <c r="I681" s="24">
        <f t="shared" ref="I681:I746" si="67">SUM(J681-H681)</f>
        <v>14</v>
      </c>
      <c r="J681" s="23">
        <f t="shared" ref="J681:J746" si="68">VLOOKUP(B681,KEY,2,FALSE)</f>
        <v>435</v>
      </c>
    </row>
    <row r="682" spans="1:10" x14ac:dyDescent="0.25">
      <c r="A682" s="22" t="str">
        <f t="shared" si="64"/>
        <v>City of Rye - 12</v>
      </c>
      <c r="B682" s="11">
        <v>230012</v>
      </c>
      <c r="C682" s="11">
        <v>212</v>
      </c>
      <c r="D682" s="11">
        <v>167</v>
      </c>
      <c r="E682" s="11">
        <v>11</v>
      </c>
      <c r="F682" s="11">
        <v>11</v>
      </c>
      <c r="G682" s="11">
        <v>0</v>
      </c>
      <c r="H682" s="11">
        <f t="shared" si="66"/>
        <v>401</v>
      </c>
      <c r="I682" s="24">
        <f t="shared" si="67"/>
        <v>7</v>
      </c>
      <c r="J682" s="23">
        <f t="shared" si="68"/>
        <v>408</v>
      </c>
    </row>
    <row r="683" spans="1:10" x14ac:dyDescent="0.25">
      <c r="A683" s="22" t="str">
        <f t="shared" si="64"/>
        <v>City of Rye - 13</v>
      </c>
      <c r="B683" s="11">
        <v>230013</v>
      </c>
      <c r="C683" s="11">
        <v>280</v>
      </c>
      <c r="D683" s="11">
        <v>204</v>
      </c>
      <c r="E683" s="11">
        <v>16</v>
      </c>
      <c r="F683" s="11">
        <v>16</v>
      </c>
      <c r="G683" s="11">
        <v>0</v>
      </c>
      <c r="H683" s="11">
        <f t="shared" si="66"/>
        <v>516</v>
      </c>
      <c r="I683" s="24">
        <f t="shared" si="67"/>
        <v>5</v>
      </c>
      <c r="J683" s="23">
        <f t="shared" si="68"/>
        <v>521</v>
      </c>
    </row>
    <row r="684" spans="1:10" ht="13.8" thickBot="1" x14ac:dyDescent="0.3">
      <c r="A684" s="18" t="str">
        <f t="shared" si="64"/>
        <v>City of Rye - 14</v>
      </c>
      <c r="B684" s="19">
        <v>230014</v>
      </c>
      <c r="C684" s="19">
        <v>204</v>
      </c>
      <c r="D684" s="19">
        <v>187</v>
      </c>
      <c r="E684" s="19">
        <v>17</v>
      </c>
      <c r="F684" s="19">
        <v>16</v>
      </c>
      <c r="G684" s="19">
        <v>0</v>
      </c>
      <c r="H684" s="19">
        <f t="shared" si="66"/>
        <v>424</v>
      </c>
      <c r="I684" s="26">
        <f t="shared" si="67"/>
        <v>11</v>
      </c>
      <c r="J684" s="19">
        <f t="shared" si="68"/>
        <v>435</v>
      </c>
    </row>
    <row r="685" spans="1:10" x14ac:dyDescent="0.25">
      <c r="A685" s="22"/>
      <c r="B685" s="11" t="s">
        <v>977</v>
      </c>
      <c r="C685" s="11">
        <f>SUM(C671:C684)</f>
        <v>3552</v>
      </c>
      <c r="D685" s="11">
        <f t="shared" ref="D685:J685" si="69">SUM(D671:D684)</f>
        <v>2709</v>
      </c>
      <c r="E685" s="11">
        <f t="shared" si="69"/>
        <v>204</v>
      </c>
      <c r="F685" s="11">
        <f t="shared" si="69"/>
        <v>149</v>
      </c>
      <c r="G685" s="11">
        <f t="shared" si="69"/>
        <v>0</v>
      </c>
      <c r="H685" s="11">
        <f t="shared" si="69"/>
        <v>6614</v>
      </c>
      <c r="I685" s="11">
        <f t="shared" si="69"/>
        <v>177</v>
      </c>
      <c r="J685" s="11">
        <f t="shared" si="69"/>
        <v>6791</v>
      </c>
    </row>
    <row r="686" spans="1:10" x14ac:dyDescent="0.25">
      <c r="A686" s="22" t="str">
        <f t="shared" si="64"/>
        <v>City of White Plains - 1</v>
      </c>
      <c r="B686" s="11">
        <v>240001</v>
      </c>
      <c r="C686" s="11">
        <v>422</v>
      </c>
      <c r="D686" s="11">
        <v>248</v>
      </c>
      <c r="E686" s="11">
        <v>24</v>
      </c>
      <c r="F686" s="11">
        <v>21</v>
      </c>
      <c r="G686" s="11">
        <v>0</v>
      </c>
      <c r="H686" s="11">
        <f t="shared" si="66"/>
        <v>715</v>
      </c>
      <c r="I686" s="24">
        <f t="shared" si="67"/>
        <v>17</v>
      </c>
      <c r="J686" s="23">
        <f t="shared" si="68"/>
        <v>732</v>
      </c>
    </row>
    <row r="687" spans="1:10" x14ac:dyDescent="0.25">
      <c r="A687" s="22" t="str">
        <f t="shared" si="64"/>
        <v>City of White Plains - 2</v>
      </c>
      <c r="B687" s="11">
        <v>240002</v>
      </c>
      <c r="C687" s="11">
        <v>425</v>
      </c>
      <c r="D687" s="11">
        <v>316</v>
      </c>
      <c r="E687" s="11">
        <v>24</v>
      </c>
      <c r="F687" s="11">
        <v>27</v>
      </c>
      <c r="G687" s="11">
        <v>0</v>
      </c>
      <c r="H687" s="11">
        <f t="shared" si="66"/>
        <v>792</v>
      </c>
      <c r="I687" s="24">
        <f t="shared" si="67"/>
        <v>13</v>
      </c>
      <c r="J687" s="23">
        <f t="shared" si="68"/>
        <v>805</v>
      </c>
    </row>
    <row r="688" spans="1:10" x14ac:dyDescent="0.25">
      <c r="A688" s="22" t="str">
        <f t="shared" si="64"/>
        <v>City of White Plains - 3</v>
      </c>
      <c r="B688" s="11">
        <v>240003</v>
      </c>
      <c r="C688" s="11">
        <v>198</v>
      </c>
      <c r="D688" s="11">
        <v>132</v>
      </c>
      <c r="E688" s="11">
        <v>7</v>
      </c>
      <c r="F688" s="11">
        <v>22</v>
      </c>
      <c r="G688" s="11">
        <v>0</v>
      </c>
      <c r="H688" s="11">
        <f t="shared" si="66"/>
        <v>359</v>
      </c>
      <c r="I688" s="24">
        <f t="shared" si="67"/>
        <v>11</v>
      </c>
      <c r="J688" s="23">
        <f t="shared" si="68"/>
        <v>370</v>
      </c>
    </row>
    <row r="689" spans="1:10" x14ac:dyDescent="0.25">
      <c r="A689" s="22" t="str">
        <f t="shared" si="64"/>
        <v>City of White Plains - 4</v>
      </c>
      <c r="B689" s="11">
        <v>240004</v>
      </c>
      <c r="C689" s="11">
        <v>348</v>
      </c>
      <c r="D689" s="11">
        <v>213</v>
      </c>
      <c r="E689" s="11">
        <v>30</v>
      </c>
      <c r="F689" s="11">
        <v>32</v>
      </c>
      <c r="G689" s="11">
        <v>0</v>
      </c>
      <c r="H689" s="11">
        <f t="shared" si="66"/>
        <v>623</v>
      </c>
      <c r="I689" s="24">
        <f t="shared" si="67"/>
        <v>6</v>
      </c>
      <c r="J689" s="23">
        <f t="shared" si="68"/>
        <v>629</v>
      </c>
    </row>
    <row r="690" spans="1:10" x14ac:dyDescent="0.25">
      <c r="A690" s="22" t="str">
        <f t="shared" si="64"/>
        <v>City of White Plains - 5</v>
      </c>
      <c r="B690" s="11">
        <v>240005</v>
      </c>
      <c r="C690" s="11">
        <v>357</v>
      </c>
      <c r="D690" s="11">
        <v>188</v>
      </c>
      <c r="E690" s="11">
        <v>14</v>
      </c>
      <c r="F690" s="11">
        <v>25</v>
      </c>
      <c r="G690" s="11">
        <v>0</v>
      </c>
      <c r="H690" s="11">
        <f t="shared" si="66"/>
        <v>584</v>
      </c>
      <c r="I690" s="24">
        <f t="shared" si="67"/>
        <v>12</v>
      </c>
      <c r="J690" s="23">
        <f t="shared" si="68"/>
        <v>596</v>
      </c>
    </row>
    <row r="691" spans="1:10" x14ac:dyDescent="0.25">
      <c r="A691" s="22" t="str">
        <f t="shared" si="64"/>
        <v>City of White Plains - 6</v>
      </c>
      <c r="B691" s="11">
        <v>240006</v>
      </c>
      <c r="C691" s="11">
        <v>257</v>
      </c>
      <c r="D691" s="11">
        <v>150</v>
      </c>
      <c r="E691" s="11">
        <v>11</v>
      </c>
      <c r="F691" s="11">
        <v>36</v>
      </c>
      <c r="G691" s="11">
        <v>0</v>
      </c>
      <c r="H691" s="11">
        <f t="shared" si="66"/>
        <v>454</v>
      </c>
      <c r="I691" s="24">
        <f t="shared" si="67"/>
        <v>9</v>
      </c>
      <c r="J691" s="23">
        <f t="shared" si="68"/>
        <v>463</v>
      </c>
    </row>
    <row r="692" spans="1:10" x14ac:dyDescent="0.25">
      <c r="A692" s="22" t="str">
        <f t="shared" si="64"/>
        <v>City of White Plains - 7</v>
      </c>
      <c r="B692" s="11">
        <v>240007</v>
      </c>
      <c r="C692" s="11">
        <v>145</v>
      </c>
      <c r="D692" s="11">
        <v>60</v>
      </c>
      <c r="E692" s="11">
        <v>4</v>
      </c>
      <c r="F692" s="11">
        <v>14</v>
      </c>
      <c r="G692" s="11">
        <v>0</v>
      </c>
      <c r="H692" s="11">
        <f t="shared" si="66"/>
        <v>223</v>
      </c>
      <c r="I692" s="24">
        <f t="shared" si="67"/>
        <v>8</v>
      </c>
      <c r="J692" s="23">
        <f t="shared" si="68"/>
        <v>231</v>
      </c>
    </row>
    <row r="693" spans="1:10" x14ac:dyDescent="0.25">
      <c r="A693" s="22" t="str">
        <f t="shared" si="64"/>
        <v>City of White Plains - 8</v>
      </c>
      <c r="B693" s="11">
        <v>240008</v>
      </c>
      <c r="C693" s="11">
        <v>44</v>
      </c>
      <c r="D693" s="11">
        <v>19</v>
      </c>
      <c r="E693" s="11">
        <v>5</v>
      </c>
      <c r="F693" s="11">
        <v>5</v>
      </c>
      <c r="G693" s="11">
        <v>0</v>
      </c>
      <c r="H693" s="11">
        <f t="shared" si="66"/>
        <v>73</v>
      </c>
      <c r="I693" s="24">
        <f t="shared" si="67"/>
        <v>5</v>
      </c>
      <c r="J693" s="23">
        <f t="shared" si="68"/>
        <v>78</v>
      </c>
    </row>
    <row r="694" spans="1:10" x14ac:dyDescent="0.25">
      <c r="A694" s="22" t="str">
        <f t="shared" si="64"/>
        <v>City of White Plains - 9</v>
      </c>
      <c r="B694" s="11">
        <v>240009</v>
      </c>
      <c r="C694" s="11">
        <v>231</v>
      </c>
      <c r="D694" s="11">
        <v>126</v>
      </c>
      <c r="E694" s="11">
        <v>13</v>
      </c>
      <c r="F694" s="11">
        <v>15</v>
      </c>
      <c r="G694" s="11">
        <v>0</v>
      </c>
      <c r="H694" s="11">
        <f t="shared" si="66"/>
        <v>385</v>
      </c>
      <c r="I694" s="24">
        <f t="shared" si="67"/>
        <v>10</v>
      </c>
      <c r="J694" s="23">
        <f t="shared" si="68"/>
        <v>395</v>
      </c>
    </row>
    <row r="695" spans="1:10" x14ac:dyDescent="0.25">
      <c r="A695" s="22" t="str">
        <f t="shared" si="64"/>
        <v>City of White Plains - 10</v>
      </c>
      <c r="B695" s="11">
        <v>240010</v>
      </c>
      <c r="C695" s="11">
        <v>430</v>
      </c>
      <c r="D695" s="11">
        <v>249</v>
      </c>
      <c r="E695" s="11">
        <v>31</v>
      </c>
      <c r="F695" s="11">
        <v>23</v>
      </c>
      <c r="G695" s="11">
        <v>0</v>
      </c>
      <c r="H695" s="11">
        <f t="shared" si="66"/>
        <v>733</v>
      </c>
      <c r="I695" s="24">
        <f t="shared" si="67"/>
        <v>15</v>
      </c>
      <c r="J695" s="23">
        <f t="shared" si="68"/>
        <v>748</v>
      </c>
    </row>
    <row r="696" spans="1:10" x14ac:dyDescent="0.25">
      <c r="A696" s="22" t="str">
        <f t="shared" si="64"/>
        <v>City of White Plains - 11</v>
      </c>
      <c r="B696" s="11">
        <v>240011</v>
      </c>
      <c r="C696" s="11">
        <v>156</v>
      </c>
      <c r="D696" s="11">
        <v>109</v>
      </c>
      <c r="E696" s="11">
        <v>12</v>
      </c>
      <c r="F696" s="11">
        <v>10</v>
      </c>
      <c r="G696" s="11">
        <v>0</v>
      </c>
      <c r="H696" s="11">
        <f t="shared" si="66"/>
        <v>287</v>
      </c>
      <c r="I696" s="24">
        <f t="shared" si="67"/>
        <v>6</v>
      </c>
      <c r="J696" s="23">
        <f t="shared" si="68"/>
        <v>293</v>
      </c>
    </row>
    <row r="697" spans="1:10" x14ac:dyDescent="0.25">
      <c r="A697" s="22" t="str">
        <f t="shared" si="64"/>
        <v>City of White Plains - 12</v>
      </c>
      <c r="B697" s="11">
        <v>240012</v>
      </c>
      <c r="C697" s="11">
        <v>388</v>
      </c>
      <c r="D697" s="11">
        <v>149</v>
      </c>
      <c r="E697" s="11">
        <v>24</v>
      </c>
      <c r="F697" s="11">
        <v>19</v>
      </c>
      <c r="G697" s="11">
        <v>0</v>
      </c>
      <c r="H697" s="11">
        <f t="shared" si="66"/>
        <v>580</v>
      </c>
      <c r="I697" s="24">
        <f t="shared" si="67"/>
        <v>20</v>
      </c>
      <c r="J697" s="23">
        <f t="shared" si="68"/>
        <v>600</v>
      </c>
    </row>
    <row r="698" spans="1:10" x14ac:dyDescent="0.25">
      <c r="A698" s="22" t="str">
        <f t="shared" si="64"/>
        <v>City of White Plains - 13</v>
      </c>
      <c r="B698" s="11">
        <v>240013</v>
      </c>
      <c r="C698" s="11">
        <v>310</v>
      </c>
      <c r="D698" s="11">
        <v>184</v>
      </c>
      <c r="E698" s="11">
        <v>28</v>
      </c>
      <c r="F698" s="11">
        <v>16</v>
      </c>
      <c r="G698" s="11">
        <v>0</v>
      </c>
      <c r="H698" s="11">
        <f t="shared" si="66"/>
        <v>538</v>
      </c>
      <c r="I698" s="24">
        <f t="shared" si="67"/>
        <v>10</v>
      </c>
      <c r="J698" s="23">
        <f t="shared" si="68"/>
        <v>548</v>
      </c>
    </row>
    <row r="699" spans="1:10" x14ac:dyDescent="0.25">
      <c r="A699" s="22" t="str">
        <f t="shared" si="64"/>
        <v>City of White Plains - 14</v>
      </c>
      <c r="B699" s="11">
        <v>240014</v>
      </c>
      <c r="C699" s="11">
        <v>280</v>
      </c>
      <c r="D699" s="11">
        <v>191</v>
      </c>
      <c r="E699" s="11">
        <v>20</v>
      </c>
      <c r="F699" s="11">
        <v>18</v>
      </c>
      <c r="G699" s="11">
        <v>0</v>
      </c>
      <c r="H699" s="11">
        <f t="shared" si="66"/>
        <v>509</v>
      </c>
      <c r="I699" s="24">
        <f t="shared" si="67"/>
        <v>6</v>
      </c>
      <c r="J699" s="23">
        <f t="shared" si="68"/>
        <v>515</v>
      </c>
    </row>
    <row r="700" spans="1:10" x14ac:dyDescent="0.25">
      <c r="A700" s="22" t="str">
        <f t="shared" si="64"/>
        <v>City of White Plains - 15</v>
      </c>
      <c r="B700" s="11">
        <v>240015</v>
      </c>
      <c r="C700" s="11">
        <v>297</v>
      </c>
      <c r="D700" s="11">
        <v>186</v>
      </c>
      <c r="E700" s="11">
        <v>13</v>
      </c>
      <c r="F700" s="11">
        <v>11</v>
      </c>
      <c r="G700" s="11">
        <v>1</v>
      </c>
      <c r="H700" s="11">
        <f t="shared" si="66"/>
        <v>508</v>
      </c>
      <c r="I700" s="24">
        <f t="shared" si="67"/>
        <v>12</v>
      </c>
      <c r="J700" s="23">
        <f t="shared" si="68"/>
        <v>520</v>
      </c>
    </row>
    <row r="701" spans="1:10" x14ac:dyDescent="0.25">
      <c r="A701" s="22" t="str">
        <f t="shared" si="64"/>
        <v>City of White Plains - 16</v>
      </c>
      <c r="B701" s="11">
        <v>240016</v>
      </c>
      <c r="C701" s="11">
        <v>339</v>
      </c>
      <c r="D701" s="11">
        <v>129</v>
      </c>
      <c r="E701" s="11">
        <v>8</v>
      </c>
      <c r="F701" s="11">
        <v>16</v>
      </c>
      <c r="G701" s="11">
        <v>0</v>
      </c>
      <c r="H701" s="11">
        <f t="shared" si="66"/>
        <v>492</v>
      </c>
      <c r="I701" s="24">
        <f t="shared" si="67"/>
        <v>14</v>
      </c>
      <c r="J701" s="23">
        <f t="shared" si="68"/>
        <v>506</v>
      </c>
    </row>
    <row r="702" spans="1:10" x14ac:dyDescent="0.25">
      <c r="A702" s="22" t="str">
        <f t="shared" si="64"/>
        <v>City of White Plains - 17</v>
      </c>
      <c r="B702" s="11">
        <v>240017</v>
      </c>
      <c r="C702" s="11">
        <v>168</v>
      </c>
      <c r="D702" s="11">
        <v>35</v>
      </c>
      <c r="E702" s="11">
        <v>3</v>
      </c>
      <c r="F702" s="11">
        <v>5</v>
      </c>
      <c r="G702" s="11">
        <v>0</v>
      </c>
      <c r="H702" s="11">
        <f t="shared" si="66"/>
        <v>211</v>
      </c>
      <c r="I702" s="24">
        <f t="shared" si="67"/>
        <v>12</v>
      </c>
      <c r="J702" s="23">
        <f t="shared" si="68"/>
        <v>223</v>
      </c>
    </row>
    <row r="703" spans="1:10" x14ac:dyDescent="0.25">
      <c r="A703" s="22" t="str">
        <f t="shared" si="64"/>
        <v>City of White Plains - 18</v>
      </c>
      <c r="B703" s="11">
        <v>240018</v>
      </c>
      <c r="C703" s="11">
        <v>307</v>
      </c>
      <c r="D703" s="11">
        <v>162</v>
      </c>
      <c r="E703" s="11">
        <v>9</v>
      </c>
      <c r="F703" s="11">
        <v>34</v>
      </c>
      <c r="G703" s="11">
        <v>1</v>
      </c>
      <c r="H703" s="11">
        <f t="shared" si="66"/>
        <v>513</v>
      </c>
      <c r="I703" s="24">
        <f t="shared" si="67"/>
        <v>10</v>
      </c>
      <c r="J703" s="23">
        <f t="shared" si="68"/>
        <v>523</v>
      </c>
    </row>
    <row r="704" spans="1:10" x14ac:dyDescent="0.25">
      <c r="A704" s="22" t="str">
        <f t="shared" si="64"/>
        <v>City of White Plains - 19</v>
      </c>
      <c r="B704" s="11">
        <v>240019</v>
      </c>
      <c r="C704" s="11">
        <v>460</v>
      </c>
      <c r="D704" s="11">
        <v>103</v>
      </c>
      <c r="E704" s="11">
        <v>2</v>
      </c>
      <c r="F704" s="11">
        <v>27</v>
      </c>
      <c r="G704" s="11">
        <v>0</v>
      </c>
      <c r="H704" s="11">
        <f t="shared" si="66"/>
        <v>592</v>
      </c>
      <c r="I704" s="24">
        <f t="shared" si="67"/>
        <v>12</v>
      </c>
      <c r="J704" s="23">
        <f t="shared" si="68"/>
        <v>604</v>
      </c>
    </row>
    <row r="705" spans="1:10" x14ac:dyDescent="0.25">
      <c r="A705" s="22" t="str">
        <f t="shared" si="64"/>
        <v>City of White Plains - 20</v>
      </c>
      <c r="B705" s="11">
        <v>240020</v>
      </c>
      <c r="C705" s="11">
        <v>421</v>
      </c>
      <c r="D705" s="11">
        <v>146</v>
      </c>
      <c r="E705" s="11">
        <v>12</v>
      </c>
      <c r="F705" s="11">
        <v>24</v>
      </c>
      <c r="G705" s="11">
        <v>0</v>
      </c>
      <c r="H705" s="11">
        <f t="shared" si="66"/>
        <v>603</v>
      </c>
      <c r="I705" s="24">
        <f t="shared" si="67"/>
        <v>19</v>
      </c>
      <c r="J705" s="23">
        <f t="shared" si="68"/>
        <v>622</v>
      </c>
    </row>
    <row r="706" spans="1:10" x14ac:dyDescent="0.25">
      <c r="A706" s="22" t="str">
        <f t="shared" si="64"/>
        <v>City of White Plains - 21</v>
      </c>
      <c r="B706" s="11">
        <v>240021</v>
      </c>
      <c r="C706" s="11">
        <v>232</v>
      </c>
      <c r="D706" s="11">
        <v>76</v>
      </c>
      <c r="E706" s="11">
        <v>8</v>
      </c>
      <c r="F706" s="11">
        <v>26</v>
      </c>
      <c r="G706" s="11">
        <v>0</v>
      </c>
      <c r="H706" s="11">
        <f t="shared" si="66"/>
        <v>342</v>
      </c>
      <c r="I706" s="24">
        <f t="shared" si="67"/>
        <v>11</v>
      </c>
      <c r="J706" s="23">
        <f t="shared" si="68"/>
        <v>353</v>
      </c>
    </row>
    <row r="707" spans="1:10" x14ac:dyDescent="0.25">
      <c r="A707" s="22" t="str">
        <f t="shared" si="64"/>
        <v>City of White Plains - 22</v>
      </c>
      <c r="B707" s="11">
        <v>240022</v>
      </c>
      <c r="C707" s="11">
        <v>108</v>
      </c>
      <c r="D707" s="11">
        <v>59</v>
      </c>
      <c r="E707" s="11">
        <v>12</v>
      </c>
      <c r="F707" s="11">
        <v>17</v>
      </c>
      <c r="G707" s="11">
        <v>0</v>
      </c>
      <c r="H707" s="11">
        <f t="shared" si="66"/>
        <v>196</v>
      </c>
      <c r="I707" s="24">
        <f t="shared" si="67"/>
        <v>4</v>
      </c>
      <c r="J707" s="23">
        <f t="shared" si="68"/>
        <v>200</v>
      </c>
    </row>
    <row r="708" spans="1:10" x14ac:dyDescent="0.25">
      <c r="A708" s="22" t="str">
        <f t="shared" si="64"/>
        <v>City of White Plains - 23</v>
      </c>
      <c r="B708" s="11">
        <v>240023</v>
      </c>
      <c r="C708" s="11">
        <v>251</v>
      </c>
      <c r="D708" s="11">
        <v>73</v>
      </c>
      <c r="E708" s="11">
        <v>5</v>
      </c>
      <c r="F708" s="11">
        <v>20</v>
      </c>
      <c r="G708" s="11">
        <v>0</v>
      </c>
      <c r="H708" s="11">
        <f t="shared" si="66"/>
        <v>349</v>
      </c>
      <c r="I708" s="24">
        <f t="shared" si="67"/>
        <v>13</v>
      </c>
      <c r="J708" s="23">
        <f t="shared" si="68"/>
        <v>362</v>
      </c>
    </row>
    <row r="709" spans="1:10" x14ac:dyDescent="0.25">
      <c r="A709" s="22" t="str">
        <f t="shared" si="64"/>
        <v>City of White Plains - 24</v>
      </c>
      <c r="B709" s="11">
        <v>240024</v>
      </c>
      <c r="C709" s="11">
        <v>423</v>
      </c>
      <c r="D709" s="11">
        <v>150</v>
      </c>
      <c r="E709" s="11">
        <v>19</v>
      </c>
      <c r="F709" s="11">
        <v>29</v>
      </c>
      <c r="G709" s="11">
        <v>0</v>
      </c>
      <c r="H709" s="11">
        <f t="shared" si="66"/>
        <v>621</v>
      </c>
      <c r="I709" s="24">
        <f t="shared" si="67"/>
        <v>12</v>
      </c>
      <c r="J709" s="23">
        <f t="shared" si="68"/>
        <v>633</v>
      </c>
    </row>
    <row r="710" spans="1:10" x14ac:dyDescent="0.25">
      <c r="A710" s="22" t="str">
        <f t="shared" si="64"/>
        <v>City of White Plains - 25</v>
      </c>
      <c r="B710" s="11">
        <v>240025</v>
      </c>
      <c r="C710" s="11">
        <v>375</v>
      </c>
      <c r="D710" s="11">
        <v>156</v>
      </c>
      <c r="E710" s="11">
        <v>9</v>
      </c>
      <c r="F710" s="11">
        <v>11</v>
      </c>
      <c r="G710" s="11">
        <v>0</v>
      </c>
      <c r="H710" s="11">
        <f t="shared" si="66"/>
        <v>551</v>
      </c>
      <c r="I710" s="24">
        <f t="shared" si="67"/>
        <v>11</v>
      </c>
      <c r="J710" s="23">
        <f t="shared" si="68"/>
        <v>562</v>
      </c>
    </row>
    <row r="711" spans="1:10" x14ac:dyDescent="0.25">
      <c r="A711" s="22" t="str">
        <f t="shared" si="64"/>
        <v>City of White Plains - 26</v>
      </c>
      <c r="B711" s="11">
        <v>240026</v>
      </c>
      <c r="C711" s="11">
        <v>187</v>
      </c>
      <c r="D711" s="11">
        <v>69</v>
      </c>
      <c r="E711" s="11">
        <v>10</v>
      </c>
      <c r="F711" s="11">
        <v>15</v>
      </c>
      <c r="G711" s="11">
        <v>0</v>
      </c>
      <c r="H711" s="11">
        <f t="shared" si="66"/>
        <v>281</v>
      </c>
      <c r="I711" s="24">
        <f t="shared" si="67"/>
        <v>11</v>
      </c>
      <c r="J711" s="23">
        <f t="shared" si="68"/>
        <v>292</v>
      </c>
    </row>
    <row r="712" spans="1:10" x14ac:dyDescent="0.25">
      <c r="A712" s="22" t="str">
        <f t="shared" si="64"/>
        <v>City of White Plains - 27</v>
      </c>
      <c r="B712" s="11">
        <v>240027</v>
      </c>
      <c r="C712" s="11">
        <v>303</v>
      </c>
      <c r="D712" s="11">
        <v>201</v>
      </c>
      <c r="E712" s="11">
        <v>28</v>
      </c>
      <c r="F712" s="11">
        <v>30</v>
      </c>
      <c r="G712" s="11">
        <v>0</v>
      </c>
      <c r="H712" s="11">
        <f t="shared" si="66"/>
        <v>562</v>
      </c>
      <c r="I712" s="24">
        <f t="shared" si="67"/>
        <v>10</v>
      </c>
      <c r="J712" s="23">
        <f t="shared" si="68"/>
        <v>572</v>
      </c>
    </row>
    <row r="713" spans="1:10" x14ac:dyDescent="0.25">
      <c r="A713" s="22" t="str">
        <f t="shared" si="64"/>
        <v>City of White Plains - 28</v>
      </c>
      <c r="B713" s="11">
        <v>240028</v>
      </c>
      <c r="C713" s="11">
        <v>198</v>
      </c>
      <c r="D713" s="11">
        <v>104</v>
      </c>
      <c r="E713" s="11">
        <v>13</v>
      </c>
      <c r="F713" s="11">
        <v>15</v>
      </c>
      <c r="G713" s="11">
        <v>0</v>
      </c>
      <c r="H713" s="11">
        <f t="shared" si="66"/>
        <v>330</v>
      </c>
      <c r="I713" s="24">
        <f t="shared" si="67"/>
        <v>5</v>
      </c>
      <c r="J713" s="23">
        <f t="shared" si="68"/>
        <v>335</v>
      </c>
    </row>
    <row r="714" spans="1:10" x14ac:dyDescent="0.25">
      <c r="A714" s="22" t="str">
        <f t="shared" si="64"/>
        <v>City of White Plains - 29</v>
      </c>
      <c r="B714" s="11">
        <v>240029</v>
      </c>
      <c r="C714" s="11">
        <v>257</v>
      </c>
      <c r="D714" s="11">
        <v>183</v>
      </c>
      <c r="E714" s="11">
        <v>20</v>
      </c>
      <c r="F714" s="11">
        <v>22</v>
      </c>
      <c r="G714" s="11">
        <v>0</v>
      </c>
      <c r="H714" s="11">
        <f t="shared" si="66"/>
        <v>482</v>
      </c>
      <c r="I714" s="24">
        <f t="shared" si="67"/>
        <v>13</v>
      </c>
      <c r="J714" s="23">
        <f t="shared" si="68"/>
        <v>495</v>
      </c>
    </row>
    <row r="715" spans="1:10" x14ac:dyDescent="0.25">
      <c r="A715" s="22" t="str">
        <f t="shared" si="64"/>
        <v>City of White Plains - 30</v>
      </c>
      <c r="B715" s="11">
        <v>240030</v>
      </c>
      <c r="C715" s="11">
        <v>401</v>
      </c>
      <c r="D715" s="11">
        <v>166</v>
      </c>
      <c r="E715" s="11">
        <v>12</v>
      </c>
      <c r="F715" s="11">
        <v>19</v>
      </c>
      <c r="G715" s="11">
        <v>0</v>
      </c>
      <c r="H715" s="11">
        <f t="shared" si="66"/>
        <v>598</v>
      </c>
      <c r="I715" s="24">
        <f t="shared" si="67"/>
        <v>11</v>
      </c>
      <c r="J715" s="23">
        <f t="shared" si="68"/>
        <v>609</v>
      </c>
    </row>
    <row r="716" spans="1:10" x14ac:dyDescent="0.25">
      <c r="A716" s="22" t="str">
        <f t="shared" si="64"/>
        <v>City of White Plains - 31</v>
      </c>
      <c r="B716" s="11">
        <v>240031</v>
      </c>
      <c r="C716" s="11">
        <v>94</v>
      </c>
      <c r="D716" s="11">
        <v>22</v>
      </c>
      <c r="E716" s="11">
        <v>1</v>
      </c>
      <c r="F716" s="11">
        <v>0</v>
      </c>
      <c r="G716" s="11">
        <v>0</v>
      </c>
      <c r="H716" s="11">
        <f t="shared" si="66"/>
        <v>117</v>
      </c>
      <c r="I716" s="24">
        <f t="shared" si="67"/>
        <v>3</v>
      </c>
      <c r="J716" s="23">
        <f t="shared" si="68"/>
        <v>120</v>
      </c>
    </row>
    <row r="717" spans="1:10" x14ac:dyDescent="0.25">
      <c r="A717" s="22" t="str">
        <f t="shared" si="64"/>
        <v>City of White Plains - 32</v>
      </c>
      <c r="B717" s="11">
        <v>240032</v>
      </c>
      <c r="C717" s="11">
        <v>61</v>
      </c>
      <c r="D717" s="11">
        <v>32</v>
      </c>
      <c r="E717" s="11">
        <v>0</v>
      </c>
      <c r="F717" s="11">
        <v>3</v>
      </c>
      <c r="G717" s="11">
        <v>0</v>
      </c>
      <c r="H717" s="11">
        <f t="shared" si="66"/>
        <v>96</v>
      </c>
      <c r="I717" s="24">
        <f t="shared" si="67"/>
        <v>5</v>
      </c>
      <c r="J717" s="23">
        <f t="shared" si="68"/>
        <v>101</v>
      </c>
    </row>
    <row r="718" spans="1:10" x14ac:dyDescent="0.25">
      <c r="A718" s="22" t="str">
        <f t="shared" si="64"/>
        <v>City of White Plains - 33</v>
      </c>
      <c r="B718" s="11">
        <v>240033</v>
      </c>
      <c r="C718" s="11">
        <v>250</v>
      </c>
      <c r="D718" s="11">
        <v>77</v>
      </c>
      <c r="E718" s="11">
        <v>4</v>
      </c>
      <c r="F718" s="11">
        <v>17</v>
      </c>
      <c r="G718" s="11">
        <v>0</v>
      </c>
      <c r="H718" s="11">
        <f t="shared" si="66"/>
        <v>348</v>
      </c>
      <c r="I718" s="24">
        <f t="shared" si="67"/>
        <v>11</v>
      </c>
      <c r="J718" s="23">
        <f t="shared" si="68"/>
        <v>359</v>
      </c>
    </row>
    <row r="719" spans="1:10" x14ac:dyDescent="0.25">
      <c r="A719" s="22" t="str">
        <f t="shared" si="64"/>
        <v>City of White Plains - 34</v>
      </c>
      <c r="B719" s="11">
        <v>240034</v>
      </c>
      <c r="C719" s="11">
        <v>430</v>
      </c>
      <c r="D719" s="11">
        <v>178</v>
      </c>
      <c r="E719" s="11">
        <v>25</v>
      </c>
      <c r="F719" s="11">
        <v>31</v>
      </c>
      <c r="G719" s="11">
        <v>0</v>
      </c>
      <c r="H719" s="11">
        <f t="shared" si="66"/>
        <v>664</v>
      </c>
      <c r="I719" s="24">
        <f t="shared" si="67"/>
        <v>11</v>
      </c>
      <c r="J719" s="23">
        <f t="shared" si="68"/>
        <v>675</v>
      </c>
    </row>
    <row r="720" spans="1:10" x14ac:dyDescent="0.25">
      <c r="A720" s="22" t="str">
        <f t="shared" si="64"/>
        <v>City of White Plains - 35</v>
      </c>
      <c r="B720" s="11">
        <v>240035</v>
      </c>
      <c r="C720" s="11">
        <v>123</v>
      </c>
      <c r="D720" s="11">
        <v>42</v>
      </c>
      <c r="E720" s="11">
        <v>8</v>
      </c>
      <c r="F720" s="11">
        <v>9</v>
      </c>
      <c r="G720" s="11">
        <v>1</v>
      </c>
      <c r="H720" s="11">
        <f t="shared" si="66"/>
        <v>183</v>
      </c>
      <c r="I720" s="24">
        <f t="shared" si="67"/>
        <v>1</v>
      </c>
      <c r="J720" s="23">
        <f t="shared" si="68"/>
        <v>184</v>
      </c>
    </row>
    <row r="721" spans="1:10" x14ac:dyDescent="0.25">
      <c r="A721" s="22" t="str">
        <f t="shared" si="64"/>
        <v>City of White Plains - 36</v>
      </c>
      <c r="B721" s="11">
        <v>240036</v>
      </c>
      <c r="C721" s="11">
        <v>311</v>
      </c>
      <c r="D721" s="11">
        <v>102</v>
      </c>
      <c r="E721" s="11">
        <v>6</v>
      </c>
      <c r="F721" s="11">
        <v>24</v>
      </c>
      <c r="G721" s="11">
        <v>0</v>
      </c>
      <c r="H721" s="11">
        <f t="shared" si="66"/>
        <v>443</v>
      </c>
      <c r="I721" s="24">
        <f t="shared" si="67"/>
        <v>14</v>
      </c>
      <c r="J721" s="23">
        <f t="shared" si="68"/>
        <v>457</v>
      </c>
    </row>
    <row r="722" spans="1:10" x14ac:dyDescent="0.25">
      <c r="A722" s="22" t="str">
        <f t="shared" si="64"/>
        <v>City of White Plains - 37</v>
      </c>
      <c r="B722" s="11">
        <v>240037</v>
      </c>
      <c r="C722" s="11">
        <v>183</v>
      </c>
      <c r="D722" s="11">
        <v>71</v>
      </c>
      <c r="E722" s="11">
        <v>4</v>
      </c>
      <c r="F722" s="11">
        <v>8</v>
      </c>
      <c r="G722" s="11">
        <v>0</v>
      </c>
      <c r="H722" s="11">
        <f t="shared" si="66"/>
        <v>266</v>
      </c>
      <c r="I722" s="24">
        <f t="shared" si="67"/>
        <v>9</v>
      </c>
      <c r="J722" s="23">
        <f t="shared" si="68"/>
        <v>275</v>
      </c>
    </row>
    <row r="723" spans="1:10" x14ac:dyDescent="0.25">
      <c r="A723" s="22" t="str">
        <f t="shared" si="64"/>
        <v>City of White Plains - 38</v>
      </c>
      <c r="B723" s="11">
        <v>240038</v>
      </c>
      <c r="C723" s="11">
        <v>196</v>
      </c>
      <c r="D723" s="11">
        <v>21</v>
      </c>
      <c r="E723" s="11">
        <v>6</v>
      </c>
      <c r="F723" s="11">
        <v>9</v>
      </c>
      <c r="G723" s="11">
        <v>0</v>
      </c>
      <c r="H723" s="11">
        <f t="shared" si="66"/>
        <v>232</v>
      </c>
      <c r="I723" s="24">
        <f t="shared" si="67"/>
        <v>15</v>
      </c>
      <c r="J723" s="23">
        <f t="shared" si="68"/>
        <v>247</v>
      </c>
    </row>
    <row r="724" spans="1:10" x14ac:dyDescent="0.25">
      <c r="A724" s="22" t="str">
        <f t="shared" si="64"/>
        <v>City of White Plains - 39</v>
      </c>
      <c r="B724" s="11">
        <v>240039</v>
      </c>
      <c r="C724" s="11">
        <v>244</v>
      </c>
      <c r="D724" s="11">
        <v>108</v>
      </c>
      <c r="E724" s="11">
        <v>15</v>
      </c>
      <c r="F724" s="11">
        <v>14</v>
      </c>
      <c r="G724" s="11">
        <v>0</v>
      </c>
      <c r="H724" s="11">
        <f t="shared" si="66"/>
        <v>381</v>
      </c>
      <c r="I724" s="24">
        <f t="shared" si="67"/>
        <v>7</v>
      </c>
      <c r="J724" s="23">
        <f t="shared" si="68"/>
        <v>388</v>
      </c>
    </row>
    <row r="725" spans="1:10" x14ac:dyDescent="0.25">
      <c r="A725" s="22" t="str">
        <f t="shared" si="64"/>
        <v>City of White Plains - 40</v>
      </c>
      <c r="B725" s="11">
        <v>240040</v>
      </c>
      <c r="C725" s="11">
        <v>154</v>
      </c>
      <c r="D725" s="11">
        <v>33</v>
      </c>
      <c r="E725" s="11">
        <v>5</v>
      </c>
      <c r="F725" s="11">
        <v>8</v>
      </c>
      <c r="G725" s="11">
        <v>0</v>
      </c>
      <c r="H725" s="11">
        <f t="shared" si="66"/>
        <v>200</v>
      </c>
      <c r="I725" s="24">
        <f t="shared" si="67"/>
        <v>7</v>
      </c>
      <c r="J725" s="23">
        <f t="shared" si="68"/>
        <v>207</v>
      </c>
    </row>
    <row r="726" spans="1:10" x14ac:dyDescent="0.25">
      <c r="A726" s="22" t="str">
        <f t="shared" si="64"/>
        <v>City of White Plains - 41</v>
      </c>
      <c r="B726" s="11">
        <v>240041</v>
      </c>
      <c r="C726" s="11">
        <v>365</v>
      </c>
      <c r="D726" s="11">
        <v>102</v>
      </c>
      <c r="E726" s="11">
        <v>9</v>
      </c>
      <c r="F726" s="11">
        <v>23</v>
      </c>
      <c r="G726" s="11">
        <v>0</v>
      </c>
      <c r="H726" s="11">
        <f t="shared" si="66"/>
        <v>499</v>
      </c>
      <c r="I726" s="24">
        <f t="shared" si="67"/>
        <v>8</v>
      </c>
      <c r="J726" s="23">
        <f t="shared" si="68"/>
        <v>507</v>
      </c>
    </row>
    <row r="727" spans="1:10" x14ac:dyDescent="0.25">
      <c r="A727" s="22" t="str">
        <f t="shared" si="64"/>
        <v>City of White Plains - 42</v>
      </c>
      <c r="B727" s="11">
        <v>240042</v>
      </c>
      <c r="C727" s="11">
        <v>444</v>
      </c>
      <c r="D727" s="11">
        <v>200</v>
      </c>
      <c r="E727" s="11">
        <v>20</v>
      </c>
      <c r="F727" s="11">
        <v>32</v>
      </c>
      <c r="G727" s="11">
        <v>2</v>
      </c>
      <c r="H727" s="11">
        <f t="shared" si="66"/>
        <v>698</v>
      </c>
      <c r="I727" s="24">
        <f t="shared" si="67"/>
        <v>18</v>
      </c>
      <c r="J727" s="23">
        <f t="shared" si="68"/>
        <v>716</v>
      </c>
    </row>
    <row r="728" spans="1:10" x14ac:dyDescent="0.25">
      <c r="A728" s="22" t="str">
        <f t="shared" si="64"/>
        <v>City of White Plains - 43</v>
      </c>
      <c r="B728" s="11">
        <v>240043</v>
      </c>
      <c r="C728" s="11">
        <v>162</v>
      </c>
      <c r="D728" s="11">
        <v>60</v>
      </c>
      <c r="E728" s="11">
        <v>5</v>
      </c>
      <c r="F728" s="11">
        <v>10</v>
      </c>
      <c r="G728" s="11">
        <v>0</v>
      </c>
      <c r="H728" s="11">
        <f t="shared" si="66"/>
        <v>237</v>
      </c>
      <c r="I728" s="24">
        <f t="shared" si="67"/>
        <v>6</v>
      </c>
      <c r="J728" s="23">
        <f t="shared" si="68"/>
        <v>243</v>
      </c>
    </row>
    <row r="729" spans="1:10" x14ac:dyDescent="0.25">
      <c r="A729" s="22" t="str">
        <f t="shared" si="64"/>
        <v>City of White Plains - 44</v>
      </c>
      <c r="B729" s="11">
        <v>240044</v>
      </c>
      <c r="C729" s="11">
        <v>1</v>
      </c>
      <c r="D729" s="11">
        <v>0</v>
      </c>
      <c r="E729" s="11">
        <v>0</v>
      </c>
      <c r="F729" s="11">
        <v>0</v>
      </c>
      <c r="G729" s="11">
        <v>0</v>
      </c>
      <c r="H729" s="11">
        <f t="shared" si="66"/>
        <v>1</v>
      </c>
      <c r="I729" s="24">
        <f t="shared" si="67"/>
        <v>0</v>
      </c>
      <c r="J729" s="23">
        <f t="shared" si="68"/>
        <v>1</v>
      </c>
    </row>
    <row r="730" spans="1:10" x14ac:dyDescent="0.25">
      <c r="A730" s="22" t="str">
        <f t="shared" si="64"/>
        <v>City of White Plains - 45</v>
      </c>
      <c r="B730" s="11">
        <v>240045</v>
      </c>
      <c r="C730" s="11">
        <v>78</v>
      </c>
      <c r="D730" s="11">
        <v>30</v>
      </c>
      <c r="E730" s="11">
        <v>5</v>
      </c>
      <c r="F730" s="11">
        <v>4</v>
      </c>
      <c r="G730" s="11">
        <v>0</v>
      </c>
      <c r="H730" s="11">
        <f t="shared" si="66"/>
        <v>117</v>
      </c>
      <c r="I730" s="24">
        <f t="shared" si="67"/>
        <v>2</v>
      </c>
      <c r="J730" s="23">
        <f t="shared" si="68"/>
        <v>119</v>
      </c>
    </row>
    <row r="731" spans="1:10" x14ac:dyDescent="0.25">
      <c r="A731" s="22" t="str">
        <f t="shared" si="64"/>
        <v>City of White Plains - 46</v>
      </c>
      <c r="B731" s="11">
        <v>240046</v>
      </c>
      <c r="C731" s="11">
        <v>76</v>
      </c>
      <c r="D731" s="11">
        <v>20</v>
      </c>
      <c r="E731" s="11">
        <v>1</v>
      </c>
      <c r="F731" s="11">
        <v>8</v>
      </c>
      <c r="G731" s="11">
        <v>0</v>
      </c>
      <c r="H731" s="11">
        <f t="shared" si="66"/>
        <v>105</v>
      </c>
      <c r="I731" s="24">
        <f t="shared" si="67"/>
        <v>3</v>
      </c>
      <c r="J731" s="23">
        <f t="shared" si="68"/>
        <v>108</v>
      </c>
    </row>
    <row r="732" spans="1:10" ht="13.8" thickBot="1" x14ac:dyDescent="0.3">
      <c r="A732" s="18" t="str">
        <f t="shared" ref="A732:A799" si="70">VLOOKUP(B732,KEY,3,FALSE)</f>
        <v>City of White Plains - 47</v>
      </c>
      <c r="B732" s="19">
        <v>240047</v>
      </c>
      <c r="C732" s="19">
        <v>17</v>
      </c>
      <c r="D732" s="19">
        <v>7</v>
      </c>
      <c r="E732" s="19">
        <v>1</v>
      </c>
      <c r="F732" s="19">
        <v>6</v>
      </c>
      <c r="G732" s="19">
        <v>0</v>
      </c>
      <c r="H732" s="19">
        <f t="shared" si="66"/>
        <v>31</v>
      </c>
      <c r="I732" s="26">
        <f t="shared" si="67"/>
        <v>1</v>
      </c>
      <c r="J732" s="19">
        <f t="shared" si="68"/>
        <v>32</v>
      </c>
    </row>
    <row r="733" spans="1:10" x14ac:dyDescent="0.25">
      <c r="A733" s="22"/>
      <c r="B733" s="11" t="s">
        <v>977</v>
      </c>
      <c r="C733" s="11">
        <f>SUM(C686:C732)</f>
        <v>11907</v>
      </c>
      <c r="D733" s="11">
        <f t="shared" ref="D733:J733" si="71">SUM(D686:D732)</f>
        <v>5437</v>
      </c>
      <c r="E733" s="11">
        <f t="shared" si="71"/>
        <v>545</v>
      </c>
      <c r="F733" s="11">
        <f t="shared" si="71"/>
        <v>810</v>
      </c>
      <c r="G733" s="11">
        <f t="shared" si="71"/>
        <v>5</v>
      </c>
      <c r="H733" s="11">
        <f t="shared" si="71"/>
        <v>18704</v>
      </c>
      <c r="I733" s="11">
        <f t="shared" si="71"/>
        <v>449</v>
      </c>
      <c r="J733" s="11">
        <f t="shared" si="71"/>
        <v>19153</v>
      </c>
    </row>
    <row r="734" spans="1:10" x14ac:dyDescent="0.25">
      <c r="A734" s="22" t="str">
        <f t="shared" si="70"/>
        <v>City of Yonkers Ward 1 ED 1</v>
      </c>
      <c r="B734" s="11">
        <v>250101</v>
      </c>
      <c r="C734" s="11">
        <v>292</v>
      </c>
      <c r="D734" s="11">
        <v>62</v>
      </c>
      <c r="E734" s="11">
        <v>2</v>
      </c>
      <c r="F734" s="11">
        <v>22</v>
      </c>
      <c r="G734" s="11">
        <v>0</v>
      </c>
      <c r="H734" s="11">
        <f t="shared" si="66"/>
        <v>378</v>
      </c>
      <c r="I734" s="24">
        <f t="shared" si="67"/>
        <v>6</v>
      </c>
      <c r="J734" s="23">
        <f t="shared" si="68"/>
        <v>384</v>
      </c>
    </row>
    <row r="735" spans="1:10" x14ac:dyDescent="0.25">
      <c r="A735" s="22" t="str">
        <f t="shared" si="70"/>
        <v>City of Yonkers Ward 1 ED 2</v>
      </c>
      <c r="B735" s="11">
        <v>250102</v>
      </c>
      <c r="C735" s="11">
        <v>85</v>
      </c>
      <c r="D735" s="11">
        <v>12</v>
      </c>
      <c r="E735" s="11">
        <v>1</v>
      </c>
      <c r="F735" s="11">
        <v>5</v>
      </c>
      <c r="G735" s="11">
        <v>0</v>
      </c>
      <c r="H735" s="11">
        <f t="shared" si="66"/>
        <v>103</v>
      </c>
      <c r="I735" s="24">
        <f t="shared" si="67"/>
        <v>8</v>
      </c>
      <c r="J735" s="23">
        <f t="shared" si="68"/>
        <v>111</v>
      </c>
    </row>
    <row r="736" spans="1:10" x14ac:dyDescent="0.25">
      <c r="A736" s="22" t="str">
        <f t="shared" si="70"/>
        <v>City of Yonkers Ward 1 ED 3</v>
      </c>
      <c r="B736" s="11">
        <v>250103</v>
      </c>
      <c r="C736" s="11">
        <v>15</v>
      </c>
      <c r="D736" s="11">
        <v>5</v>
      </c>
      <c r="E736" s="11">
        <v>1</v>
      </c>
      <c r="F736" s="11">
        <v>1</v>
      </c>
      <c r="G736" s="11">
        <v>0</v>
      </c>
      <c r="H736" s="11">
        <f t="shared" si="66"/>
        <v>22</v>
      </c>
      <c r="I736" s="24">
        <f t="shared" si="67"/>
        <v>2</v>
      </c>
      <c r="J736" s="23">
        <f t="shared" si="68"/>
        <v>24</v>
      </c>
    </row>
    <row r="737" spans="1:10" x14ac:dyDescent="0.25">
      <c r="A737" s="22" t="str">
        <f t="shared" si="70"/>
        <v>City of Yonkers Ward 1 ED 4</v>
      </c>
      <c r="B737" s="11">
        <v>250104</v>
      </c>
      <c r="C737" s="11">
        <v>17</v>
      </c>
      <c r="D737" s="11">
        <v>3</v>
      </c>
      <c r="E737" s="11">
        <v>0</v>
      </c>
      <c r="F737" s="11">
        <v>1</v>
      </c>
      <c r="G737" s="11">
        <v>0</v>
      </c>
      <c r="H737" s="11">
        <f t="shared" si="66"/>
        <v>21</v>
      </c>
      <c r="I737" s="24">
        <f t="shared" si="67"/>
        <v>3</v>
      </c>
      <c r="J737" s="23">
        <f t="shared" si="68"/>
        <v>24</v>
      </c>
    </row>
    <row r="738" spans="1:10" x14ac:dyDescent="0.25">
      <c r="A738" s="22" t="str">
        <f t="shared" si="70"/>
        <v>City of Yonkers Ward 1 ED 5</v>
      </c>
      <c r="B738" s="11">
        <v>250105</v>
      </c>
      <c r="C738" s="11">
        <v>184</v>
      </c>
      <c r="D738" s="11">
        <v>21</v>
      </c>
      <c r="E738" s="11">
        <v>3</v>
      </c>
      <c r="F738" s="11">
        <v>5</v>
      </c>
      <c r="G738" s="11">
        <v>0</v>
      </c>
      <c r="H738" s="11">
        <f t="shared" si="66"/>
        <v>213</v>
      </c>
      <c r="I738" s="24">
        <f t="shared" si="67"/>
        <v>27</v>
      </c>
      <c r="J738" s="23">
        <f t="shared" si="68"/>
        <v>240</v>
      </c>
    </row>
    <row r="739" spans="1:10" x14ac:dyDescent="0.25">
      <c r="A739" s="22" t="str">
        <f t="shared" si="70"/>
        <v>City of Yonkers Ward 1 ED 6</v>
      </c>
      <c r="B739" s="11">
        <v>250106</v>
      </c>
      <c r="C739" s="11">
        <v>87</v>
      </c>
      <c r="D739" s="11">
        <v>24</v>
      </c>
      <c r="E739" s="11">
        <v>1</v>
      </c>
      <c r="F739" s="11">
        <v>1</v>
      </c>
      <c r="G739" s="11">
        <v>0</v>
      </c>
      <c r="H739" s="11">
        <f t="shared" si="66"/>
        <v>113</v>
      </c>
      <c r="I739" s="24">
        <f t="shared" si="67"/>
        <v>13</v>
      </c>
      <c r="J739" s="23">
        <f t="shared" si="68"/>
        <v>126</v>
      </c>
    </row>
    <row r="740" spans="1:10" x14ac:dyDescent="0.25">
      <c r="A740" s="22" t="str">
        <f t="shared" si="70"/>
        <v>City of Yonkers Ward 1 ED 7</v>
      </c>
      <c r="B740" s="11">
        <v>250107</v>
      </c>
      <c r="C740" s="11">
        <v>170</v>
      </c>
      <c r="D740" s="11">
        <v>23</v>
      </c>
      <c r="E740" s="11">
        <v>2</v>
      </c>
      <c r="F740" s="11">
        <v>8</v>
      </c>
      <c r="G740" s="11">
        <v>0</v>
      </c>
      <c r="H740" s="11">
        <f t="shared" si="66"/>
        <v>203</v>
      </c>
      <c r="I740" s="24">
        <f t="shared" si="67"/>
        <v>6</v>
      </c>
      <c r="J740" s="23">
        <f t="shared" si="68"/>
        <v>209</v>
      </c>
    </row>
    <row r="741" spans="1:10" x14ac:dyDescent="0.25">
      <c r="A741" s="22" t="str">
        <f t="shared" si="70"/>
        <v>City of Yonkers Ward 1 ED 8</v>
      </c>
      <c r="B741" s="11">
        <v>250108</v>
      </c>
      <c r="C741" s="11">
        <v>205</v>
      </c>
      <c r="D741" s="11">
        <v>29</v>
      </c>
      <c r="E741" s="11">
        <v>1</v>
      </c>
      <c r="F741" s="11">
        <v>4</v>
      </c>
      <c r="G741" s="11">
        <v>0</v>
      </c>
      <c r="H741" s="11">
        <f t="shared" si="66"/>
        <v>239</v>
      </c>
      <c r="I741" s="24">
        <f t="shared" si="67"/>
        <v>6</v>
      </c>
      <c r="J741" s="23">
        <f t="shared" si="68"/>
        <v>245</v>
      </c>
    </row>
    <row r="742" spans="1:10" x14ac:dyDescent="0.25">
      <c r="A742" s="22" t="str">
        <f t="shared" si="70"/>
        <v>City of Yonkers Ward 1 ED 9</v>
      </c>
      <c r="B742" s="11">
        <v>250109</v>
      </c>
      <c r="C742" s="11">
        <v>79</v>
      </c>
      <c r="D742" s="11">
        <v>11</v>
      </c>
      <c r="E742" s="11">
        <v>0</v>
      </c>
      <c r="F742" s="11">
        <v>2</v>
      </c>
      <c r="G742" s="11">
        <v>0</v>
      </c>
      <c r="H742" s="11">
        <f t="shared" si="66"/>
        <v>92</v>
      </c>
      <c r="I742" s="24">
        <f t="shared" si="67"/>
        <v>7</v>
      </c>
      <c r="J742" s="23">
        <f t="shared" si="68"/>
        <v>99</v>
      </c>
    </row>
    <row r="743" spans="1:10" x14ac:dyDescent="0.25">
      <c r="A743" s="22" t="str">
        <f t="shared" si="70"/>
        <v>City of Yonkers Ward 1 ED 10</v>
      </c>
      <c r="B743" s="11">
        <v>250110</v>
      </c>
      <c r="C743" s="11">
        <v>124</v>
      </c>
      <c r="D743" s="11">
        <v>34</v>
      </c>
      <c r="E743" s="11">
        <v>0</v>
      </c>
      <c r="F743" s="11">
        <v>4</v>
      </c>
      <c r="G743" s="11">
        <v>0</v>
      </c>
      <c r="H743" s="11">
        <f t="shared" si="66"/>
        <v>162</v>
      </c>
      <c r="I743" s="24">
        <f t="shared" si="67"/>
        <v>7</v>
      </c>
      <c r="J743" s="23">
        <f t="shared" si="68"/>
        <v>169</v>
      </c>
    </row>
    <row r="744" spans="1:10" x14ac:dyDescent="0.25">
      <c r="A744" s="22" t="str">
        <f t="shared" si="70"/>
        <v>City of Yonkers Ward 1 ED 11</v>
      </c>
      <c r="B744" s="11">
        <v>250111</v>
      </c>
      <c r="C744" s="11">
        <v>252</v>
      </c>
      <c r="D744" s="11">
        <v>29</v>
      </c>
      <c r="E744" s="11">
        <v>0</v>
      </c>
      <c r="F744" s="11">
        <v>2</v>
      </c>
      <c r="G744" s="11">
        <v>0</v>
      </c>
      <c r="H744" s="11">
        <f t="shared" si="66"/>
        <v>283</v>
      </c>
      <c r="I744" s="24">
        <f t="shared" si="67"/>
        <v>9</v>
      </c>
      <c r="J744" s="23">
        <f t="shared" si="68"/>
        <v>292</v>
      </c>
    </row>
    <row r="745" spans="1:10" x14ac:dyDescent="0.25">
      <c r="A745" s="22" t="str">
        <f t="shared" si="70"/>
        <v>City of Yonkers Ward 1 ED 12</v>
      </c>
      <c r="B745" s="11">
        <v>250112</v>
      </c>
      <c r="C745" s="11">
        <v>151</v>
      </c>
      <c r="D745" s="11">
        <v>21</v>
      </c>
      <c r="E745" s="11">
        <v>3</v>
      </c>
      <c r="F745" s="11">
        <v>3</v>
      </c>
      <c r="G745" s="11">
        <v>0</v>
      </c>
      <c r="H745" s="11">
        <f t="shared" si="66"/>
        <v>178</v>
      </c>
      <c r="I745" s="24">
        <f t="shared" si="67"/>
        <v>8</v>
      </c>
      <c r="J745" s="23">
        <f t="shared" si="68"/>
        <v>186</v>
      </c>
    </row>
    <row r="746" spans="1:10" x14ac:dyDescent="0.25">
      <c r="A746" s="22" t="str">
        <f t="shared" si="70"/>
        <v>City of Yonkers Ward 1 ED 18</v>
      </c>
      <c r="B746" s="11">
        <v>250118</v>
      </c>
      <c r="C746" s="11">
        <v>135</v>
      </c>
      <c r="D746" s="11">
        <v>44</v>
      </c>
      <c r="E746" s="11">
        <v>2</v>
      </c>
      <c r="F746" s="11">
        <v>5</v>
      </c>
      <c r="G746" s="11">
        <v>0</v>
      </c>
      <c r="H746" s="11">
        <f t="shared" si="66"/>
        <v>186</v>
      </c>
      <c r="I746" s="24">
        <f t="shared" si="67"/>
        <v>9</v>
      </c>
      <c r="J746" s="23">
        <f t="shared" si="68"/>
        <v>195</v>
      </c>
    </row>
    <row r="747" spans="1:10" x14ac:dyDescent="0.25">
      <c r="A747" s="22" t="str">
        <f t="shared" si="70"/>
        <v>City of Yonkers Ward 1 ED 22</v>
      </c>
      <c r="B747" s="11">
        <v>250122</v>
      </c>
      <c r="C747" s="11">
        <v>102</v>
      </c>
      <c r="D747" s="11">
        <v>27</v>
      </c>
      <c r="E747" s="11">
        <v>1</v>
      </c>
      <c r="F747" s="11">
        <v>16</v>
      </c>
      <c r="G747" s="11">
        <v>0</v>
      </c>
      <c r="H747" s="11">
        <f t="shared" ref="H747:H813" si="72">SUM(C747:G747)</f>
        <v>146</v>
      </c>
      <c r="I747" s="24">
        <f t="shared" ref="I747:I813" si="73">SUM(J747-H747)</f>
        <v>2</v>
      </c>
      <c r="J747" s="23">
        <f t="shared" ref="J747:J813" si="74">VLOOKUP(B747,KEY,2,FALSE)</f>
        <v>148</v>
      </c>
    </row>
    <row r="748" spans="1:10" ht="13.8" thickBot="1" x14ac:dyDescent="0.3">
      <c r="A748" s="18" t="str">
        <f t="shared" si="70"/>
        <v>City of Yonkers Ward 1 ED 26</v>
      </c>
      <c r="B748" s="19">
        <v>250126</v>
      </c>
      <c r="C748" s="19">
        <v>63</v>
      </c>
      <c r="D748" s="19">
        <v>17</v>
      </c>
      <c r="E748" s="19">
        <v>0</v>
      </c>
      <c r="F748" s="19">
        <v>3</v>
      </c>
      <c r="G748" s="19">
        <v>0</v>
      </c>
      <c r="H748" s="19">
        <f t="shared" si="72"/>
        <v>83</v>
      </c>
      <c r="I748" s="26">
        <f t="shared" si="73"/>
        <v>16</v>
      </c>
      <c r="J748" s="19">
        <f t="shared" si="74"/>
        <v>99</v>
      </c>
    </row>
    <row r="749" spans="1:10" x14ac:dyDescent="0.25">
      <c r="A749" s="22"/>
      <c r="B749" s="11" t="s">
        <v>977</v>
      </c>
      <c r="C749" s="11">
        <f>SUM(C734:C748)</f>
        <v>1961</v>
      </c>
      <c r="D749" s="11">
        <f t="shared" ref="D749:J749" si="75">SUM(D734:D748)</f>
        <v>362</v>
      </c>
      <c r="E749" s="11">
        <f t="shared" si="75"/>
        <v>17</v>
      </c>
      <c r="F749" s="11">
        <f t="shared" si="75"/>
        <v>82</v>
      </c>
      <c r="G749" s="11">
        <f t="shared" si="75"/>
        <v>0</v>
      </c>
      <c r="H749" s="11">
        <f t="shared" si="75"/>
        <v>2422</v>
      </c>
      <c r="I749" s="11">
        <f t="shared" si="75"/>
        <v>129</v>
      </c>
      <c r="J749" s="11">
        <f t="shared" si="75"/>
        <v>2551</v>
      </c>
    </row>
    <row r="750" spans="1:10" x14ac:dyDescent="0.25">
      <c r="A750" s="22" t="str">
        <f t="shared" si="70"/>
        <v>City of Yonkers Ward 2 ED 1</v>
      </c>
      <c r="B750" s="11">
        <v>250201</v>
      </c>
      <c r="C750" s="11">
        <v>109</v>
      </c>
      <c r="D750" s="11">
        <v>150</v>
      </c>
      <c r="E750" s="11">
        <v>13</v>
      </c>
      <c r="F750" s="11">
        <v>8</v>
      </c>
      <c r="G750" s="11">
        <v>0</v>
      </c>
      <c r="H750" s="11">
        <f t="shared" si="72"/>
        <v>280</v>
      </c>
      <c r="I750" s="24">
        <f t="shared" si="73"/>
        <v>6</v>
      </c>
      <c r="J750" s="23">
        <f t="shared" si="74"/>
        <v>286</v>
      </c>
    </row>
    <row r="751" spans="1:10" x14ac:dyDescent="0.25">
      <c r="A751" s="22" t="str">
        <f t="shared" si="70"/>
        <v>City of Yonkers Ward 2 ED 2</v>
      </c>
      <c r="B751" s="11">
        <v>250202</v>
      </c>
      <c r="C751" s="11">
        <v>146</v>
      </c>
      <c r="D751" s="11">
        <v>152</v>
      </c>
      <c r="E751" s="11">
        <v>15</v>
      </c>
      <c r="F751" s="11">
        <v>5</v>
      </c>
      <c r="G751" s="11">
        <v>0</v>
      </c>
      <c r="H751" s="11">
        <f t="shared" si="72"/>
        <v>318</v>
      </c>
      <c r="I751" s="24">
        <f t="shared" si="73"/>
        <v>15</v>
      </c>
      <c r="J751" s="23">
        <f t="shared" si="74"/>
        <v>333</v>
      </c>
    </row>
    <row r="752" spans="1:10" x14ac:dyDescent="0.25">
      <c r="A752" s="22" t="str">
        <f t="shared" si="70"/>
        <v>City of Yonkers Ward 2 ED 3</v>
      </c>
      <c r="B752" s="11">
        <v>250203</v>
      </c>
      <c r="C752" s="11">
        <v>170</v>
      </c>
      <c r="D752" s="11">
        <v>212</v>
      </c>
      <c r="E752" s="11">
        <v>19</v>
      </c>
      <c r="F752" s="11">
        <v>10</v>
      </c>
      <c r="G752" s="11">
        <v>0</v>
      </c>
      <c r="H752" s="11">
        <f t="shared" si="72"/>
        <v>411</v>
      </c>
      <c r="I752" s="24">
        <f t="shared" si="73"/>
        <v>17</v>
      </c>
      <c r="J752" s="23">
        <f t="shared" si="74"/>
        <v>428</v>
      </c>
    </row>
    <row r="753" spans="1:10" x14ac:dyDescent="0.25">
      <c r="A753" s="22" t="str">
        <f t="shared" si="70"/>
        <v>City of Yonkers Ward 2 ED 4</v>
      </c>
      <c r="B753" s="11">
        <v>250204</v>
      </c>
      <c r="C753" s="11">
        <v>42</v>
      </c>
      <c r="D753" s="11">
        <v>105</v>
      </c>
      <c r="E753" s="11">
        <v>13</v>
      </c>
      <c r="F753" s="11">
        <v>8</v>
      </c>
      <c r="G753" s="11">
        <v>0</v>
      </c>
      <c r="H753" s="11">
        <f t="shared" si="72"/>
        <v>168</v>
      </c>
      <c r="I753" s="24">
        <f t="shared" si="73"/>
        <v>7</v>
      </c>
      <c r="J753" s="23">
        <f t="shared" si="74"/>
        <v>175</v>
      </c>
    </row>
    <row r="754" spans="1:10" x14ac:dyDescent="0.25">
      <c r="A754" s="22" t="str">
        <f t="shared" si="70"/>
        <v>City of Yonkers Ward 2 ED 5</v>
      </c>
      <c r="B754" s="11">
        <v>250205</v>
      </c>
      <c r="C754" s="11">
        <v>91</v>
      </c>
      <c r="D754" s="11">
        <v>220</v>
      </c>
      <c r="E754" s="11">
        <v>19</v>
      </c>
      <c r="F754" s="11">
        <v>5</v>
      </c>
      <c r="G754" s="11">
        <v>0</v>
      </c>
      <c r="H754" s="11">
        <f t="shared" si="72"/>
        <v>335</v>
      </c>
      <c r="I754" s="24">
        <f t="shared" si="73"/>
        <v>11</v>
      </c>
      <c r="J754" s="23">
        <f t="shared" si="74"/>
        <v>346</v>
      </c>
    </row>
    <row r="755" spans="1:10" x14ac:dyDescent="0.25">
      <c r="A755" s="22" t="str">
        <f t="shared" si="70"/>
        <v>City of Yonkers Ward 2 ED 6</v>
      </c>
      <c r="B755" s="11">
        <v>250206</v>
      </c>
      <c r="C755" s="11">
        <v>106</v>
      </c>
      <c r="D755" s="11">
        <v>90</v>
      </c>
      <c r="E755" s="11">
        <v>3</v>
      </c>
      <c r="F755" s="11">
        <v>4</v>
      </c>
      <c r="G755" s="11">
        <v>0</v>
      </c>
      <c r="H755" s="11">
        <f t="shared" si="72"/>
        <v>203</v>
      </c>
      <c r="I755" s="24">
        <f t="shared" si="73"/>
        <v>6</v>
      </c>
      <c r="J755" s="23">
        <f t="shared" si="74"/>
        <v>209</v>
      </c>
    </row>
    <row r="756" spans="1:10" x14ac:dyDescent="0.25">
      <c r="A756" s="22" t="str">
        <f t="shared" si="70"/>
        <v>City of Yonkers Ward 2 ED 7</v>
      </c>
      <c r="B756" s="11">
        <v>250207</v>
      </c>
      <c r="C756" s="11">
        <v>122</v>
      </c>
      <c r="D756" s="11">
        <v>63</v>
      </c>
      <c r="E756" s="11">
        <v>5</v>
      </c>
      <c r="F756" s="11">
        <v>12</v>
      </c>
      <c r="G756" s="11">
        <v>0</v>
      </c>
      <c r="H756" s="11">
        <f t="shared" si="72"/>
        <v>202</v>
      </c>
      <c r="I756" s="24">
        <f t="shared" si="73"/>
        <v>6</v>
      </c>
      <c r="J756" s="23">
        <f t="shared" si="74"/>
        <v>208</v>
      </c>
    </row>
    <row r="757" spans="1:10" x14ac:dyDescent="0.25">
      <c r="A757" s="22" t="str">
        <f t="shared" si="70"/>
        <v>City of Yonkers Ward 2 ED 8</v>
      </c>
      <c r="B757" s="11">
        <v>250208</v>
      </c>
      <c r="C757" s="11">
        <v>49</v>
      </c>
      <c r="D757" s="11">
        <v>31</v>
      </c>
      <c r="E757" s="11">
        <v>3</v>
      </c>
      <c r="F757" s="11">
        <v>6</v>
      </c>
      <c r="G757" s="11">
        <v>0</v>
      </c>
      <c r="H757" s="11">
        <f t="shared" si="72"/>
        <v>89</v>
      </c>
      <c r="I757" s="24">
        <f t="shared" si="73"/>
        <v>3</v>
      </c>
      <c r="J757" s="23">
        <f t="shared" si="74"/>
        <v>92</v>
      </c>
    </row>
    <row r="758" spans="1:10" x14ac:dyDescent="0.25">
      <c r="A758" s="22" t="str">
        <f t="shared" si="70"/>
        <v>City of Yonkers Ward 2 ED 9</v>
      </c>
      <c r="B758" s="11">
        <v>250209</v>
      </c>
      <c r="C758" s="11">
        <v>122</v>
      </c>
      <c r="D758" s="11">
        <v>146</v>
      </c>
      <c r="E758" s="11">
        <v>13</v>
      </c>
      <c r="F758" s="11">
        <v>5</v>
      </c>
      <c r="G758" s="11">
        <v>0</v>
      </c>
      <c r="H758" s="11">
        <f t="shared" si="72"/>
        <v>286</v>
      </c>
      <c r="I758" s="24">
        <f t="shared" si="73"/>
        <v>6</v>
      </c>
      <c r="J758" s="23">
        <f t="shared" si="74"/>
        <v>292</v>
      </c>
    </row>
    <row r="759" spans="1:10" x14ac:dyDescent="0.25">
      <c r="A759" s="22" t="str">
        <f t="shared" si="70"/>
        <v>City of Yonkers Ward 2 ED 10</v>
      </c>
      <c r="B759" s="11">
        <v>250210</v>
      </c>
      <c r="C759" s="11">
        <v>63</v>
      </c>
      <c r="D759" s="11">
        <v>51</v>
      </c>
      <c r="E759" s="11">
        <v>7</v>
      </c>
      <c r="F759" s="11">
        <v>5</v>
      </c>
      <c r="G759" s="11">
        <v>0</v>
      </c>
      <c r="H759" s="11">
        <f t="shared" si="72"/>
        <v>126</v>
      </c>
      <c r="I759" s="24">
        <f t="shared" si="73"/>
        <v>1</v>
      </c>
      <c r="J759" s="23">
        <f t="shared" si="74"/>
        <v>127</v>
      </c>
    </row>
    <row r="760" spans="1:10" x14ac:dyDescent="0.25">
      <c r="A760" s="22" t="str">
        <f t="shared" si="70"/>
        <v>City of Yonkers Ward 2 ED 11</v>
      </c>
      <c r="B760" s="11">
        <v>250211</v>
      </c>
      <c r="C760" s="11">
        <v>234</v>
      </c>
      <c r="D760" s="11">
        <v>193</v>
      </c>
      <c r="E760" s="11">
        <v>21</v>
      </c>
      <c r="F760" s="11">
        <v>33</v>
      </c>
      <c r="G760" s="11">
        <v>1</v>
      </c>
      <c r="H760" s="11">
        <f t="shared" si="72"/>
        <v>482</v>
      </c>
      <c r="I760" s="24">
        <f t="shared" si="73"/>
        <v>21</v>
      </c>
      <c r="J760" s="23">
        <f t="shared" si="74"/>
        <v>503</v>
      </c>
    </row>
    <row r="761" spans="1:10" x14ac:dyDescent="0.25">
      <c r="A761" s="22" t="str">
        <f t="shared" si="70"/>
        <v>City of Yonkers Ward 2 ED 12</v>
      </c>
      <c r="B761" s="11">
        <v>250212</v>
      </c>
      <c r="C761" s="11">
        <v>151</v>
      </c>
      <c r="D761" s="11">
        <v>205</v>
      </c>
      <c r="E761" s="11">
        <v>19</v>
      </c>
      <c r="F761" s="11">
        <v>7</v>
      </c>
      <c r="G761" s="11">
        <v>0</v>
      </c>
      <c r="H761" s="11">
        <f t="shared" si="72"/>
        <v>382</v>
      </c>
      <c r="I761" s="24">
        <f t="shared" si="73"/>
        <v>23</v>
      </c>
      <c r="J761" s="23">
        <f t="shared" si="74"/>
        <v>405</v>
      </c>
    </row>
    <row r="762" spans="1:10" x14ac:dyDescent="0.25">
      <c r="A762" s="22" t="str">
        <f t="shared" si="70"/>
        <v>City of Yonkers Ward 2 ED 13</v>
      </c>
      <c r="B762" s="11">
        <v>250213</v>
      </c>
      <c r="C762" s="11">
        <v>111</v>
      </c>
      <c r="D762" s="11">
        <v>75</v>
      </c>
      <c r="E762" s="11">
        <v>12</v>
      </c>
      <c r="F762" s="11">
        <v>4</v>
      </c>
      <c r="G762" s="11">
        <v>0</v>
      </c>
      <c r="H762" s="11">
        <f t="shared" si="72"/>
        <v>202</v>
      </c>
      <c r="I762" s="24">
        <f t="shared" si="73"/>
        <v>2</v>
      </c>
      <c r="J762" s="23">
        <f t="shared" si="74"/>
        <v>204</v>
      </c>
    </row>
    <row r="763" spans="1:10" x14ac:dyDescent="0.25">
      <c r="A763" s="22" t="str">
        <f t="shared" si="70"/>
        <v>City of Yonkers Ward 2 ED 14</v>
      </c>
      <c r="B763" s="11">
        <v>250214</v>
      </c>
      <c r="C763" s="11">
        <v>41</v>
      </c>
      <c r="D763" s="11">
        <v>37</v>
      </c>
      <c r="E763" s="11">
        <v>7</v>
      </c>
      <c r="F763" s="11">
        <v>8</v>
      </c>
      <c r="G763" s="11">
        <v>0</v>
      </c>
      <c r="H763" s="11">
        <f t="shared" si="72"/>
        <v>93</v>
      </c>
      <c r="I763" s="24">
        <f t="shared" si="73"/>
        <v>1</v>
      </c>
      <c r="J763" s="23">
        <f t="shared" si="74"/>
        <v>94</v>
      </c>
    </row>
    <row r="764" spans="1:10" x14ac:dyDescent="0.25">
      <c r="A764" s="22" t="str">
        <f t="shared" si="70"/>
        <v>City of Yonkers Ward 2 ED 16</v>
      </c>
      <c r="B764" s="11">
        <v>250216</v>
      </c>
      <c r="C764" s="11">
        <v>62</v>
      </c>
      <c r="D764" s="11">
        <v>115</v>
      </c>
      <c r="E764" s="11">
        <v>10</v>
      </c>
      <c r="F764" s="11">
        <v>4</v>
      </c>
      <c r="G764" s="11">
        <v>0</v>
      </c>
      <c r="H764" s="11">
        <f t="shared" si="72"/>
        <v>191</v>
      </c>
      <c r="I764" s="24">
        <f t="shared" si="73"/>
        <v>0</v>
      </c>
      <c r="J764" s="23">
        <f t="shared" si="74"/>
        <v>191</v>
      </c>
    </row>
    <row r="765" spans="1:10" x14ac:dyDescent="0.25">
      <c r="A765" s="22" t="str">
        <f t="shared" si="70"/>
        <v>City of Yonkers Ward 2 ED 18</v>
      </c>
      <c r="B765" s="11">
        <v>250218</v>
      </c>
      <c r="C765" s="11">
        <v>93</v>
      </c>
      <c r="D765" s="11">
        <v>26</v>
      </c>
      <c r="E765" s="11">
        <v>3</v>
      </c>
      <c r="F765" s="11">
        <v>4</v>
      </c>
      <c r="G765" s="11">
        <v>0</v>
      </c>
      <c r="H765" s="11">
        <f t="shared" si="72"/>
        <v>126</v>
      </c>
      <c r="I765" s="24">
        <f t="shared" si="73"/>
        <v>3</v>
      </c>
      <c r="J765" s="23">
        <f t="shared" si="74"/>
        <v>129</v>
      </c>
    </row>
    <row r="766" spans="1:10" x14ac:dyDescent="0.25">
      <c r="A766" s="22" t="str">
        <f t="shared" si="70"/>
        <v>City of Yonkers Ward 2 ED 20</v>
      </c>
      <c r="B766" s="11">
        <v>250220</v>
      </c>
      <c r="C766" s="11">
        <v>73</v>
      </c>
      <c r="D766" s="11">
        <v>43</v>
      </c>
      <c r="E766" s="11">
        <v>2</v>
      </c>
      <c r="F766" s="11">
        <v>2</v>
      </c>
      <c r="G766" s="11">
        <v>0</v>
      </c>
      <c r="H766" s="11">
        <f t="shared" si="72"/>
        <v>120</v>
      </c>
      <c r="I766" s="24">
        <f t="shared" si="73"/>
        <v>9</v>
      </c>
      <c r="J766" s="23">
        <f t="shared" si="74"/>
        <v>129</v>
      </c>
    </row>
    <row r="767" spans="1:10" x14ac:dyDescent="0.25">
      <c r="A767" s="22" t="str">
        <f t="shared" si="70"/>
        <v>City of Yonkers Ward 2 ED 22</v>
      </c>
      <c r="B767" s="11">
        <v>250222</v>
      </c>
      <c r="C767" s="11">
        <v>0</v>
      </c>
      <c r="D767" s="11">
        <v>0</v>
      </c>
      <c r="E767" s="11">
        <v>0</v>
      </c>
      <c r="F767" s="11">
        <v>0</v>
      </c>
      <c r="G767" s="11">
        <v>0</v>
      </c>
      <c r="H767" s="11">
        <f t="shared" si="72"/>
        <v>0</v>
      </c>
      <c r="I767" s="24">
        <f t="shared" si="73"/>
        <v>0</v>
      </c>
      <c r="J767" s="23">
        <f t="shared" si="74"/>
        <v>0</v>
      </c>
    </row>
    <row r="768" spans="1:10" x14ac:dyDescent="0.25">
      <c r="A768" s="22" t="str">
        <f t="shared" si="70"/>
        <v>City of Yonkers Ward 2 ED 23</v>
      </c>
      <c r="B768" s="11">
        <v>250223</v>
      </c>
      <c r="C768" s="11">
        <v>0</v>
      </c>
      <c r="D768" s="11">
        <v>0</v>
      </c>
      <c r="E768" s="11">
        <v>0</v>
      </c>
      <c r="F768" s="11">
        <v>0</v>
      </c>
      <c r="G768" s="11">
        <v>0</v>
      </c>
      <c r="H768" s="11">
        <f t="shared" si="72"/>
        <v>0</v>
      </c>
      <c r="I768" s="24">
        <f t="shared" si="73"/>
        <v>0</v>
      </c>
      <c r="J768" s="23">
        <f t="shared" si="74"/>
        <v>0</v>
      </c>
    </row>
    <row r="769" spans="1:10" x14ac:dyDescent="0.25">
      <c r="A769" s="22" t="str">
        <f t="shared" si="70"/>
        <v>City of Yonkers Ward 2 ED 24</v>
      </c>
      <c r="B769" s="11">
        <v>250224</v>
      </c>
      <c r="C769" s="11">
        <v>52</v>
      </c>
      <c r="D769" s="11">
        <v>73</v>
      </c>
      <c r="E769" s="11">
        <v>12</v>
      </c>
      <c r="F769" s="11">
        <v>3</v>
      </c>
      <c r="G769" s="11">
        <v>0</v>
      </c>
      <c r="H769" s="11">
        <f t="shared" si="72"/>
        <v>140</v>
      </c>
      <c r="I769" s="24">
        <f t="shared" si="73"/>
        <v>9</v>
      </c>
      <c r="J769" s="23">
        <f t="shared" si="74"/>
        <v>149</v>
      </c>
    </row>
    <row r="770" spans="1:10" x14ac:dyDescent="0.25">
      <c r="A770" s="22" t="str">
        <f t="shared" si="70"/>
        <v>City of Yonkers Ward 2 ED 26</v>
      </c>
      <c r="B770" s="11">
        <v>250226</v>
      </c>
      <c r="C770" s="11">
        <v>71</v>
      </c>
      <c r="D770" s="11">
        <v>29</v>
      </c>
      <c r="E770" s="11">
        <v>4</v>
      </c>
      <c r="F770" s="11">
        <v>2</v>
      </c>
      <c r="G770" s="11">
        <v>0</v>
      </c>
      <c r="H770" s="11">
        <f t="shared" si="72"/>
        <v>106</v>
      </c>
      <c r="I770" s="24">
        <f t="shared" si="73"/>
        <v>3</v>
      </c>
      <c r="J770" s="23">
        <f t="shared" si="74"/>
        <v>109</v>
      </c>
    </row>
    <row r="771" spans="1:10" ht="13.8" thickBot="1" x14ac:dyDescent="0.3">
      <c r="A771" s="18" t="str">
        <f t="shared" si="70"/>
        <v>City of Yonkers Ward 2 ED 29</v>
      </c>
      <c r="B771" s="19">
        <v>250229</v>
      </c>
      <c r="C771" s="19">
        <v>0</v>
      </c>
      <c r="D771" s="19">
        <v>0</v>
      </c>
      <c r="E771" s="19">
        <v>0</v>
      </c>
      <c r="F771" s="19">
        <v>0</v>
      </c>
      <c r="G771" s="19">
        <v>0</v>
      </c>
      <c r="H771" s="19">
        <f t="shared" si="72"/>
        <v>0</v>
      </c>
      <c r="I771" s="26">
        <f t="shared" si="73"/>
        <v>0</v>
      </c>
      <c r="J771" s="19">
        <f t="shared" si="74"/>
        <v>0</v>
      </c>
    </row>
    <row r="772" spans="1:10" x14ac:dyDescent="0.25">
      <c r="A772" s="22"/>
      <c r="B772" s="11" t="s">
        <v>977</v>
      </c>
      <c r="C772" s="11">
        <f>SUM(C750:C771)</f>
        <v>1908</v>
      </c>
      <c r="D772" s="11">
        <f t="shared" ref="D772:J772" si="76">SUM(D750:D771)</f>
        <v>2016</v>
      </c>
      <c r="E772" s="11">
        <f t="shared" si="76"/>
        <v>200</v>
      </c>
      <c r="F772" s="11">
        <f t="shared" si="76"/>
        <v>135</v>
      </c>
      <c r="G772" s="11">
        <f t="shared" si="76"/>
        <v>1</v>
      </c>
      <c r="H772" s="11">
        <f t="shared" si="76"/>
        <v>4260</v>
      </c>
      <c r="I772" s="11">
        <f t="shared" si="76"/>
        <v>149</v>
      </c>
      <c r="J772" s="11">
        <f t="shared" si="76"/>
        <v>4409</v>
      </c>
    </row>
    <row r="773" spans="1:10" x14ac:dyDescent="0.25">
      <c r="A773" s="22" t="str">
        <f t="shared" si="70"/>
        <v>City of Yonkers Ward 3 ED 1</v>
      </c>
      <c r="B773" s="11">
        <v>250301</v>
      </c>
      <c r="C773" s="11">
        <v>23</v>
      </c>
      <c r="D773" s="11">
        <v>5</v>
      </c>
      <c r="E773" s="11">
        <v>0</v>
      </c>
      <c r="F773" s="11">
        <v>1</v>
      </c>
      <c r="G773" s="11">
        <v>0</v>
      </c>
      <c r="H773" s="11">
        <f t="shared" si="72"/>
        <v>29</v>
      </c>
      <c r="I773" s="24">
        <f t="shared" si="73"/>
        <v>2</v>
      </c>
      <c r="J773" s="23">
        <f t="shared" si="74"/>
        <v>31</v>
      </c>
    </row>
    <row r="774" spans="1:10" x14ac:dyDescent="0.25">
      <c r="A774" s="22" t="str">
        <f t="shared" si="70"/>
        <v>City of Yonkers Ward 3 ED 2</v>
      </c>
      <c r="B774" s="11">
        <v>250302</v>
      </c>
      <c r="C774" s="11">
        <v>46</v>
      </c>
      <c r="D774" s="11">
        <v>53</v>
      </c>
      <c r="E774" s="11">
        <v>5</v>
      </c>
      <c r="F774" s="11">
        <v>1</v>
      </c>
      <c r="G774" s="11">
        <v>0</v>
      </c>
      <c r="H774" s="11">
        <f t="shared" si="72"/>
        <v>105</v>
      </c>
      <c r="I774" s="24">
        <f t="shared" si="73"/>
        <v>3</v>
      </c>
      <c r="J774" s="23">
        <f t="shared" si="74"/>
        <v>108</v>
      </c>
    </row>
    <row r="775" spans="1:10" x14ac:dyDescent="0.25">
      <c r="A775" s="22" t="str">
        <f t="shared" si="70"/>
        <v>City of Yonkers Ward 3 ED 3</v>
      </c>
      <c r="B775" s="11">
        <v>250303</v>
      </c>
      <c r="C775" s="11">
        <v>165</v>
      </c>
      <c r="D775" s="11">
        <v>32</v>
      </c>
      <c r="E775" s="11">
        <v>6</v>
      </c>
      <c r="F775" s="11">
        <v>6</v>
      </c>
      <c r="G775" s="11">
        <v>0</v>
      </c>
      <c r="H775" s="11">
        <f t="shared" si="72"/>
        <v>209</v>
      </c>
      <c r="I775" s="24">
        <f t="shared" si="73"/>
        <v>8</v>
      </c>
      <c r="J775" s="23">
        <f t="shared" si="74"/>
        <v>217</v>
      </c>
    </row>
    <row r="776" spans="1:10" x14ac:dyDescent="0.25">
      <c r="A776" s="22" t="str">
        <f t="shared" si="70"/>
        <v>City of Yonkers Ward 3 ED 4</v>
      </c>
      <c r="B776" s="11">
        <v>250304</v>
      </c>
      <c r="C776" s="11">
        <v>78</v>
      </c>
      <c r="D776" s="11">
        <v>62</v>
      </c>
      <c r="E776" s="11">
        <v>7</v>
      </c>
      <c r="F776" s="11">
        <v>8</v>
      </c>
      <c r="G776" s="11">
        <v>0</v>
      </c>
      <c r="H776" s="11">
        <f t="shared" si="72"/>
        <v>155</v>
      </c>
      <c r="I776" s="24">
        <f t="shared" si="73"/>
        <v>8</v>
      </c>
      <c r="J776" s="23">
        <f t="shared" si="74"/>
        <v>163</v>
      </c>
    </row>
    <row r="777" spans="1:10" x14ac:dyDescent="0.25">
      <c r="A777" s="22" t="str">
        <f t="shared" si="70"/>
        <v>City of Yonkers Ward 3 ED 5</v>
      </c>
      <c r="B777" s="11">
        <v>250305</v>
      </c>
      <c r="C777" s="11">
        <v>10</v>
      </c>
      <c r="D777" s="11">
        <v>10</v>
      </c>
      <c r="E777" s="11">
        <v>0</v>
      </c>
      <c r="F777" s="11">
        <v>0</v>
      </c>
      <c r="G777" s="11">
        <v>0</v>
      </c>
      <c r="H777" s="11">
        <f t="shared" si="72"/>
        <v>20</v>
      </c>
      <c r="I777" s="24">
        <f t="shared" si="73"/>
        <v>0</v>
      </c>
      <c r="J777" s="23">
        <f t="shared" si="74"/>
        <v>20</v>
      </c>
    </row>
    <row r="778" spans="1:10" x14ac:dyDescent="0.25">
      <c r="A778" s="22" t="str">
        <f t="shared" si="70"/>
        <v>City of Yonkers Ward 3 ED 6</v>
      </c>
      <c r="B778" s="11">
        <v>250306</v>
      </c>
      <c r="C778" s="11">
        <v>37</v>
      </c>
      <c r="D778" s="11">
        <v>32</v>
      </c>
      <c r="E778" s="11">
        <v>7</v>
      </c>
      <c r="F778" s="11">
        <v>2</v>
      </c>
      <c r="G778" s="11">
        <v>0</v>
      </c>
      <c r="H778" s="11">
        <f t="shared" si="72"/>
        <v>78</v>
      </c>
      <c r="I778" s="24">
        <f t="shared" si="73"/>
        <v>2</v>
      </c>
      <c r="J778" s="23">
        <f t="shared" si="74"/>
        <v>80</v>
      </c>
    </row>
    <row r="779" spans="1:10" x14ac:dyDescent="0.25">
      <c r="A779" s="22" t="str">
        <f t="shared" si="70"/>
        <v>City of Yonkers Ward 3 ED 7</v>
      </c>
      <c r="B779" s="11">
        <v>250307</v>
      </c>
      <c r="C779" s="11">
        <v>278</v>
      </c>
      <c r="D779" s="11">
        <v>23</v>
      </c>
      <c r="E779" s="11">
        <v>4</v>
      </c>
      <c r="F779" s="11">
        <v>13</v>
      </c>
      <c r="G779" s="11">
        <v>0</v>
      </c>
      <c r="H779" s="11">
        <f t="shared" si="72"/>
        <v>318</v>
      </c>
      <c r="I779" s="24">
        <f t="shared" si="73"/>
        <v>12</v>
      </c>
      <c r="J779" s="23">
        <f t="shared" si="74"/>
        <v>330</v>
      </c>
    </row>
    <row r="780" spans="1:10" x14ac:dyDescent="0.25">
      <c r="A780" s="22" t="str">
        <f t="shared" si="70"/>
        <v>City of Yonkers Ward 3 ED 8</v>
      </c>
      <c r="B780" s="11">
        <v>250308</v>
      </c>
      <c r="C780" s="11">
        <v>122</v>
      </c>
      <c r="D780" s="11">
        <v>21</v>
      </c>
      <c r="E780" s="11">
        <v>1</v>
      </c>
      <c r="F780" s="11">
        <v>9</v>
      </c>
      <c r="G780" s="11">
        <v>0</v>
      </c>
      <c r="H780" s="11">
        <f t="shared" si="72"/>
        <v>153</v>
      </c>
      <c r="I780" s="24">
        <f t="shared" si="73"/>
        <v>2</v>
      </c>
      <c r="J780" s="23">
        <f t="shared" si="74"/>
        <v>155</v>
      </c>
    </row>
    <row r="781" spans="1:10" x14ac:dyDescent="0.25">
      <c r="A781" s="22" t="str">
        <f t="shared" si="70"/>
        <v>City of Yonkers Ward 3 ED 10</v>
      </c>
      <c r="B781" s="11">
        <v>250310</v>
      </c>
      <c r="C781" s="11">
        <v>146</v>
      </c>
      <c r="D781" s="11">
        <v>127</v>
      </c>
      <c r="E781" s="11">
        <v>16</v>
      </c>
      <c r="F781" s="11">
        <v>4</v>
      </c>
      <c r="G781" s="11">
        <v>0</v>
      </c>
      <c r="H781" s="11">
        <f t="shared" si="72"/>
        <v>293</v>
      </c>
      <c r="I781" s="24">
        <f t="shared" si="73"/>
        <v>9</v>
      </c>
      <c r="J781" s="23">
        <f t="shared" si="74"/>
        <v>302</v>
      </c>
    </row>
    <row r="782" spans="1:10" x14ac:dyDescent="0.25">
      <c r="A782" s="22" t="str">
        <f t="shared" si="70"/>
        <v>City of Yonkers Ward 3 ED 11</v>
      </c>
      <c r="B782" s="11">
        <v>250311</v>
      </c>
      <c r="C782" s="11">
        <v>105</v>
      </c>
      <c r="D782" s="11">
        <v>36</v>
      </c>
      <c r="E782" s="11">
        <v>7</v>
      </c>
      <c r="F782" s="11">
        <v>13</v>
      </c>
      <c r="G782" s="11">
        <v>0</v>
      </c>
      <c r="H782" s="11">
        <f t="shared" si="72"/>
        <v>161</v>
      </c>
      <c r="I782" s="24">
        <f t="shared" si="73"/>
        <v>5</v>
      </c>
      <c r="J782" s="23">
        <f t="shared" si="74"/>
        <v>166</v>
      </c>
    </row>
    <row r="783" spans="1:10" x14ac:dyDescent="0.25">
      <c r="A783" s="22" t="str">
        <f t="shared" si="70"/>
        <v>City of Yonkers Ward 3 ED 12</v>
      </c>
      <c r="B783" s="11">
        <v>250312</v>
      </c>
      <c r="C783" s="11">
        <v>341</v>
      </c>
      <c r="D783" s="11">
        <v>73</v>
      </c>
      <c r="E783" s="11">
        <v>14</v>
      </c>
      <c r="F783" s="11">
        <v>15</v>
      </c>
      <c r="G783" s="11">
        <v>0</v>
      </c>
      <c r="H783" s="11">
        <f t="shared" si="72"/>
        <v>443</v>
      </c>
      <c r="I783" s="24">
        <f t="shared" si="73"/>
        <v>12</v>
      </c>
      <c r="J783" s="23">
        <f t="shared" si="74"/>
        <v>455</v>
      </c>
    </row>
    <row r="784" spans="1:10" x14ac:dyDescent="0.25">
      <c r="A784" s="22" t="str">
        <f t="shared" si="70"/>
        <v>City of Yonkers Ward 3 ED 13</v>
      </c>
      <c r="B784" s="11">
        <v>250313</v>
      </c>
      <c r="C784" s="11">
        <v>83</v>
      </c>
      <c r="D784" s="11">
        <v>11</v>
      </c>
      <c r="E784" s="11">
        <v>3</v>
      </c>
      <c r="F784" s="11">
        <v>4</v>
      </c>
      <c r="G784" s="11">
        <v>0</v>
      </c>
      <c r="H784" s="11">
        <f t="shared" si="72"/>
        <v>101</v>
      </c>
      <c r="I784" s="24">
        <f t="shared" si="73"/>
        <v>4</v>
      </c>
      <c r="J784" s="23">
        <f t="shared" si="74"/>
        <v>105</v>
      </c>
    </row>
    <row r="785" spans="1:10" x14ac:dyDescent="0.25">
      <c r="A785" s="22" t="str">
        <f t="shared" si="70"/>
        <v>City of Yonkers Ward 3 ED 15</v>
      </c>
      <c r="B785" s="11">
        <v>250315</v>
      </c>
      <c r="C785" s="11">
        <v>430</v>
      </c>
      <c r="D785" s="11">
        <v>111</v>
      </c>
      <c r="E785" s="11">
        <v>12</v>
      </c>
      <c r="F785" s="11">
        <v>40</v>
      </c>
      <c r="G785" s="11">
        <v>0</v>
      </c>
      <c r="H785" s="11">
        <f t="shared" si="72"/>
        <v>593</v>
      </c>
      <c r="I785" s="24">
        <f t="shared" si="73"/>
        <v>8</v>
      </c>
      <c r="J785" s="23">
        <f t="shared" si="74"/>
        <v>601</v>
      </c>
    </row>
    <row r="786" spans="1:10" x14ac:dyDescent="0.25">
      <c r="A786" s="22" t="str">
        <f t="shared" si="70"/>
        <v>City of Yonkers Ward 3 ED 16</v>
      </c>
      <c r="B786" s="11">
        <v>250316</v>
      </c>
      <c r="C786" s="11">
        <v>191</v>
      </c>
      <c r="D786" s="11">
        <v>49</v>
      </c>
      <c r="E786" s="11">
        <v>4</v>
      </c>
      <c r="F786" s="11">
        <v>11</v>
      </c>
      <c r="G786" s="11">
        <v>0</v>
      </c>
      <c r="H786" s="11">
        <f t="shared" si="72"/>
        <v>255</v>
      </c>
      <c r="I786" s="24">
        <f t="shared" si="73"/>
        <v>8</v>
      </c>
      <c r="J786" s="23">
        <f t="shared" si="74"/>
        <v>263</v>
      </c>
    </row>
    <row r="787" spans="1:10" x14ac:dyDescent="0.25">
      <c r="A787" s="22" t="str">
        <f t="shared" si="70"/>
        <v>City of Yonkers Ward 3 ED 17</v>
      </c>
      <c r="B787" s="11">
        <v>250317</v>
      </c>
      <c r="C787" s="11">
        <v>89</v>
      </c>
      <c r="D787" s="11">
        <v>43</v>
      </c>
      <c r="E787" s="11">
        <v>2</v>
      </c>
      <c r="F787" s="11">
        <v>5</v>
      </c>
      <c r="G787" s="11">
        <v>0</v>
      </c>
      <c r="H787" s="11">
        <f t="shared" si="72"/>
        <v>139</v>
      </c>
      <c r="I787" s="24">
        <f t="shared" si="73"/>
        <v>4</v>
      </c>
      <c r="J787" s="23">
        <f t="shared" si="74"/>
        <v>143</v>
      </c>
    </row>
    <row r="788" spans="1:10" x14ac:dyDescent="0.25">
      <c r="A788" s="22" t="str">
        <f t="shared" si="70"/>
        <v>City of Yonkers Ward 3 ED 19</v>
      </c>
      <c r="B788" s="11">
        <v>250319</v>
      </c>
      <c r="C788" s="11">
        <v>79</v>
      </c>
      <c r="D788" s="11">
        <v>50</v>
      </c>
      <c r="E788" s="11">
        <v>10</v>
      </c>
      <c r="F788" s="11">
        <v>6</v>
      </c>
      <c r="G788" s="11">
        <v>0</v>
      </c>
      <c r="H788" s="11">
        <f t="shared" si="72"/>
        <v>145</v>
      </c>
      <c r="I788" s="24">
        <f t="shared" si="73"/>
        <v>2</v>
      </c>
      <c r="J788" s="23">
        <f t="shared" si="74"/>
        <v>147</v>
      </c>
    </row>
    <row r="789" spans="1:10" x14ac:dyDescent="0.25">
      <c r="A789" s="22" t="str">
        <f t="shared" si="70"/>
        <v>City of Yonkers Ward 3 ED 20</v>
      </c>
      <c r="B789" s="11">
        <v>250320</v>
      </c>
      <c r="C789" s="11">
        <v>86</v>
      </c>
      <c r="D789" s="11">
        <v>109</v>
      </c>
      <c r="E789" s="11">
        <v>14</v>
      </c>
      <c r="F789" s="11">
        <v>10</v>
      </c>
      <c r="G789" s="11">
        <v>0</v>
      </c>
      <c r="H789" s="11">
        <f t="shared" si="72"/>
        <v>219</v>
      </c>
      <c r="I789" s="24">
        <f t="shared" si="73"/>
        <v>4</v>
      </c>
      <c r="J789" s="23">
        <f t="shared" si="74"/>
        <v>223</v>
      </c>
    </row>
    <row r="790" spans="1:10" x14ac:dyDescent="0.25">
      <c r="A790" s="22" t="str">
        <f t="shared" si="70"/>
        <v>City of Yonkers Ward 3 ED 21</v>
      </c>
      <c r="B790" s="11">
        <v>250321</v>
      </c>
      <c r="C790" s="11">
        <v>92</v>
      </c>
      <c r="D790" s="11">
        <v>128</v>
      </c>
      <c r="E790" s="11">
        <v>19</v>
      </c>
      <c r="F790" s="11">
        <v>15</v>
      </c>
      <c r="G790" s="11">
        <v>0</v>
      </c>
      <c r="H790" s="11">
        <f t="shared" si="72"/>
        <v>254</v>
      </c>
      <c r="I790" s="24">
        <f t="shared" si="73"/>
        <v>8</v>
      </c>
      <c r="J790" s="23">
        <f t="shared" si="74"/>
        <v>262</v>
      </c>
    </row>
    <row r="791" spans="1:10" x14ac:dyDescent="0.25">
      <c r="A791" s="22" t="str">
        <f t="shared" si="70"/>
        <v>City of Yonkers Ward 3 ED 23</v>
      </c>
      <c r="B791" s="11">
        <v>250323</v>
      </c>
      <c r="C791" s="11">
        <v>42</v>
      </c>
      <c r="D791" s="11">
        <v>15</v>
      </c>
      <c r="E791" s="11">
        <v>4</v>
      </c>
      <c r="F791" s="11">
        <v>2</v>
      </c>
      <c r="G791" s="11">
        <v>0</v>
      </c>
      <c r="H791" s="11">
        <f t="shared" si="72"/>
        <v>63</v>
      </c>
      <c r="I791" s="24">
        <f t="shared" si="73"/>
        <v>3</v>
      </c>
      <c r="J791" s="23">
        <f t="shared" si="74"/>
        <v>66</v>
      </c>
    </row>
    <row r="792" spans="1:10" x14ac:dyDescent="0.25">
      <c r="A792" s="22" t="str">
        <f t="shared" si="70"/>
        <v>City of Yonkers Ward 3 ED 24</v>
      </c>
      <c r="B792" s="11">
        <v>250324</v>
      </c>
      <c r="C792" s="11">
        <v>48</v>
      </c>
      <c r="D792" s="11">
        <v>19</v>
      </c>
      <c r="E792" s="11">
        <v>1</v>
      </c>
      <c r="F792" s="11">
        <v>3</v>
      </c>
      <c r="G792" s="11">
        <v>0</v>
      </c>
      <c r="H792" s="11">
        <f t="shared" si="72"/>
        <v>71</v>
      </c>
      <c r="I792" s="24">
        <f t="shared" si="73"/>
        <v>5</v>
      </c>
      <c r="J792" s="23">
        <f t="shared" si="74"/>
        <v>76</v>
      </c>
    </row>
    <row r="793" spans="1:10" x14ac:dyDescent="0.25">
      <c r="A793" s="22" t="str">
        <f t="shared" si="70"/>
        <v>City of Yonkers Ward 3 ED 25</v>
      </c>
      <c r="B793" s="11">
        <v>250325</v>
      </c>
      <c r="C793" s="11">
        <v>174</v>
      </c>
      <c r="D793" s="11">
        <v>147</v>
      </c>
      <c r="E793" s="11">
        <v>25</v>
      </c>
      <c r="F793" s="11">
        <v>18</v>
      </c>
      <c r="G793" s="11">
        <v>0</v>
      </c>
      <c r="H793" s="11">
        <f t="shared" si="72"/>
        <v>364</v>
      </c>
      <c r="I793" s="24">
        <f t="shared" si="73"/>
        <v>17</v>
      </c>
      <c r="J793" s="23">
        <f t="shared" si="74"/>
        <v>381</v>
      </c>
    </row>
    <row r="794" spans="1:10" x14ac:dyDescent="0.25">
      <c r="A794" s="22" t="str">
        <f t="shared" si="70"/>
        <v>City of Yonkers Ward 3 ED 26</v>
      </c>
      <c r="B794" s="11">
        <v>250326</v>
      </c>
      <c r="C794" s="11">
        <v>70</v>
      </c>
      <c r="D794" s="11">
        <v>28</v>
      </c>
      <c r="E794" s="11">
        <v>1</v>
      </c>
      <c r="F794" s="11">
        <v>10</v>
      </c>
      <c r="G794" s="11">
        <v>0</v>
      </c>
      <c r="H794" s="11">
        <f t="shared" si="72"/>
        <v>109</v>
      </c>
      <c r="I794" s="24">
        <f t="shared" si="73"/>
        <v>3</v>
      </c>
      <c r="J794" s="23">
        <f t="shared" si="74"/>
        <v>112</v>
      </c>
    </row>
    <row r="795" spans="1:10" x14ac:dyDescent="0.25">
      <c r="A795" s="22" t="str">
        <f t="shared" si="70"/>
        <v>City of Yonkers Ward 3 ED 27</v>
      </c>
      <c r="B795" s="11">
        <v>250327</v>
      </c>
      <c r="C795" s="11">
        <v>10</v>
      </c>
      <c r="D795" s="11">
        <v>0</v>
      </c>
      <c r="E795" s="11">
        <v>1</v>
      </c>
      <c r="F795" s="11">
        <v>1</v>
      </c>
      <c r="G795" s="11">
        <v>0</v>
      </c>
      <c r="H795" s="11">
        <f t="shared" si="72"/>
        <v>12</v>
      </c>
      <c r="I795" s="24">
        <f t="shared" si="73"/>
        <v>2</v>
      </c>
      <c r="J795" s="23">
        <f t="shared" si="74"/>
        <v>14</v>
      </c>
    </row>
    <row r="796" spans="1:10" x14ac:dyDescent="0.25">
      <c r="A796" s="22" t="str">
        <f t="shared" si="70"/>
        <v>City of Yonkers Ward 3 ED 28</v>
      </c>
      <c r="B796" s="11">
        <v>250328</v>
      </c>
      <c r="C796" s="11">
        <v>233</v>
      </c>
      <c r="D796" s="11">
        <v>30</v>
      </c>
      <c r="E796" s="11">
        <v>4</v>
      </c>
      <c r="F796" s="11">
        <v>9</v>
      </c>
      <c r="G796" s="11">
        <v>0</v>
      </c>
      <c r="H796" s="11">
        <f t="shared" si="72"/>
        <v>276</v>
      </c>
      <c r="I796" s="24">
        <f t="shared" si="73"/>
        <v>6</v>
      </c>
      <c r="J796" s="23">
        <f t="shared" si="74"/>
        <v>282</v>
      </c>
    </row>
    <row r="797" spans="1:10" ht="13.8" thickBot="1" x14ac:dyDescent="0.3">
      <c r="A797" s="18" t="str">
        <f t="shared" si="70"/>
        <v>City of Yonkers Ward 3 ED 29</v>
      </c>
      <c r="B797" s="19">
        <v>250329</v>
      </c>
      <c r="C797" s="19">
        <v>12</v>
      </c>
      <c r="D797" s="19">
        <v>11</v>
      </c>
      <c r="E797" s="19">
        <v>0</v>
      </c>
      <c r="F797" s="19">
        <v>0</v>
      </c>
      <c r="G797" s="19">
        <v>0</v>
      </c>
      <c r="H797" s="19">
        <f t="shared" si="72"/>
        <v>23</v>
      </c>
      <c r="I797" s="26">
        <f t="shared" si="73"/>
        <v>1</v>
      </c>
      <c r="J797" s="19">
        <f t="shared" si="74"/>
        <v>24</v>
      </c>
    </row>
    <row r="798" spans="1:10" x14ac:dyDescent="0.25">
      <c r="A798" s="22"/>
      <c r="B798" s="11" t="s">
        <v>977</v>
      </c>
      <c r="C798" s="11">
        <f>SUM(C773:C797)</f>
        <v>2990</v>
      </c>
      <c r="D798" s="11">
        <f t="shared" ref="D798:J798" si="77">SUM(D773:D797)</f>
        <v>1225</v>
      </c>
      <c r="E798" s="11">
        <f t="shared" si="77"/>
        <v>167</v>
      </c>
      <c r="F798" s="11">
        <f t="shared" si="77"/>
        <v>206</v>
      </c>
      <c r="G798" s="11">
        <f t="shared" si="77"/>
        <v>0</v>
      </c>
      <c r="H798" s="11">
        <f t="shared" si="77"/>
        <v>4588</v>
      </c>
      <c r="I798" s="11">
        <f t="shared" si="77"/>
        <v>138</v>
      </c>
      <c r="J798" s="11">
        <f t="shared" si="77"/>
        <v>4726</v>
      </c>
    </row>
    <row r="799" spans="1:10" x14ac:dyDescent="0.25">
      <c r="A799" s="22" t="str">
        <f t="shared" si="70"/>
        <v>City of Yonkers Ward 4 ED 1</v>
      </c>
      <c r="B799" s="11">
        <v>250401</v>
      </c>
      <c r="C799" s="11">
        <v>219</v>
      </c>
      <c r="D799" s="11">
        <v>37</v>
      </c>
      <c r="E799" s="11">
        <v>6</v>
      </c>
      <c r="F799" s="11">
        <v>6</v>
      </c>
      <c r="G799" s="11">
        <v>0</v>
      </c>
      <c r="H799" s="11">
        <f t="shared" si="72"/>
        <v>268</v>
      </c>
      <c r="I799" s="24">
        <f t="shared" si="73"/>
        <v>19</v>
      </c>
      <c r="J799" s="23">
        <f t="shared" si="74"/>
        <v>287</v>
      </c>
    </row>
    <row r="800" spans="1:10" x14ac:dyDescent="0.25">
      <c r="A800" s="22" t="str">
        <f t="shared" ref="A800:A866" si="78">VLOOKUP(B800,KEY,3,FALSE)</f>
        <v>City of Yonkers Ward 4 ED 2</v>
      </c>
      <c r="B800" s="11">
        <v>250402</v>
      </c>
      <c r="C800" s="11">
        <v>146</v>
      </c>
      <c r="D800" s="11">
        <v>38</v>
      </c>
      <c r="E800" s="11">
        <v>3</v>
      </c>
      <c r="F800" s="11">
        <v>4</v>
      </c>
      <c r="G800" s="11">
        <v>0</v>
      </c>
      <c r="H800" s="11">
        <f t="shared" si="72"/>
        <v>191</v>
      </c>
      <c r="I800" s="24">
        <f t="shared" si="73"/>
        <v>9</v>
      </c>
      <c r="J800" s="23">
        <f t="shared" si="74"/>
        <v>200</v>
      </c>
    </row>
    <row r="801" spans="1:10" x14ac:dyDescent="0.25">
      <c r="A801" s="22" t="str">
        <f t="shared" si="78"/>
        <v>City of Yonkers Ward 4 ED 3</v>
      </c>
      <c r="B801" s="11">
        <v>250403</v>
      </c>
      <c r="C801" s="11">
        <v>256</v>
      </c>
      <c r="D801" s="11">
        <v>109</v>
      </c>
      <c r="E801" s="11">
        <v>10</v>
      </c>
      <c r="F801" s="11">
        <v>25</v>
      </c>
      <c r="G801" s="11">
        <v>0</v>
      </c>
      <c r="H801" s="11">
        <f t="shared" si="72"/>
        <v>400</v>
      </c>
      <c r="I801" s="24">
        <f t="shared" si="73"/>
        <v>4</v>
      </c>
      <c r="J801" s="23">
        <f t="shared" si="74"/>
        <v>404</v>
      </c>
    </row>
    <row r="802" spans="1:10" x14ac:dyDescent="0.25">
      <c r="A802" s="22" t="str">
        <f t="shared" si="78"/>
        <v>City of Yonkers Ward 4 ED 4</v>
      </c>
      <c r="B802" s="11">
        <v>250404</v>
      </c>
      <c r="C802" s="11">
        <v>75</v>
      </c>
      <c r="D802" s="11">
        <v>23</v>
      </c>
      <c r="E802" s="11">
        <v>1</v>
      </c>
      <c r="F802" s="11">
        <v>1</v>
      </c>
      <c r="G802" s="11">
        <v>0</v>
      </c>
      <c r="H802" s="11">
        <f t="shared" si="72"/>
        <v>100</v>
      </c>
      <c r="I802" s="24">
        <f t="shared" si="73"/>
        <v>9</v>
      </c>
      <c r="J802" s="23">
        <f t="shared" si="74"/>
        <v>109</v>
      </c>
    </row>
    <row r="803" spans="1:10" x14ac:dyDescent="0.25">
      <c r="A803" s="22" t="str">
        <f t="shared" si="78"/>
        <v>City of Yonkers Ward 4 ED 5</v>
      </c>
      <c r="B803" s="11">
        <v>250405</v>
      </c>
      <c r="C803" s="11">
        <v>181</v>
      </c>
      <c r="D803" s="11">
        <v>42</v>
      </c>
      <c r="E803" s="11">
        <v>4</v>
      </c>
      <c r="F803" s="11">
        <v>25</v>
      </c>
      <c r="G803" s="11">
        <v>0</v>
      </c>
      <c r="H803" s="11">
        <f t="shared" si="72"/>
        <v>252</v>
      </c>
      <c r="I803" s="24">
        <f t="shared" si="73"/>
        <v>8</v>
      </c>
      <c r="J803" s="23">
        <f t="shared" si="74"/>
        <v>260</v>
      </c>
    </row>
    <row r="804" spans="1:10" x14ac:dyDescent="0.25">
      <c r="A804" s="22" t="str">
        <f t="shared" si="78"/>
        <v>City of Yonkers Ward 4 ED 6</v>
      </c>
      <c r="B804" s="11">
        <v>250406</v>
      </c>
      <c r="C804" s="11">
        <v>169</v>
      </c>
      <c r="D804" s="11">
        <v>46</v>
      </c>
      <c r="E804" s="11">
        <v>0</v>
      </c>
      <c r="F804" s="11">
        <v>8</v>
      </c>
      <c r="G804" s="11">
        <v>0</v>
      </c>
      <c r="H804" s="11">
        <f t="shared" si="72"/>
        <v>223</v>
      </c>
      <c r="I804" s="24">
        <f t="shared" si="73"/>
        <v>20</v>
      </c>
      <c r="J804" s="23">
        <f t="shared" si="74"/>
        <v>243</v>
      </c>
    </row>
    <row r="805" spans="1:10" x14ac:dyDescent="0.25">
      <c r="A805" s="22" t="str">
        <f t="shared" si="78"/>
        <v>City of Yonkers Ward 4 ED 7</v>
      </c>
      <c r="B805" s="11">
        <v>250407</v>
      </c>
      <c r="C805" s="11">
        <v>132</v>
      </c>
      <c r="D805" s="11">
        <v>33</v>
      </c>
      <c r="E805" s="11">
        <v>1</v>
      </c>
      <c r="F805" s="11">
        <v>7</v>
      </c>
      <c r="G805" s="11">
        <v>0</v>
      </c>
      <c r="H805" s="11">
        <f t="shared" si="72"/>
        <v>173</v>
      </c>
      <c r="I805" s="24">
        <f t="shared" si="73"/>
        <v>12</v>
      </c>
      <c r="J805" s="23">
        <f t="shared" si="74"/>
        <v>185</v>
      </c>
    </row>
    <row r="806" spans="1:10" x14ac:dyDescent="0.25">
      <c r="A806" s="22" t="str">
        <f t="shared" si="78"/>
        <v>City of Yonkers Ward 4 ED 8</v>
      </c>
      <c r="B806" s="11">
        <v>250408</v>
      </c>
      <c r="C806" s="11">
        <v>195</v>
      </c>
      <c r="D806" s="11">
        <v>58</v>
      </c>
      <c r="E806" s="11">
        <v>10</v>
      </c>
      <c r="F806" s="11">
        <v>8</v>
      </c>
      <c r="G806" s="11">
        <v>1</v>
      </c>
      <c r="H806" s="11">
        <f t="shared" si="72"/>
        <v>272</v>
      </c>
      <c r="I806" s="24">
        <f t="shared" si="73"/>
        <v>8</v>
      </c>
      <c r="J806" s="23">
        <f t="shared" si="74"/>
        <v>280</v>
      </c>
    </row>
    <row r="807" spans="1:10" x14ac:dyDescent="0.25">
      <c r="A807" s="22" t="str">
        <f t="shared" si="78"/>
        <v>City of Yonkers Ward 4 ED 9</v>
      </c>
      <c r="B807" s="11">
        <v>250409</v>
      </c>
      <c r="C807" s="11">
        <v>71</v>
      </c>
      <c r="D807" s="11">
        <v>25</v>
      </c>
      <c r="E807" s="11">
        <v>2</v>
      </c>
      <c r="F807" s="11">
        <v>4</v>
      </c>
      <c r="G807" s="11">
        <v>0</v>
      </c>
      <c r="H807" s="11">
        <f t="shared" si="72"/>
        <v>102</v>
      </c>
      <c r="I807" s="24">
        <f t="shared" si="73"/>
        <v>6</v>
      </c>
      <c r="J807" s="23">
        <f t="shared" si="74"/>
        <v>108</v>
      </c>
    </row>
    <row r="808" spans="1:10" x14ac:dyDescent="0.25">
      <c r="A808" s="22" t="str">
        <f t="shared" si="78"/>
        <v>City of Yonkers Ward 4 ED 10</v>
      </c>
      <c r="B808" s="11">
        <v>250410</v>
      </c>
      <c r="C808" s="11">
        <v>61</v>
      </c>
      <c r="D808" s="11">
        <v>41</v>
      </c>
      <c r="E808" s="11">
        <v>6</v>
      </c>
      <c r="F808" s="11">
        <v>6</v>
      </c>
      <c r="G808" s="11">
        <v>0</v>
      </c>
      <c r="H808" s="11">
        <f t="shared" si="72"/>
        <v>114</v>
      </c>
      <c r="I808" s="24">
        <f t="shared" si="73"/>
        <v>4</v>
      </c>
      <c r="J808" s="23">
        <f t="shared" si="74"/>
        <v>118</v>
      </c>
    </row>
    <row r="809" spans="1:10" x14ac:dyDescent="0.25">
      <c r="A809" s="22" t="str">
        <f t="shared" si="78"/>
        <v>City of Yonkers Ward 4 ED 11</v>
      </c>
      <c r="B809" s="11">
        <v>250411</v>
      </c>
      <c r="C809" s="11">
        <v>87</v>
      </c>
      <c r="D809" s="11">
        <v>48</v>
      </c>
      <c r="E809" s="11">
        <v>8</v>
      </c>
      <c r="F809" s="11">
        <v>6</v>
      </c>
      <c r="G809" s="11">
        <v>0</v>
      </c>
      <c r="H809" s="11">
        <f t="shared" si="72"/>
        <v>149</v>
      </c>
      <c r="I809" s="24">
        <f t="shared" si="73"/>
        <v>3</v>
      </c>
      <c r="J809" s="23">
        <f t="shared" si="74"/>
        <v>152</v>
      </c>
    </row>
    <row r="810" spans="1:10" x14ac:dyDescent="0.25">
      <c r="A810" s="22" t="str">
        <f t="shared" si="78"/>
        <v>City of Yonkers Ward 4 ED 12</v>
      </c>
      <c r="B810" s="11">
        <v>250412</v>
      </c>
      <c r="C810" s="11">
        <v>25</v>
      </c>
      <c r="D810" s="11">
        <v>13</v>
      </c>
      <c r="E810" s="11">
        <v>2</v>
      </c>
      <c r="F810" s="11">
        <v>3</v>
      </c>
      <c r="G810" s="11">
        <v>0</v>
      </c>
      <c r="H810" s="11">
        <f t="shared" si="72"/>
        <v>43</v>
      </c>
      <c r="I810" s="24">
        <f t="shared" si="73"/>
        <v>1</v>
      </c>
      <c r="J810" s="23">
        <f t="shared" si="74"/>
        <v>44</v>
      </c>
    </row>
    <row r="811" spans="1:10" x14ac:dyDescent="0.25">
      <c r="A811" s="22" t="str">
        <f t="shared" si="78"/>
        <v>City of Yonkers Ward 4 ED 15</v>
      </c>
      <c r="B811" s="11">
        <v>250415</v>
      </c>
      <c r="C811" s="11">
        <v>135</v>
      </c>
      <c r="D811" s="11">
        <v>32</v>
      </c>
      <c r="E811" s="11">
        <v>2</v>
      </c>
      <c r="F811" s="11">
        <v>1</v>
      </c>
      <c r="G811" s="11">
        <v>0</v>
      </c>
      <c r="H811" s="11">
        <f t="shared" si="72"/>
        <v>170</v>
      </c>
      <c r="I811" s="24">
        <f t="shared" si="73"/>
        <v>13</v>
      </c>
      <c r="J811" s="23">
        <f t="shared" si="74"/>
        <v>183</v>
      </c>
    </row>
    <row r="812" spans="1:10" x14ac:dyDescent="0.25">
      <c r="A812" s="22" t="str">
        <f t="shared" si="78"/>
        <v>City of Yonkers Ward 4 ED 16</v>
      </c>
      <c r="B812" s="11">
        <v>250416</v>
      </c>
      <c r="C812" s="11">
        <v>59</v>
      </c>
      <c r="D812" s="11">
        <v>30</v>
      </c>
      <c r="E812" s="11">
        <v>5</v>
      </c>
      <c r="F812" s="11">
        <v>3</v>
      </c>
      <c r="G812" s="11">
        <v>0</v>
      </c>
      <c r="H812" s="11">
        <f t="shared" si="72"/>
        <v>97</v>
      </c>
      <c r="I812" s="24">
        <f t="shared" si="73"/>
        <v>9</v>
      </c>
      <c r="J812" s="23">
        <f t="shared" si="74"/>
        <v>106</v>
      </c>
    </row>
    <row r="813" spans="1:10" x14ac:dyDescent="0.25">
      <c r="A813" s="22" t="str">
        <f t="shared" si="78"/>
        <v>City of Yonkers Ward 4 ED 17</v>
      </c>
      <c r="B813" s="11">
        <v>250417</v>
      </c>
      <c r="C813" s="11">
        <v>48</v>
      </c>
      <c r="D813" s="11">
        <v>18</v>
      </c>
      <c r="E813" s="11">
        <v>2</v>
      </c>
      <c r="F813" s="11">
        <v>3</v>
      </c>
      <c r="G813" s="11">
        <v>0</v>
      </c>
      <c r="H813" s="11">
        <f t="shared" si="72"/>
        <v>71</v>
      </c>
      <c r="I813" s="24">
        <f t="shared" si="73"/>
        <v>4</v>
      </c>
      <c r="J813" s="23">
        <f t="shared" si="74"/>
        <v>75</v>
      </c>
    </row>
    <row r="814" spans="1:10" x14ac:dyDescent="0.25">
      <c r="A814" s="22" t="str">
        <f t="shared" si="78"/>
        <v>City of Yonkers Ward 4 ED 18</v>
      </c>
      <c r="B814" s="11">
        <v>250418</v>
      </c>
      <c r="C814" s="11">
        <v>54</v>
      </c>
      <c r="D814" s="11">
        <v>33</v>
      </c>
      <c r="E814" s="11">
        <v>3</v>
      </c>
      <c r="F814" s="11">
        <v>4</v>
      </c>
      <c r="G814" s="11">
        <v>0</v>
      </c>
      <c r="H814" s="11">
        <f t="shared" ref="H814:H880" si="79">SUM(C814:G814)</f>
        <v>94</v>
      </c>
      <c r="I814" s="24">
        <f t="shared" ref="I814:I880" si="80">SUM(J814-H814)</f>
        <v>9</v>
      </c>
      <c r="J814" s="23">
        <f t="shared" ref="J814:J880" si="81">VLOOKUP(B814,KEY,2,FALSE)</f>
        <v>103</v>
      </c>
    </row>
    <row r="815" spans="1:10" x14ac:dyDescent="0.25">
      <c r="A815" s="22" t="str">
        <f t="shared" si="78"/>
        <v>City of Yonkers Ward 4 ED 19</v>
      </c>
      <c r="B815" s="11">
        <v>250419</v>
      </c>
      <c r="C815" s="11">
        <v>58</v>
      </c>
      <c r="D815" s="11">
        <v>18</v>
      </c>
      <c r="E815" s="11">
        <v>1</v>
      </c>
      <c r="F815" s="11">
        <v>4</v>
      </c>
      <c r="G815" s="11">
        <v>0</v>
      </c>
      <c r="H815" s="11">
        <f t="shared" si="79"/>
        <v>81</v>
      </c>
      <c r="I815" s="24">
        <f t="shared" si="80"/>
        <v>10</v>
      </c>
      <c r="J815" s="23">
        <f t="shared" si="81"/>
        <v>91</v>
      </c>
    </row>
    <row r="816" spans="1:10" ht="13.8" thickBot="1" x14ac:dyDescent="0.3">
      <c r="A816" s="18" t="str">
        <f t="shared" si="78"/>
        <v>City of Yonkers Ward 4 ED 21</v>
      </c>
      <c r="B816" s="19">
        <v>250421</v>
      </c>
      <c r="C816" s="19">
        <v>29</v>
      </c>
      <c r="D816" s="19">
        <v>5</v>
      </c>
      <c r="E816" s="19">
        <v>1</v>
      </c>
      <c r="F816" s="19">
        <v>1</v>
      </c>
      <c r="G816" s="19">
        <v>0</v>
      </c>
      <c r="H816" s="19">
        <f t="shared" si="79"/>
        <v>36</v>
      </c>
      <c r="I816" s="26">
        <f t="shared" si="80"/>
        <v>0</v>
      </c>
      <c r="J816" s="19">
        <f t="shared" si="81"/>
        <v>36</v>
      </c>
    </row>
    <row r="817" spans="1:10" x14ac:dyDescent="0.25">
      <c r="A817" s="22"/>
      <c r="B817" s="11" t="s">
        <v>977</v>
      </c>
      <c r="C817" s="11">
        <f>SUM(C799:C816)</f>
        <v>2000</v>
      </c>
      <c r="D817" s="11">
        <f t="shared" ref="D817:J817" si="82">SUM(D799:D816)</f>
        <v>649</v>
      </c>
      <c r="E817" s="11">
        <f t="shared" si="82"/>
        <v>67</v>
      </c>
      <c r="F817" s="11">
        <f t="shared" si="82"/>
        <v>119</v>
      </c>
      <c r="G817" s="11">
        <f t="shared" si="82"/>
        <v>1</v>
      </c>
      <c r="H817" s="11">
        <f t="shared" si="82"/>
        <v>2836</v>
      </c>
      <c r="I817" s="11">
        <f t="shared" si="82"/>
        <v>148</v>
      </c>
      <c r="J817" s="11">
        <f t="shared" si="82"/>
        <v>2984</v>
      </c>
    </row>
    <row r="818" spans="1:10" x14ac:dyDescent="0.25">
      <c r="A818" s="22" t="str">
        <f t="shared" si="78"/>
        <v>City of Yonkers Ward 5 ED 1</v>
      </c>
      <c r="B818" s="11">
        <v>250501</v>
      </c>
      <c r="C818" s="11">
        <v>91</v>
      </c>
      <c r="D818" s="11">
        <v>144</v>
      </c>
      <c r="E818" s="11">
        <v>26</v>
      </c>
      <c r="F818" s="11">
        <v>11</v>
      </c>
      <c r="G818" s="11">
        <v>0</v>
      </c>
      <c r="H818" s="11">
        <f t="shared" si="79"/>
        <v>272</v>
      </c>
      <c r="I818" s="24">
        <f t="shared" si="80"/>
        <v>2</v>
      </c>
      <c r="J818" s="23">
        <f t="shared" si="81"/>
        <v>274</v>
      </c>
    </row>
    <row r="819" spans="1:10" x14ac:dyDescent="0.25">
      <c r="A819" s="22" t="str">
        <f t="shared" si="78"/>
        <v>City of Yonkers Ward 5 ED 2</v>
      </c>
      <c r="B819" s="11">
        <v>250502</v>
      </c>
      <c r="C819" s="11">
        <v>43</v>
      </c>
      <c r="D819" s="11">
        <v>55</v>
      </c>
      <c r="E819" s="11">
        <v>7</v>
      </c>
      <c r="F819" s="11">
        <v>1</v>
      </c>
      <c r="G819" s="11">
        <v>0</v>
      </c>
      <c r="H819" s="11">
        <f t="shared" si="79"/>
        <v>106</v>
      </c>
      <c r="I819" s="24">
        <f t="shared" si="80"/>
        <v>1</v>
      </c>
      <c r="J819" s="23">
        <f t="shared" si="81"/>
        <v>107</v>
      </c>
    </row>
    <row r="820" spans="1:10" x14ac:dyDescent="0.25">
      <c r="A820" s="22" t="str">
        <f t="shared" si="78"/>
        <v>City of Yonkers Ward 5 ED 3</v>
      </c>
      <c r="B820" s="11">
        <v>250503</v>
      </c>
      <c r="C820" s="11">
        <v>81</v>
      </c>
      <c r="D820" s="11">
        <v>106</v>
      </c>
      <c r="E820" s="11">
        <v>15</v>
      </c>
      <c r="F820" s="11">
        <v>3</v>
      </c>
      <c r="G820" s="11">
        <v>0</v>
      </c>
      <c r="H820" s="11">
        <f t="shared" si="79"/>
        <v>205</v>
      </c>
      <c r="I820" s="24">
        <f t="shared" si="80"/>
        <v>8</v>
      </c>
      <c r="J820" s="23">
        <f t="shared" si="81"/>
        <v>213</v>
      </c>
    </row>
    <row r="821" spans="1:10" x14ac:dyDescent="0.25">
      <c r="A821" s="22" t="str">
        <f t="shared" si="78"/>
        <v>City of Yonkers Ward 5 ED 4</v>
      </c>
      <c r="B821" s="11">
        <v>250504</v>
      </c>
      <c r="C821" s="11">
        <v>97</v>
      </c>
      <c r="D821" s="11">
        <v>196</v>
      </c>
      <c r="E821" s="11">
        <v>17</v>
      </c>
      <c r="F821" s="11">
        <v>3</v>
      </c>
      <c r="G821" s="11">
        <v>0</v>
      </c>
      <c r="H821" s="11">
        <f t="shared" si="79"/>
        <v>313</v>
      </c>
      <c r="I821" s="24">
        <f t="shared" si="80"/>
        <v>20</v>
      </c>
      <c r="J821" s="23">
        <f t="shared" si="81"/>
        <v>333</v>
      </c>
    </row>
    <row r="822" spans="1:10" x14ac:dyDescent="0.25">
      <c r="A822" s="22" t="str">
        <f t="shared" si="78"/>
        <v>City of Yonkers Ward 5 ED 5</v>
      </c>
      <c r="B822" s="11">
        <v>250505</v>
      </c>
      <c r="C822" s="11">
        <v>52</v>
      </c>
      <c r="D822" s="11">
        <v>145</v>
      </c>
      <c r="E822" s="11">
        <v>17</v>
      </c>
      <c r="F822" s="11">
        <v>4</v>
      </c>
      <c r="G822" s="11">
        <v>0</v>
      </c>
      <c r="H822" s="11">
        <f t="shared" si="79"/>
        <v>218</v>
      </c>
      <c r="I822" s="24">
        <f t="shared" si="80"/>
        <v>9</v>
      </c>
      <c r="J822" s="23">
        <f t="shared" si="81"/>
        <v>227</v>
      </c>
    </row>
    <row r="823" spans="1:10" x14ac:dyDescent="0.25">
      <c r="A823" s="22" t="str">
        <f t="shared" si="78"/>
        <v>City of Yonkers Ward 5 ED 6</v>
      </c>
      <c r="B823" s="11">
        <v>250506</v>
      </c>
      <c r="C823" s="11">
        <v>121</v>
      </c>
      <c r="D823" s="11">
        <v>196</v>
      </c>
      <c r="E823" s="11">
        <v>20</v>
      </c>
      <c r="F823" s="11">
        <v>9</v>
      </c>
      <c r="G823" s="11">
        <v>0</v>
      </c>
      <c r="H823" s="11">
        <f t="shared" si="79"/>
        <v>346</v>
      </c>
      <c r="I823" s="24">
        <f t="shared" si="80"/>
        <v>4</v>
      </c>
      <c r="J823" s="23">
        <f t="shared" si="81"/>
        <v>350</v>
      </c>
    </row>
    <row r="824" spans="1:10" x14ac:dyDescent="0.25">
      <c r="A824" s="22" t="str">
        <f t="shared" si="78"/>
        <v>City of Yonkers Ward 5 ED 7</v>
      </c>
      <c r="B824" s="11">
        <v>250507</v>
      </c>
      <c r="C824" s="11">
        <v>95</v>
      </c>
      <c r="D824" s="11">
        <v>110</v>
      </c>
      <c r="E824" s="11">
        <v>12</v>
      </c>
      <c r="F824" s="11">
        <v>4</v>
      </c>
      <c r="G824" s="11">
        <v>0</v>
      </c>
      <c r="H824" s="11">
        <f t="shared" si="79"/>
        <v>221</v>
      </c>
      <c r="I824" s="24">
        <f t="shared" si="80"/>
        <v>9</v>
      </c>
      <c r="J824" s="23">
        <f t="shared" si="81"/>
        <v>230</v>
      </c>
    </row>
    <row r="825" spans="1:10" x14ac:dyDescent="0.25">
      <c r="A825" s="22" t="str">
        <f t="shared" si="78"/>
        <v>City of Yonkers Ward 5 ED 8</v>
      </c>
      <c r="B825" s="11">
        <v>250508</v>
      </c>
      <c r="C825" s="11">
        <v>155</v>
      </c>
      <c r="D825" s="11">
        <v>203</v>
      </c>
      <c r="E825" s="11">
        <v>14</v>
      </c>
      <c r="F825" s="11">
        <v>10</v>
      </c>
      <c r="G825" s="11">
        <v>0</v>
      </c>
      <c r="H825" s="11">
        <f t="shared" si="79"/>
        <v>382</v>
      </c>
      <c r="I825" s="24">
        <f t="shared" si="80"/>
        <v>12</v>
      </c>
      <c r="J825" s="23">
        <f t="shared" si="81"/>
        <v>394</v>
      </c>
    </row>
    <row r="826" spans="1:10" x14ac:dyDescent="0.25">
      <c r="A826" s="22" t="str">
        <f t="shared" si="78"/>
        <v>City of Yonkers Ward 5 ED 9</v>
      </c>
      <c r="B826" s="11">
        <v>250509</v>
      </c>
      <c r="C826" s="11">
        <v>134</v>
      </c>
      <c r="D826" s="11">
        <v>78</v>
      </c>
      <c r="E826" s="11">
        <v>12</v>
      </c>
      <c r="F826" s="11">
        <v>3</v>
      </c>
      <c r="G826" s="11">
        <v>1</v>
      </c>
      <c r="H826" s="11">
        <f t="shared" si="79"/>
        <v>228</v>
      </c>
      <c r="I826" s="24">
        <f t="shared" si="80"/>
        <v>6</v>
      </c>
      <c r="J826" s="23">
        <f t="shared" si="81"/>
        <v>234</v>
      </c>
    </row>
    <row r="827" spans="1:10" x14ac:dyDescent="0.25">
      <c r="A827" s="22" t="str">
        <f t="shared" si="78"/>
        <v>City of Yonkers Ward 5 ED 10</v>
      </c>
      <c r="B827" s="11">
        <v>250510</v>
      </c>
      <c r="C827" s="11">
        <v>77</v>
      </c>
      <c r="D827" s="11">
        <v>76</v>
      </c>
      <c r="E827" s="11">
        <v>14</v>
      </c>
      <c r="F827" s="11">
        <v>4</v>
      </c>
      <c r="G827" s="11">
        <v>0</v>
      </c>
      <c r="H827" s="11">
        <f t="shared" si="79"/>
        <v>171</v>
      </c>
      <c r="I827" s="24">
        <f t="shared" si="80"/>
        <v>5</v>
      </c>
      <c r="J827" s="23">
        <f t="shared" si="81"/>
        <v>176</v>
      </c>
    </row>
    <row r="828" spans="1:10" x14ac:dyDescent="0.25">
      <c r="A828" s="22" t="str">
        <f t="shared" si="78"/>
        <v>City of Yonkers Ward 5 ED 11</v>
      </c>
      <c r="B828" s="11">
        <v>250511</v>
      </c>
      <c r="C828" s="11">
        <v>47</v>
      </c>
      <c r="D828" s="11">
        <v>46</v>
      </c>
      <c r="E828" s="11">
        <v>3</v>
      </c>
      <c r="F828" s="11">
        <v>0</v>
      </c>
      <c r="G828" s="11">
        <v>0</v>
      </c>
      <c r="H828" s="11">
        <f t="shared" si="79"/>
        <v>96</v>
      </c>
      <c r="I828" s="24">
        <f t="shared" si="80"/>
        <v>1</v>
      </c>
      <c r="J828" s="23">
        <f t="shared" si="81"/>
        <v>97</v>
      </c>
    </row>
    <row r="829" spans="1:10" x14ac:dyDescent="0.25">
      <c r="A829" s="22" t="str">
        <f t="shared" si="78"/>
        <v>City of Yonkers Ward 5 ED 12</v>
      </c>
      <c r="B829" s="11">
        <v>250512</v>
      </c>
      <c r="C829" s="11">
        <v>96</v>
      </c>
      <c r="D829" s="11">
        <v>188</v>
      </c>
      <c r="E829" s="11">
        <v>40</v>
      </c>
      <c r="F829" s="11">
        <v>6</v>
      </c>
      <c r="G829" s="11">
        <v>0</v>
      </c>
      <c r="H829" s="11">
        <f t="shared" si="79"/>
        <v>330</v>
      </c>
      <c r="I829" s="24">
        <f t="shared" si="80"/>
        <v>7</v>
      </c>
      <c r="J829" s="23">
        <f t="shared" si="81"/>
        <v>337</v>
      </c>
    </row>
    <row r="830" spans="1:10" x14ac:dyDescent="0.25">
      <c r="A830" s="22" t="str">
        <f t="shared" si="78"/>
        <v>City of Yonkers Ward 5 ED 13</v>
      </c>
      <c r="B830" s="11">
        <v>250513</v>
      </c>
      <c r="C830" s="11">
        <v>73</v>
      </c>
      <c r="D830" s="11">
        <v>31</v>
      </c>
      <c r="E830" s="11">
        <v>5</v>
      </c>
      <c r="F830" s="11">
        <v>6</v>
      </c>
      <c r="G830" s="11">
        <v>0</v>
      </c>
      <c r="H830" s="11">
        <f t="shared" si="79"/>
        <v>115</v>
      </c>
      <c r="I830" s="24">
        <f t="shared" si="80"/>
        <v>6</v>
      </c>
      <c r="J830" s="23">
        <f t="shared" si="81"/>
        <v>121</v>
      </c>
    </row>
    <row r="831" spans="1:10" x14ac:dyDescent="0.25">
      <c r="A831" s="22" t="str">
        <f t="shared" si="78"/>
        <v>City of Yonkers Ward 5 ED 14</v>
      </c>
      <c r="B831" s="11">
        <v>250514</v>
      </c>
      <c r="C831" s="11">
        <v>103</v>
      </c>
      <c r="D831" s="11">
        <v>140</v>
      </c>
      <c r="E831" s="11">
        <v>26</v>
      </c>
      <c r="F831" s="11">
        <v>11</v>
      </c>
      <c r="G831" s="11">
        <v>0</v>
      </c>
      <c r="H831" s="11">
        <f t="shared" si="79"/>
        <v>280</v>
      </c>
      <c r="I831" s="24">
        <f t="shared" si="80"/>
        <v>14</v>
      </c>
      <c r="J831" s="23">
        <f t="shared" si="81"/>
        <v>294</v>
      </c>
    </row>
    <row r="832" spans="1:10" x14ac:dyDescent="0.25">
      <c r="A832" s="22" t="str">
        <f t="shared" si="78"/>
        <v>City of Yonkers Ward 5 ED 15</v>
      </c>
      <c r="B832" s="11">
        <v>250515</v>
      </c>
      <c r="C832" s="11">
        <v>133</v>
      </c>
      <c r="D832" s="11">
        <v>56</v>
      </c>
      <c r="E832" s="11">
        <v>6</v>
      </c>
      <c r="F832" s="11">
        <v>5</v>
      </c>
      <c r="G832" s="11">
        <v>1</v>
      </c>
      <c r="H832" s="11">
        <f t="shared" si="79"/>
        <v>201</v>
      </c>
      <c r="I832" s="24">
        <f t="shared" si="80"/>
        <v>6</v>
      </c>
      <c r="J832" s="23">
        <f t="shared" si="81"/>
        <v>207</v>
      </c>
    </row>
    <row r="833" spans="1:10" x14ac:dyDescent="0.25">
      <c r="A833" s="22" t="str">
        <f t="shared" si="78"/>
        <v>City of Yonkers Ward 5 ED 16</v>
      </c>
      <c r="B833" s="11">
        <v>250516</v>
      </c>
      <c r="C833" s="11">
        <v>94</v>
      </c>
      <c r="D833" s="11">
        <v>114</v>
      </c>
      <c r="E833" s="11">
        <v>10</v>
      </c>
      <c r="F833" s="11">
        <v>4</v>
      </c>
      <c r="G833" s="11">
        <v>0</v>
      </c>
      <c r="H833" s="11">
        <f t="shared" si="79"/>
        <v>222</v>
      </c>
      <c r="I833" s="24">
        <f t="shared" si="80"/>
        <v>9</v>
      </c>
      <c r="J833" s="23">
        <f t="shared" si="81"/>
        <v>231</v>
      </c>
    </row>
    <row r="834" spans="1:10" x14ac:dyDescent="0.25">
      <c r="A834" s="22" t="str">
        <f t="shared" si="78"/>
        <v>City of Yonkers Ward 5 ED 17</v>
      </c>
      <c r="B834" s="11">
        <v>250517</v>
      </c>
      <c r="C834" s="11">
        <v>117</v>
      </c>
      <c r="D834" s="11">
        <v>167</v>
      </c>
      <c r="E834" s="11">
        <v>12</v>
      </c>
      <c r="F834" s="11">
        <v>8</v>
      </c>
      <c r="G834" s="11">
        <v>0</v>
      </c>
      <c r="H834" s="11">
        <f t="shared" si="79"/>
        <v>304</v>
      </c>
      <c r="I834" s="24">
        <f t="shared" si="80"/>
        <v>14</v>
      </c>
      <c r="J834" s="23">
        <f t="shared" si="81"/>
        <v>318</v>
      </c>
    </row>
    <row r="835" spans="1:10" x14ac:dyDescent="0.25">
      <c r="A835" s="22" t="str">
        <f t="shared" si="78"/>
        <v>City of Yonkers Ward 5 ED 18</v>
      </c>
      <c r="B835" s="11">
        <v>250518</v>
      </c>
      <c r="C835" s="11">
        <v>189</v>
      </c>
      <c r="D835" s="11">
        <v>128</v>
      </c>
      <c r="E835" s="11">
        <v>6</v>
      </c>
      <c r="F835" s="11">
        <v>8</v>
      </c>
      <c r="G835" s="11">
        <v>0</v>
      </c>
      <c r="H835" s="11">
        <f t="shared" si="79"/>
        <v>331</v>
      </c>
      <c r="I835" s="24">
        <f t="shared" si="80"/>
        <v>16</v>
      </c>
      <c r="J835" s="23">
        <f t="shared" si="81"/>
        <v>347</v>
      </c>
    </row>
    <row r="836" spans="1:10" x14ac:dyDescent="0.25">
      <c r="A836" s="22" t="str">
        <f t="shared" si="78"/>
        <v>City of Yonkers Ward 5 ED 19</v>
      </c>
      <c r="B836" s="11">
        <v>250519</v>
      </c>
      <c r="C836" s="11">
        <v>40</v>
      </c>
      <c r="D836" s="11">
        <v>115</v>
      </c>
      <c r="E836" s="11">
        <v>9</v>
      </c>
      <c r="F836" s="11">
        <v>1</v>
      </c>
      <c r="G836" s="11">
        <v>0</v>
      </c>
      <c r="H836" s="11">
        <f t="shared" si="79"/>
        <v>165</v>
      </c>
      <c r="I836" s="24">
        <f t="shared" si="80"/>
        <v>1</v>
      </c>
      <c r="J836" s="23">
        <f t="shared" si="81"/>
        <v>166</v>
      </c>
    </row>
    <row r="837" spans="1:10" x14ac:dyDescent="0.25">
      <c r="A837" s="22" t="str">
        <f t="shared" si="78"/>
        <v>City of Yonkers Ward 5 ED 20</v>
      </c>
      <c r="B837" s="11">
        <v>250520</v>
      </c>
      <c r="C837" s="11">
        <v>106</v>
      </c>
      <c r="D837" s="11">
        <v>188</v>
      </c>
      <c r="E837" s="11">
        <v>18</v>
      </c>
      <c r="F837" s="11">
        <v>8</v>
      </c>
      <c r="G837" s="11">
        <v>0</v>
      </c>
      <c r="H837" s="11">
        <f t="shared" si="79"/>
        <v>320</v>
      </c>
      <c r="I837" s="24">
        <f t="shared" si="80"/>
        <v>14</v>
      </c>
      <c r="J837" s="23">
        <f t="shared" si="81"/>
        <v>334</v>
      </c>
    </row>
    <row r="838" spans="1:10" x14ac:dyDescent="0.25">
      <c r="A838" s="22" t="str">
        <f t="shared" si="78"/>
        <v>City of Yonkers Ward 5 ED 22</v>
      </c>
      <c r="B838" s="11">
        <v>250522</v>
      </c>
      <c r="C838" s="11">
        <v>86</v>
      </c>
      <c r="D838" s="11">
        <v>83</v>
      </c>
      <c r="E838" s="11">
        <v>11</v>
      </c>
      <c r="F838" s="11">
        <v>6</v>
      </c>
      <c r="G838" s="11">
        <v>0</v>
      </c>
      <c r="H838" s="11">
        <f t="shared" si="79"/>
        <v>186</v>
      </c>
      <c r="I838" s="24">
        <f t="shared" si="80"/>
        <v>4</v>
      </c>
      <c r="J838" s="23">
        <f t="shared" si="81"/>
        <v>190</v>
      </c>
    </row>
    <row r="839" spans="1:10" x14ac:dyDescent="0.25">
      <c r="A839" s="22" t="str">
        <f t="shared" si="78"/>
        <v>City of Yonkers Ward 5 ED 23</v>
      </c>
      <c r="B839" s="11">
        <v>250523</v>
      </c>
      <c r="C839" s="11">
        <v>23</v>
      </c>
      <c r="D839" s="11">
        <v>97</v>
      </c>
      <c r="E839" s="11">
        <v>15</v>
      </c>
      <c r="F839" s="11">
        <v>1</v>
      </c>
      <c r="G839" s="11">
        <v>0</v>
      </c>
      <c r="H839" s="11">
        <f t="shared" si="79"/>
        <v>136</v>
      </c>
      <c r="I839" s="24">
        <f t="shared" si="80"/>
        <v>4</v>
      </c>
      <c r="J839" s="23">
        <f t="shared" si="81"/>
        <v>140</v>
      </c>
    </row>
    <row r="840" spans="1:10" ht="13.8" thickBot="1" x14ac:dyDescent="0.3">
      <c r="A840" s="18" t="str">
        <f t="shared" si="78"/>
        <v>City of Yonkers Ward 5 ED 24</v>
      </c>
      <c r="B840" s="19">
        <v>250524</v>
      </c>
      <c r="C840" s="19">
        <v>83</v>
      </c>
      <c r="D840" s="19">
        <v>93</v>
      </c>
      <c r="E840" s="19">
        <v>14</v>
      </c>
      <c r="F840" s="19">
        <v>3</v>
      </c>
      <c r="G840" s="19">
        <v>0</v>
      </c>
      <c r="H840" s="19">
        <f t="shared" si="79"/>
        <v>193</v>
      </c>
      <c r="I840" s="26">
        <f t="shared" si="80"/>
        <v>8</v>
      </c>
      <c r="J840" s="19">
        <f t="shared" si="81"/>
        <v>201</v>
      </c>
    </row>
    <row r="841" spans="1:10" x14ac:dyDescent="0.25">
      <c r="A841" s="22"/>
      <c r="B841" s="11" t="s">
        <v>977</v>
      </c>
      <c r="C841" s="11">
        <f>SUM(C818:C840)</f>
        <v>2136</v>
      </c>
      <c r="D841" s="11">
        <f t="shared" ref="D841:J841" si="83">SUM(D818:D840)</f>
        <v>2755</v>
      </c>
      <c r="E841" s="11">
        <f t="shared" si="83"/>
        <v>329</v>
      </c>
      <c r="F841" s="11">
        <f t="shared" si="83"/>
        <v>119</v>
      </c>
      <c r="G841" s="11">
        <f t="shared" si="83"/>
        <v>2</v>
      </c>
      <c r="H841" s="11">
        <f t="shared" si="83"/>
        <v>5341</v>
      </c>
      <c r="I841" s="11">
        <f t="shared" si="83"/>
        <v>180</v>
      </c>
      <c r="J841" s="11">
        <f t="shared" si="83"/>
        <v>5521</v>
      </c>
    </row>
    <row r="842" spans="1:10" x14ac:dyDescent="0.25">
      <c r="A842" s="22" t="str">
        <f t="shared" si="78"/>
        <v>City of Yonkers Ward 6 ED 1</v>
      </c>
      <c r="B842" s="11">
        <v>250601</v>
      </c>
      <c r="C842" s="11">
        <v>81</v>
      </c>
      <c r="D842" s="11">
        <v>14</v>
      </c>
      <c r="E842" s="11">
        <v>4</v>
      </c>
      <c r="F842" s="11">
        <v>3</v>
      </c>
      <c r="G842" s="11">
        <v>0</v>
      </c>
      <c r="H842" s="11">
        <f t="shared" si="79"/>
        <v>102</v>
      </c>
      <c r="I842" s="24">
        <f t="shared" si="80"/>
        <v>3</v>
      </c>
      <c r="J842" s="23">
        <f t="shared" si="81"/>
        <v>105</v>
      </c>
    </row>
    <row r="843" spans="1:10" x14ac:dyDescent="0.25">
      <c r="A843" s="22" t="str">
        <f t="shared" si="78"/>
        <v>City of Yonkers Ward 6 ED 2</v>
      </c>
      <c r="B843" s="11">
        <v>250602</v>
      </c>
      <c r="C843" s="11">
        <v>34</v>
      </c>
      <c r="D843" s="11">
        <v>12</v>
      </c>
      <c r="E843" s="11">
        <v>3</v>
      </c>
      <c r="F843" s="11">
        <v>1</v>
      </c>
      <c r="G843" s="11">
        <v>0</v>
      </c>
      <c r="H843" s="11">
        <f t="shared" si="79"/>
        <v>50</v>
      </c>
      <c r="I843" s="24">
        <f t="shared" si="80"/>
        <v>2</v>
      </c>
      <c r="J843" s="23">
        <f t="shared" si="81"/>
        <v>52</v>
      </c>
    </row>
    <row r="844" spans="1:10" x14ac:dyDescent="0.25">
      <c r="A844" s="22" t="str">
        <f t="shared" si="78"/>
        <v>City of Yonkers Ward 6 ED 3</v>
      </c>
      <c r="B844" s="11">
        <v>250603</v>
      </c>
      <c r="C844" s="11">
        <v>69</v>
      </c>
      <c r="D844" s="11">
        <v>17</v>
      </c>
      <c r="E844" s="11">
        <v>2</v>
      </c>
      <c r="F844" s="11">
        <v>4</v>
      </c>
      <c r="G844" s="11">
        <v>0</v>
      </c>
      <c r="H844" s="11">
        <f t="shared" si="79"/>
        <v>92</v>
      </c>
      <c r="I844" s="24">
        <f t="shared" si="80"/>
        <v>2</v>
      </c>
      <c r="J844" s="23">
        <f t="shared" si="81"/>
        <v>94</v>
      </c>
    </row>
    <row r="845" spans="1:10" x14ac:dyDescent="0.25">
      <c r="A845" s="22" t="str">
        <f t="shared" si="78"/>
        <v>City of Yonkers Ward 6 ED 4</v>
      </c>
      <c r="B845" s="11">
        <v>250604</v>
      </c>
      <c r="C845" s="11">
        <v>32</v>
      </c>
      <c r="D845" s="11">
        <v>36</v>
      </c>
      <c r="E845" s="11">
        <v>2</v>
      </c>
      <c r="F845" s="11">
        <v>7</v>
      </c>
      <c r="G845" s="11">
        <v>0</v>
      </c>
      <c r="H845" s="11">
        <f t="shared" si="79"/>
        <v>77</v>
      </c>
      <c r="I845" s="24">
        <f t="shared" si="80"/>
        <v>2</v>
      </c>
      <c r="J845" s="23">
        <f t="shared" si="81"/>
        <v>79</v>
      </c>
    </row>
    <row r="846" spans="1:10" x14ac:dyDescent="0.25">
      <c r="A846" s="22" t="str">
        <f t="shared" si="78"/>
        <v>City of Yonkers Ward 6 ED 6</v>
      </c>
      <c r="B846" s="11">
        <v>250606</v>
      </c>
      <c r="C846" s="11">
        <v>167</v>
      </c>
      <c r="D846" s="11">
        <v>124</v>
      </c>
      <c r="E846" s="11">
        <v>11</v>
      </c>
      <c r="F846" s="11">
        <v>7</v>
      </c>
      <c r="G846" s="11">
        <v>0</v>
      </c>
      <c r="H846" s="11">
        <f t="shared" si="79"/>
        <v>309</v>
      </c>
      <c r="I846" s="24">
        <f t="shared" si="80"/>
        <v>12</v>
      </c>
      <c r="J846" s="23">
        <f t="shared" si="81"/>
        <v>321</v>
      </c>
    </row>
    <row r="847" spans="1:10" x14ac:dyDescent="0.25">
      <c r="A847" s="22" t="str">
        <f t="shared" si="78"/>
        <v>City of Yonkers Ward 6 ED 7</v>
      </c>
      <c r="B847" s="11">
        <v>250607</v>
      </c>
      <c r="C847" s="11">
        <v>61</v>
      </c>
      <c r="D847" s="11">
        <v>88</v>
      </c>
      <c r="E847" s="11">
        <v>9</v>
      </c>
      <c r="F847" s="11">
        <v>6</v>
      </c>
      <c r="G847" s="11">
        <v>0</v>
      </c>
      <c r="H847" s="11">
        <f t="shared" si="79"/>
        <v>164</v>
      </c>
      <c r="I847" s="24">
        <f t="shared" si="80"/>
        <v>2</v>
      </c>
      <c r="J847" s="23">
        <f t="shared" si="81"/>
        <v>166</v>
      </c>
    </row>
    <row r="848" spans="1:10" x14ac:dyDescent="0.25">
      <c r="A848" s="22" t="str">
        <f t="shared" si="78"/>
        <v>City of Yonkers Ward 6 ED 8</v>
      </c>
      <c r="B848" s="11">
        <v>250608</v>
      </c>
      <c r="C848" s="11">
        <v>47</v>
      </c>
      <c r="D848" s="11">
        <v>46</v>
      </c>
      <c r="E848" s="11">
        <v>10</v>
      </c>
      <c r="F848" s="11">
        <v>6</v>
      </c>
      <c r="G848" s="11">
        <v>0</v>
      </c>
      <c r="H848" s="11">
        <f t="shared" si="79"/>
        <v>109</v>
      </c>
      <c r="I848" s="24">
        <f t="shared" si="80"/>
        <v>6</v>
      </c>
      <c r="J848" s="23">
        <f t="shared" si="81"/>
        <v>115</v>
      </c>
    </row>
    <row r="849" spans="1:10" x14ac:dyDescent="0.25">
      <c r="A849" s="22" t="str">
        <f t="shared" si="78"/>
        <v>City of Yonkers Ward 6 ED 10</v>
      </c>
      <c r="B849" s="11">
        <v>250610</v>
      </c>
      <c r="C849" s="11">
        <v>188</v>
      </c>
      <c r="D849" s="11">
        <v>272</v>
      </c>
      <c r="E849" s="11">
        <v>30</v>
      </c>
      <c r="F849" s="11">
        <v>12</v>
      </c>
      <c r="G849" s="11">
        <v>0</v>
      </c>
      <c r="H849" s="11">
        <f t="shared" si="79"/>
        <v>502</v>
      </c>
      <c r="I849" s="24">
        <f t="shared" si="80"/>
        <v>15</v>
      </c>
      <c r="J849" s="23">
        <f t="shared" si="81"/>
        <v>517</v>
      </c>
    </row>
    <row r="850" spans="1:10" x14ac:dyDescent="0.25">
      <c r="A850" s="22" t="str">
        <f t="shared" si="78"/>
        <v>City of Yonkers Ward 6 ED 11</v>
      </c>
      <c r="B850" s="11">
        <v>250611</v>
      </c>
      <c r="C850" s="11">
        <v>71</v>
      </c>
      <c r="D850" s="11">
        <v>52</v>
      </c>
      <c r="E850" s="11">
        <v>16</v>
      </c>
      <c r="F850" s="11">
        <v>16</v>
      </c>
      <c r="G850" s="11">
        <v>0</v>
      </c>
      <c r="H850" s="11">
        <f t="shared" si="79"/>
        <v>155</v>
      </c>
      <c r="I850" s="24">
        <f t="shared" si="80"/>
        <v>10</v>
      </c>
      <c r="J850" s="23">
        <f t="shared" si="81"/>
        <v>165</v>
      </c>
    </row>
    <row r="851" spans="1:10" x14ac:dyDescent="0.25">
      <c r="A851" s="22" t="str">
        <f t="shared" si="78"/>
        <v>City of Yonkers Ward 6 ED 12</v>
      </c>
      <c r="B851" s="11">
        <v>250612</v>
      </c>
      <c r="C851" s="11">
        <v>68</v>
      </c>
      <c r="D851" s="11">
        <v>57</v>
      </c>
      <c r="E851" s="11">
        <v>17</v>
      </c>
      <c r="F851" s="11">
        <v>2</v>
      </c>
      <c r="G851" s="11">
        <v>0</v>
      </c>
      <c r="H851" s="11">
        <f t="shared" si="79"/>
        <v>144</v>
      </c>
      <c r="I851" s="24">
        <f t="shared" si="80"/>
        <v>8</v>
      </c>
      <c r="J851" s="23">
        <f t="shared" si="81"/>
        <v>152</v>
      </c>
    </row>
    <row r="852" spans="1:10" x14ac:dyDescent="0.25">
      <c r="A852" s="22" t="str">
        <f t="shared" si="78"/>
        <v>City of Yonkers Ward 6 ED 13</v>
      </c>
      <c r="B852" s="11">
        <v>250613</v>
      </c>
      <c r="C852" s="11">
        <v>61</v>
      </c>
      <c r="D852" s="11">
        <v>14</v>
      </c>
      <c r="E852" s="11">
        <v>4</v>
      </c>
      <c r="F852" s="11">
        <v>0</v>
      </c>
      <c r="G852" s="11">
        <v>0</v>
      </c>
      <c r="H852" s="11">
        <f t="shared" si="79"/>
        <v>79</v>
      </c>
      <c r="I852" s="24">
        <f t="shared" si="80"/>
        <v>4</v>
      </c>
      <c r="J852" s="23">
        <f t="shared" si="81"/>
        <v>83</v>
      </c>
    </row>
    <row r="853" spans="1:10" x14ac:dyDescent="0.25">
      <c r="A853" s="22" t="str">
        <f t="shared" si="78"/>
        <v>City of Yonkers Ward 6 ED 14</v>
      </c>
      <c r="B853" s="11">
        <v>250614</v>
      </c>
      <c r="C853" s="11">
        <v>60</v>
      </c>
      <c r="D853" s="11">
        <v>62</v>
      </c>
      <c r="E853" s="11">
        <v>6</v>
      </c>
      <c r="F853" s="11">
        <v>3</v>
      </c>
      <c r="G853" s="11">
        <v>0</v>
      </c>
      <c r="H853" s="11">
        <f t="shared" si="79"/>
        <v>131</v>
      </c>
      <c r="I853" s="24">
        <f t="shared" si="80"/>
        <v>9</v>
      </c>
      <c r="J853" s="23">
        <f t="shared" si="81"/>
        <v>140</v>
      </c>
    </row>
    <row r="854" spans="1:10" x14ac:dyDescent="0.25">
      <c r="A854" s="22" t="str">
        <f t="shared" si="78"/>
        <v>City of Yonkers Ward 6 ED 16</v>
      </c>
      <c r="B854" s="11">
        <v>250616</v>
      </c>
      <c r="C854" s="11">
        <v>66</v>
      </c>
      <c r="D854" s="11">
        <v>100</v>
      </c>
      <c r="E854" s="11">
        <v>13</v>
      </c>
      <c r="F854" s="11">
        <v>6</v>
      </c>
      <c r="G854" s="11">
        <v>0</v>
      </c>
      <c r="H854" s="11">
        <f t="shared" si="79"/>
        <v>185</v>
      </c>
      <c r="I854" s="24">
        <f t="shared" si="80"/>
        <v>9</v>
      </c>
      <c r="J854" s="23">
        <f t="shared" si="81"/>
        <v>194</v>
      </c>
    </row>
    <row r="855" spans="1:10" x14ac:dyDescent="0.25">
      <c r="A855" s="22" t="str">
        <f t="shared" si="78"/>
        <v>City of Yonkers Ward 6 ED 17</v>
      </c>
      <c r="B855" s="11">
        <v>250617</v>
      </c>
      <c r="C855" s="11">
        <v>37</v>
      </c>
      <c r="D855" s="11">
        <v>10</v>
      </c>
      <c r="E855" s="11">
        <v>0</v>
      </c>
      <c r="F855" s="11">
        <v>1</v>
      </c>
      <c r="G855" s="11">
        <v>0</v>
      </c>
      <c r="H855" s="11">
        <f t="shared" si="79"/>
        <v>48</v>
      </c>
      <c r="I855" s="24">
        <f t="shared" si="80"/>
        <v>10</v>
      </c>
      <c r="J855" s="23">
        <f t="shared" si="81"/>
        <v>58</v>
      </c>
    </row>
    <row r="856" spans="1:10" x14ac:dyDescent="0.25">
      <c r="A856" s="22" t="str">
        <f t="shared" si="78"/>
        <v>City of Yonkers Ward 6 ED 18</v>
      </c>
      <c r="B856" s="11">
        <v>250618</v>
      </c>
      <c r="C856" s="11">
        <v>163</v>
      </c>
      <c r="D856" s="11">
        <v>179</v>
      </c>
      <c r="E856" s="11">
        <v>19</v>
      </c>
      <c r="F856" s="11">
        <v>5</v>
      </c>
      <c r="G856" s="11">
        <v>0</v>
      </c>
      <c r="H856" s="11">
        <f t="shared" si="79"/>
        <v>366</v>
      </c>
      <c r="I856" s="24">
        <f t="shared" si="80"/>
        <v>11</v>
      </c>
      <c r="J856" s="23">
        <f t="shared" si="81"/>
        <v>377</v>
      </c>
    </row>
    <row r="857" spans="1:10" x14ac:dyDescent="0.25">
      <c r="A857" s="22" t="str">
        <f t="shared" si="78"/>
        <v>City of Yonkers Ward 6 ED 20</v>
      </c>
      <c r="B857" s="11">
        <v>250620</v>
      </c>
      <c r="C857" s="11">
        <v>57</v>
      </c>
      <c r="D857" s="11">
        <v>32</v>
      </c>
      <c r="E857" s="11">
        <v>2</v>
      </c>
      <c r="F857" s="11">
        <v>2</v>
      </c>
      <c r="G857" s="11">
        <v>0</v>
      </c>
      <c r="H857" s="11">
        <f t="shared" si="79"/>
        <v>93</v>
      </c>
      <c r="I857" s="24">
        <f t="shared" si="80"/>
        <v>4</v>
      </c>
      <c r="J857" s="23">
        <f t="shared" si="81"/>
        <v>97</v>
      </c>
    </row>
    <row r="858" spans="1:10" x14ac:dyDescent="0.25">
      <c r="A858" s="22" t="str">
        <f t="shared" si="78"/>
        <v>City of Yonkers Ward 6 ED 21</v>
      </c>
      <c r="B858" s="11">
        <v>250621</v>
      </c>
      <c r="C858" s="11">
        <v>34</v>
      </c>
      <c r="D858" s="11">
        <v>4</v>
      </c>
      <c r="E858" s="11">
        <v>0</v>
      </c>
      <c r="F858" s="11">
        <v>0</v>
      </c>
      <c r="G858" s="11">
        <v>0</v>
      </c>
      <c r="H858" s="11">
        <f t="shared" si="79"/>
        <v>38</v>
      </c>
      <c r="I858" s="24">
        <f t="shared" si="80"/>
        <v>0</v>
      </c>
      <c r="J858" s="23">
        <f t="shared" si="81"/>
        <v>38</v>
      </c>
    </row>
    <row r="859" spans="1:10" x14ac:dyDescent="0.25">
      <c r="A859" s="22" t="str">
        <f t="shared" si="78"/>
        <v>City of Yonkers Ward 6 ED 22</v>
      </c>
      <c r="B859" s="11">
        <v>250622</v>
      </c>
      <c r="C859" s="11">
        <v>50</v>
      </c>
      <c r="D859" s="11">
        <v>12</v>
      </c>
      <c r="E859" s="11">
        <v>1</v>
      </c>
      <c r="F859" s="11">
        <v>4</v>
      </c>
      <c r="G859" s="11">
        <v>0</v>
      </c>
      <c r="H859" s="11">
        <f t="shared" si="79"/>
        <v>67</v>
      </c>
      <c r="I859" s="24">
        <f t="shared" si="80"/>
        <v>4</v>
      </c>
      <c r="J859" s="23">
        <f t="shared" si="81"/>
        <v>71</v>
      </c>
    </row>
    <row r="860" spans="1:10" x14ac:dyDescent="0.25">
      <c r="A860" s="22" t="str">
        <f t="shared" si="78"/>
        <v>City of Yonkers Ward 6 ED 24</v>
      </c>
      <c r="B860" s="11">
        <v>250624</v>
      </c>
      <c r="C860" s="11">
        <v>99</v>
      </c>
      <c r="D860" s="11">
        <v>83</v>
      </c>
      <c r="E860" s="11">
        <v>6</v>
      </c>
      <c r="F860" s="11">
        <v>6</v>
      </c>
      <c r="G860" s="11">
        <v>0</v>
      </c>
      <c r="H860" s="11">
        <f t="shared" si="79"/>
        <v>194</v>
      </c>
      <c r="I860" s="24">
        <f t="shared" si="80"/>
        <v>5</v>
      </c>
      <c r="J860" s="23">
        <f t="shared" si="81"/>
        <v>199</v>
      </c>
    </row>
    <row r="861" spans="1:10" x14ac:dyDescent="0.25">
      <c r="A861" s="22" t="str">
        <f t="shared" si="78"/>
        <v>City of Yonkers Ward 6 ED 28</v>
      </c>
      <c r="B861" s="11">
        <v>250628</v>
      </c>
      <c r="C861" s="11">
        <v>50</v>
      </c>
      <c r="D861" s="11">
        <v>22</v>
      </c>
      <c r="E861" s="11">
        <v>0</v>
      </c>
      <c r="F861" s="11">
        <v>1</v>
      </c>
      <c r="G861" s="11">
        <v>0</v>
      </c>
      <c r="H861" s="11">
        <f t="shared" si="79"/>
        <v>73</v>
      </c>
      <c r="I861" s="24">
        <f t="shared" si="80"/>
        <v>3</v>
      </c>
      <c r="J861" s="23">
        <f t="shared" si="81"/>
        <v>76</v>
      </c>
    </row>
    <row r="862" spans="1:10" x14ac:dyDescent="0.25">
      <c r="A862" s="22" t="str">
        <f t="shared" si="78"/>
        <v>City of Yonkers Ward 6 ED 32</v>
      </c>
      <c r="B862" s="11">
        <v>250632</v>
      </c>
      <c r="C862" s="11">
        <v>31</v>
      </c>
      <c r="D862" s="11">
        <v>28</v>
      </c>
      <c r="E862" s="11">
        <v>1</v>
      </c>
      <c r="F862" s="11">
        <v>3</v>
      </c>
      <c r="G862" s="11">
        <v>0</v>
      </c>
      <c r="H862" s="11">
        <f t="shared" si="79"/>
        <v>63</v>
      </c>
      <c r="I862" s="24">
        <f t="shared" si="80"/>
        <v>0</v>
      </c>
      <c r="J862" s="23">
        <f t="shared" si="81"/>
        <v>63</v>
      </c>
    </row>
    <row r="863" spans="1:10" ht="13.8" thickBot="1" x14ac:dyDescent="0.3">
      <c r="A863" s="18" t="str">
        <f t="shared" si="78"/>
        <v>City of Yonkers Ward 6 ED 33</v>
      </c>
      <c r="B863" s="19">
        <v>250633</v>
      </c>
      <c r="C863" s="19">
        <v>36</v>
      </c>
      <c r="D863" s="19">
        <v>21</v>
      </c>
      <c r="E863" s="19">
        <v>7</v>
      </c>
      <c r="F863" s="19">
        <v>2</v>
      </c>
      <c r="G863" s="19">
        <v>0</v>
      </c>
      <c r="H863" s="19">
        <f t="shared" si="79"/>
        <v>66</v>
      </c>
      <c r="I863" s="26">
        <f t="shared" si="80"/>
        <v>6</v>
      </c>
      <c r="J863" s="19">
        <f t="shared" si="81"/>
        <v>72</v>
      </c>
    </row>
    <row r="864" spans="1:10" x14ac:dyDescent="0.25">
      <c r="A864" s="22"/>
      <c r="B864" s="11" t="s">
        <v>977</v>
      </c>
      <c r="C864" s="11">
        <f>SUM(C842:C863)</f>
        <v>1562</v>
      </c>
      <c r="D864" s="11">
        <f t="shared" ref="D864:J864" si="84">SUM(D842:D863)</f>
        <v>1285</v>
      </c>
      <c r="E864" s="11">
        <f t="shared" si="84"/>
        <v>163</v>
      </c>
      <c r="F864" s="11">
        <f t="shared" si="84"/>
        <v>97</v>
      </c>
      <c r="G864" s="11">
        <f t="shared" si="84"/>
        <v>0</v>
      </c>
      <c r="H864" s="11">
        <f t="shared" si="84"/>
        <v>3107</v>
      </c>
      <c r="I864" s="11">
        <f t="shared" si="84"/>
        <v>127</v>
      </c>
      <c r="J864" s="11">
        <f t="shared" si="84"/>
        <v>3234</v>
      </c>
    </row>
    <row r="865" spans="1:10" x14ac:dyDescent="0.25">
      <c r="A865" s="22" t="str">
        <f t="shared" si="78"/>
        <v>City of Yonkers Ward 7 ED 1</v>
      </c>
      <c r="B865" s="11">
        <v>250701</v>
      </c>
      <c r="C865" s="11">
        <v>26</v>
      </c>
      <c r="D865" s="11">
        <v>18</v>
      </c>
      <c r="E865" s="11">
        <v>5</v>
      </c>
      <c r="F865" s="11">
        <v>1</v>
      </c>
      <c r="G865" s="11">
        <v>0</v>
      </c>
      <c r="H865" s="11">
        <f t="shared" si="79"/>
        <v>50</v>
      </c>
      <c r="I865" s="24">
        <f t="shared" si="80"/>
        <v>2</v>
      </c>
      <c r="J865" s="23">
        <f t="shared" si="81"/>
        <v>52</v>
      </c>
    </row>
    <row r="866" spans="1:10" x14ac:dyDescent="0.25">
      <c r="A866" s="22" t="str">
        <f t="shared" si="78"/>
        <v>City of Yonkers Ward 7 ED 2</v>
      </c>
      <c r="B866" s="11">
        <v>250702</v>
      </c>
      <c r="C866" s="11">
        <v>61</v>
      </c>
      <c r="D866" s="11">
        <v>24</v>
      </c>
      <c r="E866" s="11">
        <v>2</v>
      </c>
      <c r="F866" s="11">
        <v>6</v>
      </c>
      <c r="G866" s="11">
        <v>0</v>
      </c>
      <c r="H866" s="11">
        <f t="shared" si="79"/>
        <v>93</v>
      </c>
      <c r="I866" s="24">
        <f t="shared" si="80"/>
        <v>3</v>
      </c>
      <c r="J866" s="23">
        <f t="shared" si="81"/>
        <v>96</v>
      </c>
    </row>
    <row r="867" spans="1:10" x14ac:dyDescent="0.25">
      <c r="A867" s="22" t="str">
        <f t="shared" ref="A867:A933" si="85">VLOOKUP(B867,KEY,3,FALSE)</f>
        <v>City of Yonkers Ward 7 ED 3</v>
      </c>
      <c r="B867" s="11">
        <v>250703</v>
      </c>
      <c r="C867" s="11">
        <v>96</v>
      </c>
      <c r="D867" s="11">
        <v>21</v>
      </c>
      <c r="E867" s="11">
        <v>0</v>
      </c>
      <c r="F867" s="11">
        <v>4</v>
      </c>
      <c r="G867" s="11">
        <v>0</v>
      </c>
      <c r="H867" s="11">
        <f t="shared" si="79"/>
        <v>121</v>
      </c>
      <c r="I867" s="24">
        <f t="shared" si="80"/>
        <v>7</v>
      </c>
      <c r="J867" s="23">
        <f t="shared" si="81"/>
        <v>128</v>
      </c>
    </row>
    <row r="868" spans="1:10" x14ac:dyDescent="0.25">
      <c r="A868" s="22" t="str">
        <f t="shared" si="85"/>
        <v>City of Yonkers Ward 7 ED 4</v>
      </c>
      <c r="B868" s="11">
        <v>250704</v>
      </c>
      <c r="C868" s="11">
        <v>123</v>
      </c>
      <c r="D868" s="11">
        <v>148</v>
      </c>
      <c r="E868" s="11">
        <v>13</v>
      </c>
      <c r="F868" s="11">
        <v>9</v>
      </c>
      <c r="G868" s="11">
        <v>0</v>
      </c>
      <c r="H868" s="11">
        <f t="shared" si="79"/>
        <v>293</v>
      </c>
      <c r="I868" s="24">
        <f t="shared" si="80"/>
        <v>17</v>
      </c>
      <c r="J868" s="23">
        <f t="shared" si="81"/>
        <v>310</v>
      </c>
    </row>
    <row r="869" spans="1:10" x14ac:dyDescent="0.25">
      <c r="A869" s="22" t="str">
        <f t="shared" si="85"/>
        <v>City of Yonkers Ward 7 ED 5</v>
      </c>
      <c r="B869" s="11">
        <v>250705</v>
      </c>
      <c r="C869" s="11">
        <v>43</v>
      </c>
      <c r="D869" s="11">
        <v>9</v>
      </c>
      <c r="E869" s="11">
        <v>2</v>
      </c>
      <c r="F869" s="11">
        <v>0</v>
      </c>
      <c r="G869" s="11">
        <v>0</v>
      </c>
      <c r="H869" s="11">
        <f t="shared" si="79"/>
        <v>54</v>
      </c>
      <c r="I869" s="24">
        <f t="shared" si="80"/>
        <v>7</v>
      </c>
      <c r="J869" s="23">
        <f t="shared" si="81"/>
        <v>61</v>
      </c>
    </row>
    <row r="870" spans="1:10" x14ac:dyDescent="0.25">
      <c r="A870" s="22" t="str">
        <f t="shared" si="85"/>
        <v>City of Yonkers Ward 7 ED 6</v>
      </c>
      <c r="B870" s="11">
        <v>250706</v>
      </c>
      <c r="C870" s="11">
        <v>34</v>
      </c>
      <c r="D870" s="11">
        <v>11</v>
      </c>
      <c r="E870" s="11">
        <v>0</v>
      </c>
      <c r="F870" s="11">
        <v>2</v>
      </c>
      <c r="G870" s="11">
        <v>0</v>
      </c>
      <c r="H870" s="11">
        <f t="shared" si="79"/>
        <v>47</v>
      </c>
      <c r="I870" s="24">
        <f t="shared" si="80"/>
        <v>5</v>
      </c>
      <c r="J870" s="23">
        <f t="shared" si="81"/>
        <v>52</v>
      </c>
    </row>
    <row r="871" spans="1:10" x14ac:dyDescent="0.25">
      <c r="A871" s="22" t="str">
        <f t="shared" si="85"/>
        <v>City of Yonkers Ward 7 ED 7</v>
      </c>
      <c r="B871" s="11">
        <v>250707</v>
      </c>
      <c r="C871" s="11">
        <v>26</v>
      </c>
      <c r="D871" s="11">
        <v>9</v>
      </c>
      <c r="E871" s="11">
        <v>1</v>
      </c>
      <c r="F871" s="11">
        <v>3</v>
      </c>
      <c r="G871" s="11">
        <v>0</v>
      </c>
      <c r="H871" s="11">
        <f t="shared" si="79"/>
        <v>39</v>
      </c>
      <c r="I871" s="24">
        <f t="shared" si="80"/>
        <v>3</v>
      </c>
      <c r="J871" s="23">
        <f t="shared" si="81"/>
        <v>42</v>
      </c>
    </row>
    <row r="872" spans="1:10" x14ac:dyDescent="0.25">
      <c r="A872" s="22" t="str">
        <f t="shared" si="85"/>
        <v>City of Yonkers Ward 7 ED 8</v>
      </c>
      <c r="B872" s="11">
        <v>250708</v>
      </c>
      <c r="C872" s="11">
        <v>83</v>
      </c>
      <c r="D872" s="11">
        <v>19</v>
      </c>
      <c r="E872" s="11">
        <v>3</v>
      </c>
      <c r="F872" s="11">
        <v>2</v>
      </c>
      <c r="G872" s="11">
        <v>0</v>
      </c>
      <c r="H872" s="11">
        <f t="shared" si="79"/>
        <v>107</v>
      </c>
      <c r="I872" s="24">
        <f t="shared" si="80"/>
        <v>4</v>
      </c>
      <c r="J872" s="23">
        <f t="shared" si="81"/>
        <v>111</v>
      </c>
    </row>
    <row r="873" spans="1:10" x14ac:dyDescent="0.25">
      <c r="A873" s="22" t="str">
        <f t="shared" si="85"/>
        <v>City of Yonkers Ward 7 ED 9</v>
      </c>
      <c r="B873" s="11">
        <v>250709</v>
      </c>
      <c r="C873" s="11">
        <v>166</v>
      </c>
      <c r="D873" s="11">
        <v>29</v>
      </c>
      <c r="E873" s="11">
        <v>6</v>
      </c>
      <c r="F873" s="11">
        <v>2</v>
      </c>
      <c r="G873" s="11">
        <v>0</v>
      </c>
      <c r="H873" s="11">
        <f t="shared" si="79"/>
        <v>203</v>
      </c>
      <c r="I873" s="24">
        <f t="shared" si="80"/>
        <v>11</v>
      </c>
      <c r="J873" s="23">
        <f t="shared" si="81"/>
        <v>214</v>
      </c>
    </row>
    <row r="874" spans="1:10" x14ac:dyDescent="0.25">
      <c r="A874" s="22" t="str">
        <f t="shared" si="85"/>
        <v>City of Yonkers Ward 7 ED 11</v>
      </c>
      <c r="B874" s="11">
        <v>250711</v>
      </c>
      <c r="C874" s="11">
        <v>5</v>
      </c>
      <c r="D874" s="11">
        <v>2</v>
      </c>
      <c r="E874" s="11">
        <v>0</v>
      </c>
      <c r="F874" s="11">
        <v>0</v>
      </c>
      <c r="G874" s="11">
        <v>0</v>
      </c>
      <c r="H874" s="11">
        <f t="shared" si="79"/>
        <v>7</v>
      </c>
      <c r="I874" s="24">
        <f t="shared" si="80"/>
        <v>0</v>
      </c>
      <c r="J874" s="23">
        <f t="shared" si="81"/>
        <v>7</v>
      </c>
    </row>
    <row r="875" spans="1:10" x14ac:dyDescent="0.25">
      <c r="A875" s="22" t="str">
        <f t="shared" si="85"/>
        <v>City of Yonkers Ward 7 ED 13</v>
      </c>
      <c r="B875" s="11">
        <v>250713</v>
      </c>
      <c r="C875" s="11">
        <v>115</v>
      </c>
      <c r="D875" s="11">
        <v>66</v>
      </c>
      <c r="E875" s="11">
        <v>10</v>
      </c>
      <c r="F875" s="11">
        <v>13</v>
      </c>
      <c r="G875" s="11">
        <v>0</v>
      </c>
      <c r="H875" s="11">
        <f t="shared" si="79"/>
        <v>204</v>
      </c>
      <c r="I875" s="24">
        <f t="shared" si="80"/>
        <v>7</v>
      </c>
      <c r="J875" s="23">
        <f t="shared" si="81"/>
        <v>211</v>
      </c>
    </row>
    <row r="876" spans="1:10" x14ac:dyDescent="0.25">
      <c r="A876" s="22" t="str">
        <f t="shared" si="85"/>
        <v>City of Yonkers Ward 7 ED 14</v>
      </c>
      <c r="B876" s="11">
        <v>250714</v>
      </c>
      <c r="C876" s="11">
        <v>72</v>
      </c>
      <c r="D876" s="11">
        <v>99</v>
      </c>
      <c r="E876" s="11">
        <v>12</v>
      </c>
      <c r="F876" s="11">
        <v>5</v>
      </c>
      <c r="G876" s="11">
        <v>0</v>
      </c>
      <c r="H876" s="11">
        <f t="shared" si="79"/>
        <v>188</v>
      </c>
      <c r="I876" s="24">
        <f t="shared" si="80"/>
        <v>16</v>
      </c>
      <c r="J876" s="23">
        <f t="shared" si="81"/>
        <v>204</v>
      </c>
    </row>
    <row r="877" spans="1:10" x14ac:dyDescent="0.25">
      <c r="A877" s="22" t="str">
        <f t="shared" si="85"/>
        <v>City of Yonkers Ward 7 ED 15</v>
      </c>
      <c r="B877" s="11">
        <v>250715</v>
      </c>
      <c r="C877" s="11">
        <v>76</v>
      </c>
      <c r="D877" s="11">
        <v>45</v>
      </c>
      <c r="E877" s="11">
        <v>8</v>
      </c>
      <c r="F877" s="11">
        <v>8</v>
      </c>
      <c r="G877" s="11">
        <v>0</v>
      </c>
      <c r="H877" s="11">
        <f t="shared" si="79"/>
        <v>137</v>
      </c>
      <c r="I877" s="24">
        <f t="shared" si="80"/>
        <v>4</v>
      </c>
      <c r="J877" s="23">
        <f t="shared" si="81"/>
        <v>141</v>
      </c>
    </row>
    <row r="878" spans="1:10" x14ac:dyDescent="0.25">
      <c r="A878" s="22" t="str">
        <f t="shared" si="85"/>
        <v>City of Yonkers Ward 7 ED 16</v>
      </c>
      <c r="B878" s="11">
        <v>250716</v>
      </c>
      <c r="C878" s="11">
        <v>28</v>
      </c>
      <c r="D878" s="11">
        <v>23</v>
      </c>
      <c r="E878" s="11">
        <v>1</v>
      </c>
      <c r="F878" s="11">
        <v>4</v>
      </c>
      <c r="G878" s="11">
        <v>0</v>
      </c>
      <c r="H878" s="11">
        <f t="shared" si="79"/>
        <v>56</v>
      </c>
      <c r="I878" s="24">
        <f t="shared" si="80"/>
        <v>3</v>
      </c>
      <c r="J878" s="23">
        <f t="shared" si="81"/>
        <v>59</v>
      </c>
    </row>
    <row r="879" spans="1:10" x14ac:dyDescent="0.25">
      <c r="A879" s="22" t="str">
        <f t="shared" si="85"/>
        <v>City of Yonkers Ward 7 ED 17</v>
      </c>
      <c r="B879" s="11">
        <v>250717</v>
      </c>
      <c r="C879" s="11">
        <v>33</v>
      </c>
      <c r="D879" s="11">
        <v>13</v>
      </c>
      <c r="E879" s="11">
        <v>1</v>
      </c>
      <c r="F879" s="11">
        <v>0</v>
      </c>
      <c r="G879" s="11">
        <v>0</v>
      </c>
      <c r="H879" s="11">
        <f t="shared" si="79"/>
        <v>47</v>
      </c>
      <c r="I879" s="24">
        <f t="shared" si="80"/>
        <v>4</v>
      </c>
      <c r="J879" s="23">
        <f t="shared" si="81"/>
        <v>51</v>
      </c>
    </row>
    <row r="880" spans="1:10" x14ac:dyDescent="0.25">
      <c r="A880" s="22" t="str">
        <f t="shared" si="85"/>
        <v>City of Yonkers Ward 7 ED 19</v>
      </c>
      <c r="B880" s="11">
        <v>250719</v>
      </c>
      <c r="C880" s="11">
        <v>50</v>
      </c>
      <c r="D880" s="11">
        <v>38</v>
      </c>
      <c r="E880" s="11">
        <v>6</v>
      </c>
      <c r="F880" s="11">
        <v>4</v>
      </c>
      <c r="G880" s="11">
        <v>0</v>
      </c>
      <c r="H880" s="11">
        <f t="shared" si="79"/>
        <v>98</v>
      </c>
      <c r="I880" s="24">
        <f t="shared" si="80"/>
        <v>3</v>
      </c>
      <c r="J880" s="23">
        <f t="shared" si="81"/>
        <v>101</v>
      </c>
    </row>
    <row r="881" spans="1:10" x14ac:dyDescent="0.25">
      <c r="A881" s="22" t="str">
        <f t="shared" si="85"/>
        <v>City of Yonkers Ward 7 ED 20</v>
      </c>
      <c r="B881" s="11">
        <v>250720</v>
      </c>
      <c r="C881" s="11">
        <v>47</v>
      </c>
      <c r="D881" s="11">
        <v>57</v>
      </c>
      <c r="E881" s="11">
        <v>9</v>
      </c>
      <c r="F881" s="11">
        <v>2</v>
      </c>
      <c r="G881" s="11">
        <v>0</v>
      </c>
      <c r="H881" s="11">
        <f t="shared" ref="H881:H947" si="86">SUM(C881:G881)</f>
        <v>115</v>
      </c>
      <c r="I881" s="24">
        <f t="shared" ref="I881:I947" si="87">SUM(J881-H881)</f>
        <v>4</v>
      </c>
      <c r="J881" s="23">
        <f t="shared" ref="J881:J947" si="88">VLOOKUP(B881,KEY,2,FALSE)</f>
        <v>119</v>
      </c>
    </row>
    <row r="882" spans="1:10" x14ac:dyDescent="0.25">
      <c r="A882" s="22" t="str">
        <f t="shared" si="85"/>
        <v>City of Yonkers Ward 7 ED 21</v>
      </c>
      <c r="B882" s="11">
        <v>250721</v>
      </c>
      <c r="C882" s="11">
        <v>22</v>
      </c>
      <c r="D882" s="11">
        <v>24</v>
      </c>
      <c r="E882" s="11">
        <v>6</v>
      </c>
      <c r="F882" s="11">
        <v>3</v>
      </c>
      <c r="G882" s="11">
        <v>0</v>
      </c>
      <c r="H882" s="11">
        <f t="shared" si="86"/>
        <v>55</v>
      </c>
      <c r="I882" s="24">
        <f t="shared" si="87"/>
        <v>3</v>
      </c>
      <c r="J882" s="23">
        <f t="shared" si="88"/>
        <v>58</v>
      </c>
    </row>
    <row r="883" spans="1:10" x14ac:dyDescent="0.25">
      <c r="A883" s="22" t="str">
        <f t="shared" si="85"/>
        <v>City of Yonkers Ward 7 ED 23</v>
      </c>
      <c r="B883" s="11">
        <v>250723</v>
      </c>
      <c r="C883" s="11">
        <v>77</v>
      </c>
      <c r="D883" s="11">
        <v>11</v>
      </c>
      <c r="E883" s="11">
        <v>0</v>
      </c>
      <c r="F883" s="11">
        <v>1</v>
      </c>
      <c r="G883" s="11">
        <v>0</v>
      </c>
      <c r="H883" s="11">
        <f t="shared" si="86"/>
        <v>89</v>
      </c>
      <c r="I883" s="24">
        <f t="shared" si="87"/>
        <v>15</v>
      </c>
      <c r="J883" s="23">
        <f t="shared" si="88"/>
        <v>104</v>
      </c>
    </row>
    <row r="884" spans="1:10" x14ac:dyDescent="0.25">
      <c r="A884" s="22" t="str">
        <f t="shared" si="85"/>
        <v>City of Yonkers Ward 7 ED 24</v>
      </c>
      <c r="B884" s="11">
        <v>250724</v>
      </c>
      <c r="C884" s="11">
        <v>0</v>
      </c>
      <c r="D884" s="11">
        <v>0</v>
      </c>
      <c r="E884" s="11">
        <v>0</v>
      </c>
      <c r="F884" s="11">
        <v>0</v>
      </c>
      <c r="G884" s="11">
        <v>0</v>
      </c>
      <c r="H884" s="11">
        <f t="shared" si="86"/>
        <v>0</v>
      </c>
      <c r="I884" s="24">
        <f t="shared" si="87"/>
        <v>0</v>
      </c>
      <c r="J884" s="23">
        <f t="shared" si="88"/>
        <v>0</v>
      </c>
    </row>
    <row r="885" spans="1:10" x14ac:dyDescent="0.25">
      <c r="A885" s="22" t="str">
        <f t="shared" si="85"/>
        <v>City of Yonkers Ward 7 ED 25</v>
      </c>
      <c r="B885" s="11">
        <v>250725</v>
      </c>
      <c r="C885" s="11">
        <v>47</v>
      </c>
      <c r="D885" s="11">
        <v>7</v>
      </c>
      <c r="E885" s="11">
        <v>5</v>
      </c>
      <c r="F885" s="11">
        <v>3</v>
      </c>
      <c r="G885" s="11">
        <v>0</v>
      </c>
      <c r="H885" s="11">
        <f t="shared" si="86"/>
        <v>62</v>
      </c>
      <c r="I885" s="24">
        <f t="shared" si="87"/>
        <v>5</v>
      </c>
      <c r="J885" s="23">
        <f t="shared" si="88"/>
        <v>67</v>
      </c>
    </row>
    <row r="886" spans="1:10" x14ac:dyDescent="0.25">
      <c r="A886" s="22" t="str">
        <f t="shared" si="85"/>
        <v>City of Yonkers Ward 7 ED 26</v>
      </c>
      <c r="B886" s="11">
        <v>250726</v>
      </c>
      <c r="C886" s="11">
        <v>44</v>
      </c>
      <c r="D886" s="11">
        <v>37</v>
      </c>
      <c r="E886" s="11">
        <v>5</v>
      </c>
      <c r="F886" s="11">
        <v>0</v>
      </c>
      <c r="G886" s="11">
        <v>0</v>
      </c>
      <c r="H886" s="11">
        <f t="shared" si="86"/>
        <v>86</v>
      </c>
      <c r="I886" s="24">
        <f t="shared" si="87"/>
        <v>10</v>
      </c>
      <c r="J886" s="23">
        <f t="shared" si="88"/>
        <v>96</v>
      </c>
    </row>
    <row r="887" spans="1:10" x14ac:dyDescent="0.25">
      <c r="A887" s="22" t="str">
        <f t="shared" si="85"/>
        <v>City of Yonkers Ward 7 ED 29</v>
      </c>
      <c r="B887" s="11">
        <v>250729</v>
      </c>
      <c r="C887" s="11">
        <v>31</v>
      </c>
      <c r="D887" s="11">
        <v>14</v>
      </c>
      <c r="E887" s="11">
        <v>1</v>
      </c>
      <c r="F887" s="11">
        <v>0</v>
      </c>
      <c r="G887" s="11">
        <v>1</v>
      </c>
      <c r="H887" s="11">
        <f t="shared" si="86"/>
        <v>47</v>
      </c>
      <c r="I887" s="24">
        <f t="shared" si="87"/>
        <v>10</v>
      </c>
      <c r="J887" s="23">
        <f t="shared" si="88"/>
        <v>57</v>
      </c>
    </row>
    <row r="888" spans="1:10" x14ac:dyDescent="0.25">
      <c r="A888" s="22" t="str">
        <f t="shared" si="85"/>
        <v>City of Yonkers Ward 7 ED 30</v>
      </c>
      <c r="B888" s="11">
        <v>250730</v>
      </c>
      <c r="C888" s="11">
        <v>43</v>
      </c>
      <c r="D888" s="11">
        <v>34</v>
      </c>
      <c r="E888" s="11">
        <v>5</v>
      </c>
      <c r="F888" s="11">
        <v>0</v>
      </c>
      <c r="G888" s="11">
        <v>0</v>
      </c>
      <c r="H888" s="11">
        <f t="shared" si="86"/>
        <v>82</v>
      </c>
      <c r="I888" s="24">
        <f t="shared" si="87"/>
        <v>5</v>
      </c>
      <c r="J888" s="23">
        <f t="shared" si="88"/>
        <v>87</v>
      </c>
    </row>
    <row r="889" spans="1:10" ht="13.8" thickBot="1" x14ac:dyDescent="0.3">
      <c r="A889" s="18" t="str">
        <f t="shared" si="85"/>
        <v>City of Yonkers Ward 7 ED 31</v>
      </c>
      <c r="B889" s="19">
        <v>250731</v>
      </c>
      <c r="C889" s="19">
        <v>35</v>
      </c>
      <c r="D889" s="19">
        <v>38</v>
      </c>
      <c r="E889" s="19">
        <v>3</v>
      </c>
      <c r="F889" s="19">
        <v>3</v>
      </c>
      <c r="G889" s="19">
        <v>0</v>
      </c>
      <c r="H889" s="19">
        <f t="shared" si="86"/>
        <v>79</v>
      </c>
      <c r="I889" s="26">
        <f t="shared" si="87"/>
        <v>3</v>
      </c>
      <c r="J889" s="19">
        <f t="shared" si="88"/>
        <v>82</v>
      </c>
    </row>
    <row r="890" spans="1:10" x14ac:dyDescent="0.25">
      <c r="A890" s="22"/>
      <c r="B890" s="11" t="s">
        <v>977</v>
      </c>
      <c r="C890" s="11">
        <f>SUM(C865:C889)</f>
        <v>1383</v>
      </c>
      <c r="D890" s="11">
        <f t="shared" ref="D890:J890" si="89">SUM(D865:D889)</f>
        <v>796</v>
      </c>
      <c r="E890" s="11">
        <f t="shared" si="89"/>
        <v>104</v>
      </c>
      <c r="F890" s="11">
        <f t="shared" si="89"/>
        <v>75</v>
      </c>
      <c r="G890" s="11">
        <f t="shared" si="89"/>
        <v>1</v>
      </c>
      <c r="H890" s="11">
        <f t="shared" si="89"/>
        <v>2359</v>
      </c>
      <c r="I890" s="11">
        <f t="shared" si="89"/>
        <v>151</v>
      </c>
      <c r="J890" s="11">
        <f t="shared" si="89"/>
        <v>2510</v>
      </c>
    </row>
    <row r="891" spans="1:10" x14ac:dyDescent="0.25">
      <c r="A891" s="22" t="str">
        <f t="shared" si="85"/>
        <v>City of Yonkers Ward 8 ED 1</v>
      </c>
      <c r="B891" s="11">
        <v>250801</v>
      </c>
      <c r="C891" s="11">
        <v>53</v>
      </c>
      <c r="D891" s="11">
        <v>24</v>
      </c>
      <c r="E891" s="11">
        <v>8</v>
      </c>
      <c r="F891" s="11">
        <v>1</v>
      </c>
      <c r="G891" s="11">
        <v>0</v>
      </c>
      <c r="H891" s="11">
        <f t="shared" si="86"/>
        <v>86</v>
      </c>
      <c r="I891" s="24">
        <f t="shared" si="87"/>
        <v>7</v>
      </c>
      <c r="J891" s="23">
        <f t="shared" si="88"/>
        <v>93</v>
      </c>
    </row>
    <row r="892" spans="1:10" x14ac:dyDescent="0.25">
      <c r="A892" s="22" t="str">
        <f t="shared" si="85"/>
        <v>City of Yonkers Ward 8 ED 2</v>
      </c>
      <c r="B892" s="11">
        <v>250802</v>
      </c>
      <c r="C892" s="11">
        <v>92</v>
      </c>
      <c r="D892" s="11">
        <v>36</v>
      </c>
      <c r="E892" s="11">
        <v>6</v>
      </c>
      <c r="F892" s="11">
        <v>4</v>
      </c>
      <c r="G892" s="11">
        <v>0</v>
      </c>
      <c r="H892" s="11">
        <f t="shared" si="86"/>
        <v>138</v>
      </c>
      <c r="I892" s="24">
        <f t="shared" si="87"/>
        <v>7</v>
      </c>
      <c r="J892" s="23">
        <f t="shared" si="88"/>
        <v>145</v>
      </c>
    </row>
    <row r="893" spans="1:10" x14ac:dyDescent="0.25">
      <c r="A893" s="22" t="str">
        <f t="shared" si="85"/>
        <v>City of Yonkers Ward 8 ED 3</v>
      </c>
      <c r="B893" s="11">
        <v>250803</v>
      </c>
      <c r="C893" s="11">
        <v>93</v>
      </c>
      <c r="D893" s="11">
        <v>19</v>
      </c>
      <c r="E893" s="11">
        <v>4</v>
      </c>
      <c r="F893" s="11">
        <v>5</v>
      </c>
      <c r="G893" s="11">
        <v>0</v>
      </c>
      <c r="H893" s="11">
        <f t="shared" si="86"/>
        <v>121</v>
      </c>
      <c r="I893" s="24">
        <f t="shared" si="87"/>
        <v>9</v>
      </c>
      <c r="J893" s="23">
        <f t="shared" si="88"/>
        <v>130</v>
      </c>
    </row>
    <row r="894" spans="1:10" x14ac:dyDescent="0.25">
      <c r="A894" s="22" t="str">
        <f t="shared" si="85"/>
        <v>City of Yonkers Ward 8 ED 5</v>
      </c>
      <c r="B894" s="11">
        <v>250805</v>
      </c>
      <c r="C894" s="11">
        <v>114</v>
      </c>
      <c r="D894" s="11">
        <v>57</v>
      </c>
      <c r="E894" s="11">
        <v>10</v>
      </c>
      <c r="F894" s="11">
        <v>16</v>
      </c>
      <c r="G894" s="11">
        <v>0</v>
      </c>
      <c r="H894" s="11">
        <f t="shared" si="86"/>
        <v>197</v>
      </c>
      <c r="I894" s="24">
        <f t="shared" si="87"/>
        <v>4</v>
      </c>
      <c r="J894" s="23">
        <f t="shared" si="88"/>
        <v>201</v>
      </c>
    </row>
    <row r="895" spans="1:10" x14ac:dyDescent="0.25">
      <c r="A895" s="22" t="str">
        <f t="shared" si="85"/>
        <v>City of Yonkers Ward 8 ED 6</v>
      </c>
      <c r="B895" s="11">
        <v>250806</v>
      </c>
      <c r="C895" s="11">
        <v>162</v>
      </c>
      <c r="D895" s="11">
        <v>65</v>
      </c>
      <c r="E895" s="11">
        <v>4</v>
      </c>
      <c r="F895" s="11">
        <v>11</v>
      </c>
      <c r="G895" s="11">
        <v>0</v>
      </c>
      <c r="H895" s="11">
        <f t="shared" si="86"/>
        <v>242</v>
      </c>
      <c r="I895" s="24">
        <f t="shared" si="87"/>
        <v>7</v>
      </c>
      <c r="J895" s="23">
        <f t="shared" si="88"/>
        <v>249</v>
      </c>
    </row>
    <row r="896" spans="1:10" x14ac:dyDescent="0.25">
      <c r="A896" s="22" t="str">
        <f t="shared" si="85"/>
        <v>City of Yonkers Ward 8 ED 7</v>
      </c>
      <c r="B896" s="11">
        <v>250807</v>
      </c>
      <c r="C896" s="11">
        <v>148</v>
      </c>
      <c r="D896" s="11">
        <v>67</v>
      </c>
      <c r="E896" s="11">
        <v>7</v>
      </c>
      <c r="F896" s="11">
        <v>5</v>
      </c>
      <c r="G896" s="11">
        <v>0</v>
      </c>
      <c r="H896" s="11">
        <f t="shared" si="86"/>
        <v>227</v>
      </c>
      <c r="I896" s="24">
        <f t="shared" si="87"/>
        <v>12</v>
      </c>
      <c r="J896" s="23">
        <f t="shared" si="88"/>
        <v>239</v>
      </c>
    </row>
    <row r="897" spans="1:10" x14ac:dyDescent="0.25">
      <c r="A897" s="22" t="str">
        <f t="shared" si="85"/>
        <v>City of Yonkers Ward 8 ED 9</v>
      </c>
      <c r="B897" s="11">
        <v>250809</v>
      </c>
      <c r="C897" s="11">
        <v>60</v>
      </c>
      <c r="D897" s="11">
        <v>28</v>
      </c>
      <c r="E897" s="11">
        <v>8</v>
      </c>
      <c r="F897" s="11">
        <v>2</v>
      </c>
      <c r="G897" s="11">
        <v>0</v>
      </c>
      <c r="H897" s="11">
        <f t="shared" si="86"/>
        <v>98</v>
      </c>
      <c r="I897" s="24">
        <f t="shared" si="87"/>
        <v>2</v>
      </c>
      <c r="J897" s="23">
        <f t="shared" si="88"/>
        <v>100</v>
      </c>
    </row>
    <row r="898" spans="1:10" x14ac:dyDescent="0.25">
      <c r="A898" s="22" t="str">
        <f t="shared" si="85"/>
        <v>City of Yonkers Ward 8 ED 10</v>
      </c>
      <c r="B898" s="11">
        <v>250810</v>
      </c>
      <c r="C898" s="11">
        <v>28</v>
      </c>
      <c r="D898" s="11">
        <v>4</v>
      </c>
      <c r="E898" s="11">
        <v>0</v>
      </c>
      <c r="F898" s="11">
        <v>1</v>
      </c>
      <c r="G898" s="11">
        <v>0</v>
      </c>
      <c r="H898" s="11">
        <f t="shared" si="86"/>
        <v>33</v>
      </c>
      <c r="I898" s="24">
        <f t="shared" si="87"/>
        <v>7</v>
      </c>
      <c r="J898" s="23">
        <f t="shared" si="88"/>
        <v>40</v>
      </c>
    </row>
    <row r="899" spans="1:10" x14ac:dyDescent="0.25">
      <c r="A899" s="22" t="str">
        <f t="shared" si="85"/>
        <v>City of Yonkers Ward 8 ED 11</v>
      </c>
      <c r="B899" s="11">
        <v>250811</v>
      </c>
      <c r="C899" s="11">
        <v>9</v>
      </c>
      <c r="D899" s="11">
        <v>7</v>
      </c>
      <c r="E899" s="11">
        <v>3</v>
      </c>
      <c r="F899" s="11">
        <v>3</v>
      </c>
      <c r="G899" s="11">
        <v>0</v>
      </c>
      <c r="H899" s="11">
        <f t="shared" si="86"/>
        <v>22</v>
      </c>
      <c r="I899" s="24">
        <f t="shared" si="87"/>
        <v>3</v>
      </c>
      <c r="J899" s="23">
        <f t="shared" si="88"/>
        <v>25</v>
      </c>
    </row>
    <row r="900" spans="1:10" x14ac:dyDescent="0.25">
      <c r="A900" s="22" t="str">
        <f t="shared" si="85"/>
        <v>City of Yonkers Ward 8 ED 12</v>
      </c>
      <c r="B900" s="11">
        <v>250812</v>
      </c>
      <c r="C900" s="11">
        <v>63</v>
      </c>
      <c r="D900" s="11">
        <v>26</v>
      </c>
      <c r="E900" s="11">
        <v>4</v>
      </c>
      <c r="F900" s="11">
        <v>4</v>
      </c>
      <c r="G900" s="11">
        <v>0</v>
      </c>
      <c r="H900" s="11">
        <f t="shared" si="86"/>
        <v>97</v>
      </c>
      <c r="I900" s="24">
        <f t="shared" si="87"/>
        <v>9</v>
      </c>
      <c r="J900" s="23">
        <f t="shared" si="88"/>
        <v>106</v>
      </c>
    </row>
    <row r="901" spans="1:10" x14ac:dyDescent="0.25">
      <c r="A901" s="22" t="str">
        <f t="shared" si="85"/>
        <v>City of Yonkers Ward 8 ED 13</v>
      </c>
      <c r="B901" s="11">
        <v>250813</v>
      </c>
      <c r="C901" s="11">
        <v>54</v>
      </c>
      <c r="D901" s="11">
        <v>30</v>
      </c>
      <c r="E901" s="11">
        <v>6</v>
      </c>
      <c r="F901" s="11">
        <v>3</v>
      </c>
      <c r="G901" s="11">
        <v>0</v>
      </c>
      <c r="H901" s="11">
        <f t="shared" si="86"/>
        <v>93</v>
      </c>
      <c r="I901" s="24">
        <f t="shared" si="87"/>
        <v>3</v>
      </c>
      <c r="J901" s="23">
        <f t="shared" si="88"/>
        <v>96</v>
      </c>
    </row>
    <row r="902" spans="1:10" x14ac:dyDescent="0.25">
      <c r="A902" s="22" t="str">
        <f t="shared" si="85"/>
        <v>City of Yonkers Ward 8 ED 14</v>
      </c>
      <c r="B902" s="11">
        <v>250814</v>
      </c>
      <c r="C902" s="11">
        <v>24</v>
      </c>
      <c r="D902" s="11">
        <v>2</v>
      </c>
      <c r="E902" s="11">
        <v>1</v>
      </c>
      <c r="F902" s="11">
        <v>1</v>
      </c>
      <c r="G902" s="11">
        <v>0</v>
      </c>
      <c r="H902" s="11">
        <f t="shared" si="86"/>
        <v>28</v>
      </c>
      <c r="I902" s="24">
        <f t="shared" si="87"/>
        <v>2</v>
      </c>
      <c r="J902" s="23">
        <f t="shared" si="88"/>
        <v>30</v>
      </c>
    </row>
    <row r="903" spans="1:10" x14ac:dyDescent="0.25">
      <c r="A903" s="22" t="str">
        <f t="shared" si="85"/>
        <v>City of Yonkers Ward 8 ED 15</v>
      </c>
      <c r="B903" s="11">
        <v>250815</v>
      </c>
      <c r="C903" s="11">
        <v>82</v>
      </c>
      <c r="D903" s="11">
        <v>16</v>
      </c>
      <c r="E903" s="11">
        <v>1</v>
      </c>
      <c r="F903" s="11">
        <v>4</v>
      </c>
      <c r="G903" s="11">
        <v>0</v>
      </c>
      <c r="H903" s="11">
        <f t="shared" si="86"/>
        <v>103</v>
      </c>
      <c r="I903" s="24">
        <f t="shared" si="87"/>
        <v>4</v>
      </c>
      <c r="J903" s="23">
        <f t="shared" si="88"/>
        <v>107</v>
      </c>
    </row>
    <row r="904" spans="1:10" x14ac:dyDescent="0.25">
      <c r="A904" s="22" t="str">
        <f t="shared" si="85"/>
        <v>City of Yonkers Ward 8 ED 17</v>
      </c>
      <c r="B904" s="11">
        <v>250817</v>
      </c>
      <c r="C904" s="11">
        <v>45</v>
      </c>
      <c r="D904" s="11">
        <v>19</v>
      </c>
      <c r="E904" s="11">
        <v>3</v>
      </c>
      <c r="F904" s="11">
        <v>3</v>
      </c>
      <c r="G904" s="11">
        <v>0</v>
      </c>
      <c r="H904" s="11">
        <f t="shared" si="86"/>
        <v>70</v>
      </c>
      <c r="I904" s="24">
        <f t="shared" si="87"/>
        <v>5</v>
      </c>
      <c r="J904" s="23">
        <f t="shared" si="88"/>
        <v>75</v>
      </c>
    </row>
    <row r="905" spans="1:10" x14ac:dyDescent="0.25">
      <c r="A905" s="22" t="str">
        <f t="shared" si="85"/>
        <v>City of Yonkers Ward 8 ED 22</v>
      </c>
      <c r="B905" s="11">
        <v>250822</v>
      </c>
      <c r="C905" s="11">
        <v>15</v>
      </c>
      <c r="D905" s="11">
        <v>12</v>
      </c>
      <c r="E905" s="11">
        <v>0</v>
      </c>
      <c r="F905" s="11">
        <v>2</v>
      </c>
      <c r="G905" s="11">
        <v>0</v>
      </c>
      <c r="H905" s="11">
        <f t="shared" si="86"/>
        <v>29</v>
      </c>
      <c r="I905" s="24">
        <f t="shared" si="87"/>
        <v>0</v>
      </c>
      <c r="J905" s="23">
        <f t="shared" si="88"/>
        <v>29</v>
      </c>
    </row>
    <row r="906" spans="1:10" x14ac:dyDescent="0.25">
      <c r="A906" s="22" t="str">
        <f t="shared" si="85"/>
        <v>City of Yonkers Ward 8 ED 23</v>
      </c>
      <c r="B906" s="11">
        <v>250823</v>
      </c>
      <c r="C906" s="11">
        <v>24</v>
      </c>
      <c r="D906" s="11">
        <v>15</v>
      </c>
      <c r="E906" s="11">
        <v>2</v>
      </c>
      <c r="F906" s="11">
        <v>3</v>
      </c>
      <c r="G906" s="11">
        <v>0</v>
      </c>
      <c r="H906" s="11">
        <f t="shared" si="86"/>
        <v>44</v>
      </c>
      <c r="I906" s="24">
        <f t="shared" si="87"/>
        <v>3</v>
      </c>
      <c r="J906" s="23">
        <f t="shared" si="88"/>
        <v>47</v>
      </c>
    </row>
    <row r="907" spans="1:10" x14ac:dyDescent="0.25">
      <c r="A907" s="22" t="str">
        <f t="shared" si="85"/>
        <v>City of Yonkers Ward 8 ED 24</v>
      </c>
      <c r="B907" s="11">
        <v>250824</v>
      </c>
      <c r="C907" s="11">
        <v>14</v>
      </c>
      <c r="D907" s="11">
        <v>2</v>
      </c>
      <c r="E907" s="11">
        <v>0</v>
      </c>
      <c r="F907" s="11">
        <v>1</v>
      </c>
      <c r="G907" s="11">
        <v>0</v>
      </c>
      <c r="H907" s="11">
        <f t="shared" si="86"/>
        <v>17</v>
      </c>
      <c r="I907" s="24">
        <f t="shared" si="87"/>
        <v>4</v>
      </c>
      <c r="J907" s="23">
        <f t="shared" si="88"/>
        <v>21</v>
      </c>
    </row>
    <row r="908" spans="1:10" x14ac:dyDescent="0.25">
      <c r="A908" s="22" t="str">
        <f t="shared" si="85"/>
        <v>City of Yonkers Ward 8 ED 26</v>
      </c>
      <c r="B908" s="11">
        <v>250826</v>
      </c>
      <c r="C908" s="11">
        <v>56</v>
      </c>
      <c r="D908" s="11">
        <v>41</v>
      </c>
      <c r="E908" s="11">
        <v>1</v>
      </c>
      <c r="F908" s="11">
        <v>5</v>
      </c>
      <c r="G908" s="11">
        <v>0</v>
      </c>
      <c r="H908" s="11">
        <f t="shared" si="86"/>
        <v>103</v>
      </c>
      <c r="I908" s="24">
        <f t="shared" si="87"/>
        <v>4</v>
      </c>
      <c r="J908" s="23">
        <f t="shared" si="88"/>
        <v>107</v>
      </c>
    </row>
    <row r="909" spans="1:10" ht="13.8" thickBot="1" x14ac:dyDescent="0.3">
      <c r="A909" s="18" t="str">
        <f t="shared" si="85"/>
        <v>City of Yonkers Ward 8 ED 28</v>
      </c>
      <c r="B909" s="19">
        <v>250828</v>
      </c>
      <c r="C909" s="19">
        <v>54</v>
      </c>
      <c r="D909" s="19">
        <v>7</v>
      </c>
      <c r="E909" s="19">
        <v>0</v>
      </c>
      <c r="F909" s="19">
        <v>5</v>
      </c>
      <c r="G909" s="19">
        <v>0</v>
      </c>
      <c r="H909" s="19">
        <f t="shared" si="86"/>
        <v>66</v>
      </c>
      <c r="I909" s="26">
        <f t="shared" si="87"/>
        <v>5</v>
      </c>
      <c r="J909" s="19">
        <f t="shared" si="88"/>
        <v>71</v>
      </c>
    </row>
    <row r="910" spans="1:10" x14ac:dyDescent="0.25">
      <c r="A910" s="22"/>
      <c r="B910" s="11" t="s">
        <v>977</v>
      </c>
      <c r="C910" s="11">
        <f>SUM(C891:C909)</f>
        <v>1190</v>
      </c>
      <c r="D910" s="11">
        <f t="shared" ref="D910:J910" si="90">SUM(D891:D909)</f>
        <v>477</v>
      </c>
      <c r="E910" s="11">
        <f t="shared" si="90"/>
        <v>68</v>
      </c>
      <c r="F910" s="11">
        <f t="shared" si="90"/>
        <v>79</v>
      </c>
      <c r="G910" s="11">
        <f t="shared" si="90"/>
        <v>0</v>
      </c>
      <c r="H910" s="11">
        <f t="shared" si="90"/>
        <v>1814</v>
      </c>
      <c r="I910" s="11">
        <f t="shared" si="90"/>
        <v>97</v>
      </c>
      <c r="J910" s="11">
        <f t="shared" si="90"/>
        <v>1911</v>
      </c>
    </row>
    <row r="911" spans="1:10" x14ac:dyDescent="0.25">
      <c r="A911" s="22" t="str">
        <f t="shared" si="85"/>
        <v>City of Yonkers Ward 9 ED 1</v>
      </c>
      <c r="B911" s="11">
        <v>250901</v>
      </c>
      <c r="C911" s="11">
        <v>178</v>
      </c>
      <c r="D911" s="11">
        <v>153</v>
      </c>
      <c r="E911" s="11">
        <v>17</v>
      </c>
      <c r="F911" s="11">
        <v>9</v>
      </c>
      <c r="G911" s="11">
        <v>0</v>
      </c>
      <c r="H911" s="11">
        <f t="shared" si="86"/>
        <v>357</v>
      </c>
      <c r="I911" s="24">
        <f t="shared" si="87"/>
        <v>19</v>
      </c>
      <c r="J911" s="23">
        <f t="shared" si="88"/>
        <v>376</v>
      </c>
    </row>
    <row r="912" spans="1:10" x14ac:dyDescent="0.25">
      <c r="A912" s="22" t="str">
        <f t="shared" si="85"/>
        <v>City of Yonkers Ward 9 ED 2</v>
      </c>
      <c r="B912" s="11">
        <v>250902</v>
      </c>
      <c r="C912" s="11">
        <v>81</v>
      </c>
      <c r="D912" s="11">
        <v>58</v>
      </c>
      <c r="E912" s="11">
        <v>9</v>
      </c>
      <c r="F912" s="11">
        <v>6</v>
      </c>
      <c r="G912" s="11">
        <v>0</v>
      </c>
      <c r="H912" s="11">
        <f t="shared" si="86"/>
        <v>154</v>
      </c>
      <c r="I912" s="24">
        <f t="shared" si="87"/>
        <v>3</v>
      </c>
      <c r="J912" s="23">
        <f t="shared" si="88"/>
        <v>157</v>
      </c>
    </row>
    <row r="913" spans="1:10" x14ac:dyDescent="0.25">
      <c r="A913" s="22" t="str">
        <f t="shared" si="85"/>
        <v>City of Yonkers Ward 9 ED 3</v>
      </c>
      <c r="B913" s="11">
        <v>250903</v>
      </c>
      <c r="C913" s="11">
        <v>86</v>
      </c>
      <c r="D913" s="11">
        <v>137</v>
      </c>
      <c r="E913" s="11">
        <v>17</v>
      </c>
      <c r="F913" s="11">
        <v>12</v>
      </c>
      <c r="G913" s="11">
        <v>0</v>
      </c>
      <c r="H913" s="11">
        <f t="shared" si="86"/>
        <v>252</v>
      </c>
      <c r="I913" s="24">
        <f t="shared" si="87"/>
        <v>6</v>
      </c>
      <c r="J913" s="23">
        <f t="shared" si="88"/>
        <v>258</v>
      </c>
    </row>
    <row r="914" spans="1:10" x14ac:dyDescent="0.25">
      <c r="A914" s="22" t="str">
        <f t="shared" si="85"/>
        <v>City of Yonkers Ward 9 ED 4</v>
      </c>
      <c r="B914" s="11">
        <v>250904</v>
      </c>
      <c r="C914" s="11">
        <v>40</v>
      </c>
      <c r="D914" s="11">
        <v>61</v>
      </c>
      <c r="E914" s="11">
        <v>4</v>
      </c>
      <c r="F914" s="11">
        <v>5</v>
      </c>
      <c r="G914" s="11">
        <v>0</v>
      </c>
      <c r="H914" s="11">
        <f t="shared" si="86"/>
        <v>110</v>
      </c>
      <c r="I914" s="24">
        <f t="shared" si="87"/>
        <v>6</v>
      </c>
      <c r="J914" s="23">
        <f t="shared" si="88"/>
        <v>116</v>
      </c>
    </row>
    <row r="915" spans="1:10" x14ac:dyDescent="0.25">
      <c r="A915" s="22" t="str">
        <f t="shared" si="85"/>
        <v>City of Yonkers Ward 9 ED 5</v>
      </c>
      <c r="B915" s="11">
        <v>250905</v>
      </c>
      <c r="C915" s="11">
        <v>63</v>
      </c>
      <c r="D915" s="11">
        <v>101</v>
      </c>
      <c r="E915" s="11">
        <v>15</v>
      </c>
      <c r="F915" s="11">
        <v>4</v>
      </c>
      <c r="G915" s="11">
        <v>0</v>
      </c>
      <c r="H915" s="11">
        <f t="shared" si="86"/>
        <v>183</v>
      </c>
      <c r="I915" s="24">
        <f t="shared" si="87"/>
        <v>9</v>
      </c>
      <c r="J915" s="23">
        <f t="shared" si="88"/>
        <v>192</v>
      </c>
    </row>
    <row r="916" spans="1:10" x14ac:dyDescent="0.25">
      <c r="A916" s="22" t="str">
        <f t="shared" si="85"/>
        <v>City of Yonkers Ward 9 ED 6</v>
      </c>
      <c r="B916" s="11">
        <v>250906</v>
      </c>
      <c r="C916" s="11">
        <v>35</v>
      </c>
      <c r="D916" s="11">
        <v>52</v>
      </c>
      <c r="E916" s="11">
        <v>3</v>
      </c>
      <c r="F916" s="11">
        <v>3</v>
      </c>
      <c r="G916" s="11">
        <v>0</v>
      </c>
      <c r="H916" s="11">
        <f t="shared" si="86"/>
        <v>93</v>
      </c>
      <c r="I916" s="24">
        <f t="shared" si="87"/>
        <v>6</v>
      </c>
      <c r="J916" s="23">
        <f t="shared" si="88"/>
        <v>99</v>
      </c>
    </row>
    <row r="917" spans="1:10" x14ac:dyDescent="0.25">
      <c r="A917" s="22" t="str">
        <f t="shared" si="85"/>
        <v>City of Yonkers Ward 9 ED 7</v>
      </c>
      <c r="B917" s="11">
        <v>250907</v>
      </c>
      <c r="C917" s="11">
        <v>213</v>
      </c>
      <c r="D917" s="11">
        <v>143</v>
      </c>
      <c r="E917" s="11">
        <v>19</v>
      </c>
      <c r="F917" s="11">
        <v>14</v>
      </c>
      <c r="G917" s="11">
        <v>0</v>
      </c>
      <c r="H917" s="11">
        <f t="shared" si="86"/>
        <v>389</v>
      </c>
      <c r="I917" s="24">
        <f t="shared" si="87"/>
        <v>9</v>
      </c>
      <c r="J917" s="23">
        <f t="shared" si="88"/>
        <v>398</v>
      </c>
    </row>
    <row r="918" spans="1:10" x14ac:dyDescent="0.25">
      <c r="A918" s="22" t="str">
        <f t="shared" si="85"/>
        <v>City of Yonkers Ward 9 ED 8</v>
      </c>
      <c r="B918" s="11">
        <v>250908</v>
      </c>
      <c r="C918" s="11">
        <v>92</v>
      </c>
      <c r="D918" s="11">
        <v>86</v>
      </c>
      <c r="E918" s="11">
        <v>13</v>
      </c>
      <c r="F918" s="11">
        <v>5</v>
      </c>
      <c r="G918" s="11">
        <v>0</v>
      </c>
      <c r="H918" s="11">
        <f t="shared" si="86"/>
        <v>196</v>
      </c>
      <c r="I918" s="24">
        <f t="shared" si="87"/>
        <v>3</v>
      </c>
      <c r="J918" s="23">
        <f t="shared" si="88"/>
        <v>199</v>
      </c>
    </row>
    <row r="919" spans="1:10" x14ac:dyDescent="0.25">
      <c r="A919" s="22" t="str">
        <f t="shared" si="85"/>
        <v>City of Yonkers Ward 9 ED 9</v>
      </c>
      <c r="B919" s="11">
        <v>250909</v>
      </c>
      <c r="C919" s="11">
        <v>141</v>
      </c>
      <c r="D919" s="11">
        <v>195</v>
      </c>
      <c r="E919" s="11">
        <v>13</v>
      </c>
      <c r="F919" s="11">
        <v>12</v>
      </c>
      <c r="G919" s="11">
        <v>0</v>
      </c>
      <c r="H919" s="11">
        <f t="shared" si="86"/>
        <v>361</v>
      </c>
      <c r="I919" s="24">
        <f t="shared" si="87"/>
        <v>7</v>
      </c>
      <c r="J919" s="23">
        <f t="shared" si="88"/>
        <v>368</v>
      </c>
    </row>
    <row r="920" spans="1:10" x14ac:dyDescent="0.25">
      <c r="A920" s="22" t="str">
        <f t="shared" si="85"/>
        <v>City of Yonkers Ward 9 ED 10</v>
      </c>
      <c r="B920" s="11">
        <v>250910</v>
      </c>
      <c r="C920" s="11">
        <v>113</v>
      </c>
      <c r="D920" s="11">
        <v>222</v>
      </c>
      <c r="E920" s="11">
        <v>13</v>
      </c>
      <c r="F920" s="11">
        <v>6</v>
      </c>
      <c r="G920" s="11">
        <v>0</v>
      </c>
      <c r="H920" s="11">
        <f t="shared" si="86"/>
        <v>354</v>
      </c>
      <c r="I920" s="24">
        <f t="shared" si="87"/>
        <v>14</v>
      </c>
      <c r="J920" s="23">
        <f t="shared" si="88"/>
        <v>368</v>
      </c>
    </row>
    <row r="921" spans="1:10" x14ac:dyDescent="0.25">
      <c r="A921" s="22" t="str">
        <f t="shared" si="85"/>
        <v>City of Yonkers Ward 9 ED 11</v>
      </c>
      <c r="B921" s="11">
        <v>250911</v>
      </c>
      <c r="C921" s="11">
        <v>123</v>
      </c>
      <c r="D921" s="11">
        <v>182</v>
      </c>
      <c r="E921" s="11">
        <v>23</v>
      </c>
      <c r="F921" s="11">
        <v>7</v>
      </c>
      <c r="G921" s="11">
        <v>3</v>
      </c>
      <c r="H921" s="11">
        <f t="shared" si="86"/>
        <v>338</v>
      </c>
      <c r="I921" s="24">
        <f t="shared" si="87"/>
        <v>10</v>
      </c>
      <c r="J921" s="23">
        <f t="shared" si="88"/>
        <v>348</v>
      </c>
    </row>
    <row r="922" spans="1:10" x14ac:dyDescent="0.25">
      <c r="A922" s="22" t="str">
        <f t="shared" si="85"/>
        <v>City of Yonkers Ward 9 ED 12</v>
      </c>
      <c r="B922" s="11">
        <v>250912</v>
      </c>
      <c r="C922" s="11">
        <v>63</v>
      </c>
      <c r="D922" s="11">
        <v>95</v>
      </c>
      <c r="E922" s="11">
        <v>14</v>
      </c>
      <c r="F922" s="11">
        <v>6</v>
      </c>
      <c r="G922" s="11">
        <v>0</v>
      </c>
      <c r="H922" s="11">
        <f t="shared" si="86"/>
        <v>178</v>
      </c>
      <c r="I922" s="24">
        <f t="shared" si="87"/>
        <v>5</v>
      </c>
      <c r="J922" s="23">
        <f t="shared" si="88"/>
        <v>183</v>
      </c>
    </row>
    <row r="923" spans="1:10" x14ac:dyDescent="0.25">
      <c r="A923" s="22" t="str">
        <f t="shared" si="85"/>
        <v>City of Yonkers Ward 9 ED 13</v>
      </c>
      <c r="B923" s="11">
        <v>250913</v>
      </c>
      <c r="C923" s="11">
        <v>87</v>
      </c>
      <c r="D923" s="11">
        <v>50</v>
      </c>
      <c r="E923" s="11">
        <v>3</v>
      </c>
      <c r="F923" s="11">
        <v>5</v>
      </c>
      <c r="G923" s="11">
        <v>0</v>
      </c>
      <c r="H923" s="11">
        <f t="shared" si="86"/>
        <v>145</v>
      </c>
      <c r="I923" s="24">
        <f t="shared" si="87"/>
        <v>4</v>
      </c>
      <c r="J923" s="23">
        <f t="shared" si="88"/>
        <v>149</v>
      </c>
    </row>
    <row r="924" spans="1:10" x14ac:dyDescent="0.25">
      <c r="A924" s="22" t="str">
        <f t="shared" si="85"/>
        <v>City of Yonkers Ward 9 ED 15</v>
      </c>
      <c r="B924" s="11">
        <v>250915</v>
      </c>
      <c r="C924" s="11">
        <v>119</v>
      </c>
      <c r="D924" s="11">
        <v>230</v>
      </c>
      <c r="E924" s="11">
        <v>17</v>
      </c>
      <c r="F924" s="11">
        <v>6</v>
      </c>
      <c r="G924" s="11">
        <v>0</v>
      </c>
      <c r="H924" s="11">
        <f t="shared" si="86"/>
        <v>372</v>
      </c>
      <c r="I924" s="24">
        <f t="shared" si="87"/>
        <v>7</v>
      </c>
      <c r="J924" s="23">
        <f t="shared" si="88"/>
        <v>379</v>
      </c>
    </row>
    <row r="925" spans="1:10" x14ac:dyDescent="0.25">
      <c r="A925" s="22" t="str">
        <f t="shared" si="85"/>
        <v>City of Yonkers Ward 9 ED 16</v>
      </c>
      <c r="B925" s="11">
        <v>250916</v>
      </c>
      <c r="C925" s="11">
        <v>103</v>
      </c>
      <c r="D925" s="11">
        <v>147</v>
      </c>
      <c r="E925" s="11">
        <v>10</v>
      </c>
      <c r="F925" s="11">
        <v>13</v>
      </c>
      <c r="G925" s="11">
        <v>0</v>
      </c>
      <c r="H925" s="11">
        <f t="shared" si="86"/>
        <v>273</v>
      </c>
      <c r="I925" s="24">
        <f t="shared" si="87"/>
        <v>11</v>
      </c>
      <c r="J925" s="23">
        <f t="shared" si="88"/>
        <v>284</v>
      </c>
    </row>
    <row r="926" spans="1:10" ht="13.8" thickBot="1" x14ac:dyDescent="0.3">
      <c r="A926" s="18" t="str">
        <f t="shared" si="85"/>
        <v>City of Yonkers Ward 9 ED 17</v>
      </c>
      <c r="B926" s="19">
        <v>250917</v>
      </c>
      <c r="C926" s="19">
        <v>44</v>
      </c>
      <c r="D926" s="19">
        <v>41</v>
      </c>
      <c r="E926" s="19">
        <v>2</v>
      </c>
      <c r="F926" s="19">
        <v>1</v>
      </c>
      <c r="G926" s="19">
        <v>0</v>
      </c>
      <c r="H926" s="19">
        <f t="shared" si="86"/>
        <v>88</v>
      </c>
      <c r="I926" s="26">
        <f t="shared" si="87"/>
        <v>2</v>
      </c>
      <c r="J926" s="19">
        <f t="shared" si="88"/>
        <v>90</v>
      </c>
    </row>
    <row r="927" spans="1:10" x14ac:dyDescent="0.25">
      <c r="A927" s="22"/>
      <c r="B927" s="11" t="s">
        <v>977</v>
      </c>
      <c r="C927" s="11">
        <f>SUM(C911:C926)</f>
        <v>1581</v>
      </c>
      <c r="D927" s="11">
        <f t="shared" ref="D927:J927" si="91">SUM(D911:D926)</f>
        <v>1953</v>
      </c>
      <c r="E927" s="11">
        <f t="shared" si="91"/>
        <v>192</v>
      </c>
      <c r="F927" s="11">
        <f t="shared" si="91"/>
        <v>114</v>
      </c>
      <c r="G927" s="11">
        <f t="shared" si="91"/>
        <v>3</v>
      </c>
      <c r="H927" s="11">
        <f t="shared" si="91"/>
        <v>3843</v>
      </c>
      <c r="I927" s="11">
        <f t="shared" si="91"/>
        <v>121</v>
      </c>
      <c r="J927" s="11">
        <f t="shared" si="91"/>
        <v>3964</v>
      </c>
    </row>
    <row r="928" spans="1:10" x14ac:dyDescent="0.25">
      <c r="A928" s="22" t="str">
        <f t="shared" si="85"/>
        <v>City of Yonkers Ward 10 ED 1</v>
      </c>
      <c r="B928" s="11">
        <v>251001</v>
      </c>
      <c r="C928" s="11">
        <v>106</v>
      </c>
      <c r="D928" s="11">
        <v>79</v>
      </c>
      <c r="E928" s="11">
        <v>12</v>
      </c>
      <c r="F928" s="11">
        <v>5</v>
      </c>
      <c r="G928" s="11">
        <v>0</v>
      </c>
      <c r="H928" s="11">
        <f t="shared" si="86"/>
        <v>202</v>
      </c>
      <c r="I928" s="24">
        <f t="shared" si="87"/>
        <v>4</v>
      </c>
      <c r="J928" s="23">
        <f t="shared" si="88"/>
        <v>206</v>
      </c>
    </row>
    <row r="929" spans="1:10" x14ac:dyDescent="0.25">
      <c r="A929" s="22" t="str">
        <f t="shared" si="85"/>
        <v>City of Yonkers Ward 10 ED 2</v>
      </c>
      <c r="B929" s="11">
        <v>251002</v>
      </c>
      <c r="C929" s="11">
        <v>104</v>
      </c>
      <c r="D929" s="11">
        <v>63</v>
      </c>
      <c r="E929" s="11">
        <v>7</v>
      </c>
      <c r="F929" s="11">
        <v>4</v>
      </c>
      <c r="G929" s="11">
        <v>0</v>
      </c>
      <c r="H929" s="11">
        <f t="shared" si="86"/>
        <v>178</v>
      </c>
      <c r="I929" s="24">
        <f t="shared" si="87"/>
        <v>5</v>
      </c>
      <c r="J929" s="23">
        <f t="shared" si="88"/>
        <v>183</v>
      </c>
    </row>
    <row r="930" spans="1:10" x14ac:dyDescent="0.25">
      <c r="A930" s="22" t="str">
        <f t="shared" si="85"/>
        <v>City of Yonkers Ward 10 ED 3</v>
      </c>
      <c r="B930" s="11">
        <v>251003</v>
      </c>
      <c r="C930" s="11">
        <v>113</v>
      </c>
      <c r="D930" s="11">
        <v>128</v>
      </c>
      <c r="E930" s="11">
        <v>14</v>
      </c>
      <c r="F930" s="11">
        <v>6</v>
      </c>
      <c r="G930" s="11">
        <v>0</v>
      </c>
      <c r="H930" s="11">
        <f t="shared" si="86"/>
        <v>261</v>
      </c>
      <c r="I930" s="24">
        <f t="shared" si="87"/>
        <v>3</v>
      </c>
      <c r="J930" s="23">
        <f t="shared" si="88"/>
        <v>264</v>
      </c>
    </row>
    <row r="931" spans="1:10" x14ac:dyDescent="0.25">
      <c r="A931" s="22" t="str">
        <f t="shared" si="85"/>
        <v>City of Yonkers Ward 10 ED 4</v>
      </c>
      <c r="B931" s="11">
        <v>251004</v>
      </c>
      <c r="C931" s="11">
        <v>84</v>
      </c>
      <c r="D931" s="11">
        <v>113</v>
      </c>
      <c r="E931" s="11">
        <v>11</v>
      </c>
      <c r="F931" s="11">
        <v>5</v>
      </c>
      <c r="G931" s="11">
        <v>0</v>
      </c>
      <c r="H931" s="11">
        <f t="shared" si="86"/>
        <v>213</v>
      </c>
      <c r="I931" s="24">
        <f t="shared" si="87"/>
        <v>9</v>
      </c>
      <c r="J931" s="23">
        <f t="shared" si="88"/>
        <v>222</v>
      </c>
    </row>
    <row r="932" spans="1:10" x14ac:dyDescent="0.25">
      <c r="A932" s="22" t="str">
        <f t="shared" si="85"/>
        <v>City of Yonkers Ward 10 ED 5</v>
      </c>
      <c r="B932" s="11">
        <v>251005</v>
      </c>
      <c r="C932" s="11">
        <v>56</v>
      </c>
      <c r="D932" s="11">
        <v>110</v>
      </c>
      <c r="E932" s="11">
        <v>15</v>
      </c>
      <c r="F932" s="11">
        <v>6</v>
      </c>
      <c r="G932" s="11">
        <v>0</v>
      </c>
      <c r="H932" s="11">
        <f t="shared" si="86"/>
        <v>187</v>
      </c>
      <c r="I932" s="24">
        <f t="shared" si="87"/>
        <v>3</v>
      </c>
      <c r="J932" s="23">
        <f t="shared" si="88"/>
        <v>190</v>
      </c>
    </row>
    <row r="933" spans="1:10" x14ac:dyDescent="0.25">
      <c r="A933" s="22" t="str">
        <f t="shared" si="85"/>
        <v>City of Yonkers Ward 10 ED 6</v>
      </c>
      <c r="B933" s="11">
        <v>251006</v>
      </c>
      <c r="C933" s="11">
        <v>298</v>
      </c>
      <c r="D933" s="11">
        <v>34</v>
      </c>
      <c r="E933" s="11">
        <v>2</v>
      </c>
      <c r="F933" s="11">
        <v>11</v>
      </c>
      <c r="G933" s="11">
        <v>0</v>
      </c>
      <c r="H933" s="11">
        <f t="shared" si="86"/>
        <v>345</v>
      </c>
      <c r="I933" s="24">
        <f t="shared" si="87"/>
        <v>16</v>
      </c>
      <c r="J933" s="23">
        <f t="shared" si="88"/>
        <v>361</v>
      </c>
    </row>
    <row r="934" spans="1:10" x14ac:dyDescent="0.25">
      <c r="A934" s="22" t="str">
        <f t="shared" ref="A934:A988" si="92">VLOOKUP(B934,KEY,3,FALSE)</f>
        <v>City of Yonkers Ward 10 ED 7</v>
      </c>
      <c r="B934" s="11">
        <v>251007</v>
      </c>
      <c r="C934" s="11">
        <v>191</v>
      </c>
      <c r="D934" s="11">
        <v>218</v>
      </c>
      <c r="E934" s="11">
        <v>35</v>
      </c>
      <c r="F934" s="11">
        <v>17</v>
      </c>
      <c r="G934" s="11">
        <v>0</v>
      </c>
      <c r="H934" s="11">
        <f t="shared" si="86"/>
        <v>461</v>
      </c>
      <c r="I934" s="24">
        <f t="shared" si="87"/>
        <v>14</v>
      </c>
      <c r="J934" s="23">
        <f t="shared" si="88"/>
        <v>475</v>
      </c>
    </row>
    <row r="935" spans="1:10" x14ac:dyDescent="0.25">
      <c r="A935" s="22" t="str">
        <f t="shared" si="92"/>
        <v>City of Yonkers Ward 10 ED 8</v>
      </c>
      <c r="B935" s="11">
        <v>251008</v>
      </c>
      <c r="C935" s="11">
        <v>89</v>
      </c>
      <c r="D935" s="11">
        <v>165</v>
      </c>
      <c r="E935" s="11">
        <v>11</v>
      </c>
      <c r="F935" s="11">
        <v>5</v>
      </c>
      <c r="G935" s="11">
        <v>0</v>
      </c>
      <c r="H935" s="11">
        <f t="shared" si="86"/>
        <v>270</v>
      </c>
      <c r="I935" s="24">
        <f t="shared" si="87"/>
        <v>7</v>
      </c>
      <c r="J935" s="23">
        <f t="shared" si="88"/>
        <v>277</v>
      </c>
    </row>
    <row r="936" spans="1:10" x14ac:dyDescent="0.25">
      <c r="A936" s="22" t="str">
        <f t="shared" si="92"/>
        <v>City of Yonkers Ward 10 ED 9</v>
      </c>
      <c r="B936" s="11">
        <v>251009</v>
      </c>
      <c r="C936" s="11">
        <v>161</v>
      </c>
      <c r="D936" s="11">
        <v>217</v>
      </c>
      <c r="E936" s="11">
        <v>31</v>
      </c>
      <c r="F936" s="11">
        <v>11</v>
      </c>
      <c r="G936" s="11">
        <v>0</v>
      </c>
      <c r="H936" s="11">
        <f t="shared" si="86"/>
        <v>420</v>
      </c>
      <c r="I936" s="24">
        <f t="shared" si="87"/>
        <v>13</v>
      </c>
      <c r="J936" s="23">
        <f t="shared" si="88"/>
        <v>433</v>
      </c>
    </row>
    <row r="937" spans="1:10" x14ac:dyDescent="0.25">
      <c r="A937" s="22" t="str">
        <f t="shared" si="92"/>
        <v>City of Yonkers Ward 10 ED 11</v>
      </c>
      <c r="B937" s="11">
        <v>251011</v>
      </c>
      <c r="C937" s="11">
        <v>200</v>
      </c>
      <c r="D937" s="11">
        <v>220</v>
      </c>
      <c r="E937" s="11">
        <v>16</v>
      </c>
      <c r="F937" s="11">
        <v>10</v>
      </c>
      <c r="G937" s="11">
        <v>0</v>
      </c>
      <c r="H937" s="11">
        <f t="shared" si="86"/>
        <v>446</v>
      </c>
      <c r="I937" s="24">
        <f t="shared" si="87"/>
        <v>19</v>
      </c>
      <c r="J937" s="23">
        <f t="shared" si="88"/>
        <v>465</v>
      </c>
    </row>
    <row r="938" spans="1:10" x14ac:dyDescent="0.25">
      <c r="A938" s="22" t="str">
        <f t="shared" si="92"/>
        <v>City of Yonkers Ward 10 ED 12</v>
      </c>
      <c r="B938" s="11">
        <v>251012</v>
      </c>
      <c r="C938" s="11">
        <v>188</v>
      </c>
      <c r="D938" s="11">
        <v>106</v>
      </c>
      <c r="E938" s="11">
        <v>12</v>
      </c>
      <c r="F938" s="11">
        <v>5</v>
      </c>
      <c r="G938" s="11">
        <v>0</v>
      </c>
      <c r="H938" s="11">
        <f t="shared" si="86"/>
        <v>311</v>
      </c>
      <c r="I938" s="24">
        <f t="shared" si="87"/>
        <v>17</v>
      </c>
      <c r="J938" s="23">
        <f t="shared" si="88"/>
        <v>328</v>
      </c>
    </row>
    <row r="939" spans="1:10" x14ac:dyDescent="0.25">
      <c r="A939" s="22" t="str">
        <f t="shared" si="92"/>
        <v>City of Yonkers Ward 10 ED 13</v>
      </c>
      <c r="B939" s="11">
        <v>251013</v>
      </c>
      <c r="C939" s="11">
        <v>65</v>
      </c>
      <c r="D939" s="11">
        <v>49</v>
      </c>
      <c r="E939" s="11">
        <v>8</v>
      </c>
      <c r="F939" s="11">
        <v>4</v>
      </c>
      <c r="G939" s="11">
        <v>0</v>
      </c>
      <c r="H939" s="11">
        <f t="shared" si="86"/>
        <v>126</v>
      </c>
      <c r="I939" s="24">
        <f t="shared" si="87"/>
        <v>6</v>
      </c>
      <c r="J939" s="23">
        <f t="shared" si="88"/>
        <v>132</v>
      </c>
    </row>
    <row r="940" spans="1:10" x14ac:dyDescent="0.25">
      <c r="A940" s="22" t="str">
        <f t="shared" si="92"/>
        <v>City of Yonkers Ward 10 ED 14</v>
      </c>
      <c r="B940" s="11">
        <v>251014</v>
      </c>
      <c r="C940" s="11">
        <v>155</v>
      </c>
      <c r="D940" s="11">
        <v>277</v>
      </c>
      <c r="E940" s="11">
        <v>24</v>
      </c>
      <c r="F940" s="11">
        <v>14</v>
      </c>
      <c r="G940" s="11">
        <v>0</v>
      </c>
      <c r="H940" s="11">
        <f t="shared" si="86"/>
        <v>470</v>
      </c>
      <c r="I940" s="24">
        <f t="shared" si="87"/>
        <v>11</v>
      </c>
      <c r="J940" s="23">
        <f t="shared" si="88"/>
        <v>481</v>
      </c>
    </row>
    <row r="941" spans="1:10" x14ac:dyDescent="0.25">
      <c r="A941" s="22" t="str">
        <f t="shared" si="92"/>
        <v>City of Yonkers Ward 10 ED 15</v>
      </c>
      <c r="B941" s="11">
        <v>251015</v>
      </c>
      <c r="C941" s="11">
        <v>102</v>
      </c>
      <c r="D941" s="11">
        <v>42</v>
      </c>
      <c r="E941" s="11">
        <v>8</v>
      </c>
      <c r="F941" s="11">
        <v>7</v>
      </c>
      <c r="G941" s="11">
        <v>0</v>
      </c>
      <c r="H941" s="11">
        <f t="shared" si="86"/>
        <v>159</v>
      </c>
      <c r="I941" s="24">
        <f t="shared" si="87"/>
        <v>6</v>
      </c>
      <c r="J941" s="23">
        <f t="shared" si="88"/>
        <v>165</v>
      </c>
    </row>
    <row r="942" spans="1:10" x14ac:dyDescent="0.25">
      <c r="A942" s="22" t="str">
        <f t="shared" si="92"/>
        <v>City of Yonkers Ward 10 ED 16</v>
      </c>
      <c r="B942" s="11">
        <v>251016</v>
      </c>
      <c r="C942" s="11">
        <v>153</v>
      </c>
      <c r="D942" s="11">
        <v>213</v>
      </c>
      <c r="E942" s="11">
        <v>31</v>
      </c>
      <c r="F942" s="11">
        <v>13</v>
      </c>
      <c r="G942" s="11">
        <v>0</v>
      </c>
      <c r="H942" s="11">
        <f t="shared" si="86"/>
        <v>410</v>
      </c>
      <c r="I942" s="24">
        <f t="shared" si="87"/>
        <v>12</v>
      </c>
      <c r="J942" s="23">
        <f t="shared" si="88"/>
        <v>422</v>
      </c>
    </row>
    <row r="943" spans="1:10" x14ac:dyDescent="0.25">
      <c r="A943" s="22" t="str">
        <f t="shared" si="92"/>
        <v>City of Yonkers Ward 10 ED 17</v>
      </c>
      <c r="B943" s="11">
        <v>251017</v>
      </c>
      <c r="C943" s="11">
        <v>4</v>
      </c>
      <c r="D943" s="11">
        <v>9</v>
      </c>
      <c r="E943" s="11">
        <v>2</v>
      </c>
      <c r="F943" s="11">
        <v>2</v>
      </c>
      <c r="G943" s="11">
        <v>0</v>
      </c>
      <c r="H943" s="11">
        <f t="shared" si="86"/>
        <v>17</v>
      </c>
      <c r="I943" s="24">
        <f t="shared" si="87"/>
        <v>1</v>
      </c>
      <c r="J943" s="23">
        <f t="shared" si="88"/>
        <v>18</v>
      </c>
    </row>
    <row r="944" spans="1:10" x14ac:dyDescent="0.25">
      <c r="A944" s="22" t="str">
        <f t="shared" si="92"/>
        <v>City of Yonkers Ward 10 ED 18</v>
      </c>
      <c r="B944" s="11">
        <v>251018</v>
      </c>
      <c r="C944" s="11">
        <v>15</v>
      </c>
      <c r="D944" s="11">
        <v>23</v>
      </c>
      <c r="E944" s="11">
        <v>0</v>
      </c>
      <c r="F944" s="11">
        <v>3</v>
      </c>
      <c r="G944" s="11">
        <v>0</v>
      </c>
      <c r="H944" s="11">
        <f t="shared" si="86"/>
        <v>41</v>
      </c>
      <c r="I944" s="24">
        <f t="shared" si="87"/>
        <v>5</v>
      </c>
      <c r="J944" s="23">
        <f t="shared" si="88"/>
        <v>46</v>
      </c>
    </row>
    <row r="945" spans="1:10" x14ac:dyDescent="0.25">
      <c r="A945" s="22" t="str">
        <f t="shared" si="92"/>
        <v>City of Yonkers Ward 10 ED 20</v>
      </c>
      <c r="B945" s="11">
        <v>251020</v>
      </c>
      <c r="C945" s="11">
        <v>177</v>
      </c>
      <c r="D945" s="11">
        <v>211</v>
      </c>
      <c r="E945" s="11">
        <v>16</v>
      </c>
      <c r="F945" s="11">
        <v>8</v>
      </c>
      <c r="G945" s="11">
        <v>0</v>
      </c>
      <c r="H945" s="11">
        <f t="shared" si="86"/>
        <v>412</v>
      </c>
      <c r="I945" s="24">
        <f t="shared" si="87"/>
        <v>10</v>
      </c>
      <c r="J945" s="23">
        <f t="shared" si="88"/>
        <v>422</v>
      </c>
    </row>
    <row r="946" spans="1:10" x14ac:dyDescent="0.25">
      <c r="A946" s="22" t="str">
        <f t="shared" si="92"/>
        <v>City of Yonkers Ward 10 ED 21</v>
      </c>
      <c r="B946" s="11">
        <v>251021</v>
      </c>
      <c r="C946" s="11">
        <v>25</v>
      </c>
      <c r="D946" s="11">
        <v>63</v>
      </c>
      <c r="E946" s="11">
        <v>4</v>
      </c>
      <c r="F946" s="11">
        <v>6</v>
      </c>
      <c r="G946" s="11">
        <v>0</v>
      </c>
      <c r="H946" s="11">
        <f t="shared" si="86"/>
        <v>98</v>
      </c>
      <c r="I946" s="24">
        <f t="shared" si="87"/>
        <v>3</v>
      </c>
      <c r="J946" s="23">
        <f t="shared" si="88"/>
        <v>101</v>
      </c>
    </row>
    <row r="947" spans="1:10" ht="13.8" thickBot="1" x14ac:dyDescent="0.3">
      <c r="A947" s="18" t="str">
        <f t="shared" si="92"/>
        <v>City of Yonkers Ward 10 ED 25</v>
      </c>
      <c r="B947" s="19">
        <v>251025</v>
      </c>
      <c r="C947" s="19">
        <v>152</v>
      </c>
      <c r="D947" s="19">
        <v>160</v>
      </c>
      <c r="E947" s="19">
        <v>23</v>
      </c>
      <c r="F947" s="19">
        <v>8</v>
      </c>
      <c r="G947" s="19">
        <v>0</v>
      </c>
      <c r="H947" s="19">
        <f t="shared" si="86"/>
        <v>343</v>
      </c>
      <c r="I947" s="26">
        <f t="shared" si="87"/>
        <v>3</v>
      </c>
      <c r="J947" s="19">
        <f t="shared" si="88"/>
        <v>346</v>
      </c>
    </row>
    <row r="948" spans="1:10" x14ac:dyDescent="0.25">
      <c r="A948" s="22"/>
      <c r="B948" s="11" t="s">
        <v>977</v>
      </c>
      <c r="C948" s="11">
        <f>SUM(C928:C947)</f>
        <v>2438</v>
      </c>
      <c r="D948" s="11">
        <f t="shared" ref="D948:J948" si="93">SUM(D928:D947)</f>
        <v>2500</v>
      </c>
      <c r="E948" s="11">
        <f t="shared" si="93"/>
        <v>282</v>
      </c>
      <c r="F948" s="11">
        <f t="shared" si="93"/>
        <v>150</v>
      </c>
      <c r="G948" s="11">
        <f t="shared" si="93"/>
        <v>0</v>
      </c>
      <c r="H948" s="11">
        <f t="shared" si="93"/>
        <v>5370</v>
      </c>
      <c r="I948" s="11">
        <f t="shared" si="93"/>
        <v>167</v>
      </c>
      <c r="J948" s="11">
        <f t="shared" si="93"/>
        <v>5537</v>
      </c>
    </row>
    <row r="949" spans="1:10" x14ac:dyDescent="0.25">
      <c r="A949" s="22" t="str">
        <f t="shared" si="92"/>
        <v>City of Yonkers Ward 11 ED 1</v>
      </c>
      <c r="B949" s="11">
        <v>251101</v>
      </c>
      <c r="C949" s="11">
        <v>190</v>
      </c>
      <c r="D949" s="11">
        <v>219</v>
      </c>
      <c r="E949" s="11">
        <v>20</v>
      </c>
      <c r="F949" s="11">
        <v>14</v>
      </c>
      <c r="G949" s="11">
        <v>0</v>
      </c>
      <c r="H949" s="11">
        <f t="shared" ref="H949:H988" si="94">SUM(C949:G949)</f>
        <v>443</v>
      </c>
      <c r="I949" s="24">
        <f t="shared" ref="I949:I988" si="95">SUM(J949-H949)</f>
        <v>8</v>
      </c>
      <c r="J949" s="23">
        <f t="shared" ref="J949:J988" si="96">VLOOKUP(B949,KEY,2,FALSE)</f>
        <v>451</v>
      </c>
    </row>
    <row r="950" spans="1:10" x14ac:dyDescent="0.25">
      <c r="A950" s="22" t="str">
        <f t="shared" si="92"/>
        <v>City of Yonkers Ward 11 ED 2</v>
      </c>
      <c r="B950" s="11">
        <v>251102</v>
      </c>
      <c r="C950" s="11">
        <v>165</v>
      </c>
      <c r="D950" s="11">
        <v>156</v>
      </c>
      <c r="E950" s="11">
        <v>20</v>
      </c>
      <c r="F950" s="11">
        <v>17</v>
      </c>
      <c r="G950" s="11">
        <v>0</v>
      </c>
      <c r="H950" s="11">
        <f t="shared" si="94"/>
        <v>358</v>
      </c>
      <c r="I950" s="24">
        <f t="shared" si="95"/>
        <v>11</v>
      </c>
      <c r="J950" s="23">
        <f t="shared" si="96"/>
        <v>369</v>
      </c>
    </row>
    <row r="951" spans="1:10" x14ac:dyDescent="0.25">
      <c r="A951" s="22" t="str">
        <f t="shared" si="92"/>
        <v>City of Yonkers Ward 11 ED 3</v>
      </c>
      <c r="B951" s="11">
        <v>251103</v>
      </c>
      <c r="C951" s="11">
        <v>147</v>
      </c>
      <c r="D951" s="11">
        <v>213</v>
      </c>
      <c r="E951" s="11">
        <v>20</v>
      </c>
      <c r="F951" s="11">
        <v>13</v>
      </c>
      <c r="G951" s="11">
        <v>0</v>
      </c>
      <c r="H951" s="11">
        <f t="shared" si="94"/>
        <v>393</v>
      </c>
      <c r="I951" s="24">
        <f t="shared" si="95"/>
        <v>7</v>
      </c>
      <c r="J951" s="23">
        <f t="shared" si="96"/>
        <v>400</v>
      </c>
    </row>
    <row r="952" spans="1:10" x14ac:dyDescent="0.25">
      <c r="A952" s="22" t="str">
        <f t="shared" si="92"/>
        <v>City of Yonkers Ward 11 ED 4</v>
      </c>
      <c r="B952" s="11">
        <v>251104</v>
      </c>
      <c r="C952" s="11">
        <v>230</v>
      </c>
      <c r="D952" s="11">
        <v>134</v>
      </c>
      <c r="E952" s="11">
        <v>24</v>
      </c>
      <c r="F952" s="11">
        <v>15</v>
      </c>
      <c r="G952" s="11">
        <v>0</v>
      </c>
      <c r="H952" s="11">
        <f t="shared" si="94"/>
        <v>403</v>
      </c>
      <c r="I952" s="24">
        <f t="shared" si="95"/>
        <v>7</v>
      </c>
      <c r="J952" s="23">
        <f t="shared" si="96"/>
        <v>410</v>
      </c>
    </row>
    <row r="953" spans="1:10" x14ac:dyDescent="0.25">
      <c r="A953" s="22" t="str">
        <f t="shared" si="92"/>
        <v>City of Yonkers Ward 11 ED 5</v>
      </c>
      <c r="B953" s="11">
        <v>251105</v>
      </c>
      <c r="C953" s="11">
        <v>213</v>
      </c>
      <c r="D953" s="11">
        <v>209</v>
      </c>
      <c r="E953" s="11">
        <v>23</v>
      </c>
      <c r="F953" s="11">
        <v>13</v>
      </c>
      <c r="G953" s="11">
        <v>0</v>
      </c>
      <c r="H953" s="11">
        <f t="shared" si="94"/>
        <v>458</v>
      </c>
      <c r="I953" s="24">
        <f t="shared" si="95"/>
        <v>10</v>
      </c>
      <c r="J953" s="23">
        <f t="shared" si="96"/>
        <v>468</v>
      </c>
    </row>
    <row r="954" spans="1:10" x14ac:dyDescent="0.25">
      <c r="A954" s="22" t="str">
        <f t="shared" si="92"/>
        <v>City of Yonkers Ward 11 ED 6</v>
      </c>
      <c r="B954" s="11">
        <v>251106</v>
      </c>
      <c r="C954" s="11">
        <v>64</v>
      </c>
      <c r="D954" s="11">
        <v>67</v>
      </c>
      <c r="E954" s="11">
        <v>5</v>
      </c>
      <c r="F954" s="11">
        <v>6</v>
      </c>
      <c r="G954" s="11">
        <v>0</v>
      </c>
      <c r="H954" s="11">
        <f t="shared" si="94"/>
        <v>142</v>
      </c>
      <c r="I954" s="24">
        <f t="shared" si="95"/>
        <v>2</v>
      </c>
      <c r="J954" s="23">
        <f t="shared" si="96"/>
        <v>144</v>
      </c>
    </row>
    <row r="955" spans="1:10" x14ac:dyDescent="0.25">
      <c r="A955" s="22" t="str">
        <f t="shared" si="92"/>
        <v>City of Yonkers Ward 11 ED 7</v>
      </c>
      <c r="B955" s="11">
        <v>251107</v>
      </c>
      <c r="C955" s="11">
        <v>141</v>
      </c>
      <c r="D955" s="11">
        <v>161</v>
      </c>
      <c r="E955" s="11">
        <v>24</v>
      </c>
      <c r="F955" s="11">
        <v>14</v>
      </c>
      <c r="G955" s="11">
        <v>1</v>
      </c>
      <c r="H955" s="11">
        <f t="shared" si="94"/>
        <v>341</v>
      </c>
      <c r="I955" s="24">
        <f t="shared" si="95"/>
        <v>9</v>
      </c>
      <c r="J955" s="23">
        <f t="shared" si="96"/>
        <v>350</v>
      </c>
    </row>
    <row r="956" spans="1:10" x14ac:dyDescent="0.25">
      <c r="A956" s="22" t="str">
        <f t="shared" si="92"/>
        <v>City of Yonkers Ward 11 ED 8</v>
      </c>
      <c r="B956" s="11">
        <v>251108</v>
      </c>
      <c r="C956" s="11">
        <v>115</v>
      </c>
      <c r="D956" s="11">
        <v>123</v>
      </c>
      <c r="E956" s="11">
        <v>14</v>
      </c>
      <c r="F956" s="11">
        <v>11</v>
      </c>
      <c r="G956" s="11">
        <v>0</v>
      </c>
      <c r="H956" s="11">
        <f t="shared" si="94"/>
        <v>263</v>
      </c>
      <c r="I956" s="24">
        <f t="shared" si="95"/>
        <v>6</v>
      </c>
      <c r="J956" s="23">
        <f t="shared" si="96"/>
        <v>269</v>
      </c>
    </row>
    <row r="957" spans="1:10" x14ac:dyDescent="0.25">
      <c r="A957" s="22" t="str">
        <f t="shared" si="92"/>
        <v>City of Yonkers Ward 11 ED 9</v>
      </c>
      <c r="B957" s="11">
        <v>251109</v>
      </c>
      <c r="C957" s="11">
        <v>92</v>
      </c>
      <c r="D957" s="11">
        <v>127</v>
      </c>
      <c r="E957" s="11">
        <v>13</v>
      </c>
      <c r="F957" s="11">
        <v>8</v>
      </c>
      <c r="G957" s="11">
        <v>0</v>
      </c>
      <c r="H957" s="11">
        <f t="shared" si="94"/>
        <v>240</v>
      </c>
      <c r="I957" s="24">
        <f t="shared" si="95"/>
        <v>4</v>
      </c>
      <c r="J957" s="23">
        <f t="shared" si="96"/>
        <v>244</v>
      </c>
    </row>
    <row r="958" spans="1:10" x14ac:dyDescent="0.25">
      <c r="A958" s="22" t="str">
        <f t="shared" si="92"/>
        <v>City of Yonkers Ward 11 ED 10</v>
      </c>
      <c r="B958" s="11">
        <v>251110</v>
      </c>
      <c r="C958" s="11">
        <v>156</v>
      </c>
      <c r="D958" s="11">
        <v>176</v>
      </c>
      <c r="E958" s="11">
        <v>28</v>
      </c>
      <c r="F958" s="11">
        <v>5</v>
      </c>
      <c r="G958" s="11">
        <v>0</v>
      </c>
      <c r="H958" s="11">
        <f t="shared" si="94"/>
        <v>365</v>
      </c>
      <c r="I958" s="24">
        <f t="shared" si="95"/>
        <v>12</v>
      </c>
      <c r="J958" s="23">
        <f t="shared" si="96"/>
        <v>377</v>
      </c>
    </row>
    <row r="959" spans="1:10" x14ac:dyDescent="0.25">
      <c r="A959" s="22" t="str">
        <f t="shared" si="92"/>
        <v>City of Yonkers Ward 11 ED 11</v>
      </c>
      <c r="B959" s="11">
        <v>251111</v>
      </c>
      <c r="C959" s="11">
        <v>164</v>
      </c>
      <c r="D959" s="11">
        <v>134</v>
      </c>
      <c r="E959" s="11">
        <v>13</v>
      </c>
      <c r="F959" s="11">
        <v>17</v>
      </c>
      <c r="G959" s="11">
        <v>0</v>
      </c>
      <c r="H959" s="11">
        <f t="shared" si="94"/>
        <v>328</v>
      </c>
      <c r="I959" s="24">
        <f t="shared" si="95"/>
        <v>12</v>
      </c>
      <c r="J959" s="23">
        <f t="shared" si="96"/>
        <v>340</v>
      </c>
    </row>
    <row r="960" spans="1:10" x14ac:dyDescent="0.25">
      <c r="A960" s="22" t="str">
        <f t="shared" si="92"/>
        <v>City of Yonkers Ward 11 ED 12</v>
      </c>
      <c r="B960" s="11">
        <v>251112</v>
      </c>
      <c r="C960" s="11">
        <v>232</v>
      </c>
      <c r="D960" s="11">
        <v>107</v>
      </c>
      <c r="E960" s="11">
        <v>18</v>
      </c>
      <c r="F960" s="11">
        <v>12</v>
      </c>
      <c r="G960" s="11">
        <v>0</v>
      </c>
      <c r="H960" s="11">
        <f t="shared" si="94"/>
        <v>369</v>
      </c>
      <c r="I960" s="24">
        <f t="shared" si="95"/>
        <v>14</v>
      </c>
      <c r="J960" s="23">
        <f t="shared" si="96"/>
        <v>383</v>
      </c>
    </row>
    <row r="961" spans="1:10" x14ac:dyDescent="0.25">
      <c r="A961" s="22" t="str">
        <f t="shared" si="92"/>
        <v>City of Yonkers Ward 11 ED 13</v>
      </c>
      <c r="B961" s="11">
        <v>251113</v>
      </c>
      <c r="C961" s="11">
        <v>69</v>
      </c>
      <c r="D961" s="11">
        <v>35</v>
      </c>
      <c r="E961" s="11">
        <v>3</v>
      </c>
      <c r="F961" s="11">
        <v>3</v>
      </c>
      <c r="G961" s="11">
        <v>0</v>
      </c>
      <c r="H961" s="11">
        <f t="shared" si="94"/>
        <v>110</v>
      </c>
      <c r="I961" s="24">
        <f t="shared" si="95"/>
        <v>6</v>
      </c>
      <c r="J961" s="23">
        <f t="shared" si="96"/>
        <v>116</v>
      </c>
    </row>
    <row r="962" spans="1:10" x14ac:dyDescent="0.25">
      <c r="A962" s="22" t="str">
        <f t="shared" si="92"/>
        <v>City of Yonkers Ward 11 ED 14</v>
      </c>
      <c r="B962" s="11">
        <v>251114</v>
      </c>
      <c r="C962" s="11">
        <v>169</v>
      </c>
      <c r="D962" s="11">
        <v>89</v>
      </c>
      <c r="E962" s="11">
        <v>6</v>
      </c>
      <c r="F962" s="11">
        <v>17</v>
      </c>
      <c r="G962" s="11">
        <v>0</v>
      </c>
      <c r="H962" s="11">
        <f t="shared" si="94"/>
        <v>281</v>
      </c>
      <c r="I962" s="24">
        <f t="shared" si="95"/>
        <v>13</v>
      </c>
      <c r="J962" s="23">
        <f t="shared" si="96"/>
        <v>294</v>
      </c>
    </row>
    <row r="963" spans="1:10" x14ac:dyDescent="0.25">
      <c r="A963" s="22" t="str">
        <f t="shared" si="92"/>
        <v>City of Yonkers Ward 11 ED 16</v>
      </c>
      <c r="B963" s="11">
        <v>251116</v>
      </c>
      <c r="C963" s="11">
        <v>113</v>
      </c>
      <c r="D963" s="11">
        <v>47</v>
      </c>
      <c r="E963" s="11">
        <v>6</v>
      </c>
      <c r="F963" s="11">
        <v>4</v>
      </c>
      <c r="G963" s="11">
        <v>0</v>
      </c>
      <c r="H963" s="11">
        <f t="shared" si="94"/>
        <v>170</v>
      </c>
      <c r="I963" s="24">
        <f t="shared" si="95"/>
        <v>7</v>
      </c>
      <c r="J963" s="23">
        <f t="shared" si="96"/>
        <v>177</v>
      </c>
    </row>
    <row r="964" spans="1:10" x14ac:dyDescent="0.25">
      <c r="A964" s="22" t="str">
        <f t="shared" si="92"/>
        <v>City of Yonkers Ward 11 ED 17</v>
      </c>
      <c r="B964" s="11">
        <v>251117</v>
      </c>
      <c r="C964" s="11">
        <v>146</v>
      </c>
      <c r="D964" s="11">
        <v>211</v>
      </c>
      <c r="E964" s="11">
        <v>28</v>
      </c>
      <c r="F964" s="11">
        <v>19</v>
      </c>
      <c r="G964" s="11">
        <v>0</v>
      </c>
      <c r="H964" s="11">
        <f t="shared" si="94"/>
        <v>404</v>
      </c>
      <c r="I964" s="24">
        <f t="shared" si="95"/>
        <v>19</v>
      </c>
      <c r="J964" s="23">
        <f t="shared" si="96"/>
        <v>423</v>
      </c>
    </row>
    <row r="965" spans="1:10" x14ac:dyDescent="0.25">
      <c r="A965" s="22" t="str">
        <f t="shared" si="92"/>
        <v>City of Yonkers Ward 11 ED 18</v>
      </c>
      <c r="B965" s="11">
        <v>251118</v>
      </c>
      <c r="C965" s="11">
        <v>107</v>
      </c>
      <c r="D965" s="11">
        <v>88</v>
      </c>
      <c r="E965" s="11">
        <v>15</v>
      </c>
      <c r="F965" s="11">
        <v>5</v>
      </c>
      <c r="G965" s="11">
        <v>0</v>
      </c>
      <c r="H965" s="11">
        <f t="shared" si="94"/>
        <v>215</v>
      </c>
      <c r="I965" s="24">
        <f t="shared" si="95"/>
        <v>1</v>
      </c>
      <c r="J965" s="23">
        <f t="shared" si="96"/>
        <v>216</v>
      </c>
    </row>
    <row r="966" spans="1:10" x14ac:dyDescent="0.25">
      <c r="A966" s="22" t="str">
        <f t="shared" si="92"/>
        <v>City of Yonkers Ward 11 ED 19</v>
      </c>
      <c r="B966" s="11">
        <v>251119</v>
      </c>
      <c r="C966" s="11">
        <v>75</v>
      </c>
      <c r="D966" s="11">
        <v>135</v>
      </c>
      <c r="E966" s="11">
        <v>5</v>
      </c>
      <c r="F966" s="11">
        <v>5</v>
      </c>
      <c r="G966" s="11">
        <v>0</v>
      </c>
      <c r="H966" s="11">
        <f t="shared" si="94"/>
        <v>220</v>
      </c>
      <c r="I966" s="24">
        <f t="shared" si="95"/>
        <v>15</v>
      </c>
      <c r="J966" s="23">
        <f t="shared" si="96"/>
        <v>235</v>
      </c>
    </row>
    <row r="967" spans="1:10" x14ac:dyDescent="0.25">
      <c r="A967" s="22" t="str">
        <f t="shared" si="92"/>
        <v>City of Yonkers Ward 11 ED 20</v>
      </c>
      <c r="B967" s="11">
        <v>251120</v>
      </c>
      <c r="C967" s="11">
        <v>72</v>
      </c>
      <c r="D967" s="11">
        <v>82</v>
      </c>
      <c r="E967" s="11">
        <v>8</v>
      </c>
      <c r="F967" s="11">
        <v>4</v>
      </c>
      <c r="G967" s="11">
        <v>0</v>
      </c>
      <c r="H967" s="11">
        <f t="shared" si="94"/>
        <v>166</v>
      </c>
      <c r="I967" s="24">
        <f t="shared" si="95"/>
        <v>4</v>
      </c>
      <c r="J967" s="23">
        <f t="shared" si="96"/>
        <v>170</v>
      </c>
    </row>
    <row r="968" spans="1:10" ht="13.8" thickBot="1" x14ac:dyDescent="0.3">
      <c r="A968" s="18" t="str">
        <f t="shared" si="92"/>
        <v>City of Yonkers Ward 11 ED 21</v>
      </c>
      <c r="B968" s="19">
        <v>251121</v>
      </c>
      <c r="C968" s="19">
        <v>111</v>
      </c>
      <c r="D968" s="19">
        <v>46</v>
      </c>
      <c r="E968" s="19">
        <v>3</v>
      </c>
      <c r="F968" s="19">
        <v>5</v>
      </c>
      <c r="G968" s="19">
        <v>0</v>
      </c>
      <c r="H968" s="19">
        <f t="shared" si="94"/>
        <v>165</v>
      </c>
      <c r="I968" s="26">
        <f t="shared" si="95"/>
        <v>10</v>
      </c>
      <c r="J968" s="19">
        <f t="shared" si="96"/>
        <v>175</v>
      </c>
    </row>
    <row r="969" spans="1:10" x14ac:dyDescent="0.25">
      <c r="A969" s="22"/>
      <c r="B969" s="11" t="s">
        <v>977</v>
      </c>
      <c r="C969" s="11">
        <f>SUM(C949:C968)</f>
        <v>2771</v>
      </c>
      <c r="D969" s="11">
        <f t="shared" ref="D969:J969" si="97">SUM(D949:D968)</f>
        <v>2559</v>
      </c>
      <c r="E969" s="11">
        <f t="shared" si="97"/>
        <v>296</v>
      </c>
      <c r="F969" s="11">
        <f t="shared" si="97"/>
        <v>207</v>
      </c>
      <c r="G969" s="11">
        <f t="shared" si="97"/>
        <v>1</v>
      </c>
      <c r="H969" s="11">
        <f t="shared" si="97"/>
        <v>5834</v>
      </c>
      <c r="I969" s="11">
        <f t="shared" si="97"/>
        <v>177</v>
      </c>
      <c r="J969" s="11">
        <f t="shared" si="97"/>
        <v>6011</v>
      </c>
    </row>
    <row r="970" spans="1:10" x14ac:dyDescent="0.25">
      <c r="A970" s="22" t="str">
        <f t="shared" si="92"/>
        <v>City of Yonkers Ward 12 ED 1</v>
      </c>
      <c r="B970" s="11">
        <v>251201</v>
      </c>
      <c r="C970" s="11">
        <v>94</v>
      </c>
      <c r="D970" s="11">
        <v>94</v>
      </c>
      <c r="E970" s="11">
        <v>8</v>
      </c>
      <c r="F970" s="11">
        <v>11</v>
      </c>
      <c r="G970" s="11">
        <v>0</v>
      </c>
      <c r="H970" s="11">
        <f t="shared" si="94"/>
        <v>207</v>
      </c>
      <c r="I970" s="24">
        <f t="shared" si="95"/>
        <v>7</v>
      </c>
      <c r="J970" s="23">
        <f t="shared" si="96"/>
        <v>214</v>
      </c>
    </row>
    <row r="971" spans="1:10" x14ac:dyDescent="0.25">
      <c r="A971" s="22" t="str">
        <f t="shared" si="92"/>
        <v>City of Yonkers Ward 12 ED 2</v>
      </c>
      <c r="B971" s="11">
        <v>251202</v>
      </c>
      <c r="C971" s="11">
        <v>105</v>
      </c>
      <c r="D971" s="11">
        <v>66</v>
      </c>
      <c r="E971" s="11">
        <v>4</v>
      </c>
      <c r="F971" s="11">
        <v>3</v>
      </c>
      <c r="G971" s="11">
        <v>0</v>
      </c>
      <c r="H971" s="11">
        <f t="shared" si="94"/>
        <v>178</v>
      </c>
      <c r="I971" s="24">
        <f t="shared" si="95"/>
        <v>3</v>
      </c>
      <c r="J971" s="23">
        <f t="shared" si="96"/>
        <v>181</v>
      </c>
    </row>
    <row r="972" spans="1:10" x14ac:dyDescent="0.25">
      <c r="A972" s="22" t="str">
        <f t="shared" si="92"/>
        <v>City of Yonkers Ward 12 ED 3</v>
      </c>
      <c r="B972" s="11">
        <v>251203</v>
      </c>
      <c r="C972" s="11">
        <v>64</v>
      </c>
      <c r="D972" s="11">
        <v>90</v>
      </c>
      <c r="E972" s="11">
        <v>7</v>
      </c>
      <c r="F972" s="11">
        <v>5</v>
      </c>
      <c r="G972" s="11">
        <v>0</v>
      </c>
      <c r="H972" s="11">
        <f t="shared" si="94"/>
        <v>166</v>
      </c>
      <c r="I972" s="24">
        <f t="shared" si="95"/>
        <v>8</v>
      </c>
      <c r="J972" s="23">
        <f t="shared" si="96"/>
        <v>174</v>
      </c>
    </row>
    <row r="973" spans="1:10" x14ac:dyDescent="0.25">
      <c r="A973" s="22" t="str">
        <f t="shared" si="92"/>
        <v>City of Yonkers Ward 12 ED 4</v>
      </c>
      <c r="B973" s="11">
        <v>251204</v>
      </c>
      <c r="C973" s="11">
        <v>185</v>
      </c>
      <c r="D973" s="11">
        <v>85</v>
      </c>
      <c r="E973" s="11">
        <v>8</v>
      </c>
      <c r="F973" s="11">
        <v>14</v>
      </c>
      <c r="G973" s="11">
        <v>0</v>
      </c>
      <c r="H973" s="11">
        <f t="shared" si="94"/>
        <v>292</v>
      </c>
      <c r="I973" s="24">
        <f t="shared" si="95"/>
        <v>7</v>
      </c>
      <c r="J973" s="23">
        <f t="shared" si="96"/>
        <v>299</v>
      </c>
    </row>
    <row r="974" spans="1:10" x14ac:dyDescent="0.25">
      <c r="A974" s="22" t="str">
        <f t="shared" si="92"/>
        <v>City of Yonkers Ward 12 ED 5</v>
      </c>
      <c r="B974" s="11">
        <v>251205</v>
      </c>
      <c r="C974" s="11">
        <v>70</v>
      </c>
      <c r="D974" s="11">
        <v>94</v>
      </c>
      <c r="E974" s="11">
        <v>7</v>
      </c>
      <c r="F974" s="11">
        <v>4</v>
      </c>
      <c r="G974" s="11">
        <v>0</v>
      </c>
      <c r="H974" s="11">
        <f t="shared" si="94"/>
        <v>175</v>
      </c>
      <c r="I974" s="24">
        <f t="shared" si="95"/>
        <v>3</v>
      </c>
      <c r="J974" s="23">
        <f t="shared" si="96"/>
        <v>178</v>
      </c>
    </row>
    <row r="975" spans="1:10" x14ac:dyDescent="0.25">
      <c r="A975" s="22" t="str">
        <f t="shared" si="92"/>
        <v>City of Yonkers Ward 12 ED 6</v>
      </c>
      <c r="B975" s="11">
        <v>251206</v>
      </c>
      <c r="C975" s="11">
        <v>299</v>
      </c>
      <c r="D975" s="11">
        <v>174</v>
      </c>
      <c r="E975" s="11">
        <v>21</v>
      </c>
      <c r="F975" s="11">
        <v>21</v>
      </c>
      <c r="G975" s="11">
        <v>1</v>
      </c>
      <c r="H975" s="11">
        <f t="shared" si="94"/>
        <v>516</v>
      </c>
      <c r="I975" s="24">
        <f t="shared" si="95"/>
        <v>18</v>
      </c>
      <c r="J975" s="23">
        <f t="shared" si="96"/>
        <v>534</v>
      </c>
    </row>
    <row r="976" spans="1:10" x14ac:dyDescent="0.25">
      <c r="A976" s="22" t="str">
        <f t="shared" si="92"/>
        <v>City of Yonkers Ward 12 ED 7</v>
      </c>
      <c r="B976" s="11">
        <v>251207</v>
      </c>
      <c r="C976" s="11">
        <v>182</v>
      </c>
      <c r="D976" s="11">
        <v>108</v>
      </c>
      <c r="E976" s="11">
        <v>9</v>
      </c>
      <c r="F976" s="11">
        <v>15</v>
      </c>
      <c r="G976" s="11">
        <v>0</v>
      </c>
      <c r="H976" s="11">
        <f t="shared" si="94"/>
        <v>314</v>
      </c>
      <c r="I976" s="24">
        <f t="shared" si="95"/>
        <v>14</v>
      </c>
      <c r="J976" s="23">
        <f t="shared" si="96"/>
        <v>328</v>
      </c>
    </row>
    <row r="977" spans="1:10" x14ac:dyDescent="0.25">
      <c r="A977" s="22" t="str">
        <f t="shared" si="92"/>
        <v>City of Yonkers Ward 12 ED 8</v>
      </c>
      <c r="B977" s="11">
        <v>251208</v>
      </c>
      <c r="C977" s="11">
        <v>139</v>
      </c>
      <c r="D977" s="11">
        <v>217</v>
      </c>
      <c r="E977" s="11">
        <v>19</v>
      </c>
      <c r="F977" s="11">
        <v>16</v>
      </c>
      <c r="G977" s="11">
        <v>0</v>
      </c>
      <c r="H977" s="11">
        <f t="shared" si="94"/>
        <v>391</v>
      </c>
      <c r="I977" s="24">
        <f t="shared" si="95"/>
        <v>6</v>
      </c>
      <c r="J977" s="23">
        <f t="shared" si="96"/>
        <v>397</v>
      </c>
    </row>
    <row r="978" spans="1:10" x14ac:dyDescent="0.25">
      <c r="A978" s="22" t="str">
        <f t="shared" si="92"/>
        <v>City of Yonkers Ward 12 ED 9</v>
      </c>
      <c r="B978" s="11">
        <v>251209</v>
      </c>
      <c r="C978" s="11">
        <v>125</v>
      </c>
      <c r="D978" s="11">
        <v>78</v>
      </c>
      <c r="E978" s="11">
        <v>9</v>
      </c>
      <c r="F978" s="11">
        <v>5</v>
      </c>
      <c r="G978" s="11">
        <v>0</v>
      </c>
      <c r="H978" s="11">
        <f t="shared" si="94"/>
        <v>217</v>
      </c>
      <c r="I978" s="24">
        <f t="shared" si="95"/>
        <v>6</v>
      </c>
      <c r="J978" s="23">
        <f t="shared" si="96"/>
        <v>223</v>
      </c>
    </row>
    <row r="979" spans="1:10" x14ac:dyDescent="0.25">
      <c r="A979" s="22" t="str">
        <f t="shared" si="92"/>
        <v xml:space="preserve">City of Yonkers Ward 12 ED 10 </v>
      </c>
      <c r="B979" s="11">
        <v>251210</v>
      </c>
      <c r="C979" s="11">
        <v>94</v>
      </c>
      <c r="D979" s="11">
        <v>73</v>
      </c>
      <c r="E979" s="11">
        <v>6</v>
      </c>
      <c r="F979" s="11">
        <v>9</v>
      </c>
      <c r="G979" s="11">
        <v>0</v>
      </c>
      <c r="H979" s="11">
        <f t="shared" si="94"/>
        <v>182</v>
      </c>
      <c r="I979" s="24">
        <f t="shared" si="95"/>
        <v>4</v>
      </c>
      <c r="J979" s="23">
        <f t="shared" si="96"/>
        <v>186</v>
      </c>
    </row>
    <row r="980" spans="1:10" x14ac:dyDescent="0.25">
      <c r="A980" s="22" t="str">
        <f t="shared" si="92"/>
        <v>City of Yonkers Ward 12 ED 11</v>
      </c>
      <c r="B980" s="11">
        <v>251211</v>
      </c>
      <c r="C980" s="11">
        <v>69</v>
      </c>
      <c r="D980" s="11">
        <v>65</v>
      </c>
      <c r="E980" s="11">
        <v>10</v>
      </c>
      <c r="F980" s="11">
        <v>2</v>
      </c>
      <c r="G980" s="11">
        <v>0</v>
      </c>
      <c r="H980" s="11">
        <f t="shared" si="94"/>
        <v>146</v>
      </c>
      <c r="I980" s="24">
        <f t="shared" si="95"/>
        <v>5</v>
      </c>
      <c r="J980" s="23">
        <f t="shared" si="96"/>
        <v>151</v>
      </c>
    </row>
    <row r="981" spans="1:10" x14ac:dyDescent="0.25">
      <c r="A981" s="22" t="str">
        <f t="shared" si="92"/>
        <v>City of Yonkers Ward 12 ED 12</v>
      </c>
      <c r="B981" s="11">
        <v>251212</v>
      </c>
      <c r="C981" s="11">
        <v>34</v>
      </c>
      <c r="D981" s="11">
        <v>102</v>
      </c>
      <c r="E981" s="11">
        <v>13</v>
      </c>
      <c r="F981" s="11">
        <v>1</v>
      </c>
      <c r="G981" s="11">
        <v>0</v>
      </c>
      <c r="H981" s="11">
        <f t="shared" si="94"/>
        <v>150</v>
      </c>
      <c r="I981" s="24">
        <f t="shared" si="95"/>
        <v>8</v>
      </c>
      <c r="J981" s="23">
        <f t="shared" si="96"/>
        <v>158</v>
      </c>
    </row>
    <row r="982" spans="1:10" x14ac:dyDescent="0.25">
      <c r="A982" s="22" t="str">
        <f t="shared" si="92"/>
        <v>City of Yonkers Ward 12 ED 13</v>
      </c>
      <c r="B982" s="11">
        <v>251213</v>
      </c>
      <c r="C982" s="11">
        <v>265</v>
      </c>
      <c r="D982" s="11">
        <v>172</v>
      </c>
      <c r="E982" s="11">
        <v>22</v>
      </c>
      <c r="F982" s="11">
        <v>11</v>
      </c>
      <c r="G982" s="11">
        <v>0</v>
      </c>
      <c r="H982" s="11">
        <f t="shared" si="94"/>
        <v>470</v>
      </c>
      <c r="I982" s="24">
        <f t="shared" si="95"/>
        <v>17</v>
      </c>
      <c r="J982" s="23">
        <f t="shared" si="96"/>
        <v>487</v>
      </c>
    </row>
    <row r="983" spans="1:10" x14ac:dyDescent="0.25">
      <c r="A983" s="22" t="str">
        <f t="shared" si="92"/>
        <v>City of Yonkers Ward 12 ED 15</v>
      </c>
      <c r="B983" s="11">
        <v>251215</v>
      </c>
      <c r="C983" s="11">
        <v>19</v>
      </c>
      <c r="D983" s="11">
        <v>31</v>
      </c>
      <c r="E983" s="11">
        <v>3</v>
      </c>
      <c r="F983" s="11">
        <v>0</v>
      </c>
      <c r="G983" s="11">
        <v>0</v>
      </c>
      <c r="H983" s="11">
        <f t="shared" si="94"/>
        <v>53</v>
      </c>
      <c r="I983" s="24">
        <f t="shared" si="95"/>
        <v>6</v>
      </c>
      <c r="J983" s="23">
        <f t="shared" si="96"/>
        <v>59</v>
      </c>
    </row>
    <row r="984" spans="1:10" x14ac:dyDescent="0.25">
      <c r="A984" s="22" t="str">
        <f t="shared" si="92"/>
        <v>City of Yonkers Ward 12 ED 16</v>
      </c>
      <c r="B984" s="11">
        <v>251216</v>
      </c>
      <c r="C984" s="11">
        <v>139</v>
      </c>
      <c r="D984" s="11">
        <v>127</v>
      </c>
      <c r="E984" s="11">
        <v>21</v>
      </c>
      <c r="F984" s="11">
        <v>10</v>
      </c>
      <c r="G984" s="11">
        <v>0</v>
      </c>
      <c r="H984" s="11">
        <f t="shared" si="94"/>
        <v>297</v>
      </c>
      <c r="I984" s="24">
        <f t="shared" si="95"/>
        <v>13</v>
      </c>
      <c r="J984" s="23">
        <f t="shared" si="96"/>
        <v>310</v>
      </c>
    </row>
    <row r="985" spans="1:10" x14ac:dyDescent="0.25">
      <c r="A985" s="22" t="str">
        <f t="shared" si="92"/>
        <v>City of Yonkers Ward 12 ED 17</v>
      </c>
      <c r="B985" s="11">
        <v>251217</v>
      </c>
      <c r="C985" s="11">
        <v>20</v>
      </c>
      <c r="D985" s="11">
        <v>31</v>
      </c>
      <c r="E985" s="11">
        <v>6</v>
      </c>
      <c r="F985" s="11">
        <v>6</v>
      </c>
      <c r="G985" s="11">
        <v>1</v>
      </c>
      <c r="H985" s="11">
        <f t="shared" si="94"/>
        <v>64</v>
      </c>
      <c r="I985" s="24">
        <f t="shared" si="95"/>
        <v>4</v>
      </c>
      <c r="J985" s="23">
        <f t="shared" si="96"/>
        <v>68</v>
      </c>
    </row>
    <row r="986" spans="1:10" x14ac:dyDescent="0.25">
      <c r="A986" s="22" t="str">
        <f t="shared" si="92"/>
        <v>City of Yonkers Ward 12 ED 18</v>
      </c>
      <c r="B986" s="11">
        <v>251218</v>
      </c>
      <c r="C986" s="11">
        <v>190</v>
      </c>
      <c r="D986" s="11">
        <v>77</v>
      </c>
      <c r="E986" s="11">
        <v>9</v>
      </c>
      <c r="F986" s="11">
        <v>12</v>
      </c>
      <c r="G986" s="11">
        <v>0</v>
      </c>
      <c r="H986" s="11">
        <f t="shared" si="94"/>
        <v>288</v>
      </c>
      <c r="I986" s="24">
        <f t="shared" si="95"/>
        <v>16</v>
      </c>
      <c r="J986" s="23">
        <f t="shared" si="96"/>
        <v>304</v>
      </c>
    </row>
    <row r="987" spans="1:10" x14ac:dyDescent="0.25">
      <c r="A987" s="22" t="str">
        <f t="shared" si="92"/>
        <v>City of Yonkers Ward 12 ED 19</v>
      </c>
      <c r="B987" s="11">
        <v>251219</v>
      </c>
      <c r="C987" s="11">
        <v>51</v>
      </c>
      <c r="D987" s="11">
        <v>50</v>
      </c>
      <c r="E987" s="11">
        <v>2</v>
      </c>
      <c r="F987" s="11">
        <v>2</v>
      </c>
      <c r="G987" s="11">
        <v>0</v>
      </c>
      <c r="H987" s="11">
        <f t="shared" si="94"/>
        <v>105</v>
      </c>
      <c r="I987" s="24">
        <f t="shared" si="95"/>
        <v>6</v>
      </c>
      <c r="J987" s="23">
        <f t="shared" si="96"/>
        <v>111</v>
      </c>
    </row>
    <row r="988" spans="1:10" ht="13.8" thickBot="1" x14ac:dyDescent="0.3">
      <c r="A988" s="18" t="str">
        <f t="shared" si="92"/>
        <v>City of Yonkers Ward 12 ED 20</v>
      </c>
      <c r="B988" s="19">
        <v>251220</v>
      </c>
      <c r="C988" s="19">
        <v>22</v>
      </c>
      <c r="D988" s="19">
        <v>6</v>
      </c>
      <c r="E988" s="19">
        <v>0</v>
      </c>
      <c r="F988" s="19">
        <v>3</v>
      </c>
      <c r="G988" s="19">
        <v>0</v>
      </c>
      <c r="H988" s="19">
        <f t="shared" si="94"/>
        <v>31</v>
      </c>
      <c r="I988" s="26">
        <f t="shared" si="95"/>
        <v>1</v>
      </c>
      <c r="J988" s="19">
        <f t="shared" si="96"/>
        <v>32</v>
      </c>
    </row>
    <row r="989" spans="1:10" x14ac:dyDescent="0.25">
      <c r="B989" s="11" t="s">
        <v>977</v>
      </c>
      <c r="C989" s="11">
        <f>SUM(C970:C988)</f>
        <v>2166</v>
      </c>
      <c r="D989" s="11">
        <f t="shared" ref="D989:J989" si="98">SUM(D970:D988)</f>
        <v>1740</v>
      </c>
      <c r="E989" s="11">
        <f t="shared" si="98"/>
        <v>184</v>
      </c>
      <c r="F989" s="11">
        <f t="shared" si="98"/>
        <v>150</v>
      </c>
      <c r="G989" s="11">
        <f t="shared" si="98"/>
        <v>2</v>
      </c>
      <c r="H989" s="11">
        <f t="shared" si="98"/>
        <v>4242</v>
      </c>
      <c r="I989" s="11">
        <f t="shared" si="98"/>
        <v>152</v>
      </c>
      <c r="J989" s="11">
        <f t="shared" si="98"/>
        <v>4394</v>
      </c>
    </row>
    <row r="990" spans="1:10" x14ac:dyDescent="0.25">
      <c r="B990" s="11"/>
      <c r="C990" s="11"/>
      <c r="D990" s="11"/>
      <c r="E990" s="11"/>
      <c r="F990" s="11"/>
      <c r="G990" s="11"/>
    </row>
    <row r="991" spans="1:10" ht="13.8" x14ac:dyDescent="0.3">
      <c r="A991" s="15" t="s">
        <v>658</v>
      </c>
      <c r="B991" s="12"/>
      <c r="H991"/>
      <c r="I991" s="21"/>
      <c r="J991"/>
    </row>
    <row r="992" spans="1:10" ht="13.8" x14ac:dyDescent="0.3">
      <c r="A992" s="15" t="s">
        <v>663</v>
      </c>
      <c r="B992" s="14" t="s">
        <v>659</v>
      </c>
      <c r="C992" s="11">
        <f>SUM(C749,C772,C798,C817,C841,C864,C890,C910,C927,C948,C969,C989)</f>
        <v>24086</v>
      </c>
      <c r="D992" s="11">
        <f t="shared" ref="D992:J992" si="99">SUM(D749,D772,D798,D817,D841,D864,D890,D910,D927,D948,D969,D989)</f>
        <v>18317</v>
      </c>
      <c r="E992" s="11">
        <f t="shared" si="99"/>
        <v>2069</v>
      </c>
      <c r="F992" s="11">
        <f t="shared" si="99"/>
        <v>1533</v>
      </c>
      <c r="G992" s="11">
        <f t="shared" si="99"/>
        <v>11</v>
      </c>
      <c r="H992" s="11">
        <f t="shared" si="99"/>
        <v>46016</v>
      </c>
      <c r="I992" s="11">
        <f t="shared" si="99"/>
        <v>1736</v>
      </c>
      <c r="J992" s="11">
        <f t="shared" si="99"/>
        <v>47752</v>
      </c>
    </row>
    <row r="993" spans="1:10" ht="13.8" x14ac:dyDescent="0.3">
      <c r="A993" s="15"/>
      <c r="B993" s="14"/>
      <c r="C993" s="11"/>
      <c r="D993" s="11"/>
      <c r="E993" s="11"/>
      <c r="F993" s="11"/>
      <c r="G993" s="11"/>
    </row>
    <row r="994" spans="1:10" ht="13.8" x14ac:dyDescent="0.3">
      <c r="A994" s="15" t="s">
        <v>660</v>
      </c>
      <c r="B994" s="12"/>
      <c r="C994" s="11"/>
      <c r="D994" s="11"/>
      <c r="E994" s="11"/>
      <c r="F994" s="11"/>
      <c r="G994" s="11"/>
    </row>
    <row r="995" spans="1:10" ht="13.8" x14ac:dyDescent="0.3">
      <c r="A995" s="15" t="s">
        <v>663</v>
      </c>
      <c r="B995" s="14" t="s">
        <v>659</v>
      </c>
      <c r="C995" s="11">
        <f>SUM(C21,C59,C99,C181,C202,C215,C244,C252,C295,C312,C324,C333,C364,C375,C380,C412,C432,C451,C495)</f>
        <v>115816</v>
      </c>
      <c r="D995" s="11">
        <f t="shared" ref="D995:J995" si="100">SUM(D21,D59,D99,D181,D202,D215,D244,D252,D295,D312,D324,D333,D364,D375,D380,D412,D432,D451,D495)</f>
        <v>76965</v>
      </c>
      <c r="E995" s="11">
        <f t="shared" si="100"/>
        <v>7442</v>
      </c>
      <c r="F995" s="11">
        <f t="shared" si="100"/>
        <v>7920</v>
      </c>
      <c r="G995" s="11">
        <f t="shared" si="100"/>
        <v>46</v>
      </c>
      <c r="H995" s="11">
        <f t="shared" si="100"/>
        <v>208189</v>
      </c>
      <c r="I995" s="11">
        <f t="shared" si="100"/>
        <v>4799</v>
      </c>
      <c r="J995" s="11">
        <f t="shared" si="100"/>
        <v>212988</v>
      </c>
    </row>
    <row r="996" spans="1:10" x14ac:dyDescent="0.25">
      <c r="A996" s="16"/>
      <c r="B996" s="12"/>
      <c r="C996" s="11"/>
      <c r="D996" s="11"/>
      <c r="E996" s="11"/>
      <c r="F996" s="11"/>
      <c r="G996" s="11"/>
    </row>
    <row r="997" spans="1:10" ht="13.8" x14ac:dyDescent="0.3">
      <c r="A997" s="15" t="s">
        <v>661</v>
      </c>
      <c r="B997" s="12"/>
      <c r="C997" s="11"/>
      <c r="D997" s="11"/>
      <c r="E997" s="11"/>
      <c r="F997" s="11"/>
      <c r="G997" s="11"/>
    </row>
    <row r="998" spans="1:10" ht="13.8" x14ac:dyDescent="0.3">
      <c r="A998" s="15" t="s">
        <v>663</v>
      </c>
      <c r="B998" s="14" t="s">
        <v>659</v>
      </c>
      <c r="C998" s="11">
        <f>SUM(C570,C647,C670,C685,C733,C749,C772,C798,C817,C841,C864,C890,C910,C927,C948,C969,C989)</f>
        <v>69466</v>
      </c>
      <c r="D998" s="11">
        <f t="shared" ref="D998:J998" si="101">SUM(D570,D647,D670,D685,D733,D749,D772,D798,D817,D841,D864,D890,D910,D927,D948,D969,D989)</f>
        <v>37399</v>
      </c>
      <c r="E998" s="11">
        <f t="shared" si="101"/>
        <v>3895</v>
      </c>
      <c r="F998" s="11">
        <f t="shared" si="101"/>
        <v>4179</v>
      </c>
      <c r="G998" s="11">
        <f t="shared" si="101"/>
        <v>24</v>
      </c>
      <c r="H998" s="11">
        <f t="shared" si="101"/>
        <v>114963</v>
      </c>
      <c r="I998" s="11">
        <f t="shared" si="101"/>
        <v>3635</v>
      </c>
      <c r="J998" s="11">
        <f t="shared" si="101"/>
        <v>118598</v>
      </c>
    </row>
    <row r="999" spans="1:10" ht="13.8" x14ac:dyDescent="0.3">
      <c r="A999" s="16"/>
      <c r="B999" s="14" t="s">
        <v>663</v>
      </c>
      <c r="C999" s="11"/>
      <c r="D999" s="11"/>
      <c r="E999" s="11"/>
      <c r="F999" s="11"/>
      <c r="G999" s="11"/>
    </row>
    <row r="1000" spans="1:10" ht="13.8" x14ac:dyDescent="0.3">
      <c r="A1000" s="15" t="s">
        <v>662</v>
      </c>
      <c r="B1000" s="12"/>
      <c r="C1000" s="11"/>
      <c r="D1000" s="11"/>
      <c r="E1000" s="11"/>
      <c r="F1000" s="11"/>
      <c r="G1000" s="11"/>
    </row>
    <row r="1001" spans="1:10" ht="13.8" x14ac:dyDescent="0.3">
      <c r="A1001" s="15" t="s">
        <v>663</v>
      </c>
      <c r="B1001" s="14" t="s">
        <v>659</v>
      </c>
      <c r="C1001" s="11">
        <f>SUM(C998,C995)</f>
        <v>185282</v>
      </c>
      <c r="D1001" s="11">
        <f t="shared" ref="D1001:J1001" si="102">SUM(D998,D995)</f>
        <v>114364</v>
      </c>
      <c r="E1001" s="11">
        <f t="shared" si="102"/>
        <v>11337</v>
      </c>
      <c r="F1001" s="11">
        <f t="shared" si="102"/>
        <v>12099</v>
      </c>
      <c r="G1001" s="11">
        <f t="shared" si="102"/>
        <v>70</v>
      </c>
      <c r="H1001" s="11">
        <f t="shared" si="102"/>
        <v>323152</v>
      </c>
      <c r="I1001" s="11">
        <f t="shared" si="102"/>
        <v>8434</v>
      </c>
      <c r="J1001" s="11">
        <f t="shared" si="102"/>
        <v>331586</v>
      </c>
    </row>
    <row r="1002" spans="1:10" x14ac:dyDescent="0.25">
      <c r="G1002" s="11"/>
    </row>
    <row r="1005" spans="1:10" x14ac:dyDescent="0.25">
      <c r="C1005" s="11"/>
      <c r="D1005" s="11"/>
      <c r="E1005" s="11"/>
      <c r="F1005" s="11"/>
      <c r="G1005" s="11"/>
    </row>
  </sheetData>
  <pageMargins left="0" right="0" top="1.75" bottom="0.75" header="1.25" footer="0"/>
  <pageSetup orientation="landscape" horizontalDpi="300" verticalDpi="300" r:id="rId1"/>
  <headerFooter alignWithMargins="0">
    <oddHeader>&amp;L&amp;"Arial Black,Regular"2022 GENERAL&amp;C&amp;"Arial Black,Regular"&amp;16ATTORNEY GENERAL&amp;R&amp;"Arial Black,Regular"&amp;P OF 630</oddHeader>
  </headerFooter>
  <rowBreaks count="46" manualBreakCount="46">
    <brk id="21" max="16383" man="1"/>
    <brk id="59" max="16383" man="1"/>
    <brk id="99" max="16383" man="1"/>
    <brk id="167" max="16383" man="1"/>
    <brk id="181" max="16383" man="1"/>
    <brk id="202" max="16383" man="1"/>
    <brk id="215" max="16383" man="1"/>
    <brk id="231" max="16383" man="1"/>
    <brk id="244" max="16383" man="1"/>
    <brk id="252" max="16383" man="1"/>
    <brk id="295" max="16383" man="1"/>
    <brk id="312" max="16383" man="1"/>
    <brk id="324" max="16383" man="1"/>
    <brk id="333" max="16383" man="1"/>
    <brk id="345" max="16383" man="1"/>
    <brk id="364" max="16383" man="1"/>
    <brk id="375" max="16383" man="1"/>
    <brk id="380" max="16383" man="1"/>
    <brk id="395" max="16383" man="1"/>
    <brk id="412" max="16383" man="1"/>
    <brk id="432" max="16383" man="1"/>
    <brk id="451" max="16383" man="1"/>
    <brk id="469" max="16383" man="1"/>
    <brk id="495" max="16383" man="1"/>
    <brk id="514" max="16383" man="1"/>
    <brk id="556" max="16383" man="1"/>
    <brk id="570" max="16383" man="1"/>
    <brk id="590" max="16383" man="1"/>
    <brk id="631" max="16383" man="1"/>
    <brk id="647" max="16383" man="1"/>
    <brk id="670" max="16383" man="1"/>
    <brk id="685" max="16383" man="1"/>
    <brk id="708" max="16383" man="1"/>
    <brk id="733" max="16383" man="1"/>
    <brk id="749" max="16383" man="1"/>
    <brk id="772" max="16383" man="1"/>
    <brk id="798" max="16383" man="1"/>
    <brk id="817" max="16383" man="1"/>
    <brk id="841" max="16383" man="1"/>
    <brk id="864" max="16383" man="1"/>
    <brk id="890" max="16383" man="1"/>
    <brk id="910" max="16383" man="1"/>
    <brk id="927" max="16383" man="1"/>
    <brk id="948" max="16383" man="1"/>
    <brk id="969" max="16383" man="1"/>
    <brk id="98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5"/>
  <sheetViews>
    <sheetView topLeftCell="A921" zoomScaleNormal="100" workbookViewId="0">
      <selection activeCell="C6" sqref="C6"/>
    </sheetView>
  </sheetViews>
  <sheetFormatPr defaultRowHeight="13.2" x14ac:dyDescent="0.25"/>
  <cols>
    <col min="1" max="1" width="28.109375" bestFit="1" customWidth="1"/>
    <col min="2" max="2" width="8.6640625" bestFit="1" customWidth="1"/>
    <col min="3" max="8" width="7" customWidth="1"/>
    <col min="9" max="9" width="9.33203125" style="11" customWidth="1"/>
    <col min="10" max="10" width="9.109375" style="13" customWidth="1"/>
    <col min="11" max="11" width="9.33203125" style="11" customWidth="1"/>
  </cols>
  <sheetData>
    <row r="1" spans="1:11" ht="13.8" x14ac:dyDescent="0.3">
      <c r="A1" s="1" t="s">
        <v>663</v>
      </c>
      <c r="B1" s="2"/>
      <c r="C1" s="2" t="s">
        <v>684</v>
      </c>
      <c r="D1" s="2" t="s">
        <v>664</v>
      </c>
      <c r="E1" s="2" t="s">
        <v>685</v>
      </c>
      <c r="F1" s="2" t="s">
        <v>686</v>
      </c>
      <c r="G1" s="2" t="s">
        <v>1038</v>
      </c>
      <c r="H1" s="2" t="s">
        <v>982</v>
      </c>
      <c r="I1" s="12"/>
      <c r="K1" s="12"/>
    </row>
    <row r="2" spans="1:11" ht="112.2" customHeight="1" thickBot="1" x14ac:dyDescent="0.3">
      <c r="A2" s="4"/>
      <c r="B2" s="5" t="s">
        <v>665</v>
      </c>
      <c r="C2" s="5" t="s">
        <v>1039</v>
      </c>
      <c r="D2" s="5" t="s">
        <v>1010</v>
      </c>
      <c r="E2" s="5" t="s">
        <v>1010</v>
      </c>
      <c r="F2" s="5" t="s">
        <v>1039</v>
      </c>
      <c r="G2" s="5" t="s">
        <v>1040</v>
      </c>
      <c r="H2" s="5" t="s">
        <v>984</v>
      </c>
      <c r="I2" s="5" t="s">
        <v>666</v>
      </c>
      <c r="J2" s="5" t="s">
        <v>667</v>
      </c>
      <c r="K2" s="5" t="s">
        <v>668</v>
      </c>
    </row>
    <row r="3" spans="1:11" x14ac:dyDescent="0.25">
      <c r="A3" t="str">
        <f t="shared" ref="A3:A70" si="0">VLOOKUP(B3,KEY,3,FALSE)</f>
        <v>Town of Bedford - 1</v>
      </c>
      <c r="B3" s="11">
        <v>10001</v>
      </c>
      <c r="C3" s="11">
        <v>160</v>
      </c>
      <c r="D3" s="11">
        <v>87</v>
      </c>
      <c r="E3" s="11">
        <v>2</v>
      </c>
      <c r="F3" s="11">
        <v>11</v>
      </c>
      <c r="G3" s="11">
        <v>0</v>
      </c>
      <c r="H3" s="11">
        <v>0</v>
      </c>
      <c r="I3" s="11">
        <f t="shared" ref="I3:I17" si="1">SUM(C3:H3)</f>
        <v>260</v>
      </c>
      <c r="J3" s="13">
        <f t="shared" ref="J3:J17" si="2">SUM(K3-I3)</f>
        <v>1</v>
      </c>
      <c r="K3" s="11">
        <f t="shared" ref="K3:K17" si="3">VLOOKUP(B3,KEY,2,FALSE)</f>
        <v>261</v>
      </c>
    </row>
    <row r="4" spans="1:11" x14ac:dyDescent="0.25">
      <c r="A4" t="str">
        <f t="shared" si="0"/>
        <v>Town of Bedford - 2</v>
      </c>
      <c r="B4" s="11">
        <v>10002</v>
      </c>
      <c r="C4" s="11">
        <v>217</v>
      </c>
      <c r="D4" s="11">
        <v>102</v>
      </c>
      <c r="E4" s="11">
        <v>10</v>
      </c>
      <c r="F4" s="11">
        <v>15</v>
      </c>
      <c r="G4" s="11">
        <v>2</v>
      </c>
      <c r="H4" s="11">
        <v>0</v>
      </c>
      <c r="I4" s="11">
        <f t="shared" si="1"/>
        <v>346</v>
      </c>
      <c r="J4" s="13">
        <f t="shared" si="2"/>
        <v>4</v>
      </c>
      <c r="K4" s="11">
        <f t="shared" si="3"/>
        <v>350</v>
      </c>
    </row>
    <row r="5" spans="1:11" x14ac:dyDescent="0.25">
      <c r="A5" s="22" t="str">
        <f t="shared" si="0"/>
        <v>Town of Bedford - 3</v>
      </c>
      <c r="B5" s="11">
        <v>10003</v>
      </c>
      <c r="C5" s="11">
        <v>320</v>
      </c>
      <c r="D5" s="11">
        <v>169</v>
      </c>
      <c r="E5" s="11">
        <v>10</v>
      </c>
      <c r="F5" s="11">
        <v>16</v>
      </c>
      <c r="G5" s="11">
        <v>0</v>
      </c>
      <c r="H5" s="11">
        <v>0</v>
      </c>
      <c r="I5" s="23">
        <f t="shared" si="1"/>
        <v>515</v>
      </c>
      <c r="J5" s="24">
        <f t="shared" si="2"/>
        <v>5</v>
      </c>
      <c r="K5" s="23">
        <f t="shared" si="3"/>
        <v>520</v>
      </c>
    </row>
    <row r="6" spans="1:11" x14ac:dyDescent="0.25">
      <c r="A6" s="22" t="str">
        <f t="shared" si="0"/>
        <v>Town of Bedford - 4</v>
      </c>
      <c r="B6" s="11">
        <v>10004</v>
      </c>
      <c r="C6" s="11">
        <v>247</v>
      </c>
      <c r="D6" s="11">
        <v>154</v>
      </c>
      <c r="E6" s="11">
        <v>20</v>
      </c>
      <c r="F6" s="11">
        <v>25</v>
      </c>
      <c r="G6" s="11">
        <v>1</v>
      </c>
      <c r="H6" s="11">
        <v>2</v>
      </c>
      <c r="I6" s="23">
        <f t="shared" si="1"/>
        <v>449</v>
      </c>
      <c r="J6" s="24">
        <f t="shared" si="2"/>
        <v>10</v>
      </c>
      <c r="K6" s="23">
        <f t="shared" si="3"/>
        <v>459</v>
      </c>
    </row>
    <row r="7" spans="1:11" x14ac:dyDescent="0.25">
      <c r="A7" s="22" t="str">
        <f t="shared" si="0"/>
        <v>Town of Bedford - 5</v>
      </c>
      <c r="B7" s="11">
        <v>10005</v>
      </c>
      <c r="C7" s="11">
        <v>212</v>
      </c>
      <c r="D7" s="11">
        <v>140</v>
      </c>
      <c r="E7" s="11">
        <v>17</v>
      </c>
      <c r="F7" s="11">
        <v>19</v>
      </c>
      <c r="G7" s="11">
        <v>1</v>
      </c>
      <c r="H7" s="11">
        <v>0</v>
      </c>
      <c r="I7" s="23">
        <f t="shared" si="1"/>
        <v>389</v>
      </c>
      <c r="J7" s="24">
        <f t="shared" si="2"/>
        <v>6</v>
      </c>
      <c r="K7" s="23">
        <f t="shared" si="3"/>
        <v>395</v>
      </c>
    </row>
    <row r="8" spans="1:11" x14ac:dyDescent="0.25">
      <c r="A8" s="22" t="str">
        <f t="shared" si="0"/>
        <v>Town of Bedford - 6</v>
      </c>
      <c r="B8" s="11">
        <v>10006</v>
      </c>
      <c r="C8" s="11">
        <v>269</v>
      </c>
      <c r="D8" s="11">
        <v>79</v>
      </c>
      <c r="E8" s="11">
        <v>9</v>
      </c>
      <c r="F8" s="11">
        <v>6</v>
      </c>
      <c r="G8" s="11">
        <v>0</v>
      </c>
      <c r="H8" s="11">
        <v>0</v>
      </c>
      <c r="I8" s="23">
        <f t="shared" si="1"/>
        <v>363</v>
      </c>
      <c r="J8" s="24">
        <f t="shared" si="2"/>
        <v>3</v>
      </c>
      <c r="K8" s="23">
        <f t="shared" si="3"/>
        <v>366</v>
      </c>
    </row>
    <row r="9" spans="1:11" x14ac:dyDescent="0.25">
      <c r="A9" s="22" t="str">
        <f t="shared" si="0"/>
        <v>Town of Bedford - 7</v>
      </c>
      <c r="B9" s="11">
        <v>10007</v>
      </c>
      <c r="C9" s="11">
        <v>50</v>
      </c>
      <c r="D9" s="11">
        <v>43</v>
      </c>
      <c r="E9" s="11">
        <v>1</v>
      </c>
      <c r="F9" s="11">
        <v>2</v>
      </c>
      <c r="G9" s="11">
        <v>1</v>
      </c>
      <c r="H9" s="11">
        <v>0</v>
      </c>
      <c r="I9" s="23">
        <f t="shared" si="1"/>
        <v>97</v>
      </c>
      <c r="J9" s="24">
        <f t="shared" si="2"/>
        <v>0</v>
      </c>
      <c r="K9" s="23">
        <f t="shared" si="3"/>
        <v>97</v>
      </c>
    </row>
    <row r="10" spans="1:11" x14ac:dyDescent="0.25">
      <c r="A10" s="22" t="str">
        <f t="shared" si="0"/>
        <v>Town of Bedford - 8</v>
      </c>
      <c r="B10" s="11">
        <v>10008</v>
      </c>
      <c r="C10" s="11">
        <v>434</v>
      </c>
      <c r="D10" s="11">
        <v>137</v>
      </c>
      <c r="E10" s="11">
        <v>14</v>
      </c>
      <c r="F10" s="11">
        <v>25</v>
      </c>
      <c r="G10" s="11">
        <v>2</v>
      </c>
      <c r="H10" s="11">
        <v>0</v>
      </c>
      <c r="I10" s="23">
        <f t="shared" si="1"/>
        <v>612</v>
      </c>
      <c r="J10" s="24">
        <f t="shared" si="2"/>
        <v>10</v>
      </c>
      <c r="K10" s="23">
        <f t="shared" si="3"/>
        <v>622</v>
      </c>
    </row>
    <row r="11" spans="1:11" x14ac:dyDescent="0.25">
      <c r="A11" s="22" t="str">
        <f t="shared" si="0"/>
        <v>Town of Bedford - 9</v>
      </c>
      <c r="B11" s="11">
        <v>10009</v>
      </c>
      <c r="C11" s="11">
        <v>300</v>
      </c>
      <c r="D11" s="11">
        <v>141</v>
      </c>
      <c r="E11" s="11">
        <v>9</v>
      </c>
      <c r="F11" s="11">
        <v>11</v>
      </c>
      <c r="G11" s="11">
        <v>0</v>
      </c>
      <c r="H11" s="11">
        <v>0</v>
      </c>
      <c r="I11" s="23">
        <f t="shared" si="1"/>
        <v>461</v>
      </c>
      <c r="J11" s="24">
        <f t="shared" si="2"/>
        <v>8</v>
      </c>
      <c r="K11" s="23">
        <f t="shared" si="3"/>
        <v>469</v>
      </c>
    </row>
    <row r="12" spans="1:11" x14ac:dyDescent="0.25">
      <c r="A12" s="22" t="str">
        <f t="shared" si="0"/>
        <v>Town of Bedford - 10</v>
      </c>
      <c r="B12" s="11">
        <v>10010</v>
      </c>
      <c r="C12" s="11">
        <v>336</v>
      </c>
      <c r="D12" s="11">
        <v>190</v>
      </c>
      <c r="E12" s="11">
        <v>13</v>
      </c>
      <c r="F12" s="11">
        <v>12</v>
      </c>
      <c r="G12" s="11">
        <v>2</v>
      </c>
      <c r="H12" s="11">
        <v>0</v>
      </c>
      <c r="I12" s="23">
        <f t="shared" si="1"/>
        <v>553</v>
      </c>
      <c r="J12" s="24">
        <f t="shared" si="2"/>
        <v>7</v>
      </c>
      <c r="K12" s="23">
        <f t="shared" si="3"/>
        <v>560</v>
      </c>
    </row>
    <row r="13" spans="1:11" x14ac:dyDescent="0.25">
      <c r="A13" s="22" t="str">
        <f t="shared" si="0"/>
        <v>Town of Bedford - 11</v>
      </c>
      <c r="B13" s="11">
        <v>10011</v>
      </c>
      <c r="C13" s="11">
        <v>263</v>
      </c>
      <c r="D13" s="11">
        <v>138</v>
      </c>
      <c r="E13" s="11">
        <v>7</v>
      </c>
      <c r="F13" s="11">
        <v>11</v>
      </c>
      <c r="G13" s="11">
        <v>0</v>
      </c>
      <c r="H13" s="11">
        <v>0</v>
      </c>
      <c r="I13" s="23">
        <f t="shared" si="1"/>
        <v>419</v>
      </c>
      <c r="J13" s="24">
        <f t="shared" si="2"/>
        <v>5</v>
      </c>
      <c r="K13" s="23">
        <f t="shared" si="3"/>
        <v>424</v>
      </c>
    </row>
    <row r="14" spans="1:11" x14ac:dyDescent="0.25">
      <c r="A14" s="22" t="str">
        <f t="shared" si="0"/>
        <v>Town of Bedford - 12</v>
      </c>
      <c r="B14" s="11">
        <v>10012</v>
      </c>
      <c r="C14" s="11">
        <v>268</v>
      </c>
      <c r="D14" s="11">
        <v>160</v>
      </c>
      <c r="E14" s="11">
        <v>8</v>
      </c>
      <c r="F14" s="11">
        <v>9</v>
      </c>
      <c r="G14" s="11">
        <v>2</v>
      </c>
      <c r="H14" s="11">
        <v>0</v>
      </c>
      <c r="I14" s="23">
        <f t="shared" si="1"/>
        <v>447</v>
      </c>
      <c r="J14" s="24">
        <f t="shared" si="2"/>
        <v>4</v>
      </c>
      <c r="K14" s="23">
        <f t="shared" si="3"/>
        <v>451</v>
      </c>
    </row>
    <row r="15" spans="1:11" x14ac:dyDescent="0.25">
      <c r="A15" s="22" t="str">
        <f t="shared" si="0"/>
        <v>Town of Bedford - 13</v>
      </c>
      <c r="B15" s="11">
        <v>10013</v>
      </c>
      <c r="C15" s="11">
        <v>244</v>
      </c>
      <c r="D15" s="11">
        <v>133</v>
      </c>
      <c r="E15" s="11">
        <v>10</v>
      </c>
      <c r="F15" s="11">
        <v>4</v>
      </c>
      <c r="G15" s="11">
        <v>2</v>
      </c>
      <c r="H15" s="11">
        <v>0</v>
      </c>
      <c r="I15" s="23">
        <f t="shared" si="1"/>
        <v>393</v>
      </c>
      <c r="J15" s="24">
        <f t="shared" si="2"/>
        <v>3</v>
      </c>
      <c r="K15" s="23">
        <f t="shared" si="3"/>
        <v>396</v>
      </c>
    </row>
    <row r="16" spans="1:11" x14ac:dyDescent="0.25">
      <c r="A16" s="22" t="str">
        <f t="shared" si="0"/>
        <v>Town of Bedford - 14</v>
      </c>
      <c r="B16" s="11">
        <v>10014</v>
      </c>
      <c r="C16" s="11">
        <v>336</v>
      </c>
      <c r="D16" s="11">
        <v>136</v>
      </c>
      <c r="E16" s="11">
        <v>16</v>
      </c>
      <c r="F16" s="11">
        <v>31</v>
      </c>
      <c r="G16" s="11">
        <v>1</v>
      </c>
      <c r="H16" s="11">
        <v>0</v>
      </c>
      <c r="I16" s="23">
        <f t="shared" si="1"/>
        <v>520</v>
      </c>
      <c r="J16" s="24">
        <f t="shared" si="2"/>
        <v>6</v>
      </c>
      <c r="K16" s="23">
        <f t="shared" si="3"/>
        <v>526</v>
      </c>
    </row>
    <row r="17" spans="1:11" x14ac:dyDescent="0.25">
      <c r="A17" s="22" t="str">
        <f t="shared" si="0"/>
        <v>Town of Bedford - 15</v>
      </c>
      <c r="B17" s="11">
        <v>10015</v>
      </c>
      <c r="C17" s="11">
        <v>275</v>
      </c>
      <c r="D17" s="11">
        <v>104</v>
      </c>
      <c r="E17" s="11">
        <v>12</v>
      </c>
      <c r="F17" s="11">
        <v>17</v>
      </c>
      <c r="G17" s="11">
        <v>0</v>
      </c>
      <c r="H17" s="11">
        <v>0</v>
      </c>
      <c r="I17" s="23">
        <f t="shared" si="1"/>
        <v>408</v>
      </c>
      <c r="J17" s="24">
        <f t="shared" si="2"/>
        <v>5</v>
      </c>
      <c r="K17" s="23">
        <f t="shared" si="3"/>
        <v>413</v>
      </c>
    </row>
    <row r="18" spans="1:11" x14ac:dyDescent="0.25">
      <c r="A18" s="22" t="str">
        <f t="shared" si="0"/>
        <v>Town of Bedford - 16</v>
      </c>
      <c r="B18" s="11">
        <v>10016</v>
      </c>
      <c r="C18" s="11">
        <v>333</v>
      </c>
      <c r="D18" s="11">
        <v>135</v>
      </c>
      <c r="E18" s="11">
        <v>21</v>
      </c>
      <c r="F18" s="11">
        <v>14</v>
      </c>
      <c r="G18" s="11">
        <v>2</v>
      </c>
      <c r="H18" s="11">
        <v>0</v>
      </c>
      <c r="I18" s="23">
        <f t="shared" ref="I18:I83" si="4">SUM(C18:H18)</f>
        <v>505</v>
      </c>
      <c r="J18" s="24">
        <f t="shared" ref="J18:J83" si="5">SUM(K18-I18)</f>
        <v>4</v>
      </c>
      <c r="K18" s="23">
        <f t="shared" ref="K18:K83" si="6">VLOOKUP(B18,KEY,2,FALSE)</f>
        <v>509</v>
      </c>
    </row>
    <row r="19" spans="1:11" x14ac:dyDescent="0.25">
      <c r="A19" s="22" t="str">
        <f t="shared" si="0"/>
        <v>Town of Bedford - 17</v>
      </c>
      <c r="B19" s="11">
        <v>10017</v>
      </c>
      <c r="C19" s="11">
        <v>166</v>
      </c>
      <c r="D19" s="11">
        <v>92</v>
      </c>
      <c r="E19" s="11">
        <v>11</v>
      </c>
      <c r="F19" s="11">
        <v>6</v>
      </c>
      <c r="G19" s="11">
        <v>0</v>
      </c>
      <c r="H19" s="11">
        <v>0</v>
      </c>
      <c r="I19" s="23">
        <f t="shared" si="4"/>
        <v>275</v>
      </c>
      <c r="J19" s="24">
        <f t="shared" si="5"/>
        <v>12</v>
      </c>
      <c r="K19" s="23">
        <f t="shared" si="6"/>
        <v>287</v>
      </c>
    </row>
    <row r="20" spans="1:11" ht="13.8" thickBot="1" x14ac:dyDescent="0.3">
      <c r="A20" s="18" t="str">
        <f t="shared" si="0"/>
        <v>Town of Bedford - 18</v>
      </c>
      <c r="B20" s="19">
        <v>10018</v>
      </c>
      <c r="C20" s="19">
        <v>113</v>
      </c>
      <c r="D20" s="19">
        <v>55</v>
      </c>
      <c r="E20" s="19">
        <v>10</v>
      </c>
      <c r="F20" s="19">
        <v>11</v>
      </c>
      <c r="G20" s="19">
        <v>1</v>
      </c>
      <c r="H20" s="19">
        <v>1</v>
      </c>
      <c r="I20" s="19">
        <f t="shared" si="4"/>
        <v>191</v>
      </c>
      <c r="J20" s="26">
        <f t="shared" si="5"/>
        <v>20</v>
      </c>
      <c r="K20" s="19">
        <f t="shared" si="6"/>
        <v>211</v>
      </c>
    </row>
    <row r="21" spans="1:11" x14ac:dyDescent="0.25">
      <c r="A21" s="22"/>
      <c r="B21" s="11" t="s">
        <v>977</v>
      </c>
      <c r="C21" s="11">
        <f>SUM(C3:C20)</f>
        <v>4543</v>
      </c>
      <c r="D21" s="11">
        <f t="shared" ref="D21:K21" si="7">SUM(D3:D20)</f>
        <v>2195</v>
      </c>
      <c r="E21" s="11">
        <f t="shared" si="7"/>
        <v>200</v>
      </c>
      <c r="F21" s="11">
        <f t="shared" si="7"/>
        <v>245</v>
      </c>
      <c r="G21" s="11">
        <f t="shared" si="7"/>
        <v>17</v>
      </c>
      <c r="H21" s="11">
        <f t="shared" si="7"/>
        <v>3</v>
      </c>
      <c r="I21" s="11">
        <f t="shared" si="7"/>
        <v>7203</v>
      </c>
      <c r="J21" s="11">
        <f t="shared" si="7"/>
        <v>113</v>
      </c>
      <c r="K21" s="11">
        <f t="shared" si="7"/>
        <v>7316</v>
      </c>
    </row>
    <row r="22" spans="1:11" x14ac:dyDescent="0.25">
      <c r="A22" s="22" t="str">
        <f t="shared" si="0"/>
        <v>Town of Cortlandt - 1</v>
      </c>
      <c r="B22" s="11">
        <v>20001</v>
      </c>
      <c r="C22" s="11">
        <v>194</v>
      </c>
      <c r="D22" s="11">
        <v>250</v>
      </c>
      <c r="E22" s="11">
        <v>29</v>
      </c>
      <c r="F22" s="11">
        <v>17</v>
      </c>
      <c r="G22" s="11">
        <v>2</v>
      </c>
      <c r="H22" s="11">
        <v>0</v>
      </c>
      <c r="I22" s="23">
        <f t="shared" si="4"/>
        <v>492</v>
      </c>
      <c r="J22" s="24">
        <f t="shared" si="5"/>
        <v>7</v>
      </c>
      <c r="K22" s="23">
        <f t="shared" si="6"/>
        <v>499</v>
      </c>
    </row>
    <row r="23" spans="1:11" x14ac:dyDescent="0.25">
      <c r="A23" s="22" t="str">
        <f t="shared" si="0"/>
        <v>Town of Cortlandt - 2</v>
      </c>
      <c r="B23" s="11">
        <v>20002</v>
      </c>
      <c r="C23" s="11">
        <v>135</v>
      </c>
      <c r="D23" s="11">
        <v>175</v>
      </c>
      <c r="E23" s="11">
        <v>19</v>
      </c>
      <c r="F23" s="11">
        <v>8</v>
      </c>
      <c r="G23" s="11">
        <v>2</v>
      </c>
      <c r="H23" s="11">
        <v>0</v>
      </c>
      <c r="I23" s="23">
        <f t="shared" si="4"/>
        <v>339</v>
      </c>
      <c r="J23" s="24">
        <f t="shared" si="5"/>
        <v>5</v>
      </c>
      <c r="K23" s="23">
        <f t="shared" si="6"/>
        <v>344</v>
      </c>
    </row>
    <row r="24" spans="1:11" x14ac:dyDescent="0.25">
      <c r="A24" s="22" t="str">
        <f t="shared" si="0"/>
        <v>Town of Cortlandt - 3</v>
      </c>
      <c r="B24" s="11">
        <v>20003</v>
      </c>
      <c r="C24" s="11">
        <v>80</v>
      </c>
      <c r="D24" s="11">
        <v>111</v>
      </c>
      <c r="E24" s="11">
        <v>9</v>
      </c>
      <c r="F24" s="11">
        <v>9</v>
      </c>
      <c r="G24" s="11">
        <v>1</v>
      </c>
      <c r="H24" s="11">
        <v>0</v>
      </c>
      <c r="I24" s="23">
        <f t="shared" si="4"/>
        <v>210</v>
      </c>
      <c r="J24" s="24">
        <f t="shared" si="5"/>
        <v>4</v>
      </c>
      <c r="K24" s="23">
        <f t="shared" si="6"/>
        <v>214</v>
      </c>
    </row>
    <row r="25" spans="1:11" x14ac:dyDescent="0.25">
      <c r="A25" s="22" t="str">
        <f t="shared" si="0"/>
        <v>Town of Cortlandt - 4</v>
      </c>
      <c r="B25" s="11">
        <v>20004</v>
      </c>
      <c r="C25" s="11">
        <v>215</v>
      </c>
      <c r="D25" s="11">
        <v>218</v>
      </c>
      <c r="E25" s="11">
        <v>14</v>
      </c>
      <c r="F25" s="11">
        <v>21</v>
      </c>
      <c r="G25" s="11">
        <v>2</v>
      </c>
      <c r="H25" s="11">
        <v>0</v>
      </c>
      <c r="I25" s="23">
        <f t="shared" si="4"/>
        <v>470</v>
      </c>
      <c r="J25" s="24">
        <f t="shared" si="5"/>
        <v>12</v>
      </c>
      <c r="K25" s="23">
        <f t="shared" si="6"/>
        <v>482</v>
      </c>
    </row>
    <row r="26" spans="1:11" x14ac:dyDescent="0.25">
      <c r="A26" s="22" t="str">
        <f t="shared" si="0"/>
        <v>Town of Cortlandt - 5</v>
      </c>
      <c r="B26" s="11">
        <v>20005</v>
      </c>
      <c r="C26" s="11">
        <v>288</v>
      </c>
      <c r="D26" s="11">
        <v>152</v>
      </c>
      <c r="E26" s="11">
        <v>23</v>
      </c>
      <c r="F26" s="11">
        <v>11</v>
      </c>
      <c r="G26" s="11">
        <v>1</v>
      </c>
      <c r="H26" s="11">
        <v>0</v>
      </c>
      <c r="I26" s="23">
        <f t="shared" si="4"/>
        <v>475</v>
      </c>
      <c r="J26" s="24">
        <f t="shared" si="5"/>
        <v>8</v>
      </c>
      <c r="K26" s="23">
        <f t="shared" si="6"/>
        <v>483</v>
      </c>
    </row>
    <row r="27" spans="1:11" x14ac:dyDescent="0.25">
      <c r="A27" s="22" t="str">
        <f t="shared" si="0"/>
        <v>Town of Cortlandt - 6</v>
      </c>
      <c r="B27" s="11">
        <v>20006</v>
      </c>
      <c r="C27" s="11">
        <v>401</v>
      </c>
      <c r="D27" s="11">
        <v>80</v>
      </c>
      <c r="E27" s="11">
        <v>8</v>
      </c>
      <c r="F27" s="11">
        <v>36</v>
      </c>
      <c r="G27" s="11">
        <v>5</v>
      </c>
      <c r="H27" s="11">
        <v>0</v>
      </c>
      <c r="I27" s="23">
        <f t="shared" si="4"/>
        <v>530</v>
      </c>
      <c r="J27" s="24">
        <f t="shared" si="5"/>
        <v>6</v>
      </c>
      <c r="K27" s="23">
        <f t="shared" si="6"/>
        <v>536</v>
      </c>
    </row>
    <row r="28" spans="1:11" x14ac:dyDescent="0.25">
      <c r="A28" s="22" t="str">
        <f t="shared" si="0"/>
        <v>Town of Cortlandt - 7</v>
      </c>
      <c r="B28" s="11">
        <v>20007</v>
      </c>
      <c r="C28" s="11">
        <v>259</v>
      </c>
      <c r="D28" s="11">
        <v>84</v>
      </c>
      <c r="E28" s="11">
        <v>5</v>
      </c>
      <c r="F28" s="11">
        <v>50</v>
      </c>
      <c r="G28" s="11">
        <v>1</v>
      </c>
      <c r="H28" s="11">
        <v>0</v>
      </c>
      <c r="I28" s="23">
        <f t="shared" si="4"/>
        <v>399</v>
      </c>
      <c r="J28" s="24">
        <f t="shared" si="5"/>
        <v>4</v>
      </c>
      <c r="K28" s="23">
        <f t="shared" si="6"/>
        <v>403</v>
      </c>
    </row>
    <row r="29" spans="1:11" x14ac:dyDescent="0.25">
      <c r="A29" s="22" t="str">
        <f t="shared" si="0"/>
        <v>Town of Cortlandt - 8</v>
      </c>
      <c r="B29" s="11">
        <v>20008</v>
      </c>
      <c r="C29" s="11">
        <v>287</v>
      </c>
      <c r="D29" s="11">
        <v>95</v>
      </c>
      <c r="E29" s="11">
        <v>10</v>
      </c>
      <c r="F29" s="11">
        <v>41</v>
      </c>
      <c r="G29" s="11">
        <v>0</v>
      </c>
      <c r="H29" s="11">
        <v>0</v>
      </c>
      <c r="I29" s="23">
        <f t="shared" si="4"/>
        <v>433</v>
      </c>
      <c r="J29" s="24">
        <f t="shared" si="5"/>
        <v>6</v>
      </c>
      <c r="K29" s="23">
        <f t="shared" si="6"/>
        <v>439</v>
      </c>
    </row>
    <row r="30" spans="1:11" x14ac:dyDescent="0.25">
      <c r="A30" s="22" t="str">
        <f t="shared" si="0"/>
        <v>Town of Cortlandt - 9</v>
      </c>
      <c r="B30" s="11">
        <v>20009</v>
      </c>
      <c r="C30" s="11">
        <v>202</v>
      </c>
      <c r="D30" s="11">
        <v>69</v>
      </c>
      <c r="E30" s="11">
        <v>6</v>
      </c>
      <c r="F30" s="11">
        <v>39</v>
      </c>
      <c r="G30" s="11">
        <v>0</v>
      </c>
      <c r="H30" s="11">
        <v>0</v>
      </c>
      <c r="I30" s="23">
        <f t="shared" si="4"/>
        <v>316</v>
      </c>
      <c r="J30" s="24">
        <f t="shared" si="5"/>
        <v>5</v>
      </c>
      <c r="K30" s="23">
        <f t="shared" si="6"/>
        <v>321</v>
      </c>
    </row>
    <row r="31" spans="1:11" x14ac:dyDescent="0.25">
      <c r="A31" s="22" t="str">
        <f t="shared" si="0"/>
        <v>Town of Cortlandt - 10</v>
      </c>
      <c r="B31" s="11">
        <v>20010</v>
      </c>
      <c r="C31" s="11">
        <v>375</v>
      </c>
      <c r="D31" s="11">
        <v>156</v>
      </c>
      <c r="E31" s="11">
        <v>15</v>
      </c>
      <c r="F31" s="11">
        <v>66</v>
      </c>
      <c r="G31" s="11">
        <v>5</v>
      </c>
      <c r="H31" s="11">
        <v>0</v>
      </c>
      <c r="I31" s="23">
        <f t="shared" si="4"/>
        <v>617</v>
      </c>
      <c r="J31" s="24">
        <f t="shared" si="5"/>
        <v>10</v>
      </c>
      <c r="K31" s="23">
        <f t="shared" si="6"/>
        <v>627</v>
      </c>
    </row>
    <row r="32" spans="1:11" x14ac:dyDescent="0.25">
      <c r="A32" s="22" t="str">
        <f t="shared" si="0"/>
        <v>Town of Cortlandt - 11</v>
      </c>
      <c r="B32" s="11">
        <v>20011</v>
      </c>
      <c r="C32" s="11">
        <v>268</v>
      </c>
      <c r="D32" s="11">
        <v>191</v>
      </c>
      <c r="E32" s="11">
        <v>27</v>
      </c>
      <c r="F32" s="11">
        <v>22</v>
      </c>
      <c r="G32" s="11">
        <v>7</v>
      </c>
      <c r="H32" s="11">
        <v>0</v>
      </c>
      <c r="I32" s="23">
        <f t="shared" si="4"/>
        <v>515</v>
      </c>
      <c r="J32" s="24">
        <f t="shared" si="5"/>
        <v>2</v>
      </c>
      <c r="K32" s="23">
        <f t="shared" si="6"/>
        <v>517</v>
      </c>
    </row>
    <row r="33" spans="1:11" x14ac:dyDescent="0.25">
      <c r="A33" s="22" t="str">
        <f t="shared" si="0"/>
        <v>Town of Cortlandt - 12</v>
      </c>
      <c r="B33" s="11">
        <v>20012</v>
      </c>
      <c r="C33" s="11">
        <v>218</v>
      </c>
      <c r="D33" s="11">
        <v>169</v>
      </c>
      <c r="E33" s="11">
        <v>27</v>
      </c>
      <c r="F33" s="11">
        <v>17</v>
      </c>
      <c r="G33" s="11">
        <v>0</v>
      </c>
      <c r="H33" s="11">
        <v>0</v>
      </c>
      <c r="I33" s="23">
        <f t="shared" si="4"/>
        <v>431</v>
      </c>
      <c r="J33" s="24">
        <f t="shared" si="5"/>
        <v>3</v>
      </c>
      <c r="K33" s="23">
        <f t="shared" si="6"/>
        <v>434</v>
      </c>
    </row>
    <row r="34" spans="1:11" x14ac:dyDescent="0.25">
      <c r="A34" s="22" t="str">
        <f t="shared" si="0"/>
        <v>Town of Cortlandt - 13</v>
      </c>
      <c r="B34" s="11">
        <v>20013</v>
      </c>
      <c r="C34" s="11">
        <v>389</v>
      </c>
      <c r="D34" s="11">
        <v>373</v>
      </c>
      <c r="E34" s="11">
        <v>24</v>
      </c>
      <c r="F34" s="11">
        <v>41</v>
      </c>
      <c r="G34" s="11">
        <v>3</v>
      </c>
      <c r="H34" s="11">
        <v>0</v>
      </c>
      <c r="I34" s="23">
        <f t="shared" si="4"/>
        <v>830</v>
      </c>
      <c r="J34" s="24">
        <f t="shared" si="5"/>
        <v>6</v>
      </c>
      <c r="K34" s="23">
        <f t="shared" si="6"/>
        <v>836</v>
      </c>
    </row>
    <row r="35" spans="1:11" x14ac:dyDescent="0.25">
      <c r="A35" s="22" t="str">
        <f t="shared" si="0"/>
        <v>Town of Cortlandt - 14</v>
      </c>
      <c r="B35" s="11">
        <v>20014</v>
      </c>
      <c r="C35" s="11">
        <v>252</v>
      </c>
      <c r="D35" s="11">
        <v>201</v>
      </c>
      <c r="E35" s="11">
        <v>19</v>
      </c>
      <c r="F35" s="11">
        <v>16</v>
      </c>
      <c r="G35" s="11">
        <v>1</v>
      </c>
      <c r="H35" s="11">
        <v>0</v>
      </c>
      <c r="I35" s="23">
        <f t="shared" si="4"/>
        <v>489</v>
      </c>
      <c r="J35" s="24">
        <f t="shared" si="5"/>
        <v>6</v>
      </c>
      <c r="K35" s="23">
        <f t="shared" si="6"/>
        <v>495</v>
      </c>
    </row>
    <row r="36" spans="1:11" x14ac:dyDescent="0.25">
      <c r="A36" s="22" t="str">
        <f t="shared" si="0"/>
        <v>Town of Cortlandt - 15</v>
      </c>
      <c r="B36" s="11">
        <v>20015</v>
      </c>
      <c r="C36" s="11">
        <v>355</v>
      </c>
      <c r="D36" s="11">
        <v>250</v>
      </c>
      <c r="E36" s="11">
        <v>28</v>
      </c>
      <c r="F36" s="11">
        <v>13</v>
      </c>
      <c r="G36" s="11">
        <v>3</v>
      </c>
      <c r="H36" s="11">
        <v>0</v>
      </c>
      <c r="I36" s="23">
        <f t="shared" si="4"/>
        <v>649</v>
      </c>
      <c r="J36" s="24">
        <f t="shared" si="5"/>
        <v>5</v>
      </c>
      <c r="K36" s="23">
        <f t="shared" si="6"/>
        <v>654</v>
      </c>
    </row>
    <row r="37" spans="1:11" x14ac:dyDescent="0.25">
      <c r="A37" s="22" t="str">
        <f t="shared" si="0"/>
        <v>Town of Cortlandt - 16</v>
      </c>
      <c r="B37" s="11">
        <v>20016</v>
      </c>
      <c r="C37" s="11">
        <v>110</v>
      </c>
      <c r="D37" s="11">
        <v>169</v>
      </c>
      <c r="E37" s="11">
        <v>24</v>
      </c>
      <c r="F37" s="11">
        <v>12</v>
      </c>
      <c r="G37" s="11">
        <v>0</v>
      </c>
      <c r="H37" s="11">
        <v>0</v>
      </c>
      <c r="I37" s="23">
        <f t="shared" si="4"/>
        <v>315</v>
      </c>
      <c r="J37" s="24">
        <f t="shared" si="5"/>
        <v>7</v>
      </c>
      <c r="K37" s="23">
        <f t="shared" si="6"/>
        <v>322</v>
      </c>
    </row>
    <row r="38" spans="1:11" x14ac:dyDescent="0.25">
      <c r="A38" s="22" t="str">
        <f t="shared" si="0"/>
        <v>Town of Cortlandt - 17</v>
      </c>
      <c r="B38" s="11">
        <v>20017</v>
      </c>
      <c r="C38" s="11">
        <v>161</v>
      </c>
      <c r="D38" s="11">
        <v>114</v>
      </c>
      <c r="E38" s="11">
        <v>16</v>
      </c>
      <c r="F38" s="11">
        <v>17</v>
      </c>
      <c r="G38" s="11">
        <v>0</v>
      </c>
      <c r="H38" s="11">
        <v>0</v>
      </c>
      <c r="I38" s="23">
        <f t="shared" si="4"/>
        <v>308</v>
      </c>
      <c r="J38" s="24">
        <f t="shared" si="5"/>
        <v>0</v>
      </c>
      <c r="K38" s="23">
        <f t="shared" si="6"/>
        <v>308</v>
      </c>
    </row>
    <row r="39" spans="1:11" x14ac:dyDescent="0.25">
      <c r="A39" s="22" t="str">
        <f t="shared" si="0"/>
        <v>Town of Cortlandt - 18</v>
      </c>
      <c r="B39" s="11">
        <v>20018</v>
      </c>
      <c r="C39" s="11">
        <v>187</v>
      </c>
      <c r="D39" s="11">
        <v>146</v>
      </c>
      <c r="E39" s="11">
        <v>14</v>
      </c>
      <c r="F39" s="11">
        <v>19</v>
      </c>
      <c r="G39" s="11">
        <v>4</v>
      </c>
      <c r="H39" s="11">
        <v>0</v>
      </c>
      <c r="I39" s="23">
        <f t="shared" si="4"/>
        <v>370</v>
      </c>
      <c r="J39" s="24">
        <f t="shared" si="5"/>
        <v>7</v>
      </c>
      <c r="K39" s="23">
        <f t="shared" si="6"/>
        <v>377</v>
      </c>
    </row>
    <row r="40" spans="1:11" x14ac:dyDescent="0.25">
      <c r="A40" s="22" t="str">
        <f t="shared" si="0"/>
        <v>Town of Cortlandt - 19</v>
      </c>
      <c r="B40" s="11">
        <v>20019</v>
      </c>
      <c r="C40" s="11">
        <v>138</v>
      </c>
      <c r="D40" s="11">
        <v>47</v>
      </c>
      <c r="E40" s="11">
        <v>6</v>
      </c>
      <c r="F40" s="11">
        <v>22</v>
      </c>
      <c r="G40" s="11">
        <v>0</v>
      </c>
      <c r="H40" s="11">
        <v>0</v>
      </c>
      <c r="I40" s="23">
        <f t="shared" si="4"/>
        <v>213</v>
      </c>
      <c r="J40" s="24">
        <f t="shared" si="5"/>
        <v>2</v>
      </c>
      <c r="K40" s="23">
        <f t="shared" si="6"/>
        <v>215</v>
      </c>
    </row>
    <row r="41" spans="1:11" x14ac:dyDescent="0.25">
      <c r="A41" s="22" t="str">
        <f t="shared" si="0"/>
        <v>Town of Cortlandt - 20</v>
      </c>
      <c r="B41" s="11">
        <v>20020</v>
      </c>
      <c r="C41" s="11">
        <v>217</v>
      </c>
      <c r="D41" s="11">
        <v>185</v>
      </c>
      <c r="E41" s="11">
        <v>14</v>
      </c>
      <c r="F41" s="11">
        <v>22</v>
      </c>
      <c r="G41" s="11">
        <v>0</v>
      </c>
      <c r="H41" s="11">
        <v>1</v>
      </c>
      <c r="I41" s="23">
        <f t="shared" si="4"/>
        <v>439</v>
      </c>
      <c r="J41" s="24">
        <f t="shared" si="5"/>
        <v>5</v>
      </c>
      <c r="K41" s="23">
        <f t="shared" si="6"/>
        <v>444</v>
      </c>
    </row>
    <row r="42" spans="1:11" x14ac:dyDescent="0.25">
      <c r="A42" s="22" t="str">
        <f t="shared" si="0"/>
        <v>Town of Cortlandt - 21</v>
      </c>
      <c r="B42" s="11">
        <v>20021</v>
      </c>
      <c r="C42" s="11">
        <v>261</v>
      </c>
      <c r="D42" s="11">
        <v>289</v>
      </c>
      <c r="E42" s="11">
        <v>33</v>
      </c>
      <c r="F42" s="11">
        <v>28</v>
      </c>
      <c r="G42" s="11">
        <v>3</v>
      </c>
      <c r="H42" s="11">
        <v>0</v>
      </c>
      <c r="I42" s="23">
        <f t="shared" si="4"/>
        <v>614</v>
      </c>
      <c r="J42" s="24">
        <f t="shared" si="5"/>
        <v>3</v>
      </c>
      <c r="K42" s="23">
        <f t="shared" si="6"/>
        <v>617</v>
      </c>
    </row>
    <row r="43" spans="1:11" x14ac:dyDescent="0.25">
      <c r="A43" s="22" t="str">
        <f t="shared" si="0"/>
        <v>Town of Cortlandt - 22</v>
      </c>
      <c r="B43" s="11">
        <v>20022</v>
      </c>
      <c r="C43" s="11">
        <v>534</v>
      </c>
      <c r="D43" s="11">
        <v>257</v>
      </c>
      <c r="E43" s="11">
        <v>28</v>
      </c>
      <c r="F43" s="11">
        <v>50</v>
      </c>
      <c r="G43" s="11">
        <v>3</v>
      </c>
      <c r="H43" s="11">
        <v>2</v>
      </c>
      <c r="I43" s="23">
        <f t="shared" si="4"/>
        <v>874</v>
      </c>
      <c r="J43" s="24">
        <f t="shared" si="5"/>
        <v>9</v>
      </c>
      <c r="K43" s="23">
        <f t="shared" si="6"/>
        <v>883</v>
      </c>
    </row>
    <row r="44" spans="1:11" x14ac:dyDescent="0.25">
      <c r="A44" s="22" t="str">
        <f t="shared" si="0"/>
        <v>Town of Cortlandt - 23</v>
      </c>
      <c r="B44" s="11">
        <v>20023</v>
      </c>
      <c r="C44" s="11">
        <v>296</v>
      </c>
      <c r="D44" s="11">
        <v>150</v>
      </c>
      <c r="E44" s="11">
        <v>23</v>
      </c>
      <c r="F44" s="11">
        <v>27</v>
      </c>
      <c r="G44" s="11">
        <v>2</v>
      </c>
      <c r="H44" s="11">
        <v>0</v>
      </c>
      <c r="I44" s="23">
        <f t="shared" si="4"/>
        <v>498</v>
      </c>
      <c r="J44" s="24">
        <f t="shared" si="5"/>
        <v>7</v>
      </c>
      <c r="K44" s="23">
        <f t="shared" si="6"/>
        <v>505</v>
      </c>
    </row>
    <row r="45" spans="1:11" x14ac:dyDescent="0.25">
      <c r="A45" s="22" t="str">
        <f t="shared" si="0"/>
        <v>Town of Cortlandt - 24</v>
      </c>
      <c r="B45" s="11">
        <v>20024</v>
      </c>
      <c r="C45" s="11">
        <v>272</v>
      </c>
      <c r="D45" s="11">
        <v>243</v>
      </c>
      <c r="E45" s="11">
        <v>28</v>
      </c>
      <c r="F45" s="11">
        <v>13</v>
      </c>
      <c r="G45" s="11">
        <v>1</v>
      </c>
      <c r="H45" s="11">
        <v>1</v>
      </c>
      <c r="I45" s="23">
        <f t="shared" si="4"/>
        <v>558</v>
      </c>
      <c r="J45" s="24">
        <f t="shared" si="5"/>
        <v>10</v>
      </c>
      <c r="K45" s="23">
        <f t="shared" si="6"/>
        <v>568</v>
      </c>
    </row>
    <row r="46" spans="1:11" x14ac:dyDescent="0.25">
      <c r="A46" s="22" t="str">
        <f t="shared" si="0"/>
        <v>Town of Cortlandt - 25</v>
      </c>
      <c r="B46" s="11">
        <v>20025</v>
      </c>
      <c r="C46" s="11">
        <v>494</v>
      </c>
      <c r="D46" s="11">
        <v>149</v>
      </c>
      <c r="E46" s="11">
        <v>19</v>
      </c>
      <c r="F46" s="11">
        <v>74</v>
      </c>
      <c r="G46" s="11">
        <v>3</v>
      </c>
      <c r="H46" s="11">
        <v>0</v>
      </c>
      <c r="I46" s="23">
        <f t="shared" si="4"/>
        <v>739</v>
      </c>
      <c r="J46" s="24">
        <f t="shared" si="5"/>
        <v>9</v>
      </c>
      <c r="K46" s="23">
        <f t="shared" si="6"/>
        <v>748</v>
      </c>
    </row>
    <row r="47" spans="1:11" x14ac:dyDescent="0.25">
      <c r="A47" s="22" t="str">
        <f t="shared" si="0"/>
        <v>Town of Cortlandt - 26</v>
      </c>
      <c r="B47" s="11">
        <v>20026</v>
      </c>
      <c r="C47" s="11">
        <v>186</v>
      </c>
      <c r="D47" s="11">
        <v>203</v>
      </c>
      <c r="E47" s="11">
        <v>25</v>
      </c>
      <c r="F47" s="11">
        <v>20</v>
      </c>
      <c r="G47" s="11">
        <v>2</v>
      </c>
      <c r="H47" s="11">
        <v>0</v>
      </c>
      <c r="I47" s="23">
        <f t="shared" si="4"/>
        <v>436</v>
      </c>
      <c r="J47" s="24">
        <f t="shared" si="5"/>
        <v>6</v>
      </c>
      <c r="K47" s="23">
        <f t="shared" si="6"/>
        <v>442</v>
      </c>
    </row>
    <row r="48" spans="1:11" x14ac:dyDescent="0.25">
      <c r="A48" s="22" t="str">
        <f t="shared" si="0"/>
        <v>Town of Cortlandt - 27</v>
      </c>
      <c r="B48" s="11">
        <v>20027</v>
      </c>
      <c r="C48" s="11">
        <v>229</v>
      </c>
      <c r="D48" s="11">
        <v>296</v>
      </c>
      <c r="E48" s="11">
        <v>34</v>
      </c>
      <c r="F48" s="11">
        <v>14</v>
      </c>
      <c r="G48" s="11">
        <v>0</v>
      </c>
      <c r="H48" s="11">
        <v>0</v>
      </c>
      <c r="I48" s="23">
        <f t="shared" si="4"/>
        <v>573</v>
      </c>
      <c r="J48" s="24">
        <f t="shared" si="5"/>
        <v>4</v>
      </c>
      <c r="K48" s="23">
        <f t="shared" si="6"/>
        <v>577</v>
      </c>
    </row>
    <row r="49" spans="1:11" x14ac:dyDescent="0.25">
      <c r="A49" s="22" t="str">
        <f t="shared" si="0"/>
        <v>Town of Cortlandt - 28</v>
      </c>
      <c r="B49" s="11">
        <v>20028</v>
      </c>
      <c r="C49" s="11">
        <v>364</v>
      </c>
      <c r="D49" s="11">
        <v>281</v>
      </c>
      <c r="E49" s="11">
        <v>33</v>
      </c>
      <c r="F49" s="11">
        <v>29</v>
      </c>
      <c r="G49" s="11">
        <v>3</v>
      </c>
      <c r="H49" s="11">
        <v>0</v>
      </c>
      <c r="I49" s="23">
        <f t="shared" si="4"/>
        <v>710</v>
      </c>
      <c r="J49" s="24">
        <f t="shared" si="5"/>
        <v>5</v>
      </c>
      <c r="K49" s="23">
        <f t="shared" si="6"/>
        <v>715</v>
      </c>
    </row>
    <row r="50" spans="1:11" x14ac:dyDescent="0.25">
      <c r="A50" s="22" t="str">
        <f t="shared" si="0"/>
        <v>Town of Cortlandt - 29</v>
      </c>
      <c r="B50" s="11">
        <v>20029</v>
      </c>
      <c r="C50" s="11">
        <v>146</v>
      </c>
      <c r="D50" s="11">
        <v>39</v>
      </c>
      <c r="E50" s="11">
        <v>5</v>
      </c>
      <c r="F50" s="11">
        <v>8</v>
      </c>
      <c r="G50" s="11">
        <v>1</v>
      </c>
      <c r="H50" s="11">
        <v>0</v>
      </c>
      <c r="I50" s="23">
        <f t="shared" si="4"/>
        <v>199</v>
      </c>
      <c r="J50" s="24">
        <f t="shared" si="5"/>
        <v>1</v>
      </c>
      <c r="K50" s="23">
        <f t="shared" si="6"/>
        <v>200</v>
      </c>
    </row>
    <row r="51" spans="1:11" x14ac:dyDescent="0.25">
      <c r="A51" s="22" t="str">
        <f t="shared" si="0"/>
        <v>Town of Cortlandt - 30</v>
      </c>
      <c r="B51" s="11">
        <v>20030</v>
      </c>
      <c r="C51" s="11">
        <v>244</v>
      </c>
      <c r="D51" s="11">
        <v>141</v>
      </c>
      <c r="E51" s="11">
        <v>10</v>
      </c>
      <c r="F51" s="11">
        <v>12</v>
      </c>
      <c r="G51" s="11">
        <v>4</v>
      </c>
      <c r="H51" s="11">
        <v>0</v>
      </c>
      <c r="I51" s="23">
        <f t="shared" si="4"/>
        <v>411</v>
      </c>
      <c r="J51" s="24">
        <f t="shared" si="5"/>
        <v>5</v>
      </c>
      <c r="K51" s="23">
        <f t="shared" si="6"/>
        <v>416</v>
      </c>
    </row>
    <row r="52" spans="1:11" x14ac:dyDescent="0.25">
      <c r="A52" s="22" t="str">
        <f t="shared" si="0"/>
        <v>Town of Cortlandt - 31</v>
      </c>
      <c r="B52" s="11">
        <v>20031</v>
      </c>
      <c r="C52" s="11">
        <v>220</v>
      </c>
      <c r="D52" s="11">
        <v>108</v>
      </c>
      <c r="E52" s="11">
        <v>10</v>
      </c>
      <c r="F52" s="11">
        <v>30</v>
      </c>
      <c r="G52" s="11">
        <v>0</v>
      </c>
      <c r="H52" s="11">
        <v>0</v>
      </c>
      <c r="I52" s="23">
        <f t="shared" si="4"/>
        <v>368</v>
      </c>
      <c r="J52" s="24">
        <f t="shared" si="5"/>
        <v>1</v>
      </c>
      <c r="K52" s="23">
        <f t="shared" si="6"/>
        <v>369</v>
      </c>
    </row>
    <row r="53" spans="1:11" x14ac:dyDescent="0.25">
      <c r="A53" s="22" t="str">
        <f t="shared" si="0"/>
        <v>Town of Cortlandt - 32</v>
      </c>
      <c r="B53" s="11">
        <v>20032</v>
      </c>
      <c r="C53" s="11">
        <v>217</v>
      </c>
      <c r="D53" s="11">
        <v>60</v>
      </c>
      <c r="E53" s="11">
        <v>13</v>
      </c>
      <c r="F53" s="11">
        <v>25</v>
      </c>
      <c r="G53" s="11">
        <v>1</v>
      </c>
      <c r="H53" s="11">
        <v>0</v>
      </c>
      <c r="I53" s="23">
        <f t="shared" si="4"/>
        <v>316</v>
      </c>
      <c r="J53" s="24">
        <f t="shared" si="5"/>
        <v>1</v>
      </c>
      <c r="K53" s="23">
        <f t="shared" si="6"/>
        <v>317</v>
      </c>
    </row>
    <row r="54" spans="1:11" x14ac:dyDescent="0.25">
      <c r="A54" s="22" t="str">
        <f t="shared" si="0"/>
        <v>Town of Cortlandt - 33</v>
      </c>
      <c r="B54" s="11">
        <v>20033</v>
      </c>
      <c r="C54" s="11">
        <v>244</v>
      </c>
      <c r="D54" s="11">
        <v>114</v>
      </c>
      <c r="E54" s="11">
        <v>11</v>
      </c>
      <c r="F54" s="11">
        <v>19</v>
      </c>
      <c r="G54" s="11">
        <v>0</v>
      </c>
      <c r="H54" s="11">
        <v>0</v>
      </c>
      <c r="I54" s="23">
        <f t="shared" si="4"/>
        <v>388</v>
      </c>
      <c r="J54" s="24">
        <f t="shared" si="5"/>
        <v>5</v>
      </c>
      <c r="K54" s="23">
        <f t="shared" si="6"/>
        <v>393</v>
      </c>
    </row>
    <row r="55" spans="1:11" x14ac:dyDescent="0.25">
      <c r="A55" s="22" t="str">
        <f t="shared" si="0"/>
        <v>Town of Cortlandt - 34</v>
      </c>
      <c r="B55" s="11">
        <v>20034</v>
      </c>
      <c r="C55" s="11">
        <v>320</v>
      </c>
      <c r="D55" s="11">
        <v>232</v>
      </c>
      <c r="E55" s="11">
        <v>24</v>
      </c>
      <c r="F55" s="11">
        <v>27</v>
      </c>
      <c r="G55" s="11">
        <v>2</v>
      </c>
      <c r="H55" s="11">
        <v>0</v>
      </c>
      <c r="I55" s="23">
        <f t="shared" si="4"/>
        <v>605</v>
      </c>
      <c r="J55" s="24">
        <f t="shared" si="5"/>
        <v>11</v>
      </c>
      <c r="K55" s="23">
        <f t="shared" si="6"/>
        <v>616</v>
      </c>
    </row>
    <row r="56" spans="1:11" x14ac:dyDescent="0.25">
      <c r="A56" s="22" t="str">
        <f t="shared" si="0"/>
        <v>Town of Cortlandt - 35</v>
      </c>
      <c r="B56" s="11">
        <v>20035</v>
      </c>
      <c r="C56" s="11">
        <v>148</v>
      </c>
      <c r="D56" s="11">
        <v>142</v>
      </c>
      <c r="E56" s="11">
        <v>15</v>
      </c>
      <c r="F56" s="11">
        <v>13</v>
      </c>
      <c r="G56" s="11">
        <v>1</v>
      </c>
      <c r="H56" s="11">
        <v>0</v>
      </c>
      <c r="I56" s="23">
        <f t="shared" si="4"/>
        <v>319</v>
      </c>
      <c r="J56" s="24">
        <f t="shared" si="5"/>
        <v>7</v>
      </c>
      <c r="K56" s="23">
        <f t="shared" si="6"/>
        <v>326</v>
      </c>
    </row>
    <row r="57" spans="1:11" x14ac:dyDescent="0.25">
      <c r="A57" s="22" t="str">
        <f t="shared" si="0"/>
        <v>Town of Cortlandt - 38</v>
      </c>
      <c r="B57" s="11">
        <v>20038</v>
      </c>
      <c r="C57" s="11">
        <v>335</v>
      </c>
      <c r="D57" s="11">
        <v>192</v>
      </c>
      <c r="E57" s="11">
        <v>28</v>
      </c>
      <c r="F57" s="11">
        <v>27</v>
      </c>
      <c r="G57" s="11">
        <v>3</v>
      </c>
      <c r="H57" s="11">
        <v>0</v>
      </c>
      <c r="I57" s="23">
        <f t="shared" si="4"/>
        <v>585</v>
      </c>
      <c r="J57" s="24">
        <f t="shared" si="5"/>
        <v>4</v>
      </c>
      <c r="K57" s="23">
        <f t="shared" si="6"/>
        <v>589</v>
      </c>
    </row>
    <row r="58" spans="1:11" ht="13.8" thickBot="1" x14ac:dyDescent="0.3">
      <c r="A58" s="18" t="str">
        <f t="shared" si="0"/>
        <v>Town of Cortlandt - 39</v>
      </c>
      <c r="B58" s="19">
        <v>20039</v>
      </c>
      <c r="C58" s="19">
        <v>397</v>
      </c>
      <c r="D58" s="19">
        <v>172</v>
      </c>
      <c r="E58" s="19">
        <v>13</v>
      </c>
      <c r="F58" s="19">
        <v>31</v>
      </c>
      <c r="G58" s="19">
        <v>0</v>
      </c>
      <c r="H58" s="19">
        <v>0</v>
      </c>
      <c r="I58" s="19">
        <f t="shared" si="4"/>
        <v>613</v>
      </c>
      <c r="J58" s="26">
        <f t="shared" si="5"/>
        <v>4</v>
      </c>
      <c r="K58" s="19">
        <f t="shared" si="6"/>
        <v>617</v>
      </c>
    </row>
    <row r="59" spans="1:11" x14ac:dyDescent="0.25">
      <c r="A59" s="22"/>
      <c r="B59" s="11" t="s">
        <v>977</v>
      </c>
      <c r="C59" s="11">
        <f>SUM(C22:C58)</f>
        <v>9638</v>
      </c>
      <c r="D59" s="11">
        <f t="shared" ref="D59:K59" si="8">SUM(D22:D58)</f>
        <v>6303</v>
      </c>
      <c r="E59" s="11">
        <f t="shared" si="8"/>
        <v>689</v>
      </c>
      <c r="F59" s="11">
        <f t="shared" si="8"/>
        <v>946</v>
      </c>
      <c r="G59" s="11">
        <f t="shared" si="8"/>
        <v>66</v>
      </c>
      <c r="H59" s="11">
        <f t="shared" si="8"/>
        <v>4</v>
      </c>
      <c r="I59" s="11">
        <f t="shared" si="8"/>
        <v>17646</v>
      </c>
      <c r="J59" s="11">
        <f t="shared" si="8"/>
        <v>202</v>
      </c>
      <c r="K59" s="11">
        <f t="shared" si="8"/>
        <v>17848</v>
      </c>
    </row>
    <row r="60" spans="1:11" x14ac:dyDescent="0.25">
      <c r="A60" s="22" t="str">
        <f t="shared" si="0"/>
        <v>Town of Eastchester - 1</v>
      </c>
      <c r="B60" s="11">
        <v>30001</v>
      </c>
      <c r="C60" s="11">
        <v>382</v>
      </c>
      <c r="D60" s="11">
        <v>157</v>
      </c>
      <c r="E60" s="11">
        <v>19</v>
      </c>
      <c r="F60" s="11">
        <v>25</v>
      </c>
      <c r="G60" s="11">
        <v>0</v>
      </c>
      <c r="H60" s="11">
        <v>0</v>
      </c>
      <c r="I60" s="23">
        <f t="shared" si="4"/>
        <v>583</v>
      </c>
      <c r="J60" s="24">
        <f t="shared" si="5"/>
        <v>2</v>
      </c>
      <c r="K60" s="23">
        <f t="shared" si="6"/>
        <v>585</v>
      </c>
    </row>
    <row r="61" spans="1:11" x14ac:dyDescent="0.25">
      <c r="A61" s="22" t="str">
        <f t="shared" si="0"/>
        <v>Town of Eastchester - 2</v>
      </c>
      <c r="B61" s="11">
        <v>30002</v>
      </c>
      <c r="C61" s="11">
        <v>148</v>
      </c>
      <c r="D61" s="11">
        <v>81</v>
      </c>
      <c r="E61" s="11">
        <v>4</v>
      </c>
      <c r="F61" s="11">
        <v>7</v>
      </c>
      <c r="G61" s="11">
        <v>0</v>
      </c>
      <c r="H61" s="11">
        <v>0</v>
      </c>
      <c r="I61" s="23">
        <f t="shared" si="4"/>
        <v>240</v>
      </c>
      <c r="J61" s="24">
        <f t="shared" si="5"/>
        <v>3</v>
      </c>
      <c r="K61" s="23">
        <f t="shared" si="6"/>
        <v>243</v>
      </c>
    </row>
    <row r="62" spans="1:11" x14ac:dyDescent="0.25">
      <c r="A62" s="22" t="str">
        <f t="shared" si="0"/>
        <v>Town of Eastchester - 3</v>
      </c>
      <c r="B62" s="11">
        <v>30003</v>
      </c>
      <c r="C62" s="11">
        <v>167</v>
      </c>
      <c r="D62" s="11">
        <v>239</v>
      </c>
      <c r="E62" s="11">
        <v>6</v>
      </c>
      <c r="F62" s="11">
        <v>17</v>
      </c>
      <c r="G62" s="11">
        <v>2</v>
      </c>
      <c r="H62" s="11">
        <v>0</v>
      </c>
      <c r="I62" s="23">
        <f t="shared" si="4"/>
        <v>431</v>
      </c>
      <c r="J62" s="24">
        <f t="shared" si="5"/>
        <v>5</v>
      </c>
      <c r="K62" s="23">
        <f t="shared" si="6"/>
        <v>436</v>
      </c>
    </row>
    <row r="63" spans="1:11" x14ac:dyDescent="0.25">
      <c r="A63" s="22" t="str">
        <f t="shared" si="0"/>
        <v>Town of Eastchester - 4</v>
      </c>
      <c r="B63" s="11">
        <v>30004</v>
      </c>
      <c r="C63" s="11">
        <v>199</v>
      </c>
      <c r="D63" s="11">
        <v>282</v>
      </c>
      <c r="E63" s="11">
        <v>26</v>
      </c>
      <c r="F63" s="11">
        <v>17</v>
      </c>
      <c r="G63" s="11">
        <v>0</v>
      </c>
      <c r="H63" s="11">
        <v>0</v>
      </c>
      <c r="I63" s="23">
        <f t="shared" si="4"/>
        <v>524</v>
      </c>
      <c r="J63" s="24">
        <f t="shared" si="5"/>
        <v>7</v>
      </c>
      <c r="K63" s="23">
        <f t="shared" si="6"/>
        <v>531</v>
      </c>
    </row>
    <row r="64" spans="1:11" x14ac:dyDescent="0.25">
      <c r="A64" s="22" t="str">
        <f t="shared" si="0"/>
        <v>Town of Eastchester - 5</v>
      </c>
      <c r="B64" s="11">
        <v>30005</v>
      </c>
      <c r="C64" s="11">
        <v>156</v>
      </c>
      <c r="D64" s="11">
        <v>252</v>
      </c>
      <c r="E64" s="11">
        <v>11</v>
      </c>
      <c r="F64" s="11">
        <v>10</v>
      </c>
      <c r="G64" s="11">
        <v>0</v>
      </c>
      <c r="H64" s="11">
        <v>0</v>
      </c>
      <c r="I64" s="23">
        <f t="shared" si="4"/>
        <v>429</v>
      </c>
      <c r="J64" s="24">
        <f t="shared" si="5"/>
        <v>11</v>
      </c>
      <c r="K64" s="23">
        <f t="shared" si="6"/>
        <v>440</v>
      </c>
    </row>
    <row r="65" spans="1:11" x14ac:dyDescent="0.25">
      <c r="A65" s="22" t="str">
        <f t="shared" si="0"/>
        <v>Town of Eastchester - 6</v>
      </c>
      <c r="B65" s="11">
        <v>30006</v>
      </c>
      <c r="C65" s="11">
        <v>86</v>
      </c>
      <c r="D65" s="11">
        <v>135</v>
      </c>
      <c r="E65" s="11">
        <v>9</v>
      </c>
      <c r="F65" s="11">
        <v>5</v>
      </c>
      <c r="G65" s="11">
        <v>0</v>
      </c>
      <c r="H65" s="11">
        <v>0</v>
      </c>
      <c r="I65" s="23">
        <f t="shared" si="4"/>
        <v>235</v>
      </c>
      <c r="J65" s="24">
        <f t="shared" si="5"/>
        <v>4</v>
      </c>
      <c r="K65" s="23">
        <f t="shared" si="6"/>
        <v>239</v>
      </c>
    </row>
    <row r="66" spans="1:11" x14ac:dyDescent="0.25">
      <c r="A66" s="22" t="str">
        <f t="shared" si="0"/>
        <v>Town of Eastchester - 7</v>
      </c>
      <c r="B66" s="11">
        <v>30007</v>
      </c>
      <c r="C66" s="11">
        <v>103</v>
      </c>
      <c r="D66" s="11">
        <v>162</v>
      </c>
      <c r="E66" s="11">
        <v>7</v>
      </c>
      <c r="F66" s="11">
        <v>3</v>
      </c>
      <c r="G66" s="11">
        <v>1</v>
      </c>
      <c r="H66" s="11">
        <v>0</v>
      </c>
      <c r="I66" s="23">
        <f t="shared" si="4"/>
        <v>276</v>
      </c>
      <c r="J66" s="24">
        <f t="shared" si="5"/>
        <v>2</v>
      </c>
      <c r="K66" s="23">
        <f t="shared" si="6"/>
        <v>278</v>
      </c>
    </row>
    <row r="67" spans="1:11" x14ac:dyDescent="0.25">
      <c r="A67" s="22" t="str">
        <f t="shared" si="0"/>
        <v>Town of Eastchester - 8</v>
      </c>
      <c r="B67" s="11">
        <v>30008</v>
      </c>
      <c r="C67" s="11">
        <v>124</v>
      </c>
      <c r="D67" s="11">
        <v>198</v>
      </c>
      <c r="E67" s="11">
        <v>15</v>
      </c>
      <c r="F67" s="11">
        <v>6</v>
      </c>
      <c r="G67" s="11">
        <v>0</v>
      </c>
      <c r="H67" s="11">
        <v>1</v>
      </c>
      <c r="I67" s="23">
        <f t="shared" si="4"/>
        <v>344</v>
      </c>
      <c r="J67" s="24">
        <f t="shared" si="5"/>
        <v>6</v>
      </c>
      <c r="K67" s="23">
        <f t="shared" si="6"/>
        <v>350</v>
      </c>
    </row>
    <row r="68" spans="1:11" x14ac:dyDescent="0.25">
      <c r="A68" s="22" t="str">
        <f t="shared" si="0"/>
        <v>Town of Eastchester - 9</v>
      </c>
      <c r="B68" s="11">
        <v>30009</v>
      </c>
      <c r="C68" s="11">
        <v>86</v>
      </c>
      <c r="D68" s="11">
        <v>162</v>
      </c>
      <c r="E68" s="11">
        <v>17</v>
      </c>
      <c r="F68" s="11">
        <v>11</v>
      </c>
      <c r="G68" s="11">
        <v>1</v>
      </c>
      <c r="H68" s="11">
        <v>0</v>
      </c>
      <c r="I68" s="23">
        <f t="shared" si="4"/>
        <v>277</v>
      </c>
      <c r="J68" s="24">
        <f t="shared" si="5"/>
        <v>5</v>
      </c>
      <c r="K68" s="23">
        <f t="shared" si="6"/>
        <v>282</v>
      </c>
    </row>
    <row r="69" spans="1:11" x14ac:dyDescent="0.25">
      <c r="A69" s="22" t="str">
        <f t="shared" si="0"/>
        <v>Town of Eastchester - 10</v>
      </c>
      <c r="B69" s="11">
        <v>30010</v>
      </c>
      <c r="C69" s="11">
        <v>230</v>
      </c>
      <c r="D69" s="11">
        <v>198</v>
      </c>
      <c r="E69" s="11">
        <v>14</v>
      </c>
      <c r="F69" s="11">
        <v>18</v>
      </c>
      <c r="G69" s="11">
        <v>0</v>
      </c>
      <c r="H69" s="11">
        <v>0</v>
      </c>
      <c r="I69" s="23">
        <f t="shared" si="4"/>
        <v>460</v>
      </c>
      <c r="J69" s="24">
        <f t="shared" si="5"/>
        <v>5</v>
      </c>
      <c r="K69" s="23">
        <f t="shared" si="6"/>
        <v>465</v>
      </c>
    </row>
    <row r="70" spans="1:11" x14ac:dyDescent="0.25">
      <c r="A70" s="22" t="str">
        <f t="shared" si="0"/>
        <v>Town of Eastchester - 11</v>
      </c>
      <c r="B70" s="11">
        <v>30011</v>
      </c>
      <c r="C70" s="11">
        <v>119</v>
      </c>
      <c r="D70" s="11">
        <v>63</v>
      </c>
      <c r="E70" s="11">
        <v>6</v>
      </c>
      <c r="F70" s="11">
        <v>5</v>
      </c>
      <c r="G70" s="11">
        <v>1</v>
      </c>
      <c r="H70" s="11">
        <v>0</v>
      </c>
      <c r="I70" s="23">
        <f t="shared" si="4"/>
        <v>194</v>
      </c>
      <c r="J70" s="24">
        <f t="shared" si="5"/>
        <v>4</v>
      </c>
      <c r="K70" s="23">
        <f t="shared" si="6"/>
        <v>198</v>
      </c>
    </row>
    <row r="71" spans="1:11" x14ac:dyDescent="0.25">
      <c r="A71" s="22" t="str">
        <f t="shared" ref="A71:A135" si="9">VLOOKUP(B71,KEY,3,FALSE)</f>
        <v>Town of Eastchester - 12</v>
      </c>
      <c r="B71" s="11">
        <v>30012</v>
      </c>
      <c r="C71" s="11">
        <v>189</v>
      </c>
      <c r="D71" s="11">
        <v>101</v>
      </c>
      <c r="E71" s="11">
        <v>9</v>
      </c>
      <c r="F71" s="11">
        <v>6</v>
      </c>
      <c r="G71" s="11">
        <v>1</v>
      </c>
      <c r="H71" s="11">
        <v>1</v>
      </c>
      <c r="I71" s="23">
        <f t="shared" si="4"/>
        <v>307</v>
      </c>
      <c r="J71" s="24">
        <f t="shared" si="5"/>
        <v>6</v>
      </c>
      <c r="K71" s="23">
        <f t="shared" si="6"/>
        <v>313</v>
      </c>
    </row>
    <row r="72" spans="1:11" x14ac:dyDescent="0.25">
      <c r="A72" s="22" t="str">
        <f t="shared" si="9"/>
        <v>Town of Eastchester - 13</v>
      </c>
      <c r="B72" s="11">
        <v>30013</v>
      </c>
      <c r="C72" s="11">
        <v>287</v>
      </c>
      <c r="D72" s="11">
        <v>284</v>
      </c>
      <c r="E72" s="11">
        <v>25</v>
      </c>
      <c r="F72" s="11">
        <v>16</v>
      </c>
      <c r="G72" s="11">
        <v>2</v>
      </c>
      <c r="H72" s="11">
        <v>1</v>
      </c>
      <c r="I72" s="23">
        <f t="shared" si="4"/>
        <v>615</v>
      </c>
      <c r="J72" s="24">
        <f t="shared" si="5"/>
        <v>14</v>
      </c>
      <c r="K72" s="23">
        <f t="shared" si="6"/>
        <v>629</v>
      </c>
    </row>
    <row r="73" spans="1:11" x14ac:dyDescent="0.25">
      <c r="A73" s="22" t="str">
        <f t="shared" si="9"/>
        <v>Town of Eastchester - 14</v>
      </c>
      <c r="B73" s="11">
        <v>30014</v>
      </c>
      <c r="C73" s="11">
        <v>234</v>
      </c>
      <c r="D73" s="11">
        <v>128</v>
      </c>
      <c r="E73" s="11">
        <v>12</v>
      </c>
      <c r="F73" s="11">
        <v>13</v>
      </c>
      <c r="G73" s="11">
        <v>1</v>
      </c>
      <c r="H73" s="11">
        <v>0</v>
      </c>
      <c r="I73" s="23">
        <f t="shared" si="4"/>
        <v>388</v>
      </c>
      <c r="J73" s="24">
        <f t="shared" si="5"/>
        <v>12</v>
      </c>
      <c r="K73" s="23">
        <f t="shared" si="6"/>
        <v>400</v>
      </c>
    </row>
    <row r="74" spans="1:11" x14ac:dyDescent="0.25">
      <c r="A74" s="22" t="str">
        <f t="shared" si="9"/>
        <v>Town of Eastchester - 15</v>
      </c>
      <c r="B74" s="11">
        <v>30015</v>
      </c>
      <c r="C74" s="11">
        <v>201</v>
      </c>
      <c r="D74" s="11">
        <v>309</v>
      </c>
      <c r="E74" s="11">
        <v>28</v>
      </c>
      <c r="F74" s="11">
        <v>2</v>
      </c>
      <c r="G74" s="11">
        <v>0</v>
      </c>
      <c r="H74" s="11">
        <v>0</v>
      </c>
      <c r="I74" s="23">
        <f t="shared" si="4"/>
        <v>540</v>
      </c>
      <c r="J74" s="24">
        <f t="shared" si="5"/>
        <v>5</v>
      </c>
      <c r="K74" s="23">
        <f t="shared" si="6"/>
        <v>545</v>
      </c>
    </row>
    <row r="75" spans="1:11" x14ac:dyDescent="0.25">
      <c r="A75" s="22" t="str">
        <f t="shared" si="9"/>
        <v>Town of Eastchester - 16</v>
      </c>
      <c r="B75" s="11">
        <v>30016</v>
      </c>
      <c r="C75" s="11">
        <v>289</v>
      </c>
      <c r="D75" s="11">
        <v>196</v>
      </c>
      <c r="E75" s="11">
        <v>11</v>
      </c>
      <c r="F75" s="11">
        <v>6</v>
      </c>
      <c r="G75" s="11">
        <v>1</v>
      </c>
      <c r="H75" s="11">
        <v>0</v>
      </c>
      <c r="I75" s="23">
        <f t="shared" si="4"/>
        <v>503</v>
      </c>
      <c r="J75" s="24">
        <f t="shared" si="5"/>
        <v>1</v>
      </c>
      <c r="K75" s="23">
        <f t="shared" si="6"/>
        <v>504</v>
      </c>
    </row>
    <row r="76" spans="1:11" x14ac:dyDescent="0.25">
      <c r="A76" s="22" t="str">
        <f t="shared" si="9"/>
        <v>Town of Eastchester - 17</v>
      </c>
      <c r="B76" s="11">
        <v>30017</v>
      </c>
      <c r="C76" s="11">
        <v>217</v>
      </c>
      <c r="D76" s="11">
        <v>196</v>
      </c>
      <c r="E76" s="11">
        <v>19</v>
      </c>
      <c r="F76" s="11">
        <v>4</v>
      </c>
      <c r="G76" s="11">
        <v>0</v>
      </c>
      <c r="H76" s="11">
        <v>0</v>
      </c>
      <c r="I76" s="23">
        <f t="shared" si="4"/>
        <v>436</v>
      </c>
      <c r="J76" s="24">
        <f t="shared" si="5"/>
        <v>3</v>
      </c>
      <c r="K76" s="23">
        <f t="shared" si="6"/>
        <v>439</v>
      </c>
    </row>
    <row r="77" spans="1:11" x14ac:dyDescent="0.25">
      <c r="A77" s="22" t="str">
        <f t="shared" si="9"/>
        <v>Town of Eastchester - 18</v>
      </c>
      <c r="B77" s="11">
        <v>30018</v>
      </c>
      <c r="C77" s="11">
        <v>169</v>
      </c>
      <c r="D77" s="11">
        <v>101</v>
      </c>
      <c r="E77" s="11">
        <v>11</v>
      </c>
      <c r="F77" s="11">
        <v>7</v>
      </c>
      <c r="G77" s="11">
        <v>2</v>
      </c>
      <c r="H77" s="11">
        <v>0</v>
      </c>
      <c r="I77" s="23">
        <f t="shared" si="4"/>
        <v>290</v>
      </c>
      <c r="J77" s="24">
        <f t="shared" si="5"/>
        <v>1</v>
      </c>
      <c r="K77" s="23">
        <f t="shared" si="6"/>
        <v>291</v>
      </c>
    </row>
    <row r="78" spans="1:11" x14ac:dyDescent="0.25">
      <c r="A78" s="22" t="str">
        <f t="shared" si="9"/>
        <v>Town of Eastchester - 19</v>
      </c>
      <c r="B78" s="11">
        <v>30019</v>
      </c>
      <c r="C78" s="11">
        <v>192</v>
      </c>
      <c r="D78" s="11">
        <v>125</v>
      </c>
      <c r="E78" s="11">
        <v>15</v>
      </c>
      <c r="F78" s="11">
        <v>7</v>
      </c>
      <c r="G78" s="11">
        <v>2</v>
      </c>
      <c r="H78" s="11">
        <v>0</v>
      </c>
      <c r="I78" s="23">
        <f t="shared" si="4"/>
        <v>341</v>
      </c>
      <c r="J78" s="24">
        <f t="shared" si="5"/>
        <v>8</v>
      </c>
      <c r="K78" s="23">
        <f t="shared" si="6"/>
        <v>349</v>
      </c>
    </row>
    <row r="79" spans="1:11" x14ac:dyDescent="0.25">
      <c r="A79" s="22" t="str">
        <f t="shared" si="9"/>
        <v>Town of Eastchester - 20</v>
      </c>
      <c r="B79" s="11">
        <v>30020</v>
      </c>
      <c r="C79" s="11">
        <v>314</v>
      </c>
      <c r="D79" s="11">
        <v>200</v>
      </c>
      <c r="E79" s="11">
        <v>16</v>
      </c>
      <c r="F79" s="11">
        <v>12</v>
      </c>
      <c r="G79" s="11">
        <v>4</v>
      </c>
      <c r="H79" s="11">
        <v>0</v>
      </c>
      <c r="I79" s="23">
        <f t="shared" si="4"/>
        <v>546</v>
      </c>
      <c r="J79" s="24">
        <f t="shared" si="5"/>
        <v>5</v>
      </c>
      <c r="K79" s="23">
        <f t="shared" si="6"/>
        <v>551</v>
      </c>
    </row>
    <row r="80" spans="1:11" x14ac:dyDescent="0.25">
      <c r="A80" s="22" t="str">
        <f t="shared" si="9"/>
        <v>Town of Eastchester - 21</v>
      </c>
      <c r="B80" s="11">
        <v>30021</v>
      </c>
      <c r="C80" s="11">
        <v>176</v>
      </c>
      <c r="D80" s="11">
        <v>113</v>
      </c>
      <c r="E80" s="11">
        <v>9</v>
      </c>
      <c r="F80" s="11">
        <v>6</v>
      </c>
      <c r="G80" s="11">
        <v>0</v>
      </c>
      <c r="H80" s="11">
        <v>0</v>
      </c>
      <c r="I80" s="23">
        <f t="shared" si="4"/>
        <v>304</v>
      </c>
      <c r="J80" s="24">
        <f t="shared" si="5"/>
        <v>7</v>
      </c>
      <c r="K80" s="23">
        <f t="shared" si="6"/>
        <v>311</v>
      </c>
    </row>
    <row r="81" spans="1:11" x14ac:dyDescent="0.25">
      <c r="A81" s="22" t="str">
        <f t="shared" si="9"/>
        <v>Town of Eastchester - 22</v>
      </c>
      <c r="B81" s="11">
        <v>30022</v>
      </c>
      <c r="C81" s="11">
        <v>270</v>
      </c>
      <c r="D81" s="11">
        <v>178</v>
      </c>
      <c r="E81" s="11">
        <v>20</v>
      </c>
      <c r="F81" s="11">
        <v>17</v>
      </c>
      <c r="G81" s="11">
        <v>1</v>
      </c>
      <c r="H81" s="11">
        <v>0</v>
      </c>
      <c r="I81" s="23">
        <f t="shared" si="4"/>
        <v>486</v>
      </c>
      <c r="J81" s="24">
        <f t="shared" si="5"/>
        <v>6</v>
      </c>
      <c r="K81" s="23">
        <f t="shared" si="6"/>
        <v>492</v>
      </c>
    </row>
    <row r="82" spans="1:11" x14ac:dyDescent="0.25">
      <c r="A82" s="22" t="str">
        <f t="shared" si="9"/>
        <v>Town of Eastchester - 23</v>
      </c>
      <c r="B82" s="11">
        <v>30023</v>
      </c>
      <c r="C82" s="11">
        <v>227</v>
      </c>
      <c r="D82" s="11">
        <v>254</v>
      </c>
      <c r="E82" s="11">
        <v>42</v>
      </c>
      <c r="F82" s="11">
        <v>16</v>
      </c>
      <c r="G82" s="11">
        <v>3</v>
      </c>
      <c r="H82" s="11">
        <v>0</v>
      </c>
      <c r="I82" s="23">
        <f t="shared" si="4"/>
        <v>542</v>
      </c>
      <c r="J82" s="24">
        <f t="shared" si="5"/>
        <v>8</v>
      </c>
      <c r="K82" s="23">
        <f t="shared" si="6"/>
        <v>550</v>
      </c>
    </row>
    <row r="83" spans="1:11" x14ac:dyDescent="0.25">
      <c r="A83" s="22" t="str">
        <f t="shared" si="9"/>
        <v>Town of Eastchester - 24</v>
      </c>
      <c r="B83" s="11">
        <v>30024</v>
      </c>
      <c r="C83" s="11">
        <v>89</v>
      </c>
      <c r="D83" s="11">
        <v>129</v>
      </c>
      <c r="E83" s="11">
        <v>9</v>
      </c>
      <c r="F83" s="11">
        <v>4</v>
      </c>
      <c r="G83" s="11">
        <v>0</v>
      </c>
      <c r="H83" s="11">
        <v>0</v>
      </c>
      <c r="I83" s="23">
        <f t="shared" si="4"/>
        <v>231</v>
      </c>
      <c r="J83" s="24">
        <f t="shared" si="5"/>
        <v>6</v>
      </c>
      <c r="K83" s="23">
        <f t="shared" si="6"/>
        <v>237</v>
      </c>
    </row>
    <row r="84" spans="1:11" x14ac:dyDescent="0.25">
      <c r="A84" s="22" t="str">
        <f t="shared" si="9"/>
        <v>Town of Eastchester - 25</v>
      </c>
      <c r="B84" s="11">
        <v>30025</v>
      </c>
      <c r="C84" s="11">
        <v>135</v>
      </c>
      <c r="D84" s="11">
        <v>272</v>
      </c>
      <c r="E84" s="11">
        <v>31</v>
      </c>
      <c r="F84" s="11">
        <v>13</v>
      </c>
      <c r="G84" s="11">
        <v>0</v>
      </c>
      <c r="H84" s="11">
        <v>0</v>
      </c>
      <c r="I84" s="23">
        <f t="shared" ref="I84:I148" si="10">SUM(C84:H84)</f>
        <v>451</v>
      </c>
      <c r="J84" s="24">
        <f t="shared" ref="J84:J148" si="11">SUM(K84-I84)</f>
        <v>10</v>
      </c>
      <c r="K84" s="23">
        <f t="shared" ref="K84:K148" si="12">VLOOKUP(B84,KEY,2,FALSE)</f>
        <v>461</v>
      </c>
    </row>
    <row r="85" spans="1:11" x14ac:dyDescent="0.25">
      <c r="A85" s="22" t="str">
        <f t="shared" si="9"/>
        <v>Town of Eastchester - 26</v>
      </c>
      <c r="B85" s="11">
        <v>30026</v>
      </c>
      <c r="C85" s="11">
        <v>118</v>
      </c>
      <c r="D85" s="11">
        <v>258</v>
      </c>
      <c r="E85" s="11">
        <v>21</v>
      </c>
      <c r="F85" s="11">
        <v>6</v>
      </c>
      <c r="G85" s="11">
        <v>0</v>
      </c>
      <c r="H85" s="11">
        <v>0</v>
      </c>
      <c r="I85" s="23">
        <f t="shared" si="10"/>
        <v>403</v>
      </c>
      <c r="J85" s="24">
        <f t="shared" si="11"/>
        <v>11</v>
      </c>
      <c r="K85" s="23">
        <f t="shared" si="12"/>
        <v>414</v>
      </c>
    </row>
    <row r="86" spans="1:11" x14ac:dyDescent="0.25">
      <c r="A86" s="22" t="str">
        <f t="shared" si="9"/>
        <v>Town of Eastchester - 27</v>
      </c>
      <c r="B86" s="11">
        <v>30027</v>
      </c>
      <c r="C86" s="11">
        <v>225</v>
      </c>
      <c r="D86" s="11">
        <v>117</v>
      </c>
      <c r="E86" s="11">
        <v>13</v>
      </c>
      <c r="F86" s="11">
        <v>16</v>
      </c>
      <c r="G86" s="11">
        <v>1</v>
      </c>
      <c r="H86" s="11">
        <v>0</v>
      </c>
      <c r="I86" s="23">
        <f t="shared" si="10"/>
        <v>372</v>
      </c>
      <c r="J86" s="24">
        <f t="shared" si="11"/>
        <v>4</v>
      </c>
      <c r="K86" s="23">
        <f t="shared" si="12"/>
        <v>376</v>
      </c>
    </row>
    <row r="87" spans="1:11" x14ac:dyDescent="0.25">
      <c r="A87" s="22" t="str">
        <f t="shared" si="9"/>
        <v>Town of Eastchester - 28</v>
      </c>
      <c r="B87" s="11">
        <v>30028</v>
      </c>
      <c r="C87" s="11">
        <v>121</v>
      </c>
      <c r="D87" s="11">
        <v>190</v>
      </c>
      <c r="E87" s="11">
        <v>13</v>
      </c>
      <c r="F87" s="11">
        <v>14</v>
      </c>
      <c r="G87" s="11">
        <v>2</v>
      </c>
      <c r="H87" s="11">
        <v>1</v>
      </c>
      <c r="I87" s="23">
        <f t="shared" si="10"/>
        <v>341</v>
      </c>
      <c r="J87" s="24">
        <f t="shared" si="11"/>
        <v>1</v>
      </c>
      <c r="K87" s="23">
        <f t="shared" si="12"/>
        <v>342</v>
      </c>
    </row>
    <row r="88" spans="1:11" x14ac:dyDescent="0.25">
      <c r="A88" s="22" t="str">
        <f t="shared" si="9"/>
        <v>Town of Eastchester - 29</v>
      </c>
      <c r="B88" s="11">
        <v>30029</v>
      </c>
      <c r="C88" s="11">
        <v>158</v>
      </c>
      <c r="D88" s="11">
        <v>327</v>
      </c>
      <c r="E88" s="11">
        <v>28</v>
      </c>
      <c r="F88" s="11">
        <v>10</v>
      </c>
      <c r="G88" s="11">
        <v>2</v>
      </c>
      <c r="H88" s="11">
        <v>0</v>
      </c>
      <c r="I88" s="23">
        <f t="shared" si="10"/>
        <v>525</v>
      </c>
      <c r="J88" s="24">
        <f t="shared" si="11"/>
        <v>8</v>
      </c>
      <c r="K88" s="23">
        <f t="shared" si="12"/>
        <v>533</v>
      </c>
    </row>
    <row r="89" spans="1:11" x14ac:dyDescent="0.25">
      <c r="A89" s="22" t="str">
        <f t="shared" si="9"/>
        <v>Town of Eastchester - 30</v>
      </c>
      <c r="B89" s="11">
        <v>30030</v>
      </c>
      <c r="C89" s="11">
        <v>167</v>
      </c>
      <c r="D89" s="11">
        <v>242</v>
      </c>
      <c r="E89" s="11">
        <v>20</v>
      </c>
      <c r="F89" s="11">
        <v>6</v>
      </c>
      <c r="G89" s="11">
        <v>2</v>
      </c>
      <c r="H89" s="11">
        <v>0</v>
      </c>
      <c r="I89" s="23">
        <f t="shared" si="10"/>
        <v>437</v>
      </c>
      <c r="J89" s="24">
        <f t="shared" si="11"/>
        <v>5</v>
      </c>
      <c r="K89" s="23">
        <f t="shared" si="12"/>
        <v>442</v>
      </c>
    </row>
    <row r="90" spans="1:11" x14ac:dyDescent="0.25">
      <c r="A90" s="22" t="str">
        <f t="shared" si="9"/>
        <v>Town of Eastchester - 31</v>
      </c>
      <c r="B90" s="11">
        <v>30031</v>
      </c>
      <c r="C90" s="11">
        <v>143</v>
      </c>
      <c r="D90" s="11">
        <v>129</v>
      </c>
      <c r="E90" s="11">
        <v>10</v>
      </c>
      <c r="F90" s="11">
        <v>9</v>
      </c>
      <c r="G90" s="11">
        <v>1</v>
      </c>
      <c r="H90" s="11">
        <v>1</v>
      </c>
      <c r="I90" s="23">
        <f t="shared" si="10"/>
        <v>293</v>
      </c>
      <c r="J90" s="24">
        <f t="shared" si="11"/>
        <v>4</v>
      </c>
      <c r="K90" s="23">
        <f t="shared" si="12"/>
        <v>297</v>
      </c>
    </row>
    <row r="91" spans="1:11" x14ac:dyDescent="0.25">
      <c r="A91" s="22" t="str">
        <f t="shared" si="9"/>
        <v>Town of Eastchester - 32</v>
      </c>
      <c r="B91" s="11">
        <v>30032</v>
      </c>
      <c r="C91" s="11">
        <v>186</v>
      </c>
      <c r="D91" s="11">
        <v>141</v>
      </c>
      <c r="E91" s="11">
        <v>25</v>
      </c>
      <c r="F91" s="11">
        <v>13</v>
      </c>
      <c r="G91" s="11">
        <v>0</v>
      </c>
      <c r="H91" s="11">
        <v>0</v>
      </c>
      <c r="I91" s="23">
        <f t="shared" si="10"/>
        <v>365</v>
      </c>
      <c r="J91" s="24">
        <f t="shared" si="11"/>
        <v>5</v>
      </c>
      <c r="K91" s="23">
        <f t="shared" si="12"/>
        <v>370</v>
      </c>
    </row>
    <row r="92" spans="1:11" x14ac:dyDescent="0.25">
      <c r="A92" s="22" t="str">
        <f t="shared" si="9"/>
        <v>Town of Eastchester - 33</v>
      </c>
      <c r="B92" s="11">
        <v>30033</v>
      </c>
      <c r="C92" s="11">
        <v>195</v>
      </c>
      <c r="D92" s="11">
        <v>102</v>
      </c>
      <c r="E92" s="11">
        <v>17</v>
      </c>
      <c r="F92" s="11">
        <v>10</v>
      </c>
      <c r="G92" s="11">
        <v>0</v>
      </c>
      <c r="H92" s="11">
        <v>0</v>
      </c>
      <c r="I92" s="23">
        <f t="shared" si="10"/>
        <v>324</v>
      </c>
      <c r="J92" s="24">
        <f t="shared" si="11"/>
        <v>9</v>
      </c>
      <c r="K92" s="23">
        <f t="shared" si="12"/>
        <v>333</v>
      </c>
    </row>
    <row r="93" spans="1:11" x14ac:dyDescent="0.25">
      <c r="A93" s="22" t="str">
        <f t="shared" si="9"/>
        <v>Town of Eastchester - 34</v>
      </c>
      <c r="B93" s="11">
        <v>30034</v>
      </c>
      <c r="C93" s="11">
        <v>172</v>
      </c>
      <c r="D93" s="11">
        <v>79</v>
      </c>
      <c r="E93" s="11">
        <v>7</v>
      </c>
      <c r="F93" s="11">
        <v>10</v>
      </c>
      <c r="G93" s="11">
        <v>1</v>
      </c>
      <c r="H93" s="11">
        <v>0</v>
      </c>
      <c r="I93" s="23">
        <f t="shared" si="10"/>
        <v>269</v>
      </c>
      <c r="J93" s="24">
        <f t="shared" si="11"/>
        <v>4</v>
      </c>
      <c r="K93" s="23">
        <f t="shared" si="12"/>
        <v>273</v>
      </c>
    </row>
    <row r="94" spans="1:11" x14ac:dyDescent="0.25">
      <c r="A94" s="22" t="str">
        <f t="shared" si="9"/>
        <v>Town of Eastchester - 35</v>
      </c>
      <c r="B94" s="11">
        <v>30035</v>
      </c>
      <c r="C94" s="11">
        <v>92</v>
      </c>
      <c r="D94" s="11">
        <v>133</v>
      </c>
      <c r="E94" s="11">
        <v>20</v>
      </c>
      <c r="F94" s="11">
        <v>5</v>
      </c>
      <c r="G94" s="11">
        <v>1</v>
      </c>
      <c r="H94" s="11">
        <v>0</v>
      </c>
      <c r="I94" s="23">
        <f t="shared" si="10"/>
        <v>251</v>
      </c>
      <c r="J94" s="24">
        <f t="shared" si="11"/>
        <v>8</v>
      </c>
      <c r="K94" s="23">
        <f t="shared" si="12"/>
        <v>259</v>
      </c>
    </row>
    <row r="95" spans="1:11" x14ac:dyDescent="0.25">
      <c r="A95" s="22" t="str">
        <f t="shared" si="9"/>
        <v>Town of Eastchester - 36</v>
      </c>
      <c r="B95" s="11">
        <v>30036</v>
      </c>
      <c r="C95" s="11">
        <v>96</v>
      </c>
      <c r="D95" s="11">
        <v>233</v>
      </c>
      <c r="E95" s="11">
        <v>21</v>
      </c>
      <c r="F95" s="11">
        <v>3</v>
      </c>
      <c r="G95" s="11">
        <v>1</v>
      </c>
      <c r="H95" s="11">
        <v>0</v>
      </c>
      <c r="I95" s="23">
        <f t="shared" si="10"/>
        <v>354</v>
      </c>
      <c r="J95" s="24">
        <f t="shared" si="11"/>
        <v>3</v>
      </c>
      <c r="K95" s="23">
        <f t="shared" si="12"/>
        <v>357</v>
      </c>
    </row>
    <row r="96" spans="1:11" x14ac:dyDescent="0.25">
      <c r="A96" s="22" t="str">
        <f t="shared" si="9"/>
        <v>Town of Eastchester - 37</v>
      </c>
      <c r="B96" s="11">
        <v>30037</v>
      </c>
      <c r="C96" s="11">
        <v>113</v>
      </c>
      <c r="D96" s="11">
        <v>171</v>
      </c>
      <c r="E96" s="11">
        <v>14</v>
      </c>
      <c r="F96" s="11">
        <v>8</v>
      </c>
      <c r="G96" s="11">
        <v>1</v>
      </c>
      <c r="H96" s="11">
        <v>0</v>
      </c>
      <c r="I96" s="23">
        <f t="shared" si="10"/>
        <v>307</v>
      </c>
      <c r="J96" s="24">
        <f t="shared" si="11"/>
        <v>2</v>
      </c>
      <c r="K96" s="23">
        <f t="shared" si="12"/>
        <v>309</v>
      </c>
    </row>
    <row r="97" spans="1:11" x14ac:dyDescent="0.25">
      <c r="A97" s="22" t="str">
        <f t="shared" si="9"/>
        <v>Town of Eastchester - 38</v>
      </c>
      <c r="B97" s="11">
        <v>30038</v>
      </c>
      <c r="C97" s="11">
        <v>90</v>
      </c>
      <c r="D97" s="11">
        <v>243</v>
      </c>
      <c r="E97" s="11">
        <v>13</v>
      </c>
      <c r="F97" s="11">
        <v>5</v>
      </c>
      <c r="G97" s="11">
        <v>4</v>
      </c>
      <c r="H97" s="11">
        <v>0</v>
      </c>
      <c r="I97" s="23">
        <f t="shared" si="10"/>
        <v>355</v>
      </c>
      <c r="J97" s="24">
        <f t="shared" si="11"/>
        <v>4</v>
      </c>
      <c r="K97" s="23">
        <f t="shared" si="12"/>
        <v>359</v>
      </c>
    </row>
    <row r="98" spans="1:11" ht="13.8" thickBot="1" x14ac:dyDescent="0.3">
      <c r="A98" s="18" t="str">
        <f t="shared" si="9"/>
        <v>Town of Eastchester - 39</v>
      </c>
      <c r="B98" s="19">
        <v>30039</v>
      </c>
      <c r="C98" s="19">
        <v>92</v>
      </c>
      <c r="D98" s="19">
        <v>226</v>
      </c>
      <c r="E98" s="19">
        <v>20</v>
      </c>
      <c r="F98" s="19">
        <v>5</v>
      </c>
      <c r="G98" s="19">
        <v>2</v>
      </c>
      <c r="H98" s="19">
        <v>0</v>
      </c>
      <c r="I98" s="19">
        <f t="shared" si="10"/>
        <v>345</v>
      </c>
      <c r="J98" s="26">
        <f t="shared" si="11"/>
        <v>3</v>
      </c>
      <c r="K98" s="19">
        <f t="shared" si="12"/>
        <v>348</v>
      </c>
    </row>
    <row r="99" spans="1:11" x14ac:dyDescent="0.25">
      <c r="A99" s="22"/>
      <c r="B99" s="11" t="s">
        <v>977</v>
      </c>
      <c r="C99" s="11">
        <f>SUM(C60:C98)</f>
        <v>6757</v>
      </c>
      <c r="D99" s="11">
        <f t="shared" ref="D99:K99" si="13">SUM(D60:D98)</f>
        <v>7106</v>
      </c>
      <c r="E99" s="11">
        <f t="shared" si="13"/>
        <v>633</v>
      </c>
      <c r="F99" s="11">
        <f t="shared" si="13"/>
        <v>373</v>
      </c>
      <c r="G99" s="11">
        <f t="shared" si="13"/>
        <v>40</v>
      </c>
      <c r="H99" s="11">
        <f t="shared" si="13"/>
        <v>5</v>
      </c>
      <c r="I99" s="11">
        <f t="shared" si="13"/>
        <v>14914</v>
      </c>
      <c r="J99" s="11">
        <f t="shared" si="13"/>
        <v>217</v>
      </c>
      <c r="K99" s="11">
        <f t="shared" si="13"/>
        <v>15131</v>
      </c>
    </row>
    <row r="100" spans="1:11" x14ac:dyDescent="0.25">
      <c r="A100" s="22" t="str">
        <f t="shared" si="9"/>
        <v>Town of Greenburgh - 1</v>
      </c>
      <c r="B100" s="11">
        <v>40001</v>
      </c>
      <c r="C100" s="11">
        <v>589</v>
      </c>
      <c r="D100" s="11">
        <v>179</v>
      </c>
      <c r="E100" s="11">
        <v>16</v>
      </c>
      <c r="F100" s="11">
        <v>41</v>
      </c>
      <c r="G100" s="11">
        <v>2</v>
      </c>
      <c r="H100" s="11">
        <v>1</v>
      </c>
      <c r="I100" s="23">
        <f t="shared" si="10"/>
        <v>828</v>
      </c>
      <c r="J100" s="24">
        <f t="shared" si="11"/>
        <v>14</v>
      </c>
      <c r="K100" s="23">
        <f t="shared" si="12"/>
        <v>842</v>
      </c>
    </row>
    <row r="101" spans="1:11" x14ac:dyDescent="0.25">
      <c r="A101" s="22" t="str">
        <f t="shared" si="9"/>
        <v>Town of Greenburgh - 2</v>
      </c>
      <c r="B101" s="11">
        <v>40002</v>
      </c>
      <c r="C101" s="11">
        <v>189</v>
      </c>
      <c r="D101" s="11">
        <v>51</v>
      </c>
      <c r="E101" s="11">
        <v>6</v>
      </c>
      <c r="F101" s="11">
        <v>30</v>
      </c>
      <c r="G101" s="11">
        <v>3</v>
      </c>
      <c r="H101" s="11">
        <v>0</v>
      </c>
      <c r="I101" s="23">
        <f t="shared" si="10"/>
        <v>279</v>
      </c>
      <c r="J101" s="24">
        <f t="shared" si="11"/>
        <v>4</v>
      </c>
      <c r="K101" s="23">
        <f t="shared" si="12"/>
        <v>283</v>
      </c>
    </row>
    <row r="102" spans="1:11" x14ac:dyDescent="0.25">
      <c r="A102" s="22" t="str">
        <f t="shared" si="9"/>
        <v>Town of Greenburgh - 3</v>
      </c>
      <c r="B102" s="11">
        <v>40003</v>
      </c>
      <c r="C102" s="11">
        <v>479</v>
      </c>
      <c r="D102" s="11">
        <v>125</v>
      </c>
      <c r="E102" s="11">
        <v>8</v>
      </c>
      <c r="F102" s="11">
        <v>55</v>
      </c>
      <c r="G102" s="11">
        <v>3</v>
      </c>
      <c r="H102" s="11">
        <v>0</v>
      </c>
      <c r="I102" s="23">
        <f t="shared" si="10"/>
        <v>670</v>
      </c>
      <c r="J102" s="24">
        <f t="shared" si="11"/>
        <v>9</v>
      </c>
      <c r="K102" s="23">
        <f t="shared" si="12"/>
        <v>679</v>
      </c>
    </row>
    <row r="103" spans="1:11" x14ac:dyDescent="0.25">
      <c r="A103" s="22" t="str">
        <f t="shared" si="9"/>
        <v>Town of Greenburgh - 4</v>
      </c>
      <c r="B103" s="11">
        <v>40004</v>
      </c>
      <c r="C103" s="11">
        <v>71</v>
      </c>
      <c r="D103" s="11">
        <v>25</v>
      </c>
      <c r="E103" s="11">
        <v>5</v>
      </c>
      <c r="F103" s="11">
        <v>8</v>
      </c>
      <c r="G103" s="11">
        <v>0</v>
      </c>
      <c r="H103" s="11">
        <v>0</v>
      </c>
      <c r="I103" s="23">
        <f t="shared" si="10"/>
        <v>109</v>
      </c>
      <c r="J103" s="24">
        <f t="shared" si="11"/>
        <v>2</v>
      </c>
      <c r="K103" s="23">
        <f t="shared" si="12"/>
        <v>111</v>
      </c>
    </row>
    <row r="104" spans="1:11" x14ac:dyDescent="0.25">
      <c r="A104" s="22" t="str">
        <f t="shared" si="9"/>
        <v>Town of Greenburgh - 5</v>
      </c>
      <c r="B104" s="11">
        <v>40005</v>
      </c>
      <c r="C104" s="11">
        <v>399</v>
      </c>
      <c r="D104" s="11">
        <v>209</v>
      </c>
      <c r="E104" s="11">
        <v>11</v>
      </c>
      <c r="F104" s="11">
        <v>41</v>
      </c>
      <c r="G104" s="11">
        <v>2</v>
      </c>
      <c r="H104" s="11">
        <v>0</v>
      </c>
      <c r="I104" s="23">
        <f t="shared" si="10"/>
        <v>662</v>
      </c>
      <c r="J104" s="24">
        <f t="shared" si="11"/>
        <v>8</v>
      </c>
      <c r="K104" s="23">
        <f t="shared" si="12"/>
        <v>670</v>
      </c>
    </row>
    <row r="105" spans="1:11" x14ac:dyDescent="0.25">
      <c r="A105" s="22" t="str">
        <f t="shared" si="9"/>
        <v>Town of Greenburgh - 6</v>
      </c>
      <c r="B105" s="11">
        <v>40006</v>
      </c>
      <c r="C105" s="11">
        <v>155</v>
      </c>
      <c r="D105" s="11">
        <v>75</v>
      </c>
      <c r="E105" s="11">
        <v>11</v>
      </c>
      <c r="F105" s="11">
        <v>15</v>
      </c>
      <c r="G105" s="11">
        <v>0</v>
      </c>
      <c r="H105" s="11">
        <v>0</v>
      </c>
      <c r="I105" s="23">
        <f t="shared" si="10"/>
        <v>256</v>
      </c>
      <c r="J105" s="24">
        <f t="shared" si="11"/>
        <v>3</v>
      </c>
      <c r="K105" s="23">
        <f t="shared" si="12"/>
        <v>259</v>
      </c>
    </row>
    <row r="106" spans="1:11" x14ac:dyDescent="0.25">
      <c r="A106" s="22" t="str">
        <f t="shared" si="9"/>
        <v>Town of Greenburgh - 7</v>
      </c>
      <c r="B106" s="11">
        <v>40007</v>
      </c>
      <c r="C106" s="11">
        <v>239</v>
      </c>
      <c r="D106" s="11">
        <v>133</v>
      </c>
      <c r="E106" s="11">
        <v>12</v>
      </c>
      <c r="F106" s="11">
        <v>18</v>
      </c>
      <c r="G106" s="11">
        <v>3</v>
      </c>
      <c r="H106" s="11">
        <v>0</v>
      </c>
      <c r="I106" s="23">
        <f t="shared" si="10"/>
        <v>405</v>
      </c>
      <c r="J106" s="24">
        <f t="shared" si="11"/>
        <v>7</v>
      </c>
      <c r="K106" s="23">
        <f t="shared" si="12"/>
        <v>412</v>
      </c>
    </row>
    <row r="107" spans="1:11" x14ac:dyDescent="0.25">
      <c r="A107" s="22" t="str">
        <f t="shared" si="9"/>
        <v>Town of Greenburgh - 8</v>
      </c>
      <c r="B107" s="11">
        <v>40008</v>
      </c>
      <c r="C107" s="11">
        <v>365</v>
      </c>
      <c r="D107" s="11">
        <v>114</v>
      </c>
      <c r="E107" s="11">
        <v>13</v>
      </c>
      <c r="F107" s="11">
        <v>50</v>
      </c>
      <c r="G107" s="11">
        <v>2</v>
      </c>
      <c r="H107" s="11">
        <v>1</v>
      </c>
      <c r="I107" s="23">
        <f t="shared" si="10"/>
        <v>545</v>
      </c>
      <c r="J107" s="24">
        <f t="shared" si="11"/>
        <v>6</v>
      </c>
      <c r="K107" s="23">
        <f t="shared" si="12"/>
        <v>551</v>
      </c>
    </row>
    <row r="108" spans="1:11" x14ac:dyDescent="0.25">
      <c r="A108" s="22" t="str">
        <f t="shared" si="9"/>
        <v>Town of Greenburgh - 9</v>
      </c>
      <c r="B108" s="11">
        <v>40009</v>
      </c>
      <c r="C108" s="11">
        <v>335</v>
      </c>
      <c r="D108" s="11">
        <v>128</v>
      </c>
      <c r="E108" s="11">
        <v>12</v>
      </c>
      <c r="F108" s="11">
        <v>48</v>
      </c>
      <c r="G108" s="11">
        <v>0</v>
      </c>
      <c r="H108" s="11">
        <v>0</v>
      </c>
      <c r="I108" s="23">
        <f t="shared" si="10"/>
        <v>523</v>
      </c>
      <c r="J108" s="24">
        <f t="shared" si="11"/>
        <v>3</v>
      </c>
      <c r="K108" s="23">
        <f t="shared" si="12"/>
        <v>526</v>
      </c>
    </row>
    <row r="109" spans="1:11" x14ac:dyDescent="0.25">
      <c r="A109" s="22" t="str">
        <f t="shared" si="9"/>
        <v>Town of Greenburgh - 10</v>
      </c>
      <c r="B109" s="11">
        <v>40010</v>
      </c>
      <c r="C109" s="11">
        <v>401</v>
      </c>
      <c r="D109" s="11">
        <v>186</v>
      </c>
      <c r="E109" s="11">
        <v>21</v>
      </c>
      <c r="F109" s="11">
        <v>40</v>
      </c>
      <c r="G109" s="11">
        <v>2</v>
      </c>
      <c r="H109" s="11">
        <v>0</v>
      </c>
      <c r="I109" s="23">
        <f t="shared" si="10"/>
        <v>650</v>
      </c>
      <c r="J109" s="24">
        <f t="shared" si="11"/>
        <v>6</v>
      </c>
      <c r="K109" s="23">
        <f t="shared" si="12"/>
        <v>656</v>
      </c>
    </row>
    <row r="110" spans="1:11" x14ac:dyDescent="0.25">
      <c r="A110" s="22" t="str">
        <f t="shared" si="9"/>
        <v>Town of Greenburgh - 11</v>
      </c>
      <c r="B110" s="11">
        <v>40011</v>
      </c>
      <c r="C110" s="11">
        <v>210</v>
      </c>
      <c r="D110" s="11">
        <v>51</v>
      </c>
      <c r="E110" s="11">
        <v>2</v>
      </c>
      <c r="F110" s="11">
        <v>13</v>
      </c>
      <c r="G110" s="11">
        <v>1</v>
      </c>
      <c r="H110" s="11">
        <v>0</v>
      </c>
      <c r="I110" s="23">
        <f t="shared" si="10"/>
        <v>277</v>
      </c>
      <c r="J110" s="24">
        <f t="shared" si="11"/>
        <v>4</v>
      </c>
      <c r="K110" s="23">
        <f t="shared" si="12"/>
        <v>281</v>
      </c>
    </row>
    <row r="111" spans="1:11" x14ac:dyDescent="0.25">
      <c r="A111" s="22" t="str">
        <f t="shared" si="9"/>
        <v>Town of Greenburgh - 12</v>
      </c>
      <c r="B111" s="11">
        <v>40012</v>
      </c>
      <c r="C111" s="11">
        <v>224</v>
      </c>
      <c r="D111" s="11">
        <v>167</v>
      </c>
      <c r="E111" s="11">
        <v>14</v>
      </c>
      <c r="F111" s="11">
        <v>32</v>
      </c>
      <c r="G111" s="11">
        <v>6</v>
      </c>
      <c r="H111" s="11">
        <v>0</v>
      </c>
      <c r="I111" s="23">
        <f t="shared" si="10"/>
        <v>443</v>
      </c>
      <c r="J111" s="24">
        <f t="shared" si="11"/>
        <v>2</v>
      </c>
      <c r="K111" s="23">
        <f t="shared" si="12"/>
        <v>445</v>
      </c>
    </row>
    <row r="112" spans="1:11" x14ac:dyDescent="0.25">
      <c r="A112" s="22" t="str">
        <f t="shared" si="9"/>
        <v>Town of Greenburgh - 13</v>
      </c>
      <c r="B112" s="11">
        <v>40013</v>
      </c>
      <c r="C112" s="11">
        <v>482</v>
      </c>
      <c r="D112" s="11">
        <v>225</v>
      </c>
      <c r="E112" s="11">
        <v>23</v>
      </c>
      <c r="F112" s="11">
        <v>60</v>
      </c>
      <c r="G112" s="11">
        <v>5</v>
      </c>
      <c r="H112" s="11">
        <v>0</v>
      </c>
      <c r="I112" s="23">
        <f t="shared" si="10"/>
        <v>795</v>
      </c>
      <c r="J112" s="24">
        <f t="shared" si="11"/>
        <v>10</v>
      </c>
      <c r="K112" s="23">
        <f t="shared" si="12"/>
        <v>805</v>
      </c>
    </row>
    <row r="113" spans="1:11" x14ac:dyDescent="0.25">
      <c r="A113" s="22" t="str">
        <f t="shared" si="9"/>
        <v>Town of Greenburgh - 14</v>
      </c>
      <c r="B113" s="11">
        <v>40014</v>
      </c>
      <c r="C113" s="11">
        <v>325</v>
      </c>
      <c r="D113" s="11">
        <v>71</v>
      </c>
      <c r="E113" s="11">
        <v>4</v>
      </c>
      <c r="F113" s="11">
        <v>31</v>
      </c>
      <c r="G113" s="11">
        <v>0</v>
      </c>
      <c r="H113" s="11">
        <v>0</v>
      </c>
      <c r="I113" s="23">
        <f t="shared" si="10"/>
        <v>431</v>
      </c>
      <c r="J113" s="24">
        <f t="shared" si="11"/>
        <v>2</v>
      </c>
      <c r="K113" s="23">
        <f t="shared" si="12"/>
        <v>433</v>
      </c>
    </row>
    <row r="114" spans="1:11" x14ac:dyDescent="0.25">
      <c r="A114" s="22" t="str">
        <f t="shared" si="9"/>
        <v>Town of Greenburgh - 15</v>
      </c>
      <c r="B114" s="11">
        <v>40015</v>
      </c>
      <c r="C114" s="11">
        <v>372</v>
      </c>
      <c r="D114" s="11">
        <v>66</v>
      </c>
      <c r="E114" s="11">
        <v>7</v>
      </c>
      <c r="F114" s="11">
        <v>21</v>
      </c>
      <c r="G114" s="11">
        <v>2</v>
      </c>
      <c r="H114" s="11">
        <v>0</v>
      </c>
      <c r="I114" s="23">
        <f t="shared" si="10"/>
        <v>468</v>
      </c>
      <c r="J114" s="24">
        <f t="shared" si="11"/>
        <v>6</v>
      </c>
      <c r="K114" s="23">
        <f t="shared" si="12"/>
        <v>474</v>
      </c>
    </row>
    <row r="115" spans="1:11" x14ac:dyDescent="0.25">
      <c r="A115" s="22" t="str">
        <f t="shared" si="9"/>
        <v>Town of Greenburgh - 16</v>
      </c>
      <c r="B115" s="11">
        <v>40016</v>
      </c>
      <c r="C115" s="11">
        <v>340</v>
      </c>
      <c r="D115" s="11">
        <v>130</v>
      </c>
      <c r="E115" s="11">
        <v>15</v>
      </c>
      <c r="F115" s="11">
        <v>47</v>
      </c>
      <c r="G115" s="11">
        <v>0</v>
      </c>
      <c r="H115" s="11">
        <v>0</v>
      </c>
      <c r="I115" s="23">
        <f t="shared" si="10"/>
        <v>532</v>
      </c>
      <c r="J115" s="24">
        <f t="shared" si="11"/>
        <v>7</v>
      </c>
      <c r="K115" s="23">
        <f t="shared" si="12"/>
        <v>539</v>
      </c>
    </row>
    <row r="116" spans="1:11" x14ac:dyDescent="0.25">
      <c r="A116" s="22" t="str">
        <f t="shared" si="9"/>
        <v>Town of Greenburgh - 17</v>
      </c>
      <c r="B116" s="11">
        <v>40017</v>
      </c>
      <c r="C116" s="11">
        <v>274</v>
      </c>
      <c r="D116" s="11">
        <v>136</v>
      </c>
      <c r="E116" s="11">
        <v>10</v>
      </c>
      <c r="F116" s="11">
        <v>14</v>
      </c>
      <c r="G116" s="11">
        <v>2</v>
      </c>
      <c r="H116" s="11">
        <v>1</v>
      </c>
      <c r="I116" s="23">
        <f t="shared" si="10"/>
        <v>437</v>
      </c>
      <c r="J116" s="24">
        <f t="shared" si="11"/>
        <v>6</v>
      </c>
      <c r="K116" s="23">
        <f t="shared" si="12"/>
        <v>443</v>
      </c>
    </row>
    <row r="117" spans="1:11" x14ac:dyDescent="0.25">
      <c r="A117" s="22" t="str">
        <f t="shared" si="9"/>
        <v>Town of Greenburgh - 18</v>
      </c>
      <c r="B117" s="11">
        <v>40018</v>
      </c>
      <c r="C117" s="11">
        <v>409</v>
      </c>
      <c r="D117" s="11">
        <v>84</v>
      </c>
      <c r="E117" s="11">
        <v>10</v>
      </c>
      <c r="F117" s="11">
        <v>63</v>
      </c>
      <c r="G117" s="11">
        <v>2</v>
      </c>
      <c r="H117" s="11">
        <v>1</v>
      </c>
      <c r="I117" s="23">
        <f t="shared" si="10"/>
        <v>569</v>
      </c>
      <c r="J117" s="24">
        <f t="shared" si="11"/>
        <v>12</v>
      </c>
      <c r="K117" s="23">
        <f t="shared" si="12"/>
        <v>581</v>
      </c>
    </row>
    <row r="118" spans="1:11" x14ac:dyDescent="0.25">
      <c r="A118" s="22" t="str">
        <f t="shared" si="9"/>
        <v>Town of Greenburgh - 19</v>
      </c>
      <c r="B118" s="11">
        <v>40019</v>
      </c>
      <c r="C118" s="11">
        <v>430</v>
      </c>
      <c r="D118" s="11">
        <v>63</v>
      </c>
      <c r="E118" s="11">
        <v>7</v>
      </c>
      <c r="F118" s="11">
        <v>86</v>
      </c>
      <c r="G118" s="11">
        <v>0</v>
      </c>
      <c r="H118" s="11">
        <v>1</v>
      </c>
      <c r="I118" s="23">
        <f t="shared" si="10"/>
        <v>587</v>
      </c>
      <c r="J118" s="24">
        <f t="shared" si="11"/>
        <v>4</v>
      </c>
      <c r="K118" s="23">
        <f t="shared" si="12"/>
        <v>591</v>
      </c>
    </row>
    <row r="119" spans="1:11" x14ac:dyDescent="0.25">
      <c r="A119" s="22" t="str">
        <f t="shared" si="9"/>
        <v>Town of Greenburgh - 20</v>
      </c>
      <c r="B119" s="11">
        <v>40020</v>
      </c>
      <c r="C119" s="11">
        <v>297</v>
      </c>
      <c r="D119" s="11">
        <v>88</v>
      </c>
      <c r="E119" s="11">
        <v>11</v>
      </c>
      <c r="F119" s="11">
        <v>57</v>
      </c>
      <c r="G119" s="11">
        <v>1</v>
      </c>
      <c r="H119" s="11">
        <v>0</v>
      </c>
      <c r="I119" s="23">
        <f t="shared" si="10"/>
        <v>454</v>
      </c>
      <c r="J119" s="24">
        <f t="shared" si="11"/>
        <v>8</v>
      </c>
      <c r="K119" s="23">
        <f t="shared" si="12"/>
        <v>462</v>
      </c>
    </row>
    <row r="120" spans="1:11" x14ac:dyDescent="0.25">
      <c r="A120" s="22" t="str">
        <f t="shared" si="9"/>
        <v>Town of Greenburgh - 21</v>
      </c>
      <c r="B120" s="11">
        <v>40021</v>
      </c>
      <c r="C120" s="11">
        <v>275</v>
      </c>
      <c r="D120" s="11">
        <v>55</v>
      </c>
      <c r="E120" s="11">
        <v>8</v>
      </c>
      <c r="F120" s="11">
        <v>29</v>
      </c>
      <c r="G120" s="11">
        <v>0</v>
      </c>
      <c r="H120" s="11">
        <v>0</v>
      </c>
      <c r="I120" s="23">
        <f t="shared" si="10"/>
        <v>367</v>
      </c>
      <c r="J120" s="24">
        <f t="shared" si="11"/>
        <v>4</v>
      </c>
      <c r="K120" s="23">
        <f t="shared" si="12"/>
        <v>371</v>
      </c>
    </row>
    <row r="121" spans="1:11" x14ac:dyDescent="0.25">
      <c r="A121" s="22" t="str">
        <f t="shared" si="9"/>
        <v>Town of Greenburgh - 22</v>
      </c>
      <c r="B121" s="11">
        <v>40022</v>
      </c>
      <c r="C121" s="11">
        <v>236</v>
      </c>
      <c r="D121" s="11">
        <v>51</v>
      </c>
      <c r="E121" s="11">
        <v>16</v>
      </c>
      <c r="F121" s="11">
        <v>26</v>
      </c>
      <c r="G121" s="11">
        <v>2</v>
      </c>
      <c r="H121" s="11">
        <v>0</v>
      </c>
      <c r="I121" s="23">
        <f t="shared" si="10"/>
        <v>331</v>
      </c>
      <c r="J121" s="24">
        <f t="shared" si="11"/>
        <v>3</v>
      </c>
      <c r="K121" s="23">
        <f t="shared" si="12"/>
        <v>334</v>
      </c>
    </row>
    <row r="122" spans="1:11" x14ac:dyDescent="0.25">
      <c r="A122" s="22" t="str">
        <f t="shared" si="9"/>
        <v>Town of Greenburgh - 23</v>
      </c>
      <c r="B122" s="11">
        <v>40023</v>
      </c>
      <c r="C122" s="11">
        <v>623</v>
      </c>
      <c r="D122" s="11">
        <v>74</v>
      </c>
      <c r="E122" s="11">
        <v>8</v>
      </c>
      <c r="F122" s="11">
        <v>78</v>
      </c>
      <c r="G122" s="11">
        <v>2</v>
      </c>
      <c r="H122" s="11">
        <v>0</v>
      </c>
      <c r="I122" s="23">
        <f t="shared" si="10"/>
        <v>785</v>
      </c>
      <c r="J122" s="24">
        <f t="shared" si="11"/>
        <v>5</v>
      </c>
      <c r="K122" s="23">
        <f t="shared" si="12"/>
        <v>790</v>
      </c>
    </row>
    <row r="123" spans="1:11" x14ac:dyDescent="0.25">
      <c r="A123" s="22" t="str">
        <f t="shared" si="9"/>
        <v>Town of Greenburgh - 24</v>
      </c>
      <c r="B123" s="11">
        <v>40024</v>
      </c>
      <c r="C123" s="11">
        <v>420</v>
      </c>
      <c r="D123" s="11">
        <v>173</v>
      </c>
      <c r="E123" s="11">
        <v>16</v>
      </c>
      <c r="F123" s="11">
        <v>26</v>
      </c>
      <c r="G123" s="11">
        <v>0</v>
      </c>
      <c r="H123" s="11">
        <v>0</v>
      </c>
      <c r="I123" s="23">
        <f t="shared" si="10"/>
        <v>635</v>
      </c>
      <c r="J123" s="24">
        <f t="shared" si="11"/>
        <v>12</v>
      </c>
      <c r="K123" s="23">
        <f t="shared" si="12"/>
        <v>647</v>
      </c>
    </row>
    <row r="124" spans="1:11" x14ac:dyDescent="0.25">
      <c r="A124" s="22" t="str">
        <f t="shared" si="9"/>
        <v>Town of Greenburgh - 25</v>
      </c>
      <c r="B124" s="11">
        <v>40025</v>
      </c>
      <c r="C124" s="11">
        <v>363</v>
      </c>
      <c r="D124" s="11">
        <v>145</v>
      </c>
      <c r="E124" s="11">
        <v>14</v>
      </c>
      <c r="F124" s="11">
        <v>26</v>
      </c>
      <c r="G124" s="11">
        <v>1</v>
      </c>
      <c r="H124" s="11">
        <v>1</v>
      </c>
      <c r="I124" s="23">
        <f t="shared" si="10"/>
        <v>550</v>
      </c>
      <c r="J124" s="24">
        <f t="shared" si="11"/>
        <v>6</v>
      </c>
      <c r="K124" s="23">
        <f t="shared" si="12"/>
        <v>556</v>
      </c>
    </row>
    <row r="125" spans="1:11" x14ac:dyDescent="0.25">
      <c r="A125" s="22" t="str">
        <f t="shared" si="9"/>
        <v>Town of Greenburgh - 26</v>
      </c>
      <c r="B125" s="11">
        <v>40026</v>
      </c>
      <c r="C125" s="11">
        <v>356</v>
      </c>
      <c r="D125" s="11">
        <v>177</v>
      </c>
      <c r="E125" s="11">
        <v>10</v>
      </c>
      <c r="F125" s="11">
        <v>22</v>
      </c>
      <c r="G125" s="11">
        <v>3</v>
      </c>
      <c r="H125" s="11">
        <v>0</v>
      </c>
      <c r="I125" s="23">
        <f t="shared" si="10"/>
        <v>568</v>
      </c>
      <c r="J125" s="24">
        <f t="shared" si="11"/>
        <v>16</v>
      </c>
      <c r="K125" s="23">
        <f t="shared" si="12"/>
        <v>584</v>
      </c>
    </row>
    <row r="126" spans="1:11" x14ac:dyDescent="0.25">
      <c r="A126" s="22" t="str">
        <f t="shared" si="9"/>
        <v>Town of Greenburgh - 27</v>
      </c>
      <c r="B126" s="11">
        <v>40027</v>
      </c>
      <c r="C126" s="11">
        <v>230</v>
      </c>
      <c r="D126" s="11">
        <v>124</v>
      </c>
      <c r="E126" s="11">
        <v>13</v>
      </c>
      <c r="F126" s="11">
        <v>17</v>
      </c>
      <c r="G126" s="11">
        <v>1</v>
      </c>
      <c r="H126" s="11">
        <v>0</v>
      </c>
      <c r="I126" s="23">
        <f t="shared" si="10"/>
        <v>385</v>
      </c>
      <c r="J126" s="24">
        <f t="shared" si="11"/>
        <v>8</v>
      </c>
      <c r="K126" s="23">
        <f t="shared" si="12"/>
        <v>393</v>
      </c>
    </row>
    <row r="127" spans="1:11" x14ac:dyDescent="0.25">
      <c r="A127" s="22" t="str">
        <f t="shared" si="9"/>
        <v>Town of Greenburgh - 28</v>
      </c>
      <c r="B127" s="11">
        <v>40028</v>
      </c>
      <c r="C127" s="11">
        <v>125</v>
      </c>
      <c r="D127" s="11">
        <v>68</v>
      </c>
      <c r="E127" s="11">
        <v>3</v>
      </c>
      <c r="F127" s="11">
        <v>11</v>
      </c>
      <c r="G127" s="11">
        <v>0</v>
      </c>
      <c r="H127" s="11">
        <v>0</v>
      </c>
      <c r="I127" s="23">
        <f t="shared" si="10"/>
        <v>207</v>
      </c>
      <c r="J127" s="24">
        <f t="shared" si="11"/>
        <v>6</v>
      </c>
      <c r="K127" s="23">
        <f t="shared" si="12"/>
        <v>213</v>
      </c>
    </row>
    <row r="128" spans="1:11" x14ac:dyDescent="0.25">
      <c r="A128" s="22" t="str">
        <f t="shared" si="9"/>
        <v>Town of Greenburgh - 29</v>
      </c>
      <c r="B128" s="11">
        <v>40029</v>
      </c>
      <c r="C128" s="11">
        <v>56</v>
      </c>
      <c r="D128" s="11">
        <v>58</v>
      </c>
      <c r="E128" s="11">
        <v>8</v>
      </c>
      <c r="F128" s="11">
        <v>11</v>
      </c>
      <c r="G128" s="11">
        <v>1</v>
      </c>
      <c r="H128" s="11">
        <v>0</v>
      </c>
      <c r="I128" s="23">
        <f t="shared" si="10"/>
        <v>134</v>
      </c>
      <c r="J128" s="24">
        <f t="shared" si="11"/>
        <v>1</v>
      </c>
      <c r="K128" s="23">
        <f t="shared" si="12"/>
        <v>135</v>
      </c>
    </row>
    <row r="129" spans="1:11" x14ac:dyDescent="0.25">
      <c r="A129" s="22" t="str">
        <f t="shared" si="9"/>
        <v>Town of Greenburgh - 30</v>
      </c>
      <c r="B129" s="11">
        <v>40030</v>
      </c>
      <c r="C129" s="11">
        <v>420</v>
      </c>
      <c r="D129" s="11">
        <v>179</v>
      </c>
      <c r="E129" s="11">
        <v>13</v>
      </c>
      <c r="F129" s="11">
        <v>29</v>
      </c>
      <c r="G129" s="11">
        <v>6</v>
      </c>
      <c r="H129" s="11">
        <v>0</v>
      </c>
      <c r="I129" s="23">
        <f t="shared" si="10"/>
        <v>647</v>
      </c>
      <c r="J129" s="24">
        <f t="shared" si="11"/>
        <v>7</v>
      </c>
      <c r="K129" s="23">
        <f t="shared" si="12"/>
        <v>654</v>
      </c>
    </row>
    <row r="130" spans="1:11" x14ac:dyDescent="0.25">
      <c r="A130" s="22" t="str">
        <f t="shared" si="9"/>
        <v>Town of Greenburgh - 31</v>
      </c>
      <c r="B130" s="11">
        <v>40031</v>
      </c>
      <c r="C130" s="11">
        <v>465</v>
      </c>
      <c r="D130" s="11">
        <v>160</v>
      </c>
      <c r="E130" s="11">
        <v>20</v>
      </c>
      <c r="F130" s="11">
        <v>24</v>
      </c>
      <c r="G130" s="11">
        <v>3</v>
      </c>
      <c r="H130" s="11">
        <v>0</v>
      </c>
      <c r="I130" s="23">
        <f t="shared" si="10"/>
        <v>672</v>
      </c>
      <c r="J130" s="24">
        <f t="shared" si="11"/>
        <v>12</v>
      </c>
      <c r="K130" s="23">
        <f t="shared" si="12"/>
        <v>684</v>
      </c>
    </row>
    <row r="131" spans="1:11" x14ac:dyDescent="0.25">
      <c r="A131" s="22" t="str">
        <f t="shared" si="9"/>
        <v>Town of Greenburgh - 32</v>
      </c>
      <c r="B131" s="11">
        <v>40032</v>
      </c>
      <c r="C131" s="11">
        <v>251</v>
      </c>
      <c r="D131" s="11">
        <v>89</v>
      </c>
      <c r="E131" s="11">
        <v>5</v>
      </c>
      <c r="F131" s="11">
        <v>10</v>
      </c>
      <c r="G131" s="11">
        <v>0</v>
      </c>
      <c r="H131" s="11">
        <v>0</v>
      </c>
      <c r="I131" s="23">
        <f t="shared" si="10"/>
        <v>355</v>
      </c>
      <c r="J131" s="24">
        <f t="shared" si="11"/>
        <v>4</v>
      </c>
      <c r="K131" s="23">
        <f t="shared" si="12"/>
        <v>359</v>
      </c>
    </row>
    <row r="132" spans="1:11" x14ac:dyDescent="0.25">
      <c r="A132" s="22" t="str">
        <f t="shared" si="9"/>
        <v>Town of Greenburgh - 33</v>
      </c>
      <c r="B132" s="11">
        <v>40033</v>
      </c>
      <c r="C132" s="11">
        <v>393</v>
      </c>
      <c r="D132" s="11">
        <v>166</v>
      </c>
      <c r="E132" s="11">
        <v>9</v>
      </c>
      <c r="F132" s="11">
        <v>19</v>
      </c>
      <c r="G132" s="11">
        <v>2</v>
      </c>
      <c r="H132" s="11">
        <v>0</v>
      </c>
      <c r="I132" s="23">
        <f t="shared" si="10"/>
        <v>589</v>
      </c>
      <c r="J132" s="24">
        <f t="shared" si="11"/>
        <v>10</v>
      </c>
      <c r="K132" s="23">
        <f t="shared" si="12"/>
        <v>599</v>
      </c>
    </row>
    <row r="133" spans="1:11" x14ac:dyDescent="0.25">
      <c r="A133" s="22" t="str">
        <f t="shared" si="9"/>
        <v>Town of Greenburgh - 34</v>
      </c>
      <c r="B133" s="11">
        <v>40034</v>
      </c>
      <c r="C133" s="11">
        <v>448</v>
      </c>
      <c r="D133" s="11">
        <v>146</v>
      </c>
      <c r="E133" s="11">
        <v>7</v>
      </c>
      <c r="F133" s="11">
        <v>23</v>
      </c>
      <c r="G133" s="11">
        <v>1</v>
      </c>
      <c r="H133" s="11">
        <v>0</v>
      </c>
      <c r="I133" s="23">
        <f t="shared" si="10"/>
        <v>625</v>
      </c>
      <c r="J133" s="24">
        <f t="shared" si="11"/>
        <v>6</v>
      </c>
      <c r="K133" s="23">
        <f t="shared" si="12"/>
        <v>631</v>
      </c>
    </row>
    <row r="134" spans="1:11" x14ac:dyDescent="0.25">
      <c r="A134" s="22" t="str">
        <f t="shared" si="9"/>
        <v>Town of Greenburgh - 35</v>
      </c>
      <c r="B134" s="11">
        <v>40035</v>
      </c>
      <c r="C134" s="11">
        <v>375</v>
      </c>
      <c r="D134" s="11">
        <v>111</v>
      </c>
      <c r="E134" s="11">
        <v>9</v>
      </c>
      <c r="F134" s="11">
        <v>15</v>
      </c>
      <c r="G134" s="11">
        <v>1</v>
      </c>
      <c r="H134" s="11">
        <v>0</v>
      </c>
      <c r="I134" s="23">
        <f t="shared" si="10"/>
        <v>511</v>
      </c>
      <c r="J134" s="24">
        <f t="shared" si="11"/>
        <v>3</v>
      </c>
      <c r="K134" s="23">
        <f t="shared" si="12"/>
        <v>514</v>
      </c>
    </row>
    <row r="135" spans="1:11" x14ac:dyDescent="0.25">
      <c r="A135" s="22" t="str">
        <f t="shared" si="9"/>
        <v>Town of Greenburgh - 36</v>
      </c>
      <c r="B135" s="11">
        <v>40036</v>
      </c>
      <c r="C135" s="11">
        <v>246</v>
      </c>
      <c r="D135" s="11">
        <v>97</v>
      </c>
      <c r="E135" s="11">
        <v>8</v>
      </c>
      <c r="F135" s="11">
        <v>10</v>
      </c>
      <c r="G135" s="11">
        <v>1</v>
      </c>
      <c r="H135" s="11">
        <v>0</v>
      </c>
      <c r="I135" s="23">
        <f t="shared" si="10"/>
        <v>362</v>
      </c>
      <c r="J135" s="24">
        <f t="shared" si="11"/>
        <v>3</v>
      </c>
      <c r="K135" s="23">
        <f t="shared" si="12"/>
        <v>365</v>
      </c>
    </row>
    <row r="136" spans="1:11" x14ac:dyDescent="0.25">
      <c r="A136" s="22" t="str">
        <f t="shared" ref="A136:A200" si="14">VLOOKUP(B136,KEY,3,FALSE)</f>
        <v>Town of Greenburgh - 37</v>
      </c>
      <c r="B136" s="11">
        <v>40037</v>
      </c>
      <c r="C136" s="11">
        <v>304</v>
      </c>
      <c r="D136" s="11">
        <v>147</v>
      </c>
      <c r="E136" s="11">
        <v>14</v>
      </c>
      <c r="F136" s="11">
        <v>26</v>
      </c>
      <c r="G136" s="11">
        <v>2</v>
      </c>
      <c r="H136" s="11">
        <v>0</v>
      </c>
      <c r="I136" s="23">
        <f t="shared" si="10"/>
        <v>493</v>
      </c>
      <c r="J136" s="24">
        <f t="shared" si="11"/>
        <v>4</v>
      </c>
      <c r="K136" s="23">
        <f t="shared" si="12"/>
        <v>497</v>
      </c>
    </row>
    <row r="137" spans="1:11" x14ac:dyDescent="0.25">
      <c r="A137" s="22" t="str">
        <f t="shared" si="14"/>
        <v>Town of Greenburgh - 38</v>
      </c>
      <c r="B137" s="11">
        <v>40038</v>
      </c>
      <c r="C137" s="11">
        <v>134</v>
      </c>
      <c r="D137" s="11">
        <v>77</v>
      </c>
      <c r="E137" s="11">
        <v>5</v>
      </c>
      <c r="F137" s="11">
        <v>4</v>
      </c>
      <c r="G137" s="11">
        <v>0</v>
      </c>
      <c r="H137" s="11">
        <v>0</v>
      </c>
      <c r="I137" s="23">
        <f t="shared" si="10"/>
        <v>220</v>
      </c>
      <c r="J137" s="24">
        <f t="shared" si="11"/>
        <v>2</v>
      </c>
      <c r="K137" s="23">
        <f t="shared" si="12"/>
        <v>222</v>
      </c>
    </row>
    <row r="138" spans="1:11" x14ac:dyDescent="0.25">
      <c r="A138" s="22" t="str">
        <f t="shared" si="14"/>
        <v>Town of Greenburgh - 39</v>
      </c>
      <c r="B138" s="11">
        <v>40039</v>
      </c>
      <c r="C138" s="11">
        <v>278</v>
      </c>
      <c r="D138" s="11">
        <v>115</v>
      </c>
      <c r="E138" s="11">
        <v>6</v>
      </c>
      <c r="F138" s="11">
        <v>13</v>
      </c>
      <c r="G138" s="11">
        <v>3</v>
      </c>
      <c r="H138" s="11">
        <v>0</v>
      </c>
      <c r="I138" s="23">
        <f t="shared" si="10"/>
        <v>415</v>
      </c>
      <c r="J138" s="24">
        <f t="shared" si="11"/>
        <v>3</v>
      </c>
      <c r="K138" s="23">
        <f t="shared" si="12"/>
        <v>418</v>
      </c>
    </row>
    <row r="139" spans="1:11" x14ac:dyDescent="0.25">
      <c r="A139" s="22" t="str">
        <f t="shared" si="14"/>
        <v>Town of Greenburgh - 40</v>
      </c>
      <c r="B139" s="11">
        <v>40040</v>
      </c>
      <c r="C139" s="11">
        <v>230</v>
      </c>
      <c r="D139" s="11">
        <v>165</v>
      </c>
      <c r="E139" s="11">
        <v>18</v>
      </c>
      <c r="F139" s="11">
        <v>18</v>
      </c>
      <c r="G139" s="11">
        <v>2</v>
      </c>
      <c r="H139" s="11">
        <v>0</v>
      </c>
      <c r="I139" s="23">
        <f t="shared" si="10"/>
        <v>433</v>
      </c>
      <c r="J139" s="24">
        <f t="shared" si="11"/>
        <v>7</v>
      </c>
      <c r="K139" s="23">
        <f t="shared" si="12"/>
        <v>440</v>
      </c>
    </row>
    <row r="140" spans="1:11" x14ac:dyDescent="0.25">
      <c r="A140" s="22" t="str">
        <f t="shared" si="14"/>
        <v>Town of Greenburgh - 41</v>
      </c>
      <c r="B140" s="11">
        <v>40041</v>
      </c>
      <c r="C140" s="11">
        <v>303</v>
      </c>
      <c r="D140" s="11">
        <v>110</v>
      </c>
      <c r="E140" s="11">
        <v>4</v>
      </c>
      <c r="F140" s="11">
        <v>6</v>
      </c>
      <c r="G140" s="11">
        <v>1</v>
      </c>
      <c r="H140" s="11">
        <v>0</v>
      </c>
      <c r="I140" s="23">
        <f t="shared" si="10"/>
        <v>424</v>
      </c>
      <c r="J140" s="24">
        <f t="shared" si="11"/>
        <v>4</v>
      </c>
      <c r="K140" s="23">
        <f t="shared" si="12"/>
        <v>428</v>
      </c>
    </row>
    <row r="141" spans="1:11" x14ac:dyDescent="0.25">
      <c r="A141" s="22" t="str">
        <f t="shared" si="14"/>
        <v>Town of Greenburgh - 42</v>
      </c>
      <c r="B141" s="11">
        <v>40042</v>
      </c>
      <c r="C141" s="11">
        <v>305</v>
      </c>
      <c r="D141" s="11">
        <v>87</v>
      </c>
      <c r="E141" s="11">
        <v>10</v>
      </c>
      <c r="F141" s="11">
        <v>21</v>
      </c>
      <c r="G141" s="11">
        <v>0</v>
      </c>
      <c r="H141" s="11">
        <v>1</v>
      </c>
      <c r="I141" s="23">
        <f t="shared" si="10"/>
        <v>424</v>
      </c>
      <c r="J141" s="24">
        <f t="shared" si="11"/>
        <v>5</v>
      </c>
      <c r="K141" s="23">
        <f t="shared" si="12"/>
        <v>429</v>
      </c>
    </row>
    <row r="142" spans="1:11" x14ac:dyDescent="0.25">
      <c r="A142" s="22" t="str">
        <f t="shared" si="14"/>
        <v>Town of Greenburgh - 43</v>
      </c>
      <c r="B142" s="11">
        <v>40043</v>
      </c>
      <c r="C142" s="11">
        <v>199</v>
      </c>
      <c r="D142" s="11">
        <v>84</v>
      </c>
      <c r="E142" s="11">
        <v>8</v>
      </c>
      <c r="F142" s="11">
        <v>10</v>
      </c>
      <c r="G142" s="11">
        <v>0</v>
      </c>
      <c r="H142" s="11">
        <v>1</v>
      </c>
      <c r="I142" s="23">
        <f t="shared" si="10"/>
        <v>302</v>
      </c>
      <c r="J142" s="24">
        <f t="shared" si="11"/>
        <v>2</v>
      </c>
      <c r="K142" s="23">
        <f t="shared" si="12"/>
        <v>304</v>
      </c>
    </row>
    <row r="143" spans="1:11" x14ac:dyDescent="0.25">
      <c r="A143" s="22" t="str">
        <f t="shared" si="14"/>
        <v>Town of Greenburgh - 44</v>
      </c>
      <c r="B143" s="11">
        <v>40044</v>
      </c>
      <c r="C143" s="11">
        <v>319</v>
      </c>
      <c r="D143" s="11">
        <v>97</v>
      </c>
      <c r="E143" s="11">
        <v>8</v>
      </c>
      <c r="F143" s="11">
        <v>22</v>
      </c>
      <c r="G143" s="11">
        <v>1</v>
      </c>
      <c r="H143" s="11">
        <v>1</v>
      </c>
      <c r="I143" s="23">
        <f t="shared" si="10"/>
        <v>448</v>
      </c>
      <c r="J143" s="24">
        <f t="shared" si="11"/>
        <v>4</v>
      </c>
      <c r="K143" s="23">
        <f t="shared" si="12"/>
        <v>452</v>
      </c>
    </row>
    <row r="144" spans="1:11" x14ac:dyDescent="0.25">
      <c r="A144" s="22" t="str">
        <f t="shared" si="14"/>
        <v>Town of Greenburgh - 45</v>
      </c>
      <c r="B144" s="11">
        <v>40045</v>
      </c>
      <c r="C144" s="11">
        <v>156</v>
      </c>
      <c r="D144" s="11">
        <v>23</v>
      </c>
      <c r="E144" s="11">
        <v>1</v>
      </c>
      <c r="F144" s="11">
        <v>6</v>
      </c>
      <c r="G144" s="11">
        <v>0</v>
      </c>
      <c r="H144" s="11">
        <v>1</v>
      </c>
      <c r="I144" s="23">
        <f t="shared" si="10"/>
        <v>187</v>
      </c>
      <c r="J144" s="24">
        <f t="shared" si="11"/>
        <v>5</v>
      </c>
      <c r="K144" s="23">
        <f t="shared" si="12"/>
        <v>192</v>
      </c>
    </row>
    <row r="145" spans="1:11" x14ac:dyDescent="0.25">
      <c r="A145" s="22" t="str">
        <f t="shared" si="14"/>
        <v>Town of Greenburgh - 46</v>
      </c>
      <c r="B145" s="11">
        <v>40046</v>
      </c>
      <c r="C145" s="11">
        <v>357</v>
      </c>
      <c r="D145" s="11">
        <v>30</v>
      </c>
      <c r="E145" s="11">
        <v>4</v>
      </c>
      <c r="F145" s="11">
        <v>7</v>
      </c>
      <c r="G145" s="11">
        <v>1</v>
      </c>
      <c r="H145" s="11">
        <v>0</v>
      </c>
      <c r="I145" s="23">
        <f t="shared" si="10"/>
        <v>399</v>
      </c>
      <c r="J145" s="24">
        <f t="shared" si="11"/>
        <v>9</v>
      </c>
      <c r="K145" s="23">
        <f t="shared" si="12"/>
        <v>408</v>
      </c>
    </row>
    <row r="146" spans="1:11" x14ac:dyDescent="0.25">
      <c r="A146" s="22" t="str">
        <f t="shared" si="14"/>
        <v>Town of Greenburgh - 47</v>
      </c>
      <c r="B146" s="11">
        <v>40047</v>
      </c>
      <c r="C146" s="11">
        <v>216</v>
      </c>
      <c r="D146" s="11">
        <v>35</v>
      </c>
      <c r="E146" s="11">
        <v>2</v>
      </c>
      <c r="F146" s="11">
        <v>12</v>
      </c>
      <c r="G146" s="11">
        <v>0</v>
      </c>
      <c r="H146" s="11">
        <v>0</v>
      </c>
      <c r="I146" s="23">
        <f t="shared" si="10"/>
        <v>265</v>
      </c>
      <c r="J146" s="24">
        <f t="shared" si="11"/>
        <v>3</v>
      </c>
      <c r="K146" s="23">
        <f t="shared" si="12"/>
        <v>268</v>
      </c>
    </row>
    <row r="147" spans="1:11" x14ac:dyDescent="0.25">
      <c r="A147" s="22" t="str">
        <f t="shared" si="14"/>
        <v>Town of Greenburgh - 48</v>
      </c>
      <c r="B147" s="11">
        <v>40048</v>
      </c>
      <c r="C147" s="11">
        <v>322</v>
      </c>
      <c r="D147" s="11">
        <v>218</v>
      </c>
      <c r="E147" s="11">
        <v>19</v>
      </c>
      <c r="F147" s="11">
        <v>24</v>
      </c>
      <c r="G147" s="11">
        <v>1</v>
      </c>
      <c r="H147" s="11">
        <v>0</v>
      </c>
      <c r="I147" s="23">
        <f t="shared" si="10"/>
        <v>584</v>
      </c>
      <c r="J147" s="24">
        <f t="shared" si="11"/>
        <v>3</v>
      </c>
      <c r="K147" s="23">
        <f t="shared" si="12"/>
        <v>587</v>
      </c>
    </row>
    <row r="148" spans="1:11" x14ac:dyDescent="0.25">
      <c r="A148" s="22" t="str">
        <f t="shared" si="14"/>
        <v>Town of Greenburgh - 49</v>
      </c>
      <c r="B148" s="11">
        <v>40049</v>
      </c>
      <c r="C148" s="11">
        <v>348</v>
      </c>
      <c r="D148" s="11">
        <v>179</v>
      </c>
      <c r="E148" s="11">
        <v>8</v>
      </c>
      <c r="F148" s="11">
        <v>14</v>
      </c>
      <c r="G148" s="11">
        <v>2</v>
      </c>
      <c r="H148" s="11">
        <v>0</v>
      </c>
      <c r="I148" s="23">
        <f t="shared" si="10"/>
        <v>551</v>
      </c>
      <c r="J148" s="24">
        <f t="shared" si="11"/>
        <v>3</v>
      </c>
      <c r="K148" s="23">
        <f t="shared" si="12"/>
        <v>554</v>
      </c>
    </row>
    <row r="149" spans="1:11" x14ac:dyDescent="0.25">
      <c r="A149" s="22" t="str">
        <f t="shared" si="14"/>
        <v>Town of Greenburgh - 50</v>
      </c>
      <c r="B149" s="11">
        <v>40050</v>
      </c>
      <c r="C149" s="11">
        <v>410</v>
      </c>
      <c r="D149" s="11">
        <v>215</v>
      </c>
      <c r="E149" s="11">
        <v>14</v>
      </c>
      <c r="F149" s="11">
        <v>19</v>
      </c>
      <c r="G149" s="11">
        <v>2</v>
      </c>
      <c r="H149" s="11">
        <v>0</v>
      </c>
      <c r="I149" s="23">
        <f t="shared" ref="I149:I214" si="15">SUM(C149:H149)</f>
        <v>660</v>
      </c>
      <c r="J149" s="24">
        <f t="shared" ref="J149:J214" si="16">SUM(K149-I149)</f>
        <v>13</v>
      </c>
      <c r="K149" s="23">
        <f t="shared" ref="K149:K214" si="17">VLOOKUP(B149,KEY,2,FALSE)</f>
        <v>673</v>
      </c>
    </row>
    <row r="150" spans="1:11" x14ac:dyDescent="0.25">
      <c r="A150" s="22" t="str">
        <f t="shared" si="14"/>
        <v>Town of Greenburgh - 51</v>
      </c>
      <c r="B150" s="11">
        <v>40051</v>
      </c>
      <c r="C150" s="11">
        <v>141</v>
      </c>
      <c r="D150" s="11">
        <v>97</v>
      </c>
      <c r="E150" s="11">
        <v>14</v>
      </c>
      <c r="F150" s="11">
        <v>8</v>
      </c>
      <c r="G150" s="11">
        <v>1</v>
      </c>
      <c r="H150" s="11">
        <v>0</v>
      </c>
      <c r="I150" s="23">
        <f t="shared" si="15"/>
        <v>261</v>
      </c>
      <c r="J150" s="24">
        <f t="shared" si="16"/>
        <v>3</v>
      </c>
      <c r="K150" s="23">
        <f t="shared" si="17"/>
        <v>264</v>
      </c>
    </row>
    <row r="151" spans="1:11" x14ac:dyDescent="0.25">
      <c r="A151" s="22" t="str">
        <f t="shared" si="14"/>
        <v>Town of Greenburgh - 52</v>
      </c>
      <c r="B151" s="11">
        <v>40052</v>
      </c>
      <c r="C151" s="11">
        <v>345</v>
      </c>
      <c r="D151" s="11">
        <v>157</v>
      </c>
      <c r="E151" s="11">
        <v>9</v>
      </c>
      <c r="F151" s="11">
        <v>48</v>
      </c>
      <c r="G151" s="11">
        <v>3</v>
      </c>
      <c r="H151" s="11">
        <v>0</v>
      </c>
      <c r="I151" s="23">
        <f t="shared" si="15"/>
        <v>562</v>
      </c>
      <c r="J151" s="24">
        <f t="shared" si="16"/>
        <v>10</v>
      </c>
      <c r="K151" s="23">
        <f t="shared" si="17"/>
        <v>572</v>
      </c>
    </row>
    <row r="152" spans="1:11" x14ac:dyDescent="0.25">
      <c r="A152" s="22" t="str">
        <f t="shared" si="14"/>
        <v>Town of Greenburgh - 53</v>
      </c>
      <c r="B152" s="11">
        <v>40053</v>
      </c>
      <c r="C152" s="11">
        <v>336</v>
      </c>
      <c r="D152" s="11">
        <v>107</v>
      </c>
      <c r="E152" s="11">
        <v>4</v>
      </c>
      <c r="F152" s="11">
        <v>31</v>
      </c>
      <c r="G152" s="11">
        <v>0</v>
      </c>
      <c r="H152" s="11">
        <v>0</v>
      </c>
      <c r="I152" s="23">
        <f t="shared" si="15"/>
        <v>478</v>
      </c>
      <c r="J152" s="24">
        <f t="shared" si="16"/>
        <v>1</v>
      </c>
      <c r="K152" s="23">
        <f t="shared" si="17"/>
        <v>479</v>
      </c>
    </row>
    <row r="153" spans="1:11" x14ac:dyDescent="0.25">
      <c r="A153" s="22" t="str">
        <f t="shared" si="14"/>
        <v>Town of Greenburgh - 54</v>
      </c>
      <c r="B153" s="11">
        <v>40054</v>
      </c>
      <c r="C153" s="11">
        <v>174</v>
      </c>
      <c r="D153" s="11">
        <v>106</v>
      </c>
      <c r="E153" s="11">
        <v>8</v>
      </c>
      <c r="F153" s="11">
        <v>12</v>
      </c>
      <c r="G153" s="11">
        <v>1</v>
      </c>
      <c r="H153" s="11">
        <v>1</v>
      </c>
      <c r="I153" s="23">
        <f t="shared" si="15"/>
        <v>302</v>
      </c>
      <c r="J153" s="24">
        <f t="shared" si="16"/>
        <v>8</v>
      </c>
      <c r="K153" s="23">
        <f t="shared" si="17"/>
        <v>310</v>
      </c>
    </row>
    <row r="154" spans="1:11" x14ac:dyDescent="0.25">
      <c r="A154" s="22" t="str">
        <f t="shared" si="14"/>
        <v>Town of Greenburgh - 55</v>
      </c>
      <c r="B154" s="11">
        <v>40055</v>
      </c>
      <c r="C154" s="11">
        <v>284</v>
      </c>
      <c r="D154" s="11">
        <v>113</v>
      </c>
      <c r="E154" s="11">
        <v>11</v>
      </c>
      <c r="F154" s="11">
        <v>15</v>
      </c>
      <c r="G154" s="11">
        <v>2</v>
      </c>
      <c r="H154" s="11">
        <v>0</v>
      </c>
      <c r="I154" s="23">
        <f t="shared" si="15"/>
        <v>425</v>
      </c>
      <c r="J154" s="24">
        <f t="shared" si="16"/>
        <v>5</v>
      </c>
      <c r="K154" s="23">
        <f t="shared" si="17"/>
        <v>430</v>
      </c>
    </row>
    <row r="155" spans="1:11" x14ac:dyDescent="0.25">
      <c r="A155" s="22" t="str">
        <f t="shared" si="14"/>
        <v>Town of Greenburgh - 56</v>
      </c>
      <c r="B155" s="11">
        <v>40056</v>
      </c>
      <c r="C155" s="11">
        <v>318</v>
      </c>
      <c r="D155" s="11">
        <v>81</v>
      </c>
      <c r="E155" s="11">
        <v>9</v>
      </c>
      <c r="F155" s="11">
        <v>16</v>
      </c>
      <c r="G155" s="11">
        <v>1</v>
      </c>
      <c r="H155" s="11">
        <v>0</v>
      </c>
      <c r="I155" s="23">
        <f t="shared" si="15"/>
        <v>425</v>
      </c>
      <c r="J155" s="24">
        <f t="shared" si="16"/>
        <v>5</v>
      </c>
      <c r="K155" s="23">
        <f t="shared" si="17"/>
        <v>430</v>
      </c>
    </row>
    <row r="156" spans="1:11" x14ac:dyDescent="0.25">
      <c r="A156" s="22" t="str">
        <f t="shared" si="14"/>
        <v>Town of Greenburgh - 57</v>
      </c>
      <c r="B156" s="11">
        <v>40057</v>
      </c>
      <c r="C156" s="11">
        <v>341</v>
      </c>
      <c r="D156" s="11">
        <v>125</v>
      </c>
      <c r="E156" s="11">
        <v>7</v>
      </c>
      <c r="F156" s="11">
        <v>11</v>
      </c>
      <c r="G156" s="11">
        <v>2</v>
      </c>
      <c r="H156" s="11">
        <v>0</v>
      </c>
      <c r="I156" s="23">
        <f t="shared" si="15"/>
        <v>486</v>
      </c>
      <c r="J156" s="24">
        <f t="shared" si="16"/>
        <v>7</v>
      </c>
      <c r="K156" s="23">
        <f t="shared" si="17"/>
        <v>493</v>
      </c>
    </row>
    <row r="157" spans="1:11" x14ac:dyDescent="0.25">
      <c r="A157" s="22" t="str">
        <f t="shared" si="14"/>
        <v>Town of Greenburgh - 58</v>
      </c>
      <c r="B157" s="11">
        <v>40058</v>
      </c>
      <c r="C157" s="11">
        <v>364</v>
      </c>
      <c r="D157" s="11">
        <v>177</v>
      </c>
      <c r="E157" s="11">
        <v>9</v>
      </c>
      <c r="F157" s="11">
        <v>28</v>
      </c>
      <c r="G157" s="11">
        <v>2</v>
      </c>
      <c r="H157" s="11">
        <v>0</v>
      </c>
      <c r="I157" s="23">
        <f t="shared" si="15"/>
        <v>580</v>
      </c>
      <c r="J157" s="24">
        <f t="shared" si="16"/>
        <v>6</v>
      </c>
      <c r="K157" s="23">
        <f t="shared" si="17"/>
        <v>586</v>
      </c>
    </row>
    <row r="158" spans="1:11" x14ac:dyDescent="0.25">
      <c r="A158" s="22" t="str">
        <f t="shared" si="14"/>
        <v>Town of Greenburgh - 59</v>
      </c>
      <c r="B158" s="11">
        <v>40059</v>
      </c>
      <c r="C158" s="11">
        <v>367</v>
      </c>
      <c r="D158" s="11">
        <v>67</v>
      </c>
      <c r="E158" s="11">
        <v>12</v>
      </c>
      <c r="F158" s="11">
        <v>61</v>
      </c>
      <c r="G158" s="11">
        <v>3</v>
      </c>
      <c r="H158" s="11">
        <v>1</v>
      </c>
      <c r="I158" s="23">
        <f t="shared" si="15"/>
        <v>511</v>
      </c>
      <c r="J158" s="24">
        <f t="shared" si="16"/>
        <v>4</v>
      </c>
      <c r="K158" s="23">
        <f t="shared" si="17"/>
        <v>515</v>
      </c>
    </row>
    <row r="159" spans="1:11" x14ac:dyDescent="0.25">
      <c r="A159" s="22" t="str">
        <f t="shared" si="14"/>
        <v>Town of Greenburgh - 60</v>
      </c>
      <c r="B159" s="11">
        <v>40060</v>
      </c>
      <c r="C159" s="11">
        <v>360</v>
      </c>
      <c r="D159" s="11">
        <v>79</v>
      </c>
      <c r="E159" s="11">
        <v>9</v>
      </c>
      <c r="F159" s="11">
        <v>23</v>
      </c>
      <c r="G159" s="11">
        <v>2</v>
      </c>
      <c r="H159" s="11">
        <v>0</v>
      </c>
      <c r="I159" s="23">
        <f t="shared" si="15"/>
        <v>473</v>
      </c>
      <c r="J159" s="24">
        <f t="shared" si="16"/>
        <v>6</v>
      </c>
      <c r="K159" s="23">
        <f t="shared" si="17"/>
        <v>479</v>
      </c>
    </row>
    <row r="160" spans="1:11" x14ac:dyDescent="0.25">
      <c r="A160" s="22" t="str">
        <f t="shared" si="14"/>
        <v>Town of Greenburgh - 61</v>
      </c>
      <c r="B160" s="11">
        <v>40061</v>
      </c>
      <c r="C160" s="11">
        <v>291</v>
      </c>
      <c r="D160" s="11">
        <v>98</v>
      </c>
      <c r="E160" s="11">
        <v>16</v>
      </c>
      <c r="F160" s="11">
        <v>11</v>
      </c>
      <c r="G160" s="11">
        <v>1</v>
      </c>
      <c r="H160" s="11">
        <v>0</v>
      </c>
      <c r="I160" s="23">
        <f t="shared" si="15"/>
        <v>417</v>
      </c>
      <c r="J160" s="24">
        <f t="shared" si="16"/>
        <v>6</v>
      </c>
      <c r="K160" s="23">
        <f t="shared" si="17"/>
        <v>423</v>
      </c>
    </row>
    <row r="161" spans="1:11" x14ac:dyDescent="0.25">
      <c r="A161" s="22" t="str">
        <f t="shared" si="14"/>
        <v>Town of Greenburgh - 62</v>
      </c>
      <c r="B161" s="11">
        <v>40062</v>
      </c>
      <c r="C161" s="11">
        <v>353</v>
      </c>
      <c r="D161" s="11">
        <v>88</v>
      </c>
      <c r="E161" s="11">
        <v>4</v>
      </c>
      <c r="F161" s="11">
        <v>24</v>
      </c>
      <c r="G161" s="11">
        <v>0</v>
      </c>
      <c r="H161" s="11">
        <v>0</v>
      </c>
      <c r="I161" s="23">
        <f t="shared" si="15"/>
        <v>469</v>
      </c>
      <c r="J161" s="24">
        <f t="shared" si="16"/>
        <v>7</v>
      </c>
      <c r="K161" s="23">
        <f t="shared" si="17"/>
        <v>476</v>
      </c>
    </row>
    <row r="162" spans="1:11" x14ac:dyDescent="0.25">
      <c r="A162" s="22" t="str">
        <f t="shared" si="14"/>
        <v>Town of Greenburgh - 63</v>
      </c>
      <c r="B162" s="11">
        <v>40063</v>
      </c>
      <c r="C162" s="11">
        <v>437</v>
      </c>
      <c r="D162" s="11">
        <v>79</v>
      </c>
      <c r="E162" s="11">
        <v>4</v>
      </c>
      <c r="F162" s="11">
        <v>14</v>
      </c>
      <c r="G162" s="11">
        <v>4</v>
      </c>
      <c r="H162" s="11">
        <v>0</v>
      </c>
      <c r="I162" s="23">
        <f t="shared" si="15"/>
        <v>538</v>
      </c>
      <c r="J162" s="24">
        <f t="shared" si="16"/>
        <v>8</v>
      </c>
      <c r="K162" s="23">
        <f t="shared" si="17"/>
        <v>546</v>
      </c>
    </row>
    <row r="163" spans="1:11" x14ac:dyDescent="0.25">
      <c r="A163" s="22" t="str">
        <f t="shared" si="14"/>
        <v>Town of Greenburgh - 64</v>
      </c>
      <c r="B163" s="11">
        <v>40064</v>
      </c>
      <c r="C163" s="11">
        <v>370</v>
      </c>
      <c r="D163" s="11">
        <v>64</v>
      </c>
      <c r="E163" s="11">
        <v>8</v>
      </c>
      <c r="F163" s="11">
        <v>13</v>
      </c>
      <c r="G163" s="11">
        <v>2</v>
      </c>
      <c r="H163" s="11">
        <v>0</v>
      </c>
      <c r="I163" s="23">
        <f t="shared" si="15"/>
        <v>457</v>
      </c>
      <c r="J163" s="24">
        <f t="shared" si="16"/>
        <v>13</v>
      </c>
      <c r="K163" s="23">
        <f t="shared" si="17"/>
        <v>470</v>
      </c>
    </row>
    <row r="164" spans="1:11" x14ac:dyDescent="0.25">
      <c r="A164" s="22" t="str">
        <f t="shared" si="14"/>
        <v>Town of Greenburgh - 65</v>
      </c>
      <c r="B164" s="11">
        <v>40065</v>
      </c>
      <c r="C164" s="11">
        <v>293</v>
      </c>
      <c r="D164" s="11">
        <v>167</v>
      </c>
      <c r="E164" s="11">
        <v>17</v>
      </c>
      <c r="F164" s="11">
        <v>39</v>
      </c>
      <c r="G164" s="11">
        <v>0</v>
      </c>
      <c r="H164" s="11">
        <v>0</v>
      </c>
      <c r="I164" s="23">
        <f t="shared" si="15"/>
        <v>516</v>
      </c>
      <c r="J164" s="24">
        <f t="shared" si="16"/>
        <v>4</v>
      </c>
      <c r="K164" s="23">
        <f t="shared" si="17"/>
        <v>520</v>
      </c>
    </row>
    <row r="165" spans="1:11" x14ac:dyDescent="0.25">
      <c r="A165" s="22" t="str">
        <f t="shared" si="14"/>
        <v>Town of Greenburgh - 66</v>
      </c>
      <c r="B165" s="11">
        <v>40066</v>
      </c>
      <c r="C165" s="11">
        <v>170</v>
      </c>
      <c r="D165" s="11">
        <v>112</v>
      </c>
      <c r="E165" s="11">
        <v>16</v>
      </c>
      <c r="F165" s="11">
        <v>12</v>
      </c>
      <c r="G165" s="11">
        <v>1</v>
      </c>
      <c r="H165" s="11">
        <v>0</v>
      </c>
      <c r="I165" s="23">
        <f t="shared" si="15"/>
        <v>311</v>
      </c>
      <c r="J165" s="24">
        <f t="shared" si="16"/>
        <v>1</v>
      </c>
      <c r="K165" s="23">
        <f t="shared" si="17"/>
        <v>312</v>
      </c>
    </row>
    <row r="166" spans="1:11" x14ac:dyDescent="0.25">
      <c r="A166" s="22" t="str">
        <f t="shared" si="14"/>
        <v>Town of Greenburgh - 67</v>
      </c>
      <c r="B166" s="11">
        <v>40067</v>
      </c>
      <c r="C166" s="11">
        <v>363</v>
      </c>
      <c r="D166" s="11">
        <v>163</v>
      </c>
      <c r="E166" s="11">
        <v>19</v>
      </c>
      <c r="F166" s="11">
        <v>24</v>
      </c>
      <c r="G166" s="11">
        <v>4</v>
      </c>
      <c r="H166" s="11">
        <v>0</v>
      </c>
      <c r="I166" s="23">
        <f t="shared" si="15"/>
        <v>573</v>
      </c>
      <c r="J166" s="24">
        <f t="shared" si="16"/>
        <v>9</v>
      </c>
      <c r="K166" s="23">
        <f t="shared" si="17"/>
        <v>582</v>
      </c>
    </row>
    <row r="167" spans="1:11" x14ac:dyDescent="0.25">
      <c r="A167" s="22" t="str">
        <f t="shared" si="14"/>
        <v>Town of Greenburgh - 68</v>
      </c>
      <c r="B167" s="11">
        <v>40068</v>
      </c>
      <c r="C167" s="11">
        <v>220</v>
      </c>
      <c r="D167" s="11">
        <v>112</v>
      </c>
      <c r="E167" s="11">
        <v>9</v>
      </c>
      <c r="F167" s="11">
        <v>14</v>
      </c>
      <c r="G167" s="11">
        <v>1</v>
      </c>
      <c r="H167" s="11">
        <v>0</v>
      </c>
      <c r="I167" s="23">
        <f t="shared" si="15"/>
        <v>356</v>
      </c>
      <c r="J167" s="24">
        <f t="shared" si="16"/>
        <v>10</v>
      </c>
      <c r="K167" s="23">
        <f t="shared" si="17"/>
        <v>366</v>
      </c>
    </row>
    <row r="168" spans="1:11" x14ac:dyDescent="0.25">
      <c r="A168" s="22" t="str">
        <f t="shared" si="14"/>
        <v>Town of Greenburgh - 69</v>
      </c>
      <c r="B168" s="11">
        <v>40069</v>
      </c>
      <c r="C168" s="11">
        <v>379</v>
      </c>
      <c r="D168" s="11">
        <v>97</v>
      </c>
      <c r="E168" s="11">
        <v>11</v>
      </c>
      <c r="F168" s="11">
        <v>13</v>
      </c>
      <c r="G168" s="11">
        <v>3</v>
      </c>
      <c r="H168" s="11">
        <v>0</v>
      </c>
      <c r="I168" s="23">
        <f t="shared" si="15"/>
        <v>503</v>
      </c>
      <c r="J168" s="24">
        <f t="shared" si="16"/>
        <v>7</v>
      </c>
      <c r="K168" s="23">
        <f t="shared" si="17"/>
        <v>510</v>
      </c>
    </row>
    <row r="169" spans="1:11" x14ac:dyDescent="0.25">
      <c r="A169" s="22" t="str">
        <f t="shared" si="14"/>
        <v>Town of Greenburgh - 70</v>
      </c>
      <c r="B169" s="11">
        <v>40070</v>
      </c>
      <c r="C169" s="11">
        <v>283</v>
      </c>
      <c r="D169" s="11">
        <v>112</v>
      </c>
      <c r="E169" s="11">
        <v>13</v>
      </c>
      <c r="F169" s="11">
        <v>21</v>
      </c>
      <c r="G169" s="11">
        <v>3</v>
      </c>
      <c r="H169" s="11">
        <v>0</v>
      </c>
      <c r="I169" s="23">
        <f t="shared" si="15"/>
        <v>432</v>
      </c>
      <c r="J169" s="24">
        <f t="shared" si="16"/>
        <v>10</v>
      </c>
      <c r="K169" s="23">
        <f t="shared" si="17"/>
        <v>442</v>
      </c>
    </row>
    <row r="170" spans="1:11" x14ac:dyDescent="0.25">
      <c r="A170" s="22" t="str">
        <f t="shared" si="14"/>
        <v>Town of Greenburgh - 71</v>
      </c>
      <c r="B170" s="11">
        <v>40071</v>
      </c>
      <c r="C170" s="11">
        <v>239</v>
      </c>
      <c r="D170" s="11">
        <v>86</v>
      </c>
      <c r="E170" s="11">
        <v>9</v>
      </c>
      <c r="F170" s="11">
        <v>10</v>
      </c>
      <c r="G170" s="11">
        <v>1</v>
      </c>
      <c r="H170" s="11">
        <v>0</v>
      </c>
      <c r="I170" s="23">
        <f t="shared" si="15"/>
        <v>345</v>
      </c>
      <c r="J170" s="24">
        <f t="shared" si="16"/>
        <v>6</v>
      </c>
      <c r="K170" s="23">
        <f t="shared" si="17"/>
        <v>351</v>
      </c>
    </row>
    <row r="171" spans="1:11" x14ac:dyDescent="0.25">
      <c r="A171" s="22" t="str">
        <f t="shared" si="14"/>
        <v>Town of Greenburgh - 72</v>
      </c>
      <c r="B171" s="11">
        <v>40072</v>
      </c>
      <c r="C171" s="11">
        <v>257</v>
      </c>
      <c r="D171" s="11">
        <v>101</v>
      </c>
      <c r="E171" s="11">
        <v>3</v>
      </c>
      <c r="F171" s="11">
        <v>18</v>
      </c>
      <c r="G171" s="11">
        <v>1</v>
      </c>
      <c r="H171" s="11">
        <v>0</v>
      </c>
      <c r="I171" s="23">
        <f t="shared" si="15"/>
        <v>380</v>
      </c>
      <c r="J171" s="24">
        <f t="shared" si="16"/>
        <v>6</v>
      </c>
      <c r="K171" s="23">
        <f t="shared" si="17"/>
        <v>386</v>
      </c>
    </row>
    <row r="172" spans="1:11" x14ac:dyDescent="0.25">
      <c r="A172" s="22" t="str">
        <f t="shared" si="14"/>
        <v>Town of Greenburgh - 73</v>
      </c>
      <c r="B172" s="11">
        <v>40073</v>
      </c>
      <c r="C172" s="11">
        <v>466</v>
      </c>
      <c r="D172" s="11">
        <v>151</v>
      </c>
      <c r="E172" s="11">
        <v>10</v>
      </c>
      <c r="F172" s="11">
        <v>26</v>
      </c>
      <c r="G172" s="11">
        <v>2</v>
      </c>
      <c r="H172" s="11">
        <v>0</v>
      </c>
      <c r="I172" s="23">
        <f t="shared" si="15"/>
        <v>655</v>
      </c>
      <c r="J172" s="24">
        <f t="shared" si="16"/>
        <v>10</v>
      </c>
      <c r="K172" s="23">
        <f t="shared" si="17"/>
        <v>665</v>
      </c>
    </row>
    <row r="173" spans="1:11" x14ac:dyDescent="0.25">
      <c r="A173" s="22" t="str">
        <f t="shared" si="14"/>
        <v>Town of Greenburgh - 74</v>
      </c>
      <c r="B173" s="11">
        <v>40074</v>
      </c>
      <c r="C173" s="11">
        <v>348</v>
      </c>
      <c r="D173" s="11">
        <v>120</v>
      </c>
      <c r="E173" s="11">
        <v>24</v>
      </c>
      <c r="F173" s="11">
        <v>44</v>
      </c>
      <c r="G173" s="11">
        <v>1</v>
      </c>
      <c r="H173" s="11">
        <v>0</v>
      </c>
      <c r="I173" s="23">
        <f t="shared" si="15"/>
        <v>537</v>
      </c>
      <c r="J173" s="24">
        <f t="shared" si="16"/>
        <v>13</v>
      </c>
      <c r="K173" s="23">
        <f t="shared" si="17"/>
        <v>550</v>
      </c>
    </row>
    <row r="174" spans="1:11" x14ac:dyDescent="0.25">
      <c r="A174" s="22" t="str">
        <f t="shared" si="14"/>
        <v>Town of Greenburgh - 75</v>
      </c>
      <c r="B174" s="11">
        <v>40075</v>
      </c>
      <c r="C174" s="11">
        <v>116</v>
      </c>
      <c r="D174" s="11">
        <v>102</v>
      </c>
      <c r="E174" s="11">
        <v>11</v>
      </c>
      <c r="F174" s="11">
        <v>6</v>
      </c>
      <c r="G174" s="11">
        <v>2</v>
      </c>
      <c r="H174" s="11">
        <v>0</v>
      </c>
      <c r="I174" s="23">
        <f t="shared" si="15"/>
        <v>237</v>
      </c>
      <c r="J174" s="24">
        <f t="shared" si="16"/>
        <v>1</v>
      </c>
      <c r="K174" s="23">
        <f t="shared" si="17"/>
        <v>238</v>
      </c>
    </row>
    <row r="175" spans="1:11" x14ac:dyDescent="0.25">
      <c r="A175" s="22" t="str">
        <f t="shared" si="14"/>
        <v>Town of Greenburgh - 76</v>
      </c>
      <c r="B175" s="11">
        <v>40076</v>
      </c>
      <c r="C175" s="11">
        <v>233</v>
      </c>
      <c r="D175" s="11">
        <v>96</v>
      </c>
      <c r="E175" s="11">
        <v>7</v>
      </c>
      <c r="F175" s="11">
        <v>24</v>
      </c>
      <c r="G175" s="11">
        <v>2</v>
      </c>
      <c r="H175" s="11">
        <v>0</v>
      </c>
      <c r="I175" s="23">
        <f t="shared" si="15"/>
        <v>362</v>
      </c>
      <c r="J175" s="24">
        <f t="shared" si="16"/>
        <v>6</v>
      </c>
      <c r="K175" s="23">
        <f t="shared" si="17"/>
        <v>368</v>
      </c>
    </row>
    <row r="176" spans="1:11" x14ac:dyDescent="0.25">
      <c r="A176" s="22" t="str">
        <f t="shared" si="14"/>
        <v>Town of Greenburgh - 77</v>
      </c>
      <c r="B176" s="11">
        <v>40077</v>
      </c>
      <c r="C176" s="11">
        <v>286</v>
      </c>
      <c r="D176" s="11">
        <v>155</v>
      </c>
      <c r="E176" s="11">
        <v>21</v>
      </c>
      <c r="F176" s="11">
        <v>18</v>
      </c>
      <c r="G176" s="11">
        <v>2</v>
      </c>
      <c r="H176" s="11">
        <v>0</v>
      </c>
      <c r="I176" s="23">
        <f t="shared" si="15"/>
        <v>482</v>
      </c>
      <c r="J176" s="24">
        <f t="shared" si="16"/>
        <v>7</v>
      </c>
      <c r="K176" s="23">
        <f t="shared" si="17"/>
        <v>489</v>
      </c>
    </row>
    <row r="177" spans="1:11" x14ac:dyDescent="0.25">
      <c r="A177" s="22" t="str">
        <f t="shared" si="14"/>
        <v>Town of Greenburgh - 78</v>
      </c>
      <c r="B177" s="11">
        <v>40078</v>
      </c>
      <c r="C177" s="11">
        <v>385</v>
      </c>
      <c r="D177" s="11">
        <v>50</v>
      </c>
      <c r="E177" s="11">
        <v>2</v>
      </c>
      <c r="F177" s="11">
        <v>12</v>
      </c>
      <c r="G177" s="11">
        <v>0</v>
      </c>
      <c r="H177" s="11">
        <v>0</v>
      </c>
      <c r="I177" s="23">
        <f t="shared" si="15"/>
        <v>449</v>
      </c>
      <c r="J177" s="24">
        <f t="shared" si="16"/>
        <v>5</v>
      </c>
      <c r="K177" s="23">
        <f t="shared" si="17"/>
        <v>454</v>
      </c>
    </row>
    <row r="178" spans="1:11" x14ac:dyDescent="0.25">
      <c r="A178" s="22" t="str">
        <f t="shared" si="14"/>
        <v>Town of Greenburgh - 79</v>
      </c>
      <c r="B178" s="11">
        <v>40079</v>
      </c>
      <c r="C178" s="11">
        <v>510</v>
      </c>
      <c r="D178" s="11">
        <v>144</v>
      </c>
      <c r="E178" s="11">
        <v>11</v>
      </c>
      <c r="F178" s="11">
        <v>30</v>
      </c>
      <c r="G178" s="11">
        <v>3</v>
      </c>
      <c r="H178" s="11">
        <v>0</v>
      </c>
      <c r="I178" s="23">
        <f t="shared" si="15"/>
        <v>698</v>
      </c>
      <c r="J178" s="24">
        <f t="shared" si="16"/>
        <v>5</v>
      </c>
      <c r="K178" s="23">
        <f t="shared" si="17"/>
        <v>703</v>
      </c>
    </row>
    <row r="179" spans="1:11" x14ac:dyDescent="0.25">
      <c r="A179" s="22" t="str">
        <f t="shared" si="14"/>
        <v>Town of Greenburgh - 80</v>
      </c>
      <c r="B179" s="11">
        <v>40080</v>
      </c>
      <c r="C179" s="11">
        <v>157</v>
      </c>
      <c r="D179" s="11">
        <v>43</v>
      </c>
      <c r="E179" s="11">
        <v>7</v>
      </c>
      <c r="F179" s="11">
        <v>12</v>
      </c>
      <c r="G179" s="11">
        <v>0</v>
      </c>
      <c r="H179" s="11">
        <v>0</v>
      </c>
      <c r="I179" s="23">
        <f t="shared" si="15"/>
        <v>219</v>
      </c>
      <c r="J179" s="24">
        <f t="shared" si="16"/>
        <v>7</v>
      </c>
      <c r="K179" s="23">
        <f t="shared" si="17"/>
        <v>226</v>
      </c>
    </row>
    <row r="180" spans="1:11" ht="13.8" thickBot="1" x14ac:dyDescent="0.3">
      <c r="A180" s="18" t="str">
        <f t="shared" si="14"/>
        <v>Town of Greenburgh - 81</v>
      </c>
      <c r="B180" s="19">
        <v>40081</v>
      </c>
      <c r="C180" s="19">
        <v>231</v>
      </c>
      <c r="D180" s="19">
        <v>25</v>
      </c>
      <c r="E180" s="19">
        <v>3</v>
      </c>
      <c r="F180" s="19">
        <v>4</v>
      </c>
      <c r="G180" s="19">
        <v>1</v>
      </c>
      <c r="H180" s="19">
        <v>0</v>
      </c>
      <c r="I180" s="19">
        <f t="shared" si="15"/>
        <v>264</v>
      </c>
      <c r="J180" s="26">
        <f t="shared" si="16"/>
        <v>5</v>
      </c>
      <c r="K180" s="19">
        <f t="shared" si="17"/>
        <v>269</v>
      </c>
    </row>
    <row r="181" spans="1:11" x14ac:dyDescent="0.25">
      <c r="A181" s="22"/>
      <c r="B181" s="11" t="s">
        <v>977</v>
      </c>
      <c r="C181" s="11">
        <f>SUM(C100:C180)</f>
        <v>25165</v>
      </c>
      <c r="D181" s="11">
        <f t="shared" ref="D181:K181" si="18">SUM(D100:D180)</f>
        <v>9035</v>
      </c>
      <c r="E181" s="11">
        <f t="shared" si="18"/>
        <v>823</v>
      </c>
      <c r="F181" s="11">
        <f t="shared" si="18"/>
        <v>1990</v>
      </c>
      <c r="G181" s="11">
        <f t="shared" si="18"/>
        <v>126</v>
      </c>
      <c r="H181" s="11">
        <f t="shared" si="18"/>
        <v>12</v>
      </c>
      <c r="I181" s="11">
        <f t="shared" si="18"/>
        <v>37151</v>
      </c>
      <c r="J181" s="11">
        <f t="shared" si="18"/>
        <v>497</v>
      </c>
      <c r="K181" s="11">
        <f t="shared" si="18"/>
        <v>37648</v>
      </c>
    </row>
    <row r="182" spans="1:11" x14ac:dyDescent="0.25">
      <c r="A182" s="22" t="str">
        <f t="shared" si="14"/>
        <v>Town of Harrison - 1</v>
      </c>
      <c r="B182" s="11">
        <v>50001</v>
      </c>
      <c r="C182" s="11">
        <v>153</v>
      </c>
      <c r="D182" s="11">
        <v>300</v>
      </c>
      <c r="E182" s="11">
        <v>22</v>
      </c>
      <c r="F182" s="11">
        <v>13</v>
      </c>
      <c r="G182" s="11">
        <v>1</v>
      </c>
      <c r="H182" s="11">
        <v>0</v>
      </c>
      <c r="I182" s="23">
        <f t="shared" si="15"/>
        <v>489</v>
      </c>
      <c r="J182" s="24">
        <f t="shared" si="16"/>
        <v>10</v>
      </c>
      <c r="K182" s="23">
        <f t="shared" si="17"/>
        <v>499</v>
      </c>
    </row>
    <row r="183" spans="1:11" x14ac:dyDescent="0.25">
      <c r="A183" s="22" t="str">
        <f t="shared" si="14"/>
        <v>Town of Harrison - 2</v>
      </c>
      <c r="B183" s="11">
        <v>50002</v>
      </c>
      <c r="C183" s="11">
        <v>158</v>
      </c>
      <c r="D183" s="11">
        <v>349</v>
      </c>
      <c r="E183" s="11">
        <v>23</v>
      </c>
      <c r="F183" s="11">
        <v>14</v>
      </c>
      <c r="G183" s="11">
        <v>1</v>
      </c>
      <c r="H183" s="11">
        <v>0</v>
      </c>
      <c r="I183" s="23">
        <f t="shared" si="15"/>
        <v>545</v>
      </c>
      <c r="J183" s="24">
        <f t="shared" si="16"/>
        <v>15</v>
      </c>
      <c r="K183" s="23">
        <f t="shared" si="17"/>
        <v>560</v>
      </c>
    </row>
    <row r="184" spans="1:11" x14ac:dyDescent="0.25">
      <c r="A184" s="22" t="str">
        <f t="shared" si="14"/>
        <v>Town of Harrison - 3</v>
      </c>
      <c r="B184" s="11">
        <v>50003</v>
      </c>
      <c r="C184" s="11">
        <v>377</v>
      </c>
      <c r="D184" s="11">
        <v>231</v>
      </c>
      <c r="E184" s="11">
        <v>6</v>
      </c>
      <c r="F184" s="11">
        <v>9</v>
      </c>
      <c r="G184" s="11">
        <v>1</v>
      </c>
      <c r="H184" s="11">
        <v>0</v>
      </c>
      <c r="I184" s="23">
        <f t="shared" si="15"/>
        <v>624</v>
      </c>
      <c r="J184" s="24">
        <f t="shared" si="16"/>
        <v>9</v>
      </c>
      <c r="K184" s="23">
        <f t="shared" si="17"/>
        <v>633</v>
      </c>
    </row>
    <row r="185" spans="1:11" x14ac:dyDescent="0.25">
      <c r="A185" s="22" t="str">
        <f t="shared" si="14"/>
        <v>Town of Harrison - 4</v>
      </c>
      <c r="B185" s="11">
        <v>50004</v>
      </c>
      <c r="C185" s="11">
        <v>468</v>
      </c>
      <c r="D185" s="11">
        <v>312</v>
      </c>
      <c r="E185" s="11">
        <v>17</v>
      </c>
      <c r="F185" s="11">
        <v>7</v>
      </c>
      <c r="G185" s="11">
        <v>2</v>
      </c>
      <c r="H185" s="11">
        <v>1</v>
      </c>
      <c r="I185" s="23">
        <f t="shared" si="15"/>
        <v>807</v>
      </c>
      <c r="J185" s="24">
        <f t="shared" si="16"/>
        <v>8</v>
      </c>
      <c r="K185" s="23">
        <f t="shared" si="17"/>
        <v>815</v>
      </c>
    </row>
    <row r="186" spans="1:11" x14ac:dyDescent="0.25">
      <c r="A186" s="22" t="str">
        <f t="shared" si="14"/>
        <v>Town of Harrison - 5</v>
      </c>
      <c r="B186" s="11">
        <v>50005</v>
      </c>
      <c r="C186" s="11">
        <v>118</v>
      </c>
      <c r="D186" s="11">
        <v>127</v>
      </c>
      <c r="E186" s="11">
        <v>16</v>
      </c>
      <c r="F186" s="11">
        <v>4</v>
      </c>
      <c r="G186" s="11">
        <v>0</v>
      </c>
      <c r="H186" s="11">
        <v>0</v>
      </c>
      <c r="I186" s="23">
        <f t="shared" si="15"/>
        <v>265</v>
      </c>
      <c r="J186" s="24">
        <f t="shared" si="16"/>
        <v>1</v>
      </c>
      <c r="K186" s="23">
        <f t="shared" si="17"/>
        <v>266</v>
      </c>
    </row>
    <row r="187" spans="1:11" x14ac:dyDescent="0.25">
      <c r="A187" s="22" t="str">
        <f t="shared" si="14"/>
        <v>Town of Harrison - 6</v>
      </c>
      <c r="B187" s="11">
        <v>50006</v>
      </c>
      <c r="C187" s="11">
        <v>157</v>
      </c>
      <c r="D187" s="11">
        <v>370</v>
      </c>
      <c r="E187" s="11">
        <v>27</v>
      </c>
      <c r="F187" s="11">
        <v>22</v>
      </c>
      <c r="G187" s="11">
        <v>1</v>
      </c>
      <c r="H187" s="11">
        <v>0</v>
      </c>
      <c r="I187" s="23">
        <f t="shared" si="15"/>
        <v>577</v>
      </c>
      <c r="J187" s="24">
        <f t="shared" si="16"/>
        <v>10</v>
      </c>
      <c r="K187" s="23">
        <f t="shared" si="17"/>
        <v>587</v>
      </c>
    </row>
    <row r="188" spans="1:11" x14ac:dyDescent="0.25">
      <c r="A188" s="22" t="str">
        <f t="shared" si="14"/>
        <v>Town of Harrison - 7</v>
      </c>
      <c r="B188" s="11">
        <v>50007</v>
      </c>
      <c r="C188" s="11">
        <v>166</v>
      </c>
      <c r="D188" s="11">
        <v>198</v>
      </c>
      <c r="E188" s="11">
        <v>16</v>
      </c>
      <c r="F188" s="11">
        <v>17</v>
      </c>
      <c r="G188" s="11">
        <v>0</v>
      </c>
      <c r="H188" s="11">
        <v>1</v>
      </c>
      <c r="I188" s="23">
        <f t="shared" si="15"/>
        <v>398</v>
      </c>
      <c r="J188" s="24">
        <f t="shared" si="16"/>
        <v>2</v>
      </c>
      <c r="K188" s="23">
        <f t="shared" si="17"/>
        <v>400</v>
      </c>
    </row>
    <row r="189" spans="1:11" x14ac:dyDescent="0.25">
      <c r="A189" s="22" t="str">
        <f t="shared" si="14"/>
        <v>Town of Harrison - 8</v>
      </c>
      <c r="B189" s="11">
        <v>50008</v>
      </c>
      <c r="C189" s="11">
        <v>172</v>
      </c>
      <c r="D189" s="11">
        <v>302</v>
      </c>
      <c r="E189" s="11">
        <v>34</v>
      </c>
      <c r="F189" s="11">
        <v>9</v>
      </c>
      <c r="G189" s="11">
        <v>1</v>
      </c>
      <c r="H189" s="11">
        <v>0</v>
      </c>
      <c r="I189" s="23">
        <f t="shared" si="15"/>
        <v>518</v>
      </c>
      <c r="J189" s="24">
        <f t="shared" si="16"/>
        <v>10</v>
      </c>
      <c r="K189" s="23">
        <f t="shared" si="17"/>
        <v>528</v>
      </c>
    </row>
    <row r="190" spans="1:11" x14ac:dyDescent="0.25">
      <c r="A190" s="22" t="str">
        <f t="shared" si="14"/>
        <v>Town of Harrison - 9</v>
      </c>
      <c r="B190" s="11">
        <v>50009</v>
      </c>
      <c r="C190" s="11">
        <v>175</v>
      </c>
      <c r="D190" s="11">
        <v>333</v>
      </c>
      <c r="E190" s="11">
        <v>14</v>
      </c>
      <c r="F190" s="11">
        <v>8</v>
      </c>
      <c r="G190" s="11">
        <v>2</v>
      </c>
      <c r="H190" s="11">
        <v>0</v>
      </c>
      <c r="I190" s="23">
        <f t="shared" si="15"/>
        <v>532</v>
      </c>
      <c r="J190" s="24">
        <f t="shared" si="16"/>
        <v>7</v>
      </c>
      <c r="K190" s="23">
        <f t="shared" si="17"/>
        <v>539</v>
      </c>
    </row>
    <row r="191" spans="1:11" x14ac:dyDescent="0.25">
      <c r="A191" s="22" t="str">
        <f t="shared" si="14"/>
        <v>Town of Harrison - 10</v>
      </c>
      <c r="B191" s="11">
        <v>50010</v>
      </c>
      <c r="C191" s="11">
        <v>247</v>
      </c>
      <c r="D191" s="11">
        <v>319</v>
      </c>
      <c r="E191" s="11">
        <v>19</v>
      </c>
      <c r="F191" s="11">
        <v>9</v>
      </c>
      <c r="G191" s="11">
        <v>1</v>
      </c>
      <c r="H191" s="11">
        <v>0</v>
      </c>
      <c r="I191" s="23">
        <f t="shared" si="15"/>
        <v>595</v>
      </c>
      <c r="J191" s="24">
        <f t="shared" si="16"/>
        <v>8</v>
      </c>
      <c r="K191" s="23">
        <f t="shared" si="17"/>
        <v>603</v>
      </c>
    </row>
    <row r="192" spans="1:11" x14ac:dyDescent="0.25">
      <c r="A192" s="22" t="str">
        <f t="shared" si="14"/>
        <v>Town of Harrison - 11</v>
      </c>
      <c r="B192" s="11">
        <v>50011</v>
      </c>
      <c r="C192" s="11">
        <v>204</v>
      </c>
      <c r="D192" s="11">
        <v>299</v>
      </c>
      <c r="E192" s="11">
        <v>30</v>
      </c>
      <c r="F192" s="11">
        <v>16</v>
      </c>
      <c r="G192" s="11">
        <v>3</v>
      </c>
      <c r="H192" s="11">
        <v>0</v>
      </c>
      <c r="I192" s="23">
        <f t="shared" si="15"/>
        <v>552</v>
      </c>
      <c r="J192" s="24">
        <f t="shared" si="16"/>
        <v>15</v>
      </c>
      <c r="K192" s="23">
        <f t="shared" si="17"/>
        <v>567</v>
      </c>
    </row>
    <row r="193" spans="1:11" x14ac:dyDescent="0.25">
      <c r="A193" s="22" t="str">
        <f t="shared" si="14"/>
        <v>Town of Harrison - 12</v>
      </c>
      <c r="B193" s="11">
        <v>50012</v>
      </c>
      <c r="C193" s="11">
        <v>155</v>
      </c>
      <c r="D193" s="11">
        <v>251</v>
      </c>
      <c r="E193" s="11">
        <v>19</v>
      </c>
      <c r="F193" s="11">
        <v>3</v>
      </c>
      <c r="G193" s="11">
        <v>0</v>
      </c>
      <c r="H193" s="11">
        <v>0</v>
      </c>
      <c r="I193" s="23">
        <f t="shared" si="15"/>
        <v>428</v>
      </c>
      <c r="J193" s="24">
        <f t="shared" si="16"/>
        <v>0</v>
      </c>
      <c r="K193" s="23">
        <f t="shared" si="17"/>
        <v>428</v>
      </c>
    </row>
    <row r="194" spans="1:11" x14ac:dyDescent="0.25">
      <c r="A194" s="22" t="str">
        <f t="shared" si="14"/>
        <v>Town of Harrison - 13</v>
      </c>
      <c r="B194" s="11">
        <v>50013</v>
      </c>
      <c r="C194" s="11">
        <v>388</v>
      </c>
      <c r="D194" s="11">
        <v>318</v>
      </c>
      <c r="E194" s="11">
        <v>23</v>
      </c>
      <c r="F194" s="11">
        <v>15</v>
      </c>
      <c r="G194" s="11">
        <v>1</v>
      </c>
      <c r="H194" s="11">
        <v>1</v>
      </c>
      <c r="I194" s="23">
        <f t="shared" si="15"/>
        <v>746</v>
      </c>
      <c r="J194" s="24">
        <f t="shared" si="16"/>
        <v>12</v>
      </c>
      <c r="K194" s="23">
        <f t="shared" si="17"/>
        <v>758</v>
      </c>
    </row>
    <row r="195" spans="1:11" x14ac:dyDescent="0.25">
      <c r="A195" s="22" t="str">
        <f t="shared" si="14"/>
        <v>Town of Harrison - 14</v>
      </c>
      <c r="B195" s="11">
        <v>50014</v>
      </c>
      <c r="C195" s="11">
        <v>263</v>
      </c>
      <c r="D195" s="11">
        <v>293</v>
      </c>
      <c r="E195" s="11">
        <v>14</v>
      </c>
      <c r="F195" s="11">
        <v>7</v>
      </c>
      <c r="G195" s="11">
        <v>0</v>
      </c>
      <c r="H195" s="11">
        <v>0</v>
      </c>
      <c r="I195" s="23">
        <f t="shared" si="15"/>
        <v>577</v>
      </c>
      <c r="J195" s="24">
        <f t="shared" si="16"/>
        <v>12</v>
      </c>
      <c r="K195" s="23">
        <f t="shared" si="17"/>
        <v>589</v>
      </c>
    </row>
    <row r="196" spans="1:11" x14ac:dyDescent="0.25">
      <c r="A196" s="22" t="str">
        <f t="shared" si="14"/>
        <v>Town of Harrison - 15</v>
      </c>
      <c r="B196" s="11">
        <v>50015</v>
      </c>
      <c r="C196" s="11">
        <v>180</v>
      </c>
      <c r="D196" s="11">
        <v>138</v>
      </c>
      <c r="E196" s="11">
        <v>15</v>
      </c>
      <c r="F196" s="11">
        <v>5</v>
      </c>
      <c r="G196" s="11">
        <v>2</v>
      </c>
      <c r="H196" s="11">
        <v>0</v>
      </c>
      <c r="I196" s="23">
        <f t="shared" si="15"/>
        <v>340</v>
      </c>
      <c r="J196" s="24">
        <f t="shared" si="16"/>
        <v>3</v>
      </c>
      <c r="K196" s="23">
        <f t="shared" si="17"/>
        <v>343</v>
      </c>
    </row>
    <row r="197" spans="1:11" x14ac:dyDescent="0.25">
      <c r="A197" s="22" t="str">
        <f t="shared" si="14"/>
        <v>Town of Harrison - 16</v>
      </c>
      <c r="B197" s="11">
        <v>50016</v>
      </c>
      <c r="C197" s="11">
        <v>127</v>
      </c>
      <c r="D197" s="11">
        <v>228</v>
      </c>
      <c r="E197" s="11">
        <v>13</v>
      </c>
      <c r="F197" s="11">
        <v>10</v>
      </c>
      <c r="G197" s="11">
        <v>0</v>
      </c>
      <c r="H197" s="11">
        <v>0</v>
      </c>
      <c r="I197" s="23">
        <f t="shared" si="15"/>
        <v>378</v>
      </c>
      <c r="J197" s="24">
        <f t="shared" si="16"/>
        <v>3</v>
      </c>
      <c r="K197" s="23">
        <f t="shared" si="17"/>
        <v>381</v>
      </c>
    </row>
    <row r="198" spans="1:11" x14ac:dyDescent="0.25">
      <c r="A198" s="22" t="str">
        <f t="shared" si="14"/>
        <v>Town of Harrison - 17</v>
      </c>
      <c r="B198" s="11">
        <v>50017</v>
      </c>
      <c r="C198" s="11">
        <v>225</v>
      </c>
      <c r="D198" s="11">
        <v>8</v>
      </c>
      <c r="E198" s="11">
        <v>4</v>
      </c>
      <c r="F198" s="11">
        <v>55</v>
      </c>
      <c r="G198" s="11">
        <v>2</v>
      </c>
      <c r="H198" s="11">
        <v>0</v>
      </c>
      <c r="I198" s="23">
        <f t="shared" si="15"/>
        <v>294</v>
      </c>
      <c r="J198" s="24">
        <f t="shared" si="16"/>
        <v>4</v>
      </c>
      <c r="K198" s="23">
        <f t="shared" si="17"/>
        <v>298</v>
      </c>
    </row>
    <row r="199" spans="1:11" x14ac:dyDescent="0.25">
      <c r="A199" s="22" t="str">
        <f t="shared" si="14"/>
        <v>Town of Harrison - 18</v>
      </c>
      <c r="B199" s="11">
        <v>50018</v>
      </c>
      <c r="C199" s="11">
        <v>256</v>
      </c>
      <c r="D199" s="11">
        <v>204</v>
      </c>
      <c r="E199" s="11">
        <v>20</v>
      </c>
      <c r="F199" s="11">
        <v>8</v>
      </c>
      <c r="G199" s="11">
        <v>0</v>
      </c>
      <c r="H199" s="11">
        <v>0</v>
      </c>
      <c r="I199" s="23">
        <f t="shared" si="15"/>
        <v>488</v>
      </c>
      <c r="J199" s="24">
        <f t="shared" si="16"/>
        <v>5</v>
      </c>
      <c r="K199" s="23">
        <f t="shared" si="17"/>
        <v>493</v>
      </c>
    </row>
    <row r="200" spans="1:11" x14ac:dyDescent="0.25">
      <c r="A200" s="22" t="str">
        <f t="shared" si="14"/>
        <v>Town of Harrison - 19</v>
      </c>
      <c r="B200" s="11">
        <v>50019</v>
      </c>
      <c r="C200" s="11">
        <v>109</v>
      </c>
      <c r="D200" s="11">
        <v>168</v>
      </c>
      <c r="E200" s="11">
        <v>9</v>
      </c>
      <c r="F200" s="11">
        <v>6</v>
      </c>
      <c r="G200" s="11">
        <v>2</v>
      </c>
      <c r="H200" s="11">
        <v>0</v>
      </c>
      <c r="I200" s="23">
        <f t="shared" si="15"/>
        <v>294</v>
      </c>
      <c r="J200" s="24">
        <f t="shared" si="16"/>
        <v>2</v>
      </c>
      <c r="K200" s="23">
        <f t="shared" si="17"/>
        <v>296</v>
      </c>
    </row>
    <row r="201" spans="1:11" ht="13.8" thickBot="1" x14ac:dyDescent="0.3">
      <c r="A201" s="18" t="str">
        <f t="shared" ref="A201:A268" si="19">VLOOKUP(B201,KEY,3,FALSE)</f>
        <v>Town of Harrison - 20</v>
      </c>
      <c r="B201" s="19">
        <v>50020</v>
      </c>
      <c r="C201" s="19">
        <v>58</v>
      </c>
      <c r="D201" s="19">
        <v>83</v>
      </c>
      <c r="E201" s="19">
        <v>6</v>
      </c>
      <c r="F201" s="19">
        <v>4</v>
      </c>
      <c r="G201" s="19">
        <v>0</v>
      </c>
      <c r="H201" s="19">
        <v>0</v>
      </c>
      <c r="I201" s="19">
        <f t="shared" si="15"/>
        <v>151</v>
      </c>
      <c r="J201" s="26">
        <f t="shared" si="16"/>
        <v>3</v>
      </c>
      <c r="K201" s="19">
        <f t="shared" si="17"/>
        <v>154</v>
      </c>
    </row>
    <row r="202" spans="1:11" x14ac:dyDescent="0.25">
      <c r="A202" s="22"/>
      <c r="B202" s="11" t="s">
        <v>977</v>
      </c>
      <c r="C202" s="11">
        <f>SUM(C182:C201)</f>
        <v>4156</v>
      </c>
      <c r="D202" s="11">
        <f t="shared" ref="D202:K202" si="20">SUM(D182:D201)</f>
        <v>4831</v>
      </c>
      <c r="E202" s="11">
        <f t="shared" si="20"/>
        <v>347</v>
      </c>
      <c r="F202" s="11">
        <f t="shared" si="20"/>
        <v>241</v>
      </c>
      <c r="G202" s="11">
        <f t="shared" si="20"/>
        <v>20</v>
      </c>
      <c r="H202" s="11">
        <f t="shared" si="20"/>
        <v>3</v>
      </c>
      <c r="I202" s="11">
        <f t="shared" si="20"/>
        <v>9598</v>
      </c>
      <c r="J202" s="11">
        <f t="shared" si="20"/>
        <v>139</v>
      </c>
      <c r="K202" s="11">
        <f t="shared" si="20"/>
        <v>9737</v>
      </c>
    </row>
    <row r="203" spans="1:11" x14ac:dyDescent="0.25">
      <c r="A203" s="22" t="str">
        <f t="shared" si="19"/>
        <v>Town of Lewisboro - 1</v>
      </c>
      <c r="B203" s="11">
        <v>60001</v>
      </c>
      <c r="C203" s="11">
        <v>283</v>
      </c>
      <c r="D203" s="11">
        <v>152</v>
      </c>
      <c r="E203" s="11">
        <v>14</v>
      </c>
      <c r="F203" s="11">
        <v>4</v>
      </c>
      <c r="G203" s="11">
        <v>1</v>
      </c>
      <c r="H203" s="11">
        <v>0</v>
      </c>
      <c r="I203" s="23">
        <f t="shared" si="15"/>
        <v>454</v>
      </c>
      <c r="J203" s="24">
        <f t="shared" si="16"/>
        <v>4</v>
      </c>
      <c r="K203" s="23">
        <f t="shared" si="17"/>
        <v>458</v>
      </c>
    </row>
    <row r="204" spans="1:11" x14ac:dyDescent="0.25">
      <c r="A204" s="22" t="str">
        <f t="shared" si="19"/>
        <v>Town of Lewisboro - 2</v>
      </c>
      <c r="B204" s="11">
        <v>60002</v>
      </c>
      <c r="C204" s="11">
        <v>345</v>
      </c>
      <c r="D204" s="11">
        <v>169</v>
      </c>
      <c r="E204" s="11">
        <v>21</v>
      </c>
      <c r="F204" s="11">
        <v>23</v>
      </c>
      <c r="G204" s="11">
        <v>1</v>
      </c>
      <c r="H204" s="11">
        <v>0</v>
      </c>
      <c r="I204" s="23">
        <f t="shared" si="15"/>
        <v>559</v>
      </c>
      <c r="J204" s="24">
        <f t="shared" si="16"/>
        <v>5</v>
      </c>
      <c r="K204" s="23">
        <f t="shared" si="17"/>
        <v>564</v>
      </c>
    </row>
    <row r="205" spans="1:11" x14ac:dyDescent="0.25">
      <c r="A205" s="22" t="str">
        <f t="shared" si="19"/>
        <v>Town of Lewisboro - 3</v>
      </c>
      <c r="B205" s="11">
        <v>60003</v>
      </c>
      <c r="C205" s="11">
        <v>253</v>
      </c>
      <c r="D205" s="11">
        <v>163</v>
      </c>
      <c r="E205" s="11">
        <v>17</v>
      </c>
      <c r="F205" s="11">
        <v>18</v>
      </c>
      <c r="G205" s="11">
        <v>4</v>
      </c>
      <c r="H205" s="11">
        <v>0</v>
      </c>
      <c r="I205" s="23">
        <f t="shared" si="15"/>
        <v>455</v>
      </c>
      <c r="J205" s="24">
        <f t="shared" si="16"/>
        <v>3</v>
      </c>
      <c r="K205" s="23">
        <f t="shared" si="17"/>
        <v>458</v>
      </c>
    </row>
    <row r="206" spans="1:11" x14ac:dyDescent="0.25">
      <c r="A206" s="22" t="str">
        <f t="shared" si="19"/>
        <v>Town of Lewisboro - 4</v>
      </c>
      <c r="B206" s="11">
        <v>60004</v>
      </c>
      <c r="C206" s="11">
        <v>331</v>
      </c>
      <c r="D206" s="11">
        <v>152</v>
      </c>
      <c r="E206" s="11">
        <v>18</v>
      </c>
      <c r="F206" s="11">
        <v>46</v>
      </c>
      <c r="G206" s="11">
        <v>0</v>
      </c>
      <c r="H206" s="11">
        <v>0</v>
      </c>
      <c r="I206" s="23">
        <f t="shared" si="15"/>
        <v>547</v>
      </c>
      <c r="J206" s="24">
        <f t="shared" si="16"/>
        <v>5</v>
      </c>
      <c r="K206" s="23">
        <f t="shared" si="17"/>
        <v>552</v>
      </c>
    </row>
    <row r="207" spans="1:11" x14ac:dyDescent="0.25">
      <c r="A207" s="22" t="str">
        <f t="shared" si="19"/>
        <v>Town of Lewisboro - 5</v>
      </c>
      <c r="B207" s="11">
        <v>60005</v>
      </c>
      <c r="C207" s="11">
        <v>267</v>
      </c>
      <c r="D207" s="11">
        <v>161</v>
      </c>
      <c r="E207" s="11">
        <v>20</v>
      </c>
      <c r="F207" s="11">
        <v>17</v>
      </c>
      <c r="G207" s="11">
        <v>0</v>
      </c>
      <c r="H207" s="11">
        <v>0</v>
      </c>
      <c r="I207" s="23">
        <f t="shared" si="15"/>
        <v>465</v>
      </c>
      <c r="J207" s="24">
        <f t="shared" si="16"/>
        <v>2</v>
      </c>
      <c r="K207" s="23">
        <f t="shared" si="17"/>
        <v>467</v>
      </c>
    </row>
    <row r="208" spans="1:11" x14ac:dyDescent="0.25">
      <c r="A208" s="22" t="str">
        <f t="shared" si="19"/>
        <v>Town of Lewisboro - 6</v>
      </c>
      <c r="B208" s="11">
        <v>60006</v>
      </c>
      <c r="C208" s="11">
        <v>314</v>
      </c>
      <c r="D208" s="11">
        <v>201</v>
      </c>
      <c r="E208" s="11">
        <v>25</v>
      </c>
      <c r="F208" s="11">
        <v>13</v>
      </c>
      <c r="G208" s="11">
        <v>0</v>
      </c>
      <c r="H208" s="11">
        <v>0</v>
      </c>
      <c r="I208" s="23">
        <f t="shared" si="15"/>
        <v>553</v>
      </c>
      <c r="J208" s="24">
        <f t="shared" si="16"/>
        <v>3</v>
      </c>
      <c r="K208" s="23">
        <f t="shared" si="17"/>
        <v>556</v>
      </c>
    </row>
    <row r="209" spans="1:11" x14ac:dyDescent="0.25">
      <c r="A209" s="22" t="str">
        <f t="shared" si="19"/>
        <v>Town of Lewisboro - 7</v>
      </c>
      <c r="B209" s="11">
        <v>60007</v>
      </c>
      <c r="C209" s="11">
        <v>303</v>
      </c>
      <c r="D209" s="11">
        <v>131</v>
      </c>
      <c r="E209" s="11">
        <v>20</v>
      </c>
      <c r="F209" s="11">
        <v>23</v>
      </c>
      <c r="G209" s="11">
        <v>1</v>
      </c>
      <c r="H209" s="11">
        <v>0</v>
      </c>
      <c r="I209" s="23">
        <f t="shared" si="15"/>
        <v>478</v>
      </c>
      <c r="J209" s="24">
        <f t="shared" si="16"/>
        <v>4</v>
      </c>
      <c r="K209" s="23">
        <f t="shared" si="17"/>
        <v>482</v>
      </c>
    </row>
    <row r="210" spans="1:11" x14ac:dyDescent="0.25">
      <c r="A210" s="22" t="str">
        <f t="shared" si="19"/>
        <v>Town of Lewisboro - 8</v>
      </c>
      <c r="B210" s="11">
        <v>60008</v>
      </c>
      <c r="C210" s="11">
        <v>356</v>
      </c>
      <c r="D210" s="11">
        <v>198</v>
      </c>
      <c r="E210" s="11">
        <v>28</v>
      </c>
      <c r="F210" s="11">
        <v>16</v>
      </c>
      <c r="G210" s="11">
        <v>2</v>
      </c>
      <c r="H210" s="11">
        <v>0</v>
      </c>
      <c r="I210" s="23">
        <f t="shared" si="15"/>
        <v>600</v>
      </c>
      <c r="J210" s="24">
        <f t="shared" si="16"/>
        <v>5</v>
      </c>
      <c r="K210" s="23">
        <f t="shared" si="17"/>
        <v>605</v>
      </c>
    </row>
    <row r="211" spans="1:11" x14ac:dyDescent="0.25">
      <c r="A211" s="22" t="str">
        <f t="shared" si="19"/>
        <v>Town of Lewisboro - 9</v>
      </c>
      <c r="B211" s="11">
        <v>60009</v>
      </c>
      <c r="C211" s="11">
        <v>369</v>
      </c>
      <c r="D211" s="11">
        <v>173</v>
      </c>
      <c r="E211" s="11">
        <v>22</v>
      </c>
      <c r="F211" s="11">
        <v>25</v>
      </c>
      <c r="G211" s="11">
        <v>1</v>
      </c>
      <c r="H211" s="11">
        <v>0</v>
      </c>
      <c r="I211" s="23">
        <f t="shared" si="15"/>
        <v>590</v>
      </c>
      <c r="J211" s="24">
        <f t="shared" si="16"/>
        <v>5</v>
      </c>
      <c r="K211" s="23">
        <f t="shared" si="17"/>
        <v>595</v>
      </c>
    </row>
    <row r="212" spans="1:11" x14ac:dyDescent="0.25">
      <c r="A212" s="22" t="str">
        <f t="shared" si="19"/>
        <v>Town of Lewisboro - 10</v>
      </c>
      <c r="B212" s="11">
        <v>60010</v>
      </c>
      <c r="C212" s="11">
        <v>360</v>
      </c>
      <c r="D212" s="11">
        <v>192</v>
      </c>
      <c r="E212" s="11">
        <v>21</v>
      </c>
      <c r="F212" s="11">
        <v>11</v>
      </c>
      <c r="G212" s="11">
        <v>0</v>
      </c>
      <c r="H212" s="11">
        <v>0</v>
      </c>
      <c r="I212" s="23">
        <f t="shared" si="15"/>
        <v>584</v>
      </c>
      <c r="J212" s="24">
        <f t="shared" si="16"/>
        <v>8</v>
      </c>
      <c r="K212" s="23">
        <f t="shared" si="17"/>
        <v>592</v>
      </c>
    </row>
    <row r="213" spans="1:11" x14ac:dyDescent="0.25">
      <c r="A213" s="22" t="str">
        <f t="shared" si="19"/>
        <v>Town of Lewisboro - 11</v>
      </c>
      <c r="B213" s="11">
        <v>60011</v>
      </c>
      <c r="C213" s="11">
        <v>307</v>
      </c>
      <c r="D213" s="11">
        <v>160</v>
      </c>
      <c r="E213" s="11">
        <v>17</v>
      </c>
      <c r="F213" s="11">
        <v>10</v>
      </c>
      <c r="G213" s="11">
        <v>1</v>
      </c>
      <c r="H213" s="11">
        <v>0</v>
      </c>
      <c r="I213" s="23">
        <f t="shared" si="15"/>
        <v>495</v>
      </c>
      <c r="J213" s="24">
        <f t="shared" si="16"/>
        <v>2</v>
      </c>
      <c r="K213" s="23">
        <f t="shared" si="17"/>
        <v>497</v>
      </c>
    </row>
    <row r="214" spans="1:11" ht="13.8" thickBot="1" x14ac:dyDescent="0.3">
      <c r="A214" s="18" t="str">
        <f t="shared" si="19"/>
        <v>Town of Lewisboro - 12</v>
      </c>
      <c r="B214" s="19">
        <v>60012</v>
      </c>
      <c r="C214" s="19">
        <v>302</v>
      </c>
      <c r="D214" s="19">
        <v>164</v>
      </c>
      <c r="E214" s="19">
        <v>37</v>
      </c>
      <c r="F214" s="19">
        <v>19</v>
      </c>
      <c r="G214" s="19">
        <v>1</v>
      </c>
      <c r="H214" s="19">
        <v>0</v>
      </c>
      <c r="I214" s="19">
        <f t="shared" si="15"/>
        <v>523</v>
      </c>
      <c r="J214" s="26">
        <f t="shared" si="16"/>
        <v>4</v>
      </c>
      <c r="K214" s="19">
        <f t="shared" si="17"/>
        <v>527</v>
      </c>
    </row>
    <row r="215" spans="1:11" x14ac:dyDescent="0.25">
      <c r="A215" s="22"/>
      <c r="B215" s="11" t="s">
        <v>977</v>
      </c>
      <c r="C215" s="11">
        <f>SUM(C203:C214)</f>
        <v>3790</v>
      </c>
      <c r="D215" s="11">
        <f t="shared" ref="D215:K215" si="21">SUM(D203:D214)</f>
        <v>2016</v>
      </c>
      <c r="E215" s="11">
        <f t="shared" si="21"/>
        <v>260</v>
      </c>
      <c r="F215" s="11">
        <f t="shared" si="21"/>
        <v>225</v>
      </c>
      <c r="G215" s="11">
        <f t="shared" si="21"/>
        <v>12</v>
      </c>
      <c r="H215" s="11">
        <f t="shared" si="21"/>
        <v>0</v>
      </c>
      <c r="I215" s="11">
        <f t="shared" si="21"/>
        <v>6303</v>
      </c>
      <c r="J215" s="11">
        <f t="shared" si="21"/>
        <v>50</v>
      </c>
      <c r="K215" s="11">
        <f t="shared" si="21"/>
        <v>6353</v>
      </c>
    </row>
    <row r="216" spans="1:11" x14ac:dyDescent="0.25">
      <c r="A216" s="22" t="str">
        <f t="shared" si="19"/>
        <v>Town of Mamaroneck - 1</v>
      </c>
      <c r="B216" s="11">
        <v>70001</v>
      </c>
      <c r="C216" s="11">
        <v>167</v>
      </c>
      <c r="D216" s="11">
        <v>107</v>
      </c>
      <c r="E216" s="11">
        <v>12</v>
      </c>
      <c r="F216" s="11">
        <v>9</v>
      </c>
      <c r="G216" s="11">
        <v>2</v>
      </c>
      <c r="H216" s="11">
        <v>0</v>
      </c>
      <c r="I216" s="23">
        <f t="shared" ref="I216:I281" si="22">SUM(C216:H216)</f>
        <v>297</v>
      </c>
      <c r="J216" s="24">
        <f t="shared" ref="J216:J281" si="23">SUM(K216-I216)</f>
        <v>5</v>
      </c>
      <c r="K216" s="23">
        <f t="shared" ref="K216:K281" si="24">VLOOKUP(B216,KEY,2,FALSE)</f>
        <v>302</v>
      </c>
    </row>
    <row r="217" spans="1:11" x14ac:dyDescent="0.25">
      <c r="A217" s="22" t="str">
        <f t="shared" si="19"/>
        <v>Town of Mamaroneck - 2</v>
      </c>
      <c r="B217" s="11">
        <v>70002</v>
      </c>
      <c r="C217" s="11">
        <v>179</v>
      </c>
      <c r="D217" s="11">
        <v>131</v>
      </c>
      <c r="E217" s="11">
        <v>14</v>
      </c>
      <c r="F217" s="11">
        <v>16</v>
      </c>
      <c r="G217" s="11">
        <v>2</v>
      </c>
      <c r="H217" s="11">
        <v>0</v>
      </c>
      <c r="I217" s="23">
        <f t="shared" si="22"/>
        <v>342</v>
      </c>
      <c r="J217" s="24">
        <f t="shared" si="23"/>
        <v>13</v>
      </c>
      <c r="K217" s="23">
        <f t="shared" si="24"/>
        <v>355</v>
      </c>
    </row>
    <row r="218" spans="1:11" x14ac:dyDescent="0.25">
      <c r="A218" s="22" t="str">
        <f t="shared" si="19"/>
        <v>Town of Mamaroneck - 3</v>
      </c>
      <c r="B218" s="11">
        <v>70003</v>
      </c>
      <c r="C218" s="11">
        <v>385</v>
      </c>
      <c r="D218" s="11">
        <v>169</v>
      </c>
      <c r="E218" s="11">
        <v>24</v>
      </c>
      <c r="F218" s="11">
        <v>19</v>
      </c>
      <c r="G218" s="11">
        <v>2</v>
      </c>
      <c r="H218" s="11">
        <v>0</v>
      </c>
      <c r="I218" s="23">
        <f t="shared" si="22"/>
        <v>599</v>
      </c>
      <c r="J218" s="24">
        <f t="shared" si="23"/>
        <v>13</v>
      </c>
      <c r="K218" s="23">
        <f t="shared" si="24"/>
        <v>612</v>
      </c>
    </row>
    <row r="219" spans="1:11" x14ac:dyDescent="0.25">
      <c r="A219" s="22" t="str">
        <f t="shared" si="19"/>
        <v>Town of Mamaroneck - 4</v>
      </c>
      <c r="B219" s="11">
        <v>70004</v>
      </c>
      <c r="C219" s="11">
        <v>272</v>
      </c>
      <c r="D219" s="11">
        <v>165</v>
      </c>
      <c r="E219" s="11">
        <v>15</v>
      </c>
      <c r="F219" s="11">
        <v>39</v>
      </c>
      <c r="G219" s="11">
        <v>1</v>
      </c>
      <c r="H219" s="11">
        <v>0</v>
      </c>
      <c r="I219" s="23">
        <f t="shared" si="22"/>
        <v>492</v>
      </c>
      <c r="J219" s="24">
        <f t="shared" si="23"/>
        <v>9</v>
      </c>
      <c r="K219" s="23">
        <f t="shared" si="24"/>
        <v>501</v>
      </c>
    </row>
    <row r="220" spans="1:11" x14ac:dyDescent="0.25">
      <c r="A220" s="22" t="str">
        <f t="shared" si="19"/>
        <v>Town of Mamaroneck - 5</v>
      </c>
      <c r="B220" s="11">
        <v>70005</v>
      </c>
      <c r="C220" s="11">
        <v>129</v>
      </c>
      <c r="D220" s="11">
        <v>119</v>
      </c>
      <c r="E220" s="11">
        <v>15</v>
      </c>
      <c r="F220" s="11">
        <v>9</v>
      </c>
      <c r="G220" s="11">
        <v>2</v>
      </c>
      <c r="H220" s="11">
        <v>0</v>
      </c>
      <c r="I220" s="23">
        <f t="shared" si="22"/>
        <v>274</v>
      </c>
      <c r="J220" s="24">
        <f t="shared" si="23"/>
        <v>8</v>
      </c>
      <c r="K220" s="23">
        <f t="shared" si="24"/>
        <v>282</v>
      </c>
    </row>
    <row r="221" spans="1:11" x14ac:dyDescent="0.25">
      <c r="A221" s="22" t="str">
        <f t="shared" si="19"/>
        <v>Town of Mamaroneck - 6</v>
      </c>
      <c r="B221" s="11">
        <v>70006</v>
      </c>
      <c r="C221" s="11">
        <v>325</v>
      </c>
      <c r="D221" s="11">
        <v>101</v>
      </c>
      <c r="E221" s="11">
        <v>10</v>
      </c>
      <c r="F221" s="11">
        <v>20</v>
      </c>
      <c r="G221" s="11">
        <v>1</v>
      </c>
      <c r="H221" s="11">
        <v>1</v>
      </c>
      <c r="I221" s="23">
        <f t="shared" si="22"/>
        <v>458</v>
      </c>
      <c r="J221" s="24">
        <f t="shared" si="23"/>
        <v>6</v>
      </c>
      <c r="K221" s="23">
        <f t="shared" si="24"/>
        <v>464</v>
      </c>
    </row>
    <row r="222" spans="1:11" x14ac:dyDescent="0.25">
      <c r="A222" s="22" t="str">
        <f t="shared" si="19"/>
        <v>Town of Mamaroneck - 7</v>
      </c>
      <c r="B222" s="11">
        <v>70007</v>
      </c>
      <c r="C222" s="11">
        <v>190</v>
      </c>
      <c r="D222" s="11">
        <v>69</v>
      </c>
      <c r="E222" s="11">
        <v>5</v>
      </c>
      <c r="F222" s="11">
        <v>6</v>
      </c>
      <c r="G222" s="11">
        <v>0</v>
      </c>
      <c r="H222" s="11">
        <v>0</v>
      </c>
      <c r="I222" s="23">
        <f t="shared" si="22"/>
        <v>270</v>
      </c>
      <c r="J222" s="24">
        <f t="shared" si="23"/>
        <v>6</v>
      </c>
      <c r="K222" s="23">
        <f t="shared" si="24"/>
        <v>276</v>
      </c>
    </row>
    <row r="223" spans="1:11" x14ac:dyDescent="0.25">
      <c r="A223" s="22" t="str">
        <f t="shared" si="19"/>
        <v>Town of Mamaroneck - 8</v>
      </c>
      <c r="B223" s="11">
        <v>70008</v>
      </c>
      <c r="C223" s="11">
        <v>397</v>
      </c>
      <c r="D223" s="11">
        <v>166</v>
      </c>
      <c r="E223" s="11">
        <v>6</v>
      </c>
      <c r="F223" s="11">
        <v>13</v>
      </c>
      <c r="G223" s="11">
        <v>2</v>
      </c>
      <c r="H223" s="11">
        <v>0</v>
      </c>
      <c r="I223" s="23">
        <f t="shared" si="22"/>
        <v>584</v>
      </c>
      <c r="J223" s="24">
        <f t="shared" si="23"/>
        <v>6</v>
      </c>
      <c r="K223" s="23">
        <f t="shared" si="24"/>
        <v>590</v>
      </c>
    </row>
    <row r="224" spans="1:11" x14ac:dyDescent="0.25">
      <c r="A224" s="22" t="str">
        <f t="shared" si="19"/>
        <v>Town of Mamaroneck - 9</v>
      </c>
      <c r="B224" s="11">
        <v>70009</v>
      </c>
      <c r="C224" s="11">
        <v>279</v>
      </c>
      <c r="D224" s="11">
        <v>76</v>
      </c>
      <c r="E224" s="11">
        <v>12</v>
      </c>
      <c r="F224" s="11">
        <v>10</v>
      </c>
      <c r="G224" s="11">
        <v>0</v>
      </c>
      <c r="H224" s="11">
        <v>0</v>
      </c>
      <c r="I224" s="23">
        <f t="shared" si="22"/>
        <v>377</v>
      </c>
      <c r="J224" s="24">
        <f t="shared" si="23"/>
        <v>2</v>
      </c>
      <c r="K224" s="23">
        <f t="shared" si="24"/>
        <v>379</v>
      </c>
    </row>
    <row r="225" spans="1:11" x14ac:dyDescent="0.25">
      <c r="A225" s="22" t="str">
        <f t="shared" si="19"/>
        <v>Town of Mamaroneck - 10</v>
      </c>
      <c r="B225" s="11">
        <v>70010</v>
      </c>
      <c r="C225" s="11">
        <v>408</v>
      </c>
      <c r="D225" s="11">
        <v>147</v>
      </c>
      <c r="E225" s="11">
        <v>8</v>
      </c>
      <c r="F225" s="11">
        <v>10</v>
      </c>
      <c r="G225" s="11">
        <v>3</v>
      </c>
      <c r="H225" s="11">
        <v>0</v>
      </c>
      <c r="I225" s="23">
        <f t="shared" si="22"/>
        <v>576</v>
      </c>
      <c r="J225" s="24">
        <f t="shared" si="23"/>
        <v>4</v>
      </c>
      <c r="K225" s="23">
        <f t="shared" si="24"/>
        <v>580</v>
      </c>
    </row>
    <row r="226" spans="1:11" x14ac:dyDescent="0.25">
      <c r="A226" s="22" t="str">
        <f t="shared" si="19"/>
        <v>Town of Mamaroneck - 11</v>
      </c>
      <c r="B226" s="11">
        <v>70011</v>
      </c>
      <c r="C226" s="11">
        <v>319</v>
      </c>
      <c r="D226" s="11">
        <v>105</v>
      </c>
      <c r="E226" s="11">
        <v>12</v>
      </c>
      <c r="F226" s="11">
        <v>15</v>
      </c>
      <c r="G226" s="11">
        <v>3</v>
      </c>
      <c r="H226" s="11">
        <v>0</v>
      </c>
      <c r="I226" s="23">
        <f t="shared" si="22"/>
        <v>454</v>
      </c>
      <c r="J226" s="24">
        <f t="shared" si="23"/>
        <v>5</v>
      </c>
      <c r="K226" s="23">
        <f t="shared" si="24"/>
        <v>459</v>
      </c>
    </row>
    <row r="227" spans="1:11" x14ac:dyDescent="0.25">
      <c r="A227" s="22" t="str">
        <f t="shared" si="19"/>
        <v>Town of Mamaroneck - 12</v>
      </c>
      <c r="B227" s="11">
        <v>70012</v>
      </c>
      <c r="C227" s="11">
        <v>472</v>
      </c>
      <c r="D227" s="11">
        <v>102</v>
      </c>
      <c r="E227" s="11">
        <v>11</v>
      </c>
      <c r="F227" s="11">
        <v>8</v>
      </c>
      <c r="G227" s="11">
        <v>0</v>
      </c>
      <c r="H227" s="11">
        <v>0</v>
      </c>
      <c r="I227" s="23">
        <f t="shared" si="22"/>
        <v>593</v>
      </c>
      <c r="J227" s="24">
        <f t="shared" si="23"/>
        <v>1</v>
      </c>
      <c r="K227" s="23">
        <f t="shared" si="24"/>
        <v>594</v>
      </c>
    </row>
    <row r="228" spans="1:11" x14ac:dyDescent="0.25">
      <c r="A228" s="22" t="str">
        <f t="shared" si="19"/>
        <v>Town of Mamaroneck - 13</v>
      </c>
      <c r="B228" s="11">
        <v>70013</v>
      </c>
      <c r="C228" s="11">
        <v>416</v>
      </c>
      <c r="D228" s="11">
        <v>101</v>
      </c>
      <c r="E228" s="11">
        <v>6</v>
      </c>
      <c r="F228" s="11">
        <v>12</v>
      </c>
      <c r="G228" s="11">
        <v>0</v>
      </c>
      <c r="H228" s="11">
        <v>0</v>
      </c>
      <c r="I228" s="23">
        <f t="shared" si="22"/>
        <v>535</v>
      </c>
      <c r="J228" s="24">
        <f t="shared" si="23"/>
        <v>3</v>
      </c>
      <c r="K228" s="23">
        <f t="shared" si="24"/>
        <v>538</v>
      </c>
    </row>
    <row r="229" spans="1:11" x14ac:dyDescent="0.25">
      <c r="A229" s="22" t="str">
        <f t="shared" si="19"/>
        <v>Town of Mamaroneck - 14</v>
      </c>
      <c r="B229" s="11">
        <v>70014</v>
      </c>
      <c r="C229" s="11">
        <v>334</v>
      </c>
      <c r="D229" s="11">
        <v>121</v>
      </c>
      <c r="E229" s="11">
        <v>4</v>
      </c>
      <c r="F229" s="11">
        <v>18</v>
      </c>
      <c r="G229" s="11">
        <v>1</v>
      </c>
      <c r="H229" s="11">
        <v>0</v>
      </c>
      <c r="I229" s="23">
        <f t="shared" si="22"/>
        <v>478</v>
      </c>
      <c r="J229" s="24">
        <f t="shared" si="23"/>
        <v>7</v>
      </c>
      <c r="K229" s="23">
        <f t="shared" si="24"/>
        <v>485</v>
      </c>
    </row>
    <row r="230" spans="1:11" x14ac:dyDescent="0.25">
      <c r="A230" s="22" t="str">
        <f t="shared" si="19"/>
        <v>Town of Mamaroneck - 15</v>
      </c>
      <c r="B230" s="11">
        <v>70015</v>
      </c>
      <c r="C230" s="11">
        <v>370</v>
      </c>
      <c r="D230" s="11">
        <v>141</v>
      </c>
      <c r="E230" s="11">
        <v>6</v>
      </c>
      <c r="F230" s="11">
        <v>17</v>
      </c>
      <c r="G230" s="11">
        <v>1</v>
      </c>
      <c r="H230" s="11">
        <v>0</v>
      </c>
      <c r="I230" s="23">
        <f t="shared" si="22"/>
        <v>535</v>
      </c>
      <c r="J230" s="24">
        <f t="shared" si="23"/>
        <v>4</v>
      </c>
      <c r="K230" s="23">
        <f t="shared" si="24"/>
        <v>539</v>
      </c>
    </row>
    <row r="231" spans="1:11" x14ac:dyDescent="0.25">
      <c r="A231" s="22" t="str">
        <f t="shared" si="19"/>
        <v>Town of Mamaroneck - 16</v>
      </c>
      <c r="B231" s="11">
        <v>70016</v>
      </c>
      <c r="C231" s="11">
        <v>254</v>
      </c>
      <c r="D231" s="11">
        <v>104</v>
      </c>
      <c r="E231" s="11">
        <v>17</v>
      </c>
      <c r="F231" s="11">
        <v>28</v>
      </c>
      <c r="G231" s="11">
        <v>2</v>
      </c>
      <c r="H231" s="11">
        <v>1</v>
      </c>
      <c r="I231" s="23">
        <f t="shared" si="22"/>
        <v>406</v>
      </c>
      <c r="J231" s="24">
        <f t="shared" si="23"/>
        <v>5</v>
      </c>
      <c r="K231" s="23">
        <f t="shared" si="24"/>
        <v>411</v>
      </c>
    </row>
    <row r="232" spans="1:11" x14ac:dyDescent="0.25">
      <c r="A232" s="22" t="str">
        <f t="shared" si="19"/>
        <v>Town of Mamaroneck - 17</v>
      </c>
      <c r="B232" s="11">
        <v>70017</v>
      </c>
      <c r="C232" s="11">
        <v>350</v>
      </c>
      <c r="D232" s="11">
        <v>89</v>
      </c>
      <c r="E232" s="11">
        <v>8</v>
      </c>
      <c r="F232" s="11">
        <v>14</v>
      </c>
      <c r="G232" s="11">
        <v>1</v>
      </c>
      <c r="H232" s="11">
        <v>0</v>
      </c>
      <c r="I232" s="23">
        <f t="shared" si="22"/>
        <v>462</v>
      </c>
      <c r="J232" s="24">
        <f t="shared" si="23"/>
        <v>8</v>
      </c>
      <c r="K232" s="23">
        <f t="shared" si="24"/>
        <v>470</v>
      </c>
    </row>
    <row r="233" spans="1:11" x14ac:dyDescent="0.25">
      <c r="A233" s="22" t="str">
        <f t="shared" si="19"/>
        <v>Town of Mamaroneck - 18</v>
      </c>
      <c r="B233" s="11">
        <v>70018</v>
      </c>
      <c r="C233" s="11">
        <v>310</v>
      </c>
      <c r="D233" s="11">
        <v>91</v>
      </c>
      <c r="E233" s="11">
        <v>9</v>
      </c>
      <c r="F233" s="11">
        <v>8</v>
      </c>
      <c r="G233" s="11">
        <v>5</v>
      </c>
      <c r="H233" s="11">
        <v>0</v>
      </c>
      <c r="I233" s="23">
        <f t="shared" si="22"/>
        <v>423</v>
      </c>
      <c r="J233" s="24">
        <f t="shared" si="23"/>
        <v>4</v>
      </c>
      <c r="K233" s="23">
        <f t="shared" si="24"/>
        <v>427</v>
      </c>
    </row>
    <row r="234" spans="1:11" x14ac:dyDescent="0.25">
      <c r="A234" s="22" t="str">
        <f t="shared" si="19"/>
        <v>Town of Mamaroneck - 19</v>
      </c>
      <c r="B234" s="11">
        <v>70019</v>
      </c>
      <c r="C234" s="11">
        <v>306</v>
      </c>
      <c r="D234" s="11">
        <v>136</v>
      </c>
      <c r="E234" s="11">
        <v>19</v>
      </c>
      <c r="F234" s="11">
        <v>16</v>
      </c>
      <c r="G234" s="11">
        <v>0</v>
      </c>
      <c r="H234" s="11">
        <v>0</v>
      </c>
      <c r="I234" s="23">
        <f t="shared" si="22"/>
        <v>477</v>
      </c>
      <c r="J234" s="24">
        <f t="shared" si="23"/>
        <v>4</v>
      </c>
      <c r="K234" s="23">
        <f t="shared" si="24"/>
        <v>481</v>
      </c>
    </row>
    <row r="235" spans="1:11" x14ac:dyDescent="0.25">
      <c r="A235" s="22" t="str">
        <f t="shared" si="19"/>
        <v>Town of Mamaroneck - 20</v>
      </c>
      <c r="B235" s="11">
        <v>70020</v>
      </c>
      <c r="C235" s="11">
        <v>392</v>
      </c>
      <c r="D235" s="11">
        <v>90</v>
      </c>
      <c r="E235" s="11">
        <v>10</v>
      </c>
      <c r="F235" s="11">
        <v>16</v>
      </c>
      <c r="G235" s="11">
        <v>3</v>
      </c>
      <c r="H235" s="11">
        <v>0</v>
      </c>
      <c r="I235" s="23">
        <f t="shared" si="22"/>
        <v>511</v>
      </c>
      <c r="J235" s="24">
        <f t="shared" si="23"/>
        <v>6</v>
      </c>
      <c r="K235" s="23">
        <f t="shared" si="24"/>
        <v>517</v>
      </c>
    </row>
    <row r="236" spans="1:11" x14ac:dyDescent="0.25">
      <c r="A236" s="22" t="str">
        <f t="shared" si="19"/>
        <v>Town of Mamaroneck - 21</v>
      </c>
      <c r="B236" s="11">
        <v>70021</v>
      </c>
      <c r="C236" s="11">
        <v>329</v>
      </c>
      <c r="D236" s="11">
        <v>84</v>
      </c>
      <c r="E236" s="11">
        <v>5</v>
      </c>
      <c r="F236" s="11">
        <v>11</v>
      </c>
      <c r="G236" s="11">
        <v>0</v>
      </c>
      <c r="H236" s="11">
        <v>0</v>
      </c>
      <c r="I236" s="23">
        <f t="shared" si="22"/>
        <v>429</v>
      </c>
      <c r="J236" s="24">
        <f t="shared" si="23"/>
        <v>7</v>
      </c>
      <c r="K236" s="23">
        <f t="shared" si="24"/>
        <v>436</v>
      </c>
    </row>
    <row r="237" spans="1:11" x14ac:dyDescent="0.25">
      <c r="A237" s="22" t="str">
        <f t="shared" si="19"/>
        <v>Town of Mamaroneck - 22</v>
      </c>
      <c r="B237" s="11">
        <v>70022</v>
      </c>
      <c r="C237" s="11">
        <v>215</v>
      </c>
      <c r="D237" s="11">
        <v>121</v>
      </c>
      <c r="E237" s="11">
        <v>9</v>
      </c>
      <c r="F237" s="11">
        <v>21</v>
      </c>
      <c r="G237" s="11">
        <v>1</v>
      </c>
      <c r="H237" s="11">
        <v>0</v>
      </c>
      <c r="I237" s="23">
        <f t="shared" si="22"/>
        <v>367</v>
      </c>
      <c r="J237" s="24">
        <f t="shared" si="23"/>
        <v>5</v>
      </c>
      <c r="K237" s="23">
        <f t="shared" si="24"/>
        <v>372</v>
      </c>
    </row>
    <row r="238" spans="1:11" x14ac:dyDescent="0.25">
      <c r="A238" s="22" t="str">
        <f t="shared" si="19"/>
        <v>Town of Mamaroneck - 23</v>
      </c>
      <c r="B238" s="11">
        <v>70023</v>
      </c>
      <c r="C238" s="11">
        <v>389</v>
      </c>
      <c r="D238" s="11">
        <v>132</v>
      </c>
      <c r="E238" s="11">
        <v>7</v>
      </c>
      <c r="F238" s="11">
        <v>19</v>
      </c>
      <c r="G238" s="11">
        <v>2</v>
      </c>
      <c r="H238" s="11">
        <v>1</v>
      </c>
      <c r="I238" s="23">
        <f t="shared" si="22"/>
        <v>550</v>
      </c>
      <c r="J238" s="24">
        <f t="shared" si="23"/>
        <v>7</v>
      </c>
      <c r="K238" s="23">
        <f t="shared" si="24"/>
        <v>557</v>
      </c>
    </row>
    <row r="239" spans="1:11" x14ac:dyDescent="0.25">
      <c r="A239" s="22" t="str">
        <f t="shared" si="19"/>
        <v>Town of Mamaroneck - 24</v>
      </c>
      <c r="B239" s="11">
        <v>70024</v>
      </c>
      <c r="C239" s="11">
        <v>298</v>
      </c>
      <c r="D239" s="11">
        <v>96</v>
      </c>
      <c r="E239" s="11">
        <v>8</v>
      </c>
      <c r="F239" s="11">
        <v>16</v>
      </c>
      <c r="G239" s="11">
        <v>0</v>
      </c>
      <c r="H239" s="11">
        <v>0</v>
      </c>
      <c r="I239" s="23">
        <f t="shared" si="22"/>
        <v>418</v>
      </c>
      <c r="J239" s="24">
        <f t="shared" si="23"/>
        <v>4</v>
      </c>
      <c r="K239" s="23">
        <f t="shared" si="24"/>
        <v>422</v>
      </c>
    </row>
    <row r="240" spans="1:11" x14ac:dyDescent="0.25">
      <c r="A240" s="22" t="str">
        <f t="shared" si="19"/>
        <v>Town of Mamaroneck - 25</v>
      </c>
      <c r="B240" s="11">
        <v>70025</v>
      </c>
      <c r="C240" s="11">
        <v>136</v>
      </c>
      <c r="D240" s="11">
        <v>48</v>
      </c>
      <c r="E240" s="11">
        <v>7</v>
      </c>
      <c r="F240" s="11">
        <v>10</v>
      </c>
      <c r="G240" s="11">
        <v>0</v>
      </c>
      <c r="H240" s="11">
        <v>0</v>
      </c>
      <c r="I240" s="23">
        <f t="shared" si="22"/>
        <v>201</v>
      </c>
      <c r="J240" s="24">
        <f t="shared" si="23"/>
        <v>5</v>
      </c>
      <c r="K240" s="23">
        <f t="shared" si="24"/>
        <v>206</v>
      </c>
    </row>
    <row r="241" spans="1:11" x14ac:dyDescent="0.25">
      <c r="A241" s="22" t="str">
        <f t="shared" si="19"/>
        <v>Town of Mamaroneck - 26</v>
      </c>
      <c r="B241" s="11">
        <v>70026</v>
      </c>
      <c r="C241" s="11">
        <v>401</v>
      </c>
      <c r="D241" s="11">
        <v>109</v>
      </c>
      <c r="E241" s="11">
        <v>12</v>
      </c>
      <c r="F241" s="11">
        <v>25</v>
      </c>
      <c r="G241" s="11">
        <v>1</v>
      </c>
      <c r="H241" s="11">
        <v>0</v>
      </c>
      <c r="I241" s="23">
        <f t="shared" si="22"/>
        <v>548</v>
      </c>
      <c r="J241" s="24">
        <f t="shared" si="23"/>
        <v>5</v>
      </c>
      <c r="K241" s="23">
        <f t="shared" si="24"/>
        <v>553</v>
      </c>
    </row>
    <row r="242" spans="1:11" x14ac:dyDescent="0.25">
      <c r="A242" s="22" t="str">
        <f t="shared" si="19"/>
        <v>Town of Mamaroneck - 27</v>
      </c>
      <c r="B242" s="11">
        <v>70027</v>
      </c>
      <c r="C242" s="11">
        <v>181</v>
      </c>
      <c r="D242" s="11">
        <v>131</v>
      </c>
      <c r="E242" s="11">
        <v>7</v>
      </c>
      <c r="F242" s="11">
        <v>4</v>
      </c>
      <c r="G242" s="11">
        <v>0</v>
      </c>
      <c r="H242" s="11">
        <v>0</v>
      </c>
      <c r="I242" s="23">
        <f t="shared" si="22"/>
        <v>323</v>
      </c>
      <c r="J242" s="24">
        <f t="shared" si="23"/>
        <v>7</v>
      </c>
      <c r="K242" s="23">
        <f t="shared" si="24"/>
        <v>330</v>
      </c>
    </row>
    <row r="243" spans="1:11" ht="13.8" thickBot="1" x14ac:dyDescent="0.3">
      <c r="A243" s="18" t="str">
        <f t="shared" si="19"/>
        <v>Town of Mamaroneck - 28</v>
      </c>
      <c r="B243" s="19">
        <v>70028</v>
      </c>
      <c r="C243" s="19">
        <v>160</v>
      </c>
      <c r="D243" s="19">
        <v>77</v>
      </c>
      <c r="E243" s="19">
        <v>2</v>
      </c>
      <c r="F243" s="19">
        <v>1</v>
      </c>
      <c r="G243" s="19">
        <v>0</v>
      </c>
      <c r="H243" s="19">
        <v>0</v>
      </c>
      <c r="I243" s="19">
        <f t="shared" si="22"/>
        <v>240</v>
      </c>
      <c r="J243" s="26">
        <f t="shared" si="23"/>
        <v>1</v>
      </c>
      <c r="K243" s="19">
        <f t="shared" si="24"/>
        <v>241</v>
      </c>
    </row>
    <row r="244" spans="1:11" x14ac:dyDescent="0.25">
      <c r="A244" s="22"/>
      <c r="B244" s="11" t="s">
        <v>977</v>
      </c>
      <c r="C244" s="11">
        <f>SUM(C216:C243)</f>
        <v>8363</v>
      </c>
      <c r="D244" s="11">
        <f t="shared" ref="D244:K244" si="25">SUM(D216:D243)</f>
        <v>3128</v>
      </c>
      <c r="E244" s="11">
        <f t="shared" si="25"/>
        <v>280</v>
      </c>
      <c r="F244" s="11">
        <f t="shared" si="25"/>
        <v>410</v>
      </c>
      <c r="G244" s="11">
        <f t="shared" si="25"/>
        <v>35</v>
      </c>
      <c r="H244" s="11">
        <f t="shared" si="25"/>
        <v>3</v>
      </c>
      <c r="I244" s="11">
        <f t="shared" si="25"/>
        <v>12219</v>
      </c>
      <c r="J244" s="11">
        <f t="shared" si="25"/>
        <v>160</v>
      </c>
      <c r="K244" s="11">
        <f t="shared" si="25"/>
        <v>12379</v>
      </c>
    </row>
    <row r="245" spans="1:11" x14ac:dyDescent="0.25">
      <c r="A245" s="22" t="str">
        <f t="shared" si="19"/>
        <v>Town of Mount Kisco - 1</v>
      </c>
      <c r="B245" s="11">
        <v>80001</v>
      </c>
      <c r="C245" s="11">
        <v>223</v>
      </c>
      <c r="D245" s="11">
        <v>127</v>
      </c>
      <c r="E245" s="11">
        <v>21</v>
      </c>
      <c r="F245" s="11">
        <v>23</v>
      </c>
      <c r="G245" s="11">
        <v>7</v>
      </c>
      <c r="H245" s="11">
        <v>0</v>
      </c>
      <c r="I245" s="23">
        <f t="shared" si="22"/>
        <v>401</v>
      </c>
      <c r="J245" s="24">
        <f t="shared" si="23"/>
        <v>13</v>
      </c>
      <c r="K245" s="23">
        <f t="shared" si="24"/>
        <v>414</v>
      </c>
    </row>
    <row r="246" spans="1:11" x14ac:dyDescent="0.25">
      <c r="A246" s="22" t="str">
        <f t="shared" si="19"/>
        <v>Town of Mount Kisco - 2</v>
      </c>
      <c r="B246" s="11">
        <v>80002</v>
      </c>
      <c r="C246" s="11">
        <v>452</v>
      </c>
      <c r="D246" s="11">
        <v>266</v>
      </c>
      <c r="E246" s="11">
        <v>23</v>
      </c>
      <c r="F246" s="11">
        <v>33</v>
      </c>
      <c r="G246" s="11">
        <v>2</v>
      </c>
      <c r="H246" s="11">
        <v>1</v>
      </c>
      <c r="I246" s="23">
        <f t="shared" si="22"/>
        <v>777</v>
      </c>
      <c r="J246" s="24">
        <f t="shared" si="23"/>
        <v>13</v>
      </c>
      <c r="K246" s="23">
        <f t="shared" si="24"/>
        <v>790</v>
      </c>
    </row>
    <row r="247" spans="1:11" x14ac:dyDescent="0.25">
      <c r="A247" s="22" t="str">
        <f t="shared" si="19"/>
        <v>Town of Mount Kisco - 3</v>
      </c>
      <c r="B247" s="11">
        <v>80003</v>
      </c>
      <c r="C247" s="11">
        <v>268</v>
      </c>
      <c r="D247" s="11">
        <v>140</v>
      </c>
      <c r="E247" s="11">
        <v>18</v>
      </c>
      <c r="F247" s="11">
        <v>21</v>
      </c>
      <c r="G247" s="11">
        <v>1</v>
      </c>
      <c r="H247" s="11">
        <v>1</v>
      </c>
      <c r="I247" s="23">
        <f t="shared" si="22"/>
        <v>449</v>
      </c>
      <c r="J247" s="24">
        <f t="shared" si="23"/>
        <v>12</v>
      </c>
      <c r="K247" s="23">
        <f t="shared" si="24"/>
        <v>461</v>
      </c>
    </row>
    <row r="248" spans="1:11" x14ac:dyDescent="0.25">
      <c r="A248" s="22" t="str">
        <f t="shared" si="19"/>
        <v>Town of Mount Kisco - 4</v>
      </c>
      <c r="B248" s="11">
        <v>80004</v>
      </c>
      <c r="C248" s="11">
        <v>378</v>
      </c>
      <c r="D248" s="11">
        <v>171</v>
      </c>
      <c r="E248" s="11">
        <v>18</v>
      </c>
      <c r="F248" s="11">
        <v>35</v>
      </c>
      <c r="G248" s="11">
        <v>2</v>
      </c>
      <c r="H248" s="11">
        <v>0</v>
      </c>
      <c r="I248" s="23">
        <f t="shared" si="22"/>
        <v>604</v>
      </c>
      <c r="J248" s="24">
        <f t="shared" si="23"/>
        <v>18</v>
      </c>
      <c r="K248" s="23">
        <f t="shared" si="24"/>
        <v>622</v>
      </c>
    </row>
    <row r="249" spans="1:11" x14ac:dyDescent="0.25">
      <c r="A249" s="22" t="str">
        <f t="shared" si="19"/>
        <v>Town of Mount Kisco - 5</v>
      </c>
      <c r="B249" s="11">
        <v>80005</v>
      </c>
      <c r="C249" s="11">
        <v>167</v>
      </c>
      <c r="D249" s="11">
        <v>117</v>
      </c>
      <c r="E249" s="11">
        <v>13</v>
      </c>
      <c r="F249" s="11">
        <v>8</v>
      </c>
      <c r="G249" s="11">
        <v>0</v>
      </c>
      <c r="H249" s="11">
        <v>0</v>
      </c>
      <c r="I249" s="23">
        <f t="shared" si="22"/>
        <v>305</v>
      </c>
      <c r="J249" s="24">
        <f t="shared" si="23"/>
        <v>9</v>
      </c>
      <c r="K249" s="23">
        <f t="shared" si="24"/>
        <v>314</v>
      </c>
    </row>
    <row r="250" spans="1:11" x14ac:dyDescent="0.25">
      <c r="A250" s="22" t="str">
        <f t="shared" si="19"/>
        <v>Town of Mount Kisco - 6</v>
      </c>
      <c r="B250" s="11">
        <v>80006</v>
      </c>
      <c r="C250" s="11">
        <v>321</v>
      </c>
      <c r="D250" s="11">
        <v>115</v>
      </c>
      <c r="E250" s="11">
        <v>12</v>
      </c>
      <c r="F250" s="11">
        <v>22</v>
      </c>
      <c r="G250" s="11">
        <v>2</v>
      </c>
      <c r="H250" s="11">
        <v>0</v>
      </c>
      <c r="I250" s="23">
        <f t="shared" si="22"/>
        <v>472</v>
      </c>
      <c r="J250" s="24">
        <f t="shared" si="23"/>
        <v>12</v>
      </c>
      <c r="K250" s="23">
        <f t="shared" si="24"/>
        <v>484</v>
      </c>
    </row>
    <row r="251" spans="1:11" ht="13.8" thickBot="1" x14ac:dyDescent="0.3">
      <c r="A251" s="18" t="str">
        <f t="shared" si="19"/>
        <v>Town of Mount Kisco - 7</v>
      </c>
      <c r="B251" s="19">
        <v>80007</v>
      </c>
      <c r="C251" s="19">
        <v>176</v>
      </c>
      <c r="D251" s="19">
        <v>59</v>
      </c>
      <c r="E251" s="19">
        <v>13</v>
      </c>
      <c r="F251" s="19">
        <v>11</v>
      </c>
      <c r="G251" s="19">
        <v>0</v>
      </c>
      <c r="H251" s="19">
        <v>0</v>
      </c>
      <c r="I251" s="19">
        <f t="shared" si="22"/>
        <v>259</v>
      </c>
      <c r="J251" s="26">
        <f t="shared" si="23"/>
        <v>0</v>
      </c>
      <c r="K251" s="19">
        <f t="shared" si="24"/>
        <v>259</v>
      </c>
    </row>
    <row r="252" spans="1:11" x14ac:dyDescent="0.25">
      <c r="A252" s="22"/>
      <c r="B252" s="11" t="s">
        <v>977</v>
      </c>
      <c r="C252" s="11">
        <f>SUM(C245:C251)</f>
        <v>1985</v>
      </c>
      <c r="D252" s="11">
        <f t="shared" ref="D252:K252" si="26">SUM(D245:D251)</f>
        <v>995</v>
      </c>
      <c r="E252" s="11">
        <f t="shared" si="26"/>
        <v>118</v>
      </c>
      <c r="F252" s="11">
        <f t="shared" si="26"/>
        <v>153</v>
      </c>
      <c r="G252" s="11">
        <f t="shared" si="26"/>
        <v>14</v>
      </c>
      <c r="H252" s="11">
        <f t="shared" si="26"/>
        <v>2</v>
      </c>
      <c r="I252" s="11">
        <f t="shared" si="26"/>
        <v>3267</v>
      </c>
      <c r="J252" s="11">
        <f t="shared" si="26"/>
        <v>77</v>
      </c>
      <c r="K252" s="11">
        <f t="shared" si="26"/>
        <v>3344</v>
      </c>
    </row>
    <row r="253" spans="1:11" x14ac:dyDescent="0.25">
      <c r="A253" s="22" t="str">
        <f t="shared" si="19"/>
        <v>Town of Mount Pleasant - 1</v>
      </c>
      <c r="B253" s="11">
        <v>90001</v>
      </c>
      <c r="C253" s="11">
        <v>128</v>
      </c>
      <c r="D253" s="11">
        <v>75</v>
      </c>
      <c r="E253" s="11">
        <v>5</v>
      </c>
      <c r="F253" s="11">
        <v>3</v>
      </c>
      <c r="G253" s="11">
        <v>1</v>
      </c>
      <c r="H253" s="11">
        <v>0</v>
      </c>
      <c r="I253" s="23">
        <f t="shared" si="22"/>
        <v>212</v>
      </c>
      <c r="J253" s="24">
        <f t="shared" si="23"/>
        <v>7</v>
      </c>
      <c r="K253" s="23">
        <f t="shared" si="24"/>
        <v>219</v>
      </c>
    </row>
    <row r="254" spans="1:11" x14ac:dyDescent="0.25">
      <c r="A254" s="22" t="str">
        <f t="shared" si="19"/>
        <v>Town of Mount Pleasant - 2</v>
      </c>
      <c r="B254" s="11">
        <v>90002</v>
      </c>
      <c r="C254" s="11">
        <v>201</v>
      </c>
      <c r="D254" s="11">
        <v>51</v>
      </c>
      <c r="E254" s="11">
        <v>5</v>
      </c>
      <c r="F254" s="11">
        <v>7</v>
      </c>
      <c r="G254" s="11">
        <v>0</v>
      </c>
      <c r="H254" s="11">
        <v>0</v>
      </c>
      <c r="I254" s="23">
        <f t="shared" si="22"/>
        <v>264</v>
      </c>
      <c r="J254" s="24">
        <f t="shared" si="23"/>
        <v>8</v>
      </c>
      <c r="K254" s="23">
        <f t="shared" si="24"/>
        <v>272</v>
      </c>
    </row>
    <row r="255" spans="1:11" x14ac:dyDescent="0.25">
      <c r="A255" s="22" t="str">
        <f t="shared" si="19"/>
        <v>Town of Mount Pleasant - 3</v>
      </c>
      <c r="B255" s="11">
        <v>90003</v>
      </c>
      <c r="C255" s="11">
        <v>117</v>
      </c>
      <c r="D255" s="11">
        <v>55</v>
      </c>
      <c r="E255" s="11">
        <v>3</v>
      </c>
      <c r="F255" s="11">
        <v>16</v>
      </c>
      <c r="G255" s="11">
        <v>3</v>
      </c>
      <c r="H255" s="11">
        <v>0</v>
      </c>
      <c r="I255" s="23">
        <f t="shared" si="22"/>
        <v>194</v>
      </c>
      <c r="J255" s="24">
        <f t="shared" si="23"/>
        <v>3</v>
      </c>
      <c r="K255" s="23">
        <f t="shared" si="24"/>
        <v>197</v>
      </c>
    </row>
    <row r="256" spans="1:11" x14ac:dyDescent="0.25">
      <c r="A256" s="22" t="str">
        <f t="shared" si="19"/>
        <v>Town of Mount Pleasant - 4</v>
      </c>
      <c r="B256" s="11">
        <v>90004</v>
      </c>
      <c r="C256" s="11">
        <v>110</v>
      </c>
      <c r="D256" s="11">
        <v>47</v>
      </c>
      <c r="E256" s="11">
        <v>6</v>
      </c>
      <c r="F256" s="11">
        <v>14</v>
      </c>
      <c r="G256" s="11">
        <v>1</v>
      </c>
      <c r="H256" s="11">
        <v>0</v>
      </c>
      <c r="I256" s="23">
        <f t="shared" si="22"/>
        <v>178</v>
      </c>
      <c r="J256" s="24">
        <f t="shared" si="23"/>
        <v>3</v>
      </c>
      <c r="K256" s="23">
        <f t="shared" si="24"/>
        <v>181</v>
      </c>
    </row>
    <row r="257" spans="1:11" x14ac:dyDescent="0.25">
      <c r="A257" s="22" t="str">
        <f t="shared" si="19"/>
        <v>Town of Mount Pleasant - 5</v>
      </c>
      <c r="B257" s="11">
        <v>90005</v>
      </c>
      <c r="C257" s="11">
        <v>200</v>
      </c>
      <c r="D257" s="11">
        <v>80</v>
      </c>
      <c r="E257" s="11">
        <v>9</v>
      </c>
      <c r="F257" s="11">
        <v>15</v>
      </c>
      <c r="G257" s="11">
        <v>0</v>
      </c>
      <c r="H257" s="11">
        <v>0</v>
      </c>
      <c r="I257" s="23">
        <f t="shared" si="22"/>
        <v>304</v>
      </c>
      <c r="J257" s="24">
        <f t="shared" si="23"/>
        <v>2</v>
      </c>
      <c r="K257" s="23">
        <f t="shared" si="24"/>
        <v>306</v>
      </c>
    </row>
    <row r="258" spans="1:11" x14ac:dyDescent="0.25">
      <c r="A258" s="22" t="str">
        <f t="shared" si="19"/>
        <v>Town of Mount Pleasant - 6</v>
      </c>
      <c r="B258" s="11">
        <v>90006</v>
      </c>
      <c r="C258" s="11">
        <v>382</v>
      </c>
      <c r="D258" s="11">
        <v>98</v>
      </c>
      <c r="E258" s="11">
        <v>6</v>
      </c>
      <c r="F258" s="11">
        <v>14</v>
      </c>
      <c r="G258" s="11">
        <v>1</v>
      </c>
      <c r="H258" s="11">
        <v>0</v>
      </c>
      <c r="I258" s="23">
        <f t="shared" si="22"/>
        <v>501</v>
      </c>
      <c r="J258" s="24">
        <f t="shared" si="23"/>
        <v>3</v>
      </c>
      <c r="K258" s="23">
        <f t="shared" si="24"/>
        <v>504</v>
      </c>
    </row>
    <row r="259" spans="1:11" x14ac:dyDescent="0.25">
      <c r="A259" s="22" t="str">
        <f t="shared" si="19"/>
        <v>Town of Mount Pleasant - 7</v>
      </c>
      <c r="B259" s="11">
        <v>90007</v>
      </c>
      <c r="C259" s="11">
        <v>340</v>
      </c>
      <c r="D259" s="11">
        <v>193</v>
      </c>
      <c r="E259" s="11">
        <v>25</v>
      </c>
      <c r="F259" s="11">
        <v>44</v>
      </c>
      <c r="G259" s="11">
        <v>1</v>
      </c>
      <c r="H259" s="11">
        <v>0</v>
      </c>
      <c r="I259" s="23">
        <f t="shared" si="22"/>
        <v>603</v>
      </c>
      <c r="J259" s="24">
        <f t="shared" si="23"/>
        <v>4</v>
      </c>
      <c r="K259" s="23">
        <f t="shared" si="24"/>
        <v>607</v>
      </c>
    </row>
    <row r="260" spans="1:11" x14ac:dyDescent="0.25">
      <c r="A260" s="22" t="str">
        <f t="shared" si="19"/>
        <v>Town of Mount Pleasant - 9</v>
      </c>
      <c r="B260" s="11">
        <v>90009</v>
      </c>
      <c r="C260" s="11">
        <v>221</v>
      </c>
      <c r="D260" s="11">
        <v>168</v>
      </c>
      <c r="E260" s="11">
        <v>11</v>
      </c>
      <c r="F260" s="11">
        <v>18</v>
      </c>
      <c r="G260" s="11">
        <v>1</v>
      </c>
      <c r="H260" s="11">
        <v>0</v>
      </c>
      <c r="I260" s="23">
        <f t="shared" si="22"/>
        <v>419</v>
      </c>
      <c r="J260" s="24">
        <f t="shared" si="23"/>
        <v>5</v>
      </c>
      <c r="K260" s="23">
        <f t="shared" si="24"/>
        <v>424</v>
      </c>
    </row>
    <row r="261" spans="1:11" x14ac:dyDescent="0.25">
      <c r="A261" s="22" t="str">
        <f t="shared" si="19"/>
        <v>Town of Mount Pleasant - 10</v>
      </c>
      <c r="B261" s="11">
        <v>90010</v>
      </c>
      <c r="C261" s="11">
        <v>117</v>
      </c>
      <c r="D261" s="11">
        <v>165</v>
      </c>
      <c r="E261" s="11">
        <v>9</v>
      </c>
      <c r="F261" s="11">
        <v>14</v>
      </c>
      <c r="G261" s="11">
        <v>0</v>
      </c>
      <c r="H261" s="11">
        <v>0</v>
      </c>
      <c r="I261" s="23">
        <f t="shared" si="22"/>
        <v>305</v>
      </c>
      <c r="J261" s="24">
        <f t="shared" si="23"/>
        <v>3</v>
      </c>
      <c r="K261" s="23">
        <f t="shared" si="24"/>
        <v>308</v>
      </c>
    </row>
    <row r="262" spans="1:11" x14ac:dyDescent="0.25">
      <c r="A262" s="22" t="str">
        <f t="shared" si="19"/>
        <v>Town of Mount Pleasant - 11</v>
      </c>
      <c r="B262" s="11">
        <v>90011</v>
      </c>
      <c r="C262" s="11">
        <v>147</v>
      </c>
      <c r="D262" s="11">
        <v>235</v>
      </c>
      <c r="E262" s="11">
        <v>32</v>
      </c>
      <c r="F262" s="11">
        <v>12</v>
      </c>
      <c r="G262" s="11">
        <v>1</v>
      </c>
      <c r="H262" s="11">
        <v>0</v>
      </c>
      <c r="I262" s="23">
        <f t="shared" si="22"/>
        <v>427</v>
      </c>
      <c r="J262" s="24">
        <f t="shared" si="23"/>
        <v>11</v>
      </c>
      <c r="K262" s="23">
        <f t="shared" si="24"/>
        <v>438</v>
      </c>
    </row>
    <row r="263" spans="1:11" x14ac:dyDescent="0.25">
      <c r="A263" s="22" t="str">
        <f t="shared" si="19"/>
        <v>Town of Mount Pleasant - 12</v>
      </c>
      <c r="B263" s="11">
        <v>90012</v>
      </c>
      <c r="C263" s="11">
        <v>162</v>
      </c>
      <c r="D263" s="11">
        <v>262</v>
      </c>
      <c r="E263" s="11">
        <v>32</v>
      </c>
      <c r="F263" s="11">
        <v>7</v>
      </c>
      <c r="G263" s="11">
        <v>1</v>
      </c>
      <c r="H263" s="11">
        <v>0</v>
      </c>
      <c r="I263" s="23">
        <f t="shared" si="22"/>
        <v>464</v>
      </c>
      <c r="J263" s="24">
        <f t="shared" si="23"/>
        <v>7</v>
      </c>
      <c r="K263" s="23">
        <f t="shared" si="24"/>
        <v>471</v>
      </c>
    </row>
    <row r="264" spans="1:11" x14ac:dyDescent="0.25">
      <c r="A264" s="22" t="str">
        <f t="shared" si="19"/>
        <v>Town of Mount Pleasant - 13</v>
      </c>
      <c r="B264" s="11">
        <v>90013</v>
      </c>
      <c r="C264" s="11">
        <v>427</v>
      </c>
      <c r="D264" s="11">
        <v>212</v>
      </c>
      <c r="E264" s="11">
        <v>23</v>
      </c>
      <c r="F264" s="11">
        <v>37</v>
      </c>
      <c r="G264" s="11">
        <v>4</v>
      </c>
      <c r="H264" s="11">
        <v>0</v>
      </c>
      <c r="I264" s="23">
        <f t="shared" si="22"/>
        <v>703</v>
      </c>
      <c r="J264" s="24">
        <f t="shared" si="23"/>
        <v>8</v>
      </c>
      <c r="K264" s="23">
        <f t="shared" si="24"/>
        <v>711</v>
      </c>
    </row>
    <row r="265" spans="1:11" x14ac:dyDescent="0.25">
      <c r="A265" s="22" t="str">
        <f t="shared" si="19"/>
        <v>Town of Mount Pleasant - 14</v>
      </c>
      <c r="B265" s="11">
        <v>90014</v>
      </c>
      <c r="C265" s="11">
        <v>453</v>
      </c>
      <c r="D265" s="11">
        <v>189</v>
      </c>
      <c r="E265" s="11">
        <v>23</v>
      </c>
      <c r="F265" s="11">
        <v>28</v>
      </c>
      <c r="G265" s="11">
        <v>2</v>
      </c>
      <c r="H265" s="11">
        <v>0</v>
      </c>
      <c r="I265" s="23">
        <f t="shared" si="22"/>
        <v>695</v>
      </c>
      <c r="J265" s="24">
        <f t="shared" si="23"/>
        <v>8</v>
      </c>
      <c r="K265" s="23">
        <f t="shared" si="24"/>
        <v>703</v>
      </c>
    </row>
    <row r="266" spans="1:11" x14ac:dyDescent="0.25">
      <c r="A266" s="22" t="str">
        <f t="shared" si="19"/>
        <v>Town of Mount Pleasant - 15</v>
      </c>
      <c r="B266" s="11">
        <v>90015</v>
      </c>
      <c r="C266" s="11">
        <v>386</v>
      </c>
      <c r="D266" s="11">
        <v>191</v>
      </c>
      <c r="E266" s="11">
        <v>16</v>
      </c>
      <c r="F266" s="11">
        <v>32</v>
      </c>
      <c r="G266" s="11">
        <v>2</v>
      </c>
      <c r="H266" s="11">
        <v>0</v>
      </c>
      <c r="I266" s="23">
        <f t="shared" si="22"/>
        <v>627</v>
      </c>
      <c r="J266" s="24">
        <f t="shared" si="23"/>
        <v>8</v>
      </c>
      <c r="K266" s="23">
        <f t="shared" si="24"/>
        <v>635</v>
      </c>
    </row>
    <row r="267" spans="1:11" x14ac:dyDescent="0.25">
      <c r="A267" s="22" t="str">
        <f t="shared" si="19"/>
        <v>Town of Mount Pleasant - 16</v>
      </c>
      <c r="B267" s="11">
        <v>90016</v>
      </c>
      <c r="C267" s="11">
        <v>376</v>
      </c>
      <c r="D267" s="11">
        <v>207</v>
      </c>
      <c r="E267" s="11">
        <v>20</v>
      </c>
      <c r="F267" s="11">
        <v>31</v>
      </c>
      <c r="G267" s="11">
        <v>2</v>
      </c>
      <c r="H267" s="11">
        <v>1</v>
      </c>
      <c r="I267" s="23">
        <f t="shared" si="22"/>
        <v>637</v>
      </c>
      <c r="J267" s="24">
        <f t="shared" si="23"/>
        <v>3</v>
      </c>
      <c r="K267" s="23">
        <f t="shared" si="24"/>
        <v>640</v>
      </c>
    </row>
    <row r="268" spans="1:11" x14ac:dyDescent="0.25">
      <c r="A268" s="22" t="str">
        <f t="shared" si="19"/>
        <v>Town of Mount Pleasant - 17</v>
      </c>
      <c r="B268" s="11">
        <v>90017</v>
      </c>
      <c r="C268" s="11">
        <v>261</v>
      </c>
      <c r="D268" s="11">
        <v>105</v>
      </c>
      <c r="E268" s="11">
        <v>15</v>
      </c>
      <c r="F268" s="11">
        <v>18</v>
      </c>
      <c r="G268" s="11">
        <v>0</v>
      </c>
      <c r="H268" s="11">
        <v>1</v>
      </c>
      <c r="I268" s="23">
        <f t="shared" si="22"/>
        <v>400</v>
      </c>
      <c r="J268" s="24">
        <f t="shared" si="23"/>
        <v>7</v>
      </c>
      <c r="K268" s="23">
        <f t="shared" si="24"/>
        <v>407</v>
      </c>
    </row>
    <row r="269" spans="1:11" x14ac:dyDescent="0.25">
      <c r="A269" s="22" t="str">
        <f t="shared" ref="A269:A336" si="27">VLOOKUP(B269,KEY,3,FALSE)</f>
        <v>Town of Mount Pleasant - 18</v>
      </c>
      <c r="B269" s="11">
        <v>90018</v>
      </c>
      <c r="C269" s="11">
        <v>241</v>
      </c>
      <c r="D269" s="11">
        <v>258</v>
      </c>
      <c r="E269" s="11">
        <v>39</v>
      </c>
      <c r="F269" s="11">
        <v>23</v>
      </c>
      <c r="G269" s="11">
        <v>4</v>
      </c>
      <c r="H269" s="11">
        <v>2</v>
      </c>
      <c r="I269" s="23">
        <f t="shared" si="22"/>
        <v>567</v>
      </c>
      <c r="J269" s="24">
        <f t="shared" si="23"/>
        <v>18</v>
      </c>
      <c r="K269" s="23">
        <f t="shared" si="24"/>
        <v>585</v>
      </c>
    </row>
    <row r="270" spans="1:11" x14ac:dyDescent="0.25">
      <c r="A270" s="22" t="str">
        <f t="shared" si="27"/>
        <v>Town of Mount Pleasant - 19</v>
      </c>
      <c r="B270" s="11">
        <v>90019</v>
      </c>
      <c r="C270" s="11">
        <v>183</v>
      </c>
      <c r="D270" s="11">
        <v>309</v>
      </c>
      <c r="E270" s="11">
        <v>22</v>
      </c>
      <c r="F270" s="11">
        <v>10</v>
      </c>
      <c r="G270" s="11">
        <v>1</v>
      </c>
      <c r="H270" s="11">
        <v>0</v>
      </c>
      <c r="I270" s="23">
        <f t="shared" si="22"/>
        <v>525</v>
      </c>
      <c r="J270" s="24">
        <f t="shared" si="23"/>
        <v>11</v>
      </c>
      <c r="K270" s="23">
        <f t="shared" si="24"/>
        <v>536</v>
      </c>
    </row>
    <row r="271" spans="1:11" x14ac:dyDescent="0.25">
      <c r="A271" s="22" t="str">
        <f t="shared" si="27"/>
        <v>Town of Mount Pleasant - 20</v>
      </c>
      <c r="B271" s="11">
        <v>90020</v>
      </c>
      <c r="C271" s="11">
        <v>256</v>
      </c>
      <c r="D271" s="11">
        <v>213</v>
      </c>
      <c r="E271" s="11">
        <v>24</v>
      </c>
      <c r="F271" s="11">
        <v>16</v>
      </c>
      <c r="G271" s="11">
        <v>6</v>
      </c>
      <c r="H271" s="11">
        <v>0</v>
      </c>
      <c r="I271" s="23">
        <f t="shared" si="22"/>
        <v>515</v>
      </c>
      <c r="J271" s="24">
        <f t="shared" si="23"/>
        <v>10</v>
      </c>
      <c r="K271" s="23">
        <f t="shared" si="24"/>
        <v>525</v>
      </c>
    </row>
    <row r="272" spans="1:11" x14ac:dyDescent="0.25">
      <c r="A272" s="22" t="str">
        <f t="shared" si="27"/>
        <v>Town of Mount Pleasant - 22</v>
      </c>
      <c r="B272" s="11">
        <v>90022</v>
      </c>
      <c r="C272" s="11">
        <v>242</v>
      </c>
      <c r="D272" s="11">
        <v>175</v>
      </c>
      <c r="E272" s="11">
        <v>13</v>
      </c>
      <c r="F272" s="11">
        <v>18</v>
      </c>
      <c r="G272" s="11">
        <v>1</v>
      </c>
      <c r="H272" s="11">
        <v>0</v>
      </c>
      <c r="I272" s="23">
        <f t="shared" si="22"/>
        <v>449</v>
      </c>
      <c r="J272" s="24">
        <f t="shared" si="23"/>
        <v>3</v>
      </c>
      <c r="K272" s="23">
        <f t="shared" si="24"/>
        <v>452</v>
      </c>
    </row>
    <row r="273" spans="1:11" x14ac:dyDescent="0.25">
      <c r="A273" s="22" t="str">
        <f t="shared" si="27"/>
        <v>Town of Mount Pleasant - 23</v>
      </c>
      <c r="B273" s="11">
        <v>90023</v>
      </c>
      <c r="C273" s="11">
        <v>12</v>
      </c>
      <c r="D273" s="11">
        <v>16</v>
      </c>
      <c r="E273" s="11">
        <v>1</v>
      </c>
      <c r="F273" s="11">
        <v>3</v>
      </c>
      <c r="G273" s="11">
        <v>0</v>
      </c>
      <c r="H273" s="11">
        <v>0</v>
      </c>
      <c r="I273" s="23">
        <f t="shared" si="22"/>
        <v>32</v>
      </c>
      <c r="J273" s="24">
        <f t="shared" si="23"/>
        <v>0</v>
      </c>
      <c r="K273" s="23">
        <f t="shared" si="24"/>
        <v>32</v>
      </c>
    </row>
    <row r="274" spans="1:11" x14ac:dyDescent="0.25">
      <c r="A274" s="22" t="str">
        <f t="shared" si="27"/>
        <v>Town of Mount Pleasant - 24</v>
      </c>
      <c r="B274" s="11">
        <v>90024</v>
      </c>
      <c r="C274" s="11">
        <v>130</v>
      </c>
      <c r="D274" s="11">
        <v>254</v>
      </c>
      <c r="E274" s="11">
        <v>21</v>
      </c>
      <c r="F274" s="11">
        <v>14</v>
      </c>
      <c r="G274" s="11">
        <v>2</v>
      </c>
      <c r="H274" s="11">
        <v>0</v>
      </c>
      <c r="I274" s="23">
        <f t="shared" si="22"/>
        <v>421</v>
      </c>
      <c r="J274" s="24">
        <f t="shared" si="23"/>
        <v>9</v>
      </c>
      <c r="K274" s="23">
        <f t="shared" si="24"/>
        <v>430</v>
      </c>
    </row>
    <row r="275" spans="1:11" x14ac:dyDescent="0.25">
      <c r="A275" s="22" t="str">
        <f t="shared" si="27"/>
        <v>Town of Mount Pleasant - 25</v>
      </c>
      <c r="B275" s="11">
        <v>90025</v>
      </c>
      <c r="C275" s="11">
        <v>314</v>
      </c>
      <c r="D275" s="11">
        <v>191</v>
      </c>
      <c r="E275" s="11">
        <v>17</v>
      </c>
      <c r="F275" s="11">
        <v>12</v>
      </c>
      <c r="G275" s="11">
        <v>0</v>
      </c>
      <c r="H275" s="11">
        <v>0</v>
      </c>
      <c r="I275" s="23">
        <f t="shared" si="22"/>
        <v>534</v>
      </c>
      <c r="J275" s="24">
        <f t="shared" si="23"/>
        <v>4</v>
      </c>
      <c r="K275" s="23">
        <f t="shared" si="24"/>
        <v>538</v>
      </c>
    </row>
    <row r="276" spans="1:11" x14ac:dyDescent="0.25">
      <c r="A276" s="22" t="str">
        <f t="shared" si="27"/>
        <v>Town of Mount Pleasant - 26</v>
      </c>
      <c r="B276" s="11">
        <v>90026</v>
      </c>
      <c r="C276" s="11">
        <v>110</v>
      </c>
      <c r="D276" s="11">
        <v>257</v>
      </c>
      <c r="E276" s="11">
        <v>21</v>
      </c>
      <c r="F276" s="11">
        <v>13</v>
      </c>
      <c r="G276" s="11">
        <v>0</v>
      </c>
      <c r="H276" s="11">
        <v>0</v>
      </c>
      <c r="I276" s="23">
        <f t="shared" si="22"/>
        <v>401</v>
      </c>
      <c r="J276" s="24">
        <f t="shared" si="23"/>
        <v>6</v>
      </c>
      <c r="K276" s="23">
        <f t="shared" si="24"/>
        <v>407</v>
      </c>
    </row>
    <row r="277" spans="1:11" x14ac:dyDescent="0.25">
      <c r="A277" s="22" t="str">
        <f t="shared" si="27"/>
        <v>Town of Mount Pleasant - 27</v>
      </c>
      <c r="B277" s="11">
        <v>90027</v>
      </c>
      <c r="C277" s="11">
        <v>107</v>
      </c>
      <c r="D277" s="11">
        <v>193</v>
      </c>
      <c r="E277" s="11">
        <v>15</v>
      </c>
      <c r="F277" s="11">
        <v>12</v>
      </c>
      <c r="G277" s="11">
        <v>1</v>
      </c>
      <c r="H277" s="11">
        <v>0</v>
      </c>
      <c r="I277" s="23">
        <f t="shared" si="22"/>
        <v>328</v>
      </c>
      <c r="J277" s="24">
        <f t="shared" si="23"/>
        <v>7</v>
      </c>
      <c r="K277" s="23">
        <f t="shared" si="24"/>
        <v>335</v>
      </c>
    </row>
    <row r="278" spans="1:11" x14ac:dyDescent="0.25">
      <c r="A278" s="22" t="str">
        <f t="shared" si="27"/>
        <v>Town of Mount Pleasant - 28</v>
      </c>
      <c r="B278" s="11">
        <v>90028</v>
      </c>
      <c r="C278" s="11">
        <v>144</v>
      </c>
      <c r="D278" s="11">
        <v>271</v>
      </c>
      <c r="E278" s="11">
        <v>11</v>
      </c>
      <c r="F278" s="11">
        <v>7</v>
      </c>
      <c r="G278" s="11">
        <v>2</v>
      </c>
      <c r="H278" s="11">
        <v>0</v>
      </c>
      <c r="I278" s="23">
        <f t="shared" si="22"/>
        <v>435</v>
      </c>
      <c r="J278" s="24">
        <f t="shared" si="23"/>
        <v>6</v>
      </c>
      <c r="K278" s="23">
        <f t="shared" si="24"/>
        <v>441</v>
      </c>
    </row>
    <row r="279" spans="1:11" x14ac:dyDescent="0.25">
      <c r="A279" s="22" t="str">
        <f t="shared" si="27"/>
        <v>Town of Mount Pleasant - 29</v>
      </c>
      <c r="B279" s="11">
        <v>90029</v>
      </c>
      <c r="C279" s="11">
        <v>81</v>
      </c>
      <c r="D279" s="11">
        <v>230</v>
      </c>
      <c r="E279" s="11">
        <v>15</v>
      </c>
      <c r="F279" s="11">
        <v>2</v>
      </c>
      <c r="G279" s="11">
        <v>0</v>
      </c>
      <c r="H279" s="11">
        <v>0</v>
      </c>
      <c r="I279" s="23">
        <f t="shared" si="22"/>
        <v>328</v>
      </c>
      <c r="J279" s="24">
        <f t="shared" si="23"/>
        <v>3</v>
      </c>
      <c r="K279" s="23">
        <f t="shared" si="24"/>
        <v>331</v>
      </c>
    </row>
    <row r="280" spans="1:11" x14ac:dyDescent="0.25">
      <c r="A280" s="22" t="str">
        <f t="shared" si="27"/>
        <v>Town of Mount Pleasant - 30</v>
      </c>
      <c r="B280" s="11">
        <v>90030</v>
      </c>
      <c r="C280" s="11">
        <v>365</v>
      </c>
      <c r="D280" s="11">
        <v>238</v>
      </c>
      <c r="E280" s="11">
        <v>20</v>
      </c>
      <c r="F280" s="11">
        <v>21</v>
      </c>
      <c r="G280" s="11">
        <v>2</v>
      </c>
      <c r="H280" s="11">
        <v>0</v>
      </c>
      <c r="I280" s="23">
        <f t="shared" si="22"/>
        <v>646</v>
      </c>
      <c r="J280" s="24">
        <f t="shared" si="23"/>
        <v>10</v>
      </c>
      <c r="K280" s="23">
        <f t="shared" si="24"/>
        <v>656</v>
      </c>
    </row>
    <row r="281" spans="1:11" x14ac:dyDescent="0.25">
      <c r="A281" s="22" t="str">
        <f t="shared" si="27"/>
        <v>Town of Mount Pleasant - 31</v>
      </c>
      <c r="B281" s="11">
        <v>90031</v>
      </c>
      <c r="C281" s="11">
        <v>193</v>
      </c>
      <c r="D281" s="11">
        <v>103</v>
      </c>
      <c r="E281" s="11">
        <v>15</v>
      </c>
      <c r="F281" s="11">
        <v>24</v>
      </c>
      <c r="G281" s="11">
        <v>1</v>
      </c>
      <c r="H281" s="11">
        <v>1</v>
      </c>
      <c r="I281" s="23">
        <f t="shared" si="22"/>
        <v>337</v>
      </c>
      <c r="J281" s="24">
        <f t="shared" si="23"/>
        <v>2</v>
      </c>
      <c r="K281" s="23">
        <f t="shared" si="24"/>
        <v>339</v>
      </c>
    </row>
    <row r="282" spans="1:11" x14ac:dyDescent="0.25">
      <c r="A282" s="22" t="str">
        <f t="shared" si="27"/>
        <v>Town of Mount Pleasant - 32</v>
      </c>
      <c r="B282" s="11">
        <v>90032</v>
      </c>
      <c r="C282" s="11">
        <v>440</v>
      </c>
      <c r="D282" s="11">
        <v>192</v>
      </c>
      <c r="E282" s="11">
        <v>11</v>
      </c>
      <c r="F282" s="11">
        <v>16</v>
      </c>
      <c r="G282" s="11">
        <v>2</v>
      </c>
      <c r="H282" s="11">
        <v>0</v>
      </c>
      <c r="I282" s="23">
        <f t="shared" ref="I282:I349" si="28">SUM(C282:H282)</f>
        <v>661</v>
      </c>
      <c r="J282" s="24">
        <f t="shared" ref="J282:J349" si="29">SUM(K282-I282)</f>
        <v>2</v>
      </c>
      <c r="K282" s="23">
        <f t="shared" ref="K282:K349" si="30">VLOOKUP(B282,KEY,2,FALSE)</f>
        <v>663</v>
      </c>
    </row>
    <row r="283" spans="1:11" x14ac:dyDescent="0.25">
      <c r="A283" s="22" t="str">
        <f t="shared" si="27"/>
        <v>Town of Mount Pleasant - 33</v>
      </c>
      <c r="B283" s="11">
        <v>90033</v>
      </c>
      <c r="C283" s="11">
        <v>425</v>
      </c>
      <c r="D283" s="11">
        <v>74</v>
      </c>
      <c r="E283" s="11">
        <v>8</v>
      </c>
      <c r="F283" s="11">
        <v>26</v>
      </c>
      <c r="G283" s="11">
        <v>2</v>
      </c>
      <c r="H283" s="11">
        <v>0</v>
      </c>
      <c r="I283" s="23">
        <f t="shared" si="28"/>
        <v>535</v>
      </c>
      <c r="J283" s="24">
        <f t="shared" si="29"/>
        <v>7</v>
      </c>
      <c r="K283" s="23">
        <f t="shared" si="30"/>
        <v>542</v>
      </c>
    </row>
    <row r="284" spans="1:11" x14ac:dyDescent="0.25">
      <c r="A284" s="22" t="str">
        <f t="shared" si="27"/>
        <v>Town of Mount Pleasant - 34</v>
      </c>
      <c r="B284" s="11">
        <v>90034</v>
      </c>
      <c r="C284" s="11">
        <v>87</v>
      </c>
      <c r="D284" s="11">
        <v>177</v>
      </c>
      <c r="E284" s="11">
        <v>12</v>
      </c>
      <c r="F284" s="11">
        <v>7</v>
      </c>
      <c r="G284" s="11">
        <v>0</v>
      </c>
      <c r="H284" s="11">
        <v>0</v>
      </c>
      <c r="I284" s="23">
        <f t="shared" si="28"/>
        <v>283</v>
      </c>
      <c r="J284" s="24">
        <f t="shared" si="29"/>
        <v>8</v>
      </c>
      <c r="K284" s="23">
        <f t="shared" si="30"/>
        <v>291</v>
      </c>
    </row>
    <row r="285" spans="1:11" x14ac:dyDescent="0.25">
      <c r="A285" s="22" t="str">
        <f t="shared" si="27"/>
        <v>Town of Mount Pleasant - 35</v>
      </c>
      <c r="B285" s="11">
        <v>90035</v>
      </c>
      <c r="C285" s="11">
        <v>128</v>
      </c>
      <c r="D285" s="11">
        <v>220</v>
      </c>
      <c r="E285" s="11">
        <v>24</v>
      </c>
      <c r="F285" s="11">
        <v>8</v>
      </c>
      <c r="G285" s="11">
        <v>1</v>
      </c>
      <c r="H285" s="11">
        <v>0</v>
      </c>
      <c r="I285" s="23">
        <f t="shared" si="28"/>
        <v>381</v>
      </c>
      <c r="J285" s="24">
        <f t="shared" si="29"/>
        <v>5</v>
      </c>
      <c r="K285" s="23">
        <f t="shared" si="30"/>
        <v>386</v>
      </c>
    </row>
    <row r="286" spans="1:11" x14ac:dyDescent="0.25">
      <c r="A286" s="22" t="str">
        <f t="shared" si="27"/>
        <v>Town of Mount Pleasant - 36</v>
      </c>
      <c r="B286" s="11">
        <v>90036</v>
      </c>
      <c r="C286" s="11">
        <v>82</v>
      </c>
      <c r="D286" s="11">
        <v>188</v>
      </c>
      <c r="E286" s="11">
        <v>10</v>
      </c>
      <c r="F286" s="11">
        <v>4</v>
      </c>
      <c r="G286" s="11">
        <v>2</v>
      </c>
      <c r="H286" s="11">
        <v>0</v>
      </c>
      <c r="I286" s="23">
        <f t="shared" si="28"/>
        <v>286</v>
      </c>
      <c r="J286" s="24">
        <f t="shared" si="29"/>
        <v>2</v>
      </c>
      <c r="K286" s="23">
        <f t="shared" si="30"/>
        <v>288</v>
      </c>
    </row>
    <row r="287" spans="1:11" x14ac:dyDescent="0.25">
      <c r="A287" s="22" t="str">
        <f t="shared" si="27"/>
        <v>Town of Mount Pleasant - 37</v>
      </c>
      <c r="B287" s="11">
        <v>90037</v>
      </c>
      <c r="C287" s="11">
        <v>74</v>
      </c>
      <c r="D287" s="11">
        <v>166</v>
      </c>
      <c r="E287" s="11">
        <v>20</v>
      </c>
      <c r="F287" s="11">
        <v>6</v>
      </c>
      <c r="G287" s="11">
        <v>1</v>
      </c>
      <c r="H287" s="11">
        <v>0</v>
      </c>
      <c r="I287" s="23">
        <f t="shared" si="28"/>
        <v>267</v>
      </c>
      <c r="J287" s="24">
        <f t="shared" si="29"/>
        <v>5</v>
      </c>
      <c r="K287" s="23">
        <f t="shared" si="30"/>
        <v>272</v>
      </c>
    </row>
    <row r="288" spans="1:11" x14ac:dyDescent="0.25">
      <c r="A288" s="22" t="str">
        <f t="shared" si="27"/>
        <v>Town of Mount Pleasant - 38</v>
      </c>
      <c r="B288" s="11">
        <v>90038</v>
      </c>
      <c r="C288" s="11">
        <v>125</v>
      </c>
      <c r="D288" s="11">
        <v>348</v>
      </c>
      <c r="E288" s="11">
        <v>20</v>
      </c>
      <c r="F288" s="11">
        <v>6</v>
      </c>
      <c r="G288" s="11">
        <v>1</v>
      </c>
      <c r="H288" s="11">
        <v>0</v>
      </c>
      <c r="I288" s="23">
        <f t="shared" si="28"/>
        <v>500</v>
      </c>
      <c r="J288" s="24">
        <f t="shared" si="29"/>
        <v>5</v>
      </c>
      <c r="K288" s="23">
        <f t="shared" si="30"/>
        <v>505</v>
      </c>
    </row>
    <row r="289" spans="1:11" x14ac:dyDescent="0.25">
      <c r="A289" s="22" t="str">
        <f t="shared" si="27"/>
        <v>Town of Mount Pleasant - 39</v>
      </c>
      <c r="B289" s="11">
        <v>90039</v>
      </c>
      <c r="C289" s="11">
        <v>101</v>
      </c>
      <c r="D289" s="11">
        <v>213</v>
      </c>
      <c r="E289" s="11">
        <v>22</v>
      </c>
      <c r="F289" s="11">
        <v>5</v>
      </c>
      <c r="G289" s="11">
        <v>0</v>
      </c>
      <c r="H289" s="11">
        <v>0</v>
      </c>
      <c r="I289" s="23">
        <f t="shared" si="28"/>
        <v>341</v>
      </c>
      <c r="J289" s="24">
        <f t="shared" si="29"/>
        <v>6</v>
      </c>
      <c r="K289" s="23">
        <f t="shared" si="30"/>
        <v>347</v>
      </c>
    </row>
    <row r="290" spans="1:11" x14ac:dyDescent="0.25">
      <c r="A290" s="22" t="str">
        <f t="shared" si="27"/>
        <v>Town of Mount Pleasant - 40</v>
      </c>
      <c r="B290" s="11">
        <v>90040</v>
      </c>
      <c r="C290" s="11">
        <v>115</v>
      </c>
      <c r="D290" s="11">
        <v>231</v>
      </c>
      <c r="E290" s="11">
        <v>20</v>
      </c>
      <c r="F290" s="11">
        <v>8</v>
      </c>
      <c r="G290" s="11">
        <v>3</v>
      </c>
      <c r="H290" s="11">
        <v>1</v>
      </c>
      <c r="I290" s="23">
        <f t="shared" si="28"/>
        <v>378</v>
      </c>
      <c r="J290" s="24">
        <f t="shared" si="29"/>
        <v>6</v>
      </c>
      <c r="K290" s="23">
        <f t="shared" si="30"/>
        <v>384</v>
      </c>
    </row>
    <row r="291" spans="1:11" x14ac:dyDescent="0.25">
      <c r="A291" s="22" t="str">
        <f t="shared" si="27"/>
        <v>Town of Mount Pleasant - 41</v>
      </c>
      <c r="B291" s="11">
        <v>90041</v>
      </c>
      <c r="C291" s="11">
        <v>333</v>
      </c>
      <c r="D291" s="11">
        <v>146</v>
      </c>
      <c r="E291" s="11">
        <v>14</v>
      </c>
      <c r="F291" s="11">
        <v>8</v>
      </c>
      <c r="G291" s="11">
        <v>2</v>
      </c>
      <c r="H291" s="11">
        <v>0</v>
      </c>
      <c r="I291" s="23">
        <f t="shared" si="28"/>
        <v>503</v>
      </c>
      <c r="J291" s="24">
        <f t="shared" si="29"/>
        <v>0</v>
      </c>
      <c r="K291" s="23">
        <f t="shared" si="30"/>
        <v>503</v>
      </c>
    </row>
    <row r="292" spans="1:11" x14ac:dyDescent="0.25">
      <c r="A292" s="22" t="str">
        <f t="shared" si="27"/>
        <v>Town of Mount Pleasant - 42</v>
      </c>
      <c r="B292" s="11">
        <v>90042</v>
      </c>
      <c r="C292" s="11">
        <v>130</v>
      </c>
      <c r="D292" s="11">
        <v>179</v>
      </c>
      <c r="E292" s="11">
        <v>16</v>
      </c>
      <c r="F292" s="11">
        <v>6</v>
      </c>
      <c r="G292" s="11">
        <v>2</v>
      </c>
      <c r="H292" s="11">
        <v>0</v>
      </c>
      <c r="I292" s="23">
        <f t="shared" si="28"/>
        <v>333</v>
      </c>
      <c r="J292" s="24">
        <f t="shared" si="29"/>
        <v>2</v>
      </c>
      <c r="K292" s="23">
        <f t="shared" si="30"/>
        <v>335</v>
      </c>
    </row>
    <row r="293" spans="1:11" x14ac:dyDescent="0.25">
      <c r="A293" s="22" t="str">
        <f t="shared" si="27"/>
        <v>Town of Mount Pleasant - 43</v>
      </c>
      <c r="B293" s="11">
        <v>90043</v>
      </c>
      <c r="C293" s="11">
        <v>241</v>
      </c>
      <c r="D293" s="11">
        <v>97</v>
      </c>
      <c r="E293" s="11">
        <v>14</v>
      </c>
      <c r="F293" s="11">
        <v>25</v>
      </c>
      <c r="G293" s="11">
        <v>0</v>
      </c>
      <c r="H293" s="11">
        <v>0</v>
      </c>
      <c r="I293" s="23">
        <f t="shared" si="28"/>
        <v>377</v>
      </c>
      <c r="J293" s="24">
        <f t="shared" si="29"/>
        <v>3</v>
      </c>
      <c r="K293" s="23">
        <f t="shared" si="30"/>
        <v>380</v>
      </c>
    </row>
    <row r="294" spans="1:11" ht="13.8" thickBot="1" x14ac:dyDescent="0.3">
      <c r="A294" s="18" t="str">
        <f t="shared" si="27"/>
        <v>Town of Mount Pleasant - 44</v>
      </c>
      <c r="B294" s="19">
        <v>90044</v>
      </c>
      <c r="C294" s="19">
        <v>132</v>
      </c>
      <c r="D294" s="19">
        <v>129</v>
      </c>
      <c r="E294" s="19">
        <v>17</v>
      </c>
      <c r="F294" s="19">
        <v>12</v>
      </c>
      <c r="G294" s="19">
        <v>1</v>
      </c>
      <c r="H294" s="19">
        <v>0</v>
      </c>
      <c r="I294" s="19">
        <f t="shared" si="28"/>
        <v>291</v>
      </c>
      <c r="J294" s="26">
        <f t="shared" si="29"/>
        <v>5</v>
      </c>
      <c r="K294" s="19">
        <f t="shared" si="30"/>
        <v>296</v>
      </c>
    </row>
    <row r="295" spans="1:11" x14ac:dyDescent="0.25">
      <c r="A295" s="22"/>
      <c r="B295" s="11" t="s">
        <v>977</v>
      </c>
      <c r="C295" s="11">
        <f>SUM(C253:C294)</f>
        <v>8819</v>
      </c>
      <c r="D295" s="11">
        <f t="shared" ref="D295:K295" si="31">SUM(D253:D294)</f>
        <v>7401</v>
      </c>
      <c r="E295" s="11">
        <f t="shared" si="31"/>
        <v>682</v>
      </c>
      <c r="F295" s="11">
        <f t="shared" si="31"/>
        <v>622</v>
      </c>
      <c r="G295" s="11">
        <f t="shared" si="31"/>
        <v>57</v>
      </c>
      <c r="H295" s="11">
        <f t="shared" si="31"/>
        <v>6</v>
      </c>
      <c r="I295" s="11">
        <f t="shared" si="31"/>
        <v>17587</v>
      </c>
      <c r="J295" s="11">
        <f t="shared" si="31"/>
        <v>235</v>
      </c>
      <c r="K295" s="11">
        <f t="shared" si="31"/>
        <v>17822</v>
      </c>
    </row>
    <row r="296" spans="1:11" x14ac:dyDescent="0.25">
      <c r="A296" s="22" t="str">
        <f t="shared" si="27"/>
        <v>Town of New Castle - 1</v>
      </c>
      <c r="B296" s="11">
        <v>100001</v>
      </c>
      <c r="C296" s="11">
        <v>407</v>
      </c>
      <c r="D296" s="11">
        <v>127</v>
      </c>
      <c r="E296" s="11">
        <v>11</v>
      </c>
      <c r="F296" s="11">
        <v>12</v>
      </c>
      <c r="G296" s="11">
        <v>3</v>
      </c>
      <c r="H296" s="11">
        <v>0</v>
      </c>
      <c r="I296" s="23">
        <f t="shared" si="28"/>
        <v>560</v>
      </c>
      <c r="J296" s="24">
        <f t="shared" si="29"/>
        <v>9</v>
      </c>
      <c r="K296" s="23">
        <f t="shared" si="30"/>
        <v>569</v>
      </c>
    </row>
    <row r="297" spans="1:11" x14ac:dyDescent="0.25">
      <c r="A297" s="22" t="str">
        <f t="shared" si="27"/>
        <v>Town of New Castle - 2</v>
      </c>
      <c r="B297" s="11">
        <v>100002</v>
      </c>
      <c r="C297" s="11">
        <v>309</v>
      </c>
      <c r="D297" s="11">
        <v>171</v>
      </c>
      <c r="E297" s="11">
        <v>27</v>
      </c>
      <c r="F297" s="11">
        <v>22</v>
      </c>
      <c r="G297" s="11">
        <v>1</v>
      </c>
      <c r="H297" s="11">
        <v>0</v>
      </c>
      <c r="I297" s="23">
        <f t="shared" si="28"/>
        <v>530</v>
      </c>
      <c r="J297" s="24">
        <f t="shared" si="29"/>
        <v>9</v>
      </c>
      <c r="K297" s="23">
        <f t="shared" si="30"/>
        <v>539</v>
      </c>
    </row>
    <row r="298" spans="1:11" x14ac:dyDescent="0.25">
      <c r="A298" s="22" t="str">
        <f t="shared" si="27"/>
        <v>Town of New Castle - 3</v>
      </c>
      <c r="B298" s="11">
        <v>100003</v>
      </c>
      <c r="C298" s="11">
        <v>349</v>
      </c>
      <c r="D298" s="11">
        <v>112</v>
      </c>
      <c r="E298" s="11">
        <v>15</v>
      </c>
      <c r="F298" s="11">
        <v>25</v>
      </c>
      <c r="G298" s="11">
        <v>1</v>
      </c>
      <c r="H298" s="11">
        <v>0</v>
      </c>
      <c r="I298" s="23">
        <f t="shared" si="28"/>
        <v>502</v>
      </c>
      <c r="J298" s="24">
        <f t="shared" si="29"/>
        <v>6</v>
      </c>
      <c r="K298" s="23">
        <f t="shared" si="30"/>
        <v>508</v>
      </c>
    </row>
    <row r="299" spans="1:11" x14ac:dyDescent="0.25">
      <c r="A299" s="22" t="str">
        <f t="shared" si="27"/>
        <v>Town of New Castle - 4</v>
      </c>
      <c r="B299" s="11">
        <v>100004</v>
      </c>
      <c r="C299" s="11">
        <v>332</v>
      </c>
      <c r="D299" s="11">
        <v>81</v>
      </c>
      <c r="E299" s="11">
        <v>4</v>
      </c>
      <c r="F299" s="11">
        <v>13</v>
      </c>
      <c r="G299" s="11">
        <v>1</v>
      </c>
      <c r="H299" s="11">
        <v>0</v>
      </c>
      <c r="I299" s="23">
        <f t="shared" si="28"/>
        <v>431</v>
      </c>
      <c r="J299" s="24">
        <f t="shared" si="29"/>
        <v>5</v>
      </c>
      <c r="K299" s="23">
        <f t="shared" si="30"/>
        <v>436</v>
      </c>
    </row>
    <row r="300" spans="1:11" x14ac:dyDescent="0.25">
      <c r="A300" s="22" t="str">
        <f t="shared" si="27"/>
        <v>Town of New Castle - 5</v>
      </c>
      <c r="B300" s="11">
        <v>100005</v>
      </c>
      <c r="C300" s="11">
        <v>418</v>
      </c>
      <c r="D300" s="11">
        <v>81</v>
      </c>
      <c r="E300" s="11">
        <v>12</v>
      </c>
      <c r="F300" s="11">
        <v>28</v>
      </c>
      <c r="G300" s="11">
        <v>2</v>
      </c>
      <c r="H300" s="11">
        <v>0</v>
      </c>
      <c r="I300" s="23">
        <f t="shared" si="28"/>
        <v>541</v>
      </c>
      <c r="J300" s="24">
        <f t="shared" si="29"/>
        <v>1</v>
      </c>
      <c r="K300" s="23">
        <f t="shared" si="30"/>
        <v>542</v>
      </c>
    </row>
    <row r="301" spans="1:11" x14ac:dyDescent="0.25">
      <c r="A301" s="22" t="str">
        <f t="shared" si="27"/>
        <v>Town of New Castle - 6</v>
      </c>
      <c r="B301" s="11">
        <v>100006</v>
      </c>
      <c r="C301" s="11">
        <v>402</v>
      </c>
      <c r="D301" s="11">
        <v>120</v>
      </c>
      <c r="E301" s="11">
        <v>19</v>
      </c>
      <c r="F301" s="11">
        <v>13</v>
      </c>
      <c r="G301" s="11">
        <v>3</v>
      </c>
      <c r="H301" s="11">
        <v>0</v>
      </c>
      <c r="I301" s="23">
        <f t="shared" si="28"/>
        <v>557</v>
      </c>
      <c r="J301" s="24">
        <f t="shared" si="29"/>
        <v>5</v>
      </c>
      <c r="K301" s="23">
        <f t="shared" si="30"/>
        <v>562</v>
      </c>
    </row>
    <row r="302" spans="1:11" x14ac:dyDescent="0.25">
      <c r="A302" s="22" t="str">
        <f t="shared" si="27"/>
        <v>Town of New Castle - 7</v>
      </c>
      <c r="B302" s="11">
        <v>100007</v>
      </c>
      <c r="C302" s="11">
        <v>425</v>
      </c>
      <c r="D302" s="11">
        <v>145</v>
      </c>
      <c r="E302" s="11">
        <v>17</v>
      </c>
      <c r="F302" s="11">
        <v>12</v>
      </c>
      <c r="G302" s="11">
        <v>0</v>
      </c>
      <c r="H302" s="11">
        <v>1</v>
      </c>
      <c r="I302" s="23">
        <f t="shared" si="28"/>
        <v>600</v>
      </c>
      <c r="J302" s="24">
        <f t="shared" si="29"/>
        <v>9</v>
      </c>
      <c r="K302" s="23">
        <f t="shared" si="30"/>
        <v>609</v>
      </c>
    </row>
    <row r="303" spans="1:11" x14ac:dyDescent="0.25">
      <c r="A303" s="22" t="str">
        <f t="shared" si="27"/>
        <v>Town of New Castle - 8</v>
      </c>
      <c r="B303" s="11">
        <v>100008</v>
      </c>
      <c r="C303" s="11">
        <v>387</v>
      </c>
      <c r="D303" s="11">
        <v>89</v>
      </c>
      <c r="E303" s="11">
        <v>0</v>
      </c>
      <c r="F303" s="11">
        <v>11</v>
      </c>
      <c r="G303" s="11">
        <v>1</v>
      </c>
      <c r="H303" s="11">
        <v>0</v>
      </c>
      <c r="I303" s="23">
        <f t="shared" si="28"/>
        <v>488</v>
      </c>
      <c r="J303" s="24">
        <f t="shared" si="29"/>
        <v>3</v>
      </c>
      <c r="K303" s="23">
        <f t="shared" si="30"/>
        <v>491</v>
      </c>
    </row>
    <row r="304" spans="1:11" x14ac:dyDescent="0.25">
      <c r="A304" s="22" t="str">
        <f t="shared" si="27"/>
        <v>Town of New Castle - 9</v>
      </c>
      <c r="B304" s="11">
        <v>100009</v>
      </c>
      <c r="C304" s="11">
        <v>301</v>
      </c>
      <c r="D304" s="11">
        <v>101</v>
      </c>
      <c r="E304" s="11">
        <v>10</v>
      </c>
      <c r="F304" s="11">
        <v>14</v>
      </c>
      <c r="G304" s="11">
        <v>1</v>
      </c>
      <c r="H304" s="11">
        <v>0</v>
      </c>
      <c r="I304" s="23">
        <f t="shared" si="28"/>
        <v>427</v>
      </c>
      <c r="J304" s="24">
        <f t="shared" si="29"/>
        <v>2</v>
      </c>
      <c r="K304" s="23">
        <f t="shared" si="30"/>
        <v>429</v>
      </c>
    </row>
    <row r="305" spans="1:11" x14ac:dyDescent="0.25">
      <c r="A305" s="22" t="str">
        <f t="shared" si="27"/>
        <v>Town of New Castle - 10</v>
      </c>
      <c r="B305" s="11">
        <v>100010</v>
      </c>
      <c r="C305" s="11">
        <v>419</v>
      </c>
      <c r="D305" s="11">
        <v>130</v>
      </c>
      <c r="E305" s="11">
        <v>9</v>
      </c>
      <c r="F305" s="11">
        <v>13</v>
      </c>
      <c r="G305" s="11">
        <v>0</v>
      </c>
      <c r="H305" s="11">
        <v>0</v>
      </c>
      <c r="I305" s="23">
        <f t="shared" si="28"/>
        <v>571</v>
      </c>
      <c r="J305" s="24">
        <f t="shared" si="29"/>
        <v>11</v>
      </c>
      <c r="K305" s="23">
        <f t="shared" si="30"/>
        <v>582</v>
      </c>
    </row>
    <row r="306" spans="1:11" x14ac:dyDescent="0.25">
      <c r="A306" s="22" t="str">
        <f t="shared" si="27"/>
        <v>Town of New Castle - 11</v>
      </c>
      <c r="B306" s="11">
        <v>100011</v>
      </c>
      <c r="C306" s="11">
        <v>401</v>
      </c>
      <c r="D306" s="11">
        <v>124</v>
      </c>
      <c r="E306" s="11">
        <v>23</v>
      </c>
      <c r="F306" s="11">
        <v>23</v>
      </c>
      <c r="G306" s="11">
        <v>1</v>
      </c>
      <c r="H306" s="11">
        <v>0</v>
      </c>
      <c r="I306" s="23">
        <f t="shared" si="28"/>
        <v>572</v>
      </c>
      <c r="J306" s="24">
        <f t="shared" si="29"/>
        <v>5</v>
      </c>
      <c r="K306" s="23">
        <f t="shared" si="30"/>
        <v>577</v>
      </c>
    </row>
    <row r="307" spans="1:11" x14ac:dyDescent="0.25">
      <c r="A307" s="22" t="str">
        <f t="shared" si="27"/>
        <v>Town of New Castle - 12</v>
      </c>
      <c r="B307" s="11">
        <v>100012</v>
      </c>
      <c r="C307" s="11">
        <v>372</v>
      </c>
      <c r="D307" s="11">
        <v>62</v>
      </c>
      <c r="E307" s="11">
        <v>3</v>
      </c>
      <c r="F307" s="11">
        <v>7</v>
      </c>
      <c r="G307" s="11">
        <v>1</v>
      </c>
      <c r="H307" s="11">
        <v>0</v>
      </c>
      <c r="I307" s="23">
        <f t="shared" si="28"/>
        <v>445</v>
      </c>
      <c r="J307" s="24">
        <f t="shared" si="29"/>
        <v>0</v>
      </c>
      <c r="K307" s="23">
        <f t="shared" si="30"/>
        <v>445</v>
      </c>
    </row>
    <row r="308" spans="1:11" x14ac:dyDescent="0.25">
      <c r="A308" s="22" t="str">
        <f t="shared" si="27"/>
        <v>Town of New Castle - 13</v>
      </c>
      <c r="B308" s="11">
        <v>100013</v>
      </c>
      <c r="C308" s="11">
        <v>397</v>
      </c>
      <c r="D308" s="11">
        <v>182</v>
      </c>
      <c r="E308" s="11">
        <v>10</v>
      </c>
      <c r="F308" s="11">
        <v>18</v>
      </c>
      <c r="G308" s="11">
        <v>1</v>
      </c>
      <c r="H308" s="11">
        <v>0</v>
      </c>
      <c r="I308" s="23">
        <f t="shared" si="28"/>
        <v>608</v>
      </c>
      <c r="J308" s="24">
        <f t="shared" si="29"/>
        <v>6</v>
      </c>
      <c r="K308" s="23">
        <f t="shared" si="30"/>
        <v>614</v>
      </c>
    </row>
    <row r="309" spans="1:11" x14ac:dyDescent="0.25">
      <c r="A309" s="22" t="str">
        <f t="shared" si="27"/>
        <v>Town of New Castle - 14</v>
      </c>
      <c r="B309" s="11">
        <v>100014</v>
      </c>
      <c r="C309" s="11">
        <v>411</v>
      </c>
      <c r="D309" s="11">
        <v>130</v>
      </c>
      <c r="E309" s="11">
        <v>19</v>
      </c>
      <c r="F309" s="11">
        <v>17</v>
      </c>
      <c r="G309" s="11">
        <v>0</v>
      </c>
      <c r="H309" s="11">
        <v>0</v>
      </c>
      <c r="I309" s="23">
        <f t="shared" si="28"/>
        <v>577</v>
      </c>
      <c r="J309" s="24">
        <f t="shared" si="29"/>
        <v>8</v>
      </c>
      <c r="K309" s="23">
        <f t="shared" si="30"/>
        <v>585</v>
      </c>
    </row>
    <row r="310" spans="1:11" x14ac:dyDescent="0.25">
      <c r="A310" s="22" t="str">
        <f t="shared" si="27"/>
        <v>Town of New Castle - 15</v>
      </c>
      <c r="B310" s="11">
        <v>100015</v>
      </c>
      <c r="C310" s="11">
        <v>406</v>
      </c>
      <c r="D310" s="11">
        <v>103</v>
      </c>
      <c r="E310" s="11">
        <v>13</v>
      </c>
      <c r="F310" s="11">
        <v>14</v>
      </c>
      <c r="G310" s="11">
        <v>2</v>
      </c>
      <c r="H310" s="11">
        <v>1</v>
      </c>
      <c r="I310" s="23">
        <f t="shared" si="28"/>
        <v>539</v>
      </c>
      <c r="J310" s="24">
        <f t="shared" si="29"/>
        <v>11</v>
      </c>
      <c r="K310" s="23">
        <f t="shared" si="30"/>
        <v>550</v>
      </c>
    </row>
    <row r="311" spans="1:11" ht="13.8" thickBot="1" x14ac:dyDescent="0.3">
      <c r="A311" s="18" t="str">
        <f t="shared" si="27"/>
        <v>Town of New Castle - 16</v>
      </c>
      <c r="B311" s="19">
        <v>100016</v>
      </c>
      <c r="C311" s="19">
        <v>397</v>
      </c>
      <c r="D311" s="19">
        <v>106</v>
      </c>
      <c r="E311" s="19">
        <v>14</v>
      </c>
      <c r="F311" s="19">
        <v>24</v>
      </c>
      <c r="G311" s="19">
        <v>0</v>
      </c>
      <c r="H311" s="19">
        <v>0</v>
      </c>
      <c r="I311" s="19">
        <f t="shared" si="28"/>
        <v>541</v>
      </c>
      <c r="J311" s="26">
        <f t="shared" si="29"/>
        <v>3</v>
      </c>
      <c r="K311" s="19">
        <f t="shared" si="30"/>
        <v>544</v>
      </c>
    </row>
    <row r="312" spans="1:11" x14ac:dyDescent="0.25">
      <c r="A312" s="22"/>
      <c r="B312" s="11" t="s">
        <v>977</v>
      </c>
      <c r="C312" s="11">
        <f>SUM(C296:C311)</f>
        <v>6133</v>
      </c>
      <c r="D312" s="11">
        <f t="shared" ref="D312:K312" si="32">SUM(D296:D311)</f>
        <v>1864</v>
      </c>
      <c r="E312" s="11">
        <f t="shared" si="32"/>
        <v>206</v>
      </c>
      <c r="F312" s="11">
        <f t="shared" si="32"/>
        <v>266</v>
      </c>
      <c r="G312" s="11">
        <f t="shared" si="32"/>
        <v>18</v>
      </c>
      <c r="H312" s="11">
        <f t="shared" si="32"/>
        <v>2</v>
      </c>
      <c r="I312" s="11">
        <f t="shared" si="32"/>
        <v>8489</v>
      </c>
      <c r="J312" s="11">
        <f t="shared" si="32"/>
        <v>93</v>
      </c>
      <c r="K312" s="11">
        <f t="shared" si="32"/>
        <v>8582</v>
      </c>
    </row>
    <row r="313" spans="1:11" x14ac:dyDescent="0.25">
      <c r="A313" s="22" t="str">
        <f t="shared" si="27"/>
        <v>Town of North Castle - 1</v>
      </c>
      <c r="B313" s="11">
        <v>110001</v>
      </c>
      <c r="C313" s="11">
        <v>292</v>
      </c>
      <c r="D313" s="11">
        <v>149</v>
      </c>
      <c r="E313" s="11">
        <v>14</v>
      </c>
      <c r="F313" s="11">
        <v>11</v>
      </c>
      <c r="G313" s="11">
        <v>1</v>
      </c>
      <c r="H313" s="11">
        <v>0</v>
      </c>
      <c r="I313" s="23">
        <f t="shared" si="28"/>
        <v>467</v>
      </c>
      <c r="J313" s="24">
        <f t="shared" si="29"/>
        <v>3</v>
      </c>
      <c r="K313" s="23">
        <f t="shared" si="30"/>
        <v>470</v>
      </c>
    </row>
    <row r="314" spans="1:11" x14ac:dyDescent="0.25">
      <c r="A314" s="22" t="str">
        <f t="shared" si="27"/>
        <v>Town of North Castle - 2</v>
      </c>
      <c r="B314" s="11">
        <v>110002</v>
      </c>
      <c r="C314" s="11">
        <v>228</v>
      </c>
      <c r="D314" s="11">
        <v>265</v>
      </c>
      <c r="E314" s="11">
        <v>33</v>
      </c>
      <c r="F314" s="11">
        <v>4</v>
      </c>
      <c r="G314" s="11">
        <v>0</v>
      </c>
      <c r="H314" s="11">
        <v>0</v>
      </c>
      <c r="I314" s="23">
        <f t="shared" si="28"/>
        <v>530</v>
      </c>
      <c r="J314" s="24">
        <f t="shared" si="29"/>
        <v>7</v>
      </c>
      <c r="K314" s="23">
        <f t="shared" si="30"/>
        <v>537</v>
      </c>
    </row>
    <row r="315" spans="1:11" x14ac:dyDescent="0.25">
      <c r="A315" s="22" t="str">
        <f t="shared" si="27"/>
        <v>Town of North Castle - 3</v>
      </c>
      <c r="B315" s="11">
        <v>110003</v>
      </c>
      <c r="C315" s="11">
        <v>146</v>
      </c>
      <c r="D315" s="11">
        <v>216</v>
      </c>
      <c r="E315" s="11">
        <v>27</v>
      </c>
      <c r="F315" s="11">
        <v>16</v>
      </c>
      <c r="G315" s="11">
        <v>1</v>
      </c>
      <c r="H315" s="11">
        <v>0</v>
      </c>
      <c r="I315" s="23">
        <f t="shared" si="28"/>
        <v>406</v>
      </c>
      <c r="J315" s="24">
        <f t="shared" si="29"/>
        <v>8</v>
      </c>
      <c r="K315" s="23">
        <f t="shared" si="30"/>
        <v>414</v>
      </c>
    </row>
    <row r="316" spans="1:11" x14ac:dyDescent="0.25">
      <c r="A316" s="22" t="str">
        <f t="shared" si="27"/>
        <v>Town of North Castle - 4</v>
      </c>
      <c r="B316" s="11">
        <v>110004</v>
      </c>
      <c r="C316" s="11">
        <v>376</v>
      </c>
      <c r="D316" s="11">
        <v>235</v>
      </c>
      <c r="E316" s="11">
        <v>15</v>
      </c>
      <c r="F316" s="11">
        <v>8</v>
      </c>
      <c r="G316" s="11">
        <v>0</v>
      </c>
      <c r="H316" s="11">
        <v>0</v>
      </c>
      <c r="I316" s="23">
        <f t="shared" si="28"/>
        <v>634</v>
      </c>
      <c r="J316" s="24">
        <f t="shared" si="29"/>
        <v>7</v>
      </c>
      <c r="K316" s="23">
        <f t="shared" si="30"/>
        <v>641</v>
      </c>
    </row>
    <row r="317" spans="1:11" x14ac:dyDescent="0.25">
      <c r="A317" s="22" t="str">
        <f t="shared" si="27"/>
        <v>Town of North Castle - 5</v>
      </c>
      <c r="B317" s="11">
        <v>110005</v>
      </c>
      <c r="C317" s="11">
        <v>186</v>
      </c>
      <c r="D317" s="11">
        <v>174</v>
      </c>
      <c r="E317" s="11">
        <v>10</v>
      </c>
      <c r="F317" s="11">
        <v>16</v>
      </c>
      <c r="G317" s="11">
        <v>1</v>
      </c>
      <c r="H317" s="11">
        <v>0</v>
      </c>
      <c r="I317" s="23">
        <f t="shared" si="28"/>
        <v>387</v>
      </c>
      <c r="J317" s="24">
        <f t="shared" si="29"/>
        <v>4</v>
      </c>
      <c r="K317" s="23">
        <f t="shared" si="30"/>
        <v>391</v>
      </c>
    </row>
    <row r="318" spans="1:11" x14ac:dyDescent="0.25">
      <c r="A318" s="22" t="str">
        <f t="shared" si="27"/>
        <v>Town of North Castle - 6</v>
      </c>
      <c r="B318" s="11">
        <v>110006</v>
      </c>
      <c r="C318" s="11">
        <v>476</v>
      </c>
      <c r="D318" s="11">
        <v>180</v>
      </c>
      <c r="E318" s="11">
        <v>12</v>
      </c>
      <c r="F318" s="11">
        <v>6</v>
      </c>
      <c r="G318" s="11">
        <v>2</v>
      </c>
      <c r="H318" s="11">
        <v>0</v>
      </c>
      <c r="I318" s="23">
        <f t="shared" si="28"/>
        <v>676</v>
      </c>
      <c r="J318" s="24">
        <f t="shared" si="29"/>
        <v>5</v>
      </c>
      <c r="K318" s="23">
        <f t="shared" si="30"/>
        <v>681</v>
      </c>
    </row>
    <row r="319" spans="1:11" x14ac:dyDescent="0.25">
      <c r="A319" s="22" t="str">
        <f t="shared" si="27"/>
        <v>Town of North Castle - 7</v>
      </c>
      <c r="B319" s="11">
        <v>110007</v>
      </c>
      <c r="C319" s="11">
        <v>188</v>
      </c>
      <c r="D319" s="11">
        <v>159</v>
      </c>
      <c r="E319" s="11">
        <v>14</v>
      </c>
      <c r="F319" s="11">
        <v>12</v>
      </c>
      <c r="G319" s="11">
        <v>1</v>
      </c>
      <c r="H319" s="11">
        <v>0</v>
      </c>
      <c r="I319" s="23">
        <f t="shared" si="28"/>
        <v>374</v>
      </c>
      <c r="J319" s="24">
        <f t="shared" si="29"/>
        <v>4</v>
      </c>
      <c r="K319" s="23">
        <f t="shared" si="30"/>
        <v>378</v>
      </c>
    </row>
    <row r="320" spans="1:11" x14ac:dyDescent="0.25">
      <c r="A320" s="22" t="str">
        <f t="shared" si="27"/>
        <v>Town of North Castle - 8</v>
      </c>
      <c r="B320" s="11">
        <v>110008</v>
      </c>
      <c r="C320" s="11">
        <v>329</v>
      </c>
      <c r="D320" s="11">
        <v>256</v>
      </c>
      <c r="E320" s="11">
        <v>29</v>
      </c>
      <c r="F320" s="11">
        <v>9</v>
      </c>
      <c r="G320" s="11">
        <v>0</v>
      </c>
      <c r="H320" s="11">
        <v>0</v>
      </c>
      <c r="I320" s="23">
        <f t="shared" si="28"/>
        <v>623</v>
      </c>
      <c r="J320" s="24">
        <f t="shared" si="29"/>
        <v>4</v>
      </c>
      <c r="K320" s="23">
        <f t="shared" si="30"/>
        <v>627</v>
      </c>
    </row>
    <row r="321" spans="1:11" x14ac:dyDescent="0.25">
      <c r="A321" s="22" t="str">
        <f t="shared" si="27"/>
        <v>Town of North Castle - 9</v>
      </c>
      <c r="B321" s="11">
        <v>110009</v>
      </c>
      <c r="C321" s="11">
        <v>305</v>
      </c>
      <c r="D321" s="11">
        <v>222</v>
      </c>
      <c r="E321" s="11">
        <v>21</v>
      </c>
      <c r="F321" s="11">
        <v>9</v>
      </c>
      <c r="G321" s="11">
        <v>1</v>
      </c>
      <c r="H321" s="11">
        <v>0</v>
      </c>
      <c r="I321" s="23">
        <f t="shared" si="28"/>
        <v>558</v>
      </c>
      <c r="J321" s="24">
        <f t="shared" si="29"/>
        <v>9</v>
      </c>
      <c r="K321" s="23">
        <f t="shared" si="30"/>
        <v>567</v>
      </c>
    </row>
    <row r="322" spans="1:11" x14ac:dyDescent="0.25">
      <c r="A322" s="22" t="str">
        <f t="shared" si="27"/>
        <v>Town of North Castle - 10</v>
      </c>
      <c r="B322" s="11">
        <v>110010</v>
      </c>
      <c r="C322" s="11">
        <v>248</v>
      </c>
      <c r="D322" s="11">
        <v>169</v>
      </c>
      <c r="E322" s="11">
        <v>10</v>
      </c>
      <c r="F322" s="11">
        <v>11</v>
      </c>
      <c r="G322" s="11">
        <v>1</v>
      </c>
      <c r="H322" s="11">
        <v>0</v>
      </c>
      <c r="I322" s="23">
        <f t="shared" si="28"/>
        <v>439</v>
      </c>
      <c r="J322" s="24">
        <f t="shared" si="29"/>
        <v>10</v>
      </c>
      <c r="K322" s="23">
        <f t="shared" si="30"/>
        <v>449</v>
      </c>
    </row>
    <row r="323" spans="1:11" ht="13.8" thickBot="1" x14ac:dyDescent="0.3">
      <c r="A323" s="18" t="str">
        <f t="shared" si="27"/>
        <v>Town of North Castle - 11</v>
      </c>
      <c r="B323" s="19">
        <v>110011</v>
      </c>
      <c r="C323" s="19">
        <v>214</v>
      </c>
      <c r="D323" s="19">
        <v>139</v>
      </c>
      <c r="E323" s="19">
        <v>13</v>
      </c>
      <c r="F323" s="19">
        <v>11</v>
      </c>
      <c r="G323" s="19">
        <v>0</v>
      </c>
      <c r="H323" s="19">
        <v>0</v>
      </c>
      <c r="I323" s="19">
        <f t="shared" si="28"/>
        <v>377</v>
      </c>
      <c r="J323" s="26">
        <f t="shared" si="29"/>
        <v>5</v>
      </c>
      <c r="K323" s="19">
        <f t="shared" si="30"/>
        <v>382</v>
      </c>
    </row>
    <row r="324" spans="1:11" x14ac:dyDescent="0.25">
      <c r="A324" s="22"/>
      <c r="B324" s="11" t="s">
        <v>977</v>
      </c>
      <c r="C324" s="11">
        <f>SUM(C313:C323)</f>
        <v>2988</v>
      </c>
      <c r="D324" s="11">
        <f t="shared" ref="D324:K324" si="33">SUM(D313:D323)</f>
        <v>2164</v>
      </c>
      <c r="E324" s="11">
        <f t="shared" si="33"/>
        <v>198</v>
      </c>
      <c r="F324" s="11">
        <f t="shared" si="33"/>
        <v>113</v>
      </c>
      <c r="G324" s="11">
        <f t="shared" si="33"/>
        <v>8</v>
      </c>
      <c r="H324" s="11">
        <f t="shared" si="33"/>
        <v>0</v>
      </c>
      <c r="I324" s="11">
        <f t="shared" si="33"/>
        <v>5471</v>
      </c>
      <c r="J324" s="11">
        <f t="shared" si="33"/>
        <v>66</v>
      </c>
      <c r="K324" s="11">
        <f t="shared" si="33"/>
        <v>5537</v>
      </c>
    </row>
    <row r="325" spans="1:11" x14ac:dyDescent="0.25">
      <c r="A325" s="22" t="str">
        <f t="shared" si="27"/>
        <v>Town of North Salem - 1</v>
      </c>
      <c r="B325" s="11">
        <v>120001</v>
      </c>
      <c r="C325" s="11">
        <v>125</v>
      </c>
      <c r="D325" s="11">
        <v>118</v>
      </c>
      <c r="E325" s="11">
        <v>14</v>
      </c>
      <c r="F325" s="11">
        <v>13</v>
      </c>
      <c r="G325" s="11">
        <v>2</v>
      </c>
      <c r="H325" s="11">
        <v>0</v>
      </c>
      <c r="I325" s="23">
        <f t="shared" si="28"/>
        <v>272</v>
      </c>
      <c r="J325" s="24">
        <f t="shared" si="29"/>
        <v>0</v>
      </c>
      <c r="K325" s="23">
        <f t="shared" si="30"/>
        <v>272</v>
      </c>
    </row>
    <row r="326" spans="1:11" x14ac:dyDescent="0.25">
      <c r="A326" s="22" t="str">
        <f t="shared" si="27"/>
        <v>Town of North Salem - 2</v>
      </c>
      <c r="B326" s="11">
        <v>120002</v>
      </c>
      <c r="C326" s="11">
        <v>148</v>
      </c>
      <c r="D326" s="11">
        <v>168</v>
      </c>
      <c r="E326" s="11">
        <v>14</v>
      </c>
      <c r="F326" s="11">
        <v>7</v>
      </c>
      <c r="G326" s="11">
        <v>0</v>
      </c>
      <c r="H326" s="11">
        <v>0</v>
      </c>
      <c r="I326" s="23">
        <f t="shared" si="28"/>
        <v>337</v>
      </c>
      <c r="J326" s="24">
        <f t="shared" si="29"/>
        <v>2</v>
      </c>
      <c r="K326" s="23">
        <f t="shared" si="30"/>
        <v>339</v>
      </c>
    </row>
    <row r="327" spans="1:11" x14ac:dyDescent="0.25">
      <c r="A327" s="22" t="str">
        <f t="shared" si="27"/>
        <v>Town of North Salem - 3</v>
      </c>
      <c r="B327" s="11">
        <v>120003</v>
      </c>
      <c r="C327" s="11">
        <v>89</v>
      </c>
      <c r="D327" s="11">
        <v>87</v>
      </c>
      <c r="E327" s="11">
        <v>8</v>
      </c>
      <c r="F327" s="11">
        <v>4</v>
      </c>
      <c r="G327" s="11">
        <v>3</v>
      </c>
      <c r="H327" s="11">
        <v>0</v>
      </c>
      <c r="I327" s="23">
        <f t="shared" si="28"/>
        <v>191</v>
      </c>
      <c r="J327" s="24">
        <f t="shared" si="29"/>
        <v>1</v>
      </c>
      <c r="K327" s="23">
        <f t="shared" si="30"/>
        <v>192</v>
      </c>
    </row>
    <row r="328" spans="1:11" x14ac:dyDescent="0.25">
      <c r="A328" s="22" t="str">
        <f t="shared" si="27"/>
        <v>Town of North Salem - 4</v>
      </c>
      <c r="B328" s="11">
        <v>120004</v>
      </c>
      <c r="C328" s="11">
        <v>142</v>
      </c>
      <c r="D328" s="11">
        <v>171</v>
      </c>
      <c r="E328" s="11">
        <v>21</v>
      </c>
      <c r="F328" s="11">
        <v>16</v>
      </c>
      <c r="G328" s="11">
        <v>1</v>
      </c>
      <c r="H328" s="11">
        <v>0</v>
      </c>
      <c r="I328" s="23">
        <f t="shared" si="28"/>
        <v>351</v>
      </c>
      <c r="J328" s="24">
        <f t="shared" si="29"/>
        <v>2</v>
      </c>
      <c r="K328" s="23">
        <f t="shared" si="30"/>
        <v>353</v>
      </c>
    </row>
    <row r="329" spans="1:11" x14ac:dyDescent="0.25">
      <c r="A329" s="22" t="str">
        <f t="shared" si="27"/>
        <v>Town of North Salem - 5</v>
      </c>
      <c r="B329" s="11">
        <v>120005</v>
      </c>
      <c r="C329" s="11">
        <v>113</v>
      </c>
      <c r="D329" s="11">
        <v>62</v>
      </c>
      <c r="E329" s="11">
        <v>8</v>
      </c>
      <c r="F329" s="11">
        <v>6</v>
      </c>
      <c r="G329" s="11">
        <v>0</v>
      </c>
      <c r="H329" s="11">
        <v>0</v>
      </c>
      <c r="I329" s="23">
        <f t="shared" si="28"/>
        <v>189</v>
      </c>
      <c r="J329" s="24">
        <f t="shared" si="29"/>
        <v>0</v>
      </c>
      <c r="K329" s="23">
        <f t="shared" si="30"/>
        <v>189</v>
      </c>
    </row>
    <row r="330" spans="1:11" x14ac:dyDescent="0.25">
      <c r="A330" s="22" t="str">
        <f t="shared" si="27"/>
        <v>Town of North Salem - 6</v>
      </c>
      <c r="B330" s="11">
        <v>120006</v>
      </c>
      <c r="C330" s="11">
        <v>204</v>
      </c>
      <c r="D330" s="11">
        <v>147</v>
      </c>
      <c r="E330" s="11">
        <v>21</v>
      </c>
      <c r="F330" s="11">
        <v>7</v>
      </c>
      <c r="G330" s="11">
        <v>0</v>
      </c>
      <c r="H330" s="11">
        <v>0</v>
      </c>
      <c r="I330" s="23">
        <f t="shared" si="28"/>
        <v>379</v>
      </c>
      <c r="J330" s="24">
        <f t="shared" si="29"/>
        <v>3</v>
      </c>
      <c r="K330" s="23">
        <f t="shared" si="30"/>
        <v>382</v>
      </c>
    </row>
    <row r="331" spans="1:11" x14ac:dyDescent="0.25">
      <c r="A331" s="22" t="str">
        <f t="shared" si="27"/>
        <v>Town of North Salem - 7</v>
      </c>
      <c r="B331" s="11">
        <v>120007</v>
      </c>
      <c r="C331" s="11">
        <v>237</v>
      </c>
      <c r="D331" s="11">
        <v>187</v>
      </c>
      <c r="E331" s="11">
        <v>12</v>
      </c>
      <c r="F331" s="11">
        <v>16</v>
      </c>
      <c r="G331" s="11">
        <v>3</v>
      </c>
      <c r="H331" s="11">
        <v>0</v>
      </c>
      <c r="I331" s="23">
        <f t="shared" si="28"/>
        <v>455</v>
      </c>
      <c r="J331" s="24">
        <f t="shared" si="29"/>
        <v>4</v>
      </c>
      <c r="K331" s="23">
        <f t="shared" si="30"/>
        <v>459</v>
      </c>
    </row>
    <row r="332" spans="1:11" ht="13.8" thickBot="1" x14ac:dyDescent="0.3">
      <c r="A332" s="18" t="str">
        <f t="shared" si="27"/>
        <v>Town of North Salem - 8</v>
      </c>
      <c r="B332" s="19">
        <v>120008</v>
      </c>
      <c r="C332" s="19">
        <v>103</v>
      </c>
      <c r="D332" s="19">
        <v>73</v>
      </c>
      <c r="E332" s="19">
        <v>5</v>
      </c>
      <c r="F332" s="19">
        <v>9</v>
      </c>
      <c r="G332" s="19">
        <v>0</v>
      </c>
      <c r="H332" s="19">
        <v>0</v>
      </c>
      <c r="I332" s="19">
        <f t="shared" si="28"/>
        <v>190</v>
      </c>
      <c r="J332" s="26">
        <f t="shared" si="29"/>
        <v>2</v>
      </c>
      <c r="K332" s="19">
        <f t="shared" si="30"/>
        <v>192</v>
      </c>
    </row>
    <row r="333" spans="1:11" x14ac:dyDescent="0.25">
      <c r="A333" s="22"/>
      <c r="B333" s="11" t="s">
        <v>977</v>
      </c>
      <c r="C333" s="11">
        <f>SUM(C325:C332)</f>
        <v>1161</v>
      </c>
      <c r="D333" s="11">
        <f t="shared" ref="D333:K333" si="34">SUM(D325:D332)</f>
        <v>1013</v>
      </c>
      <c r="E333" s="11">
        <f t="shared" si="34"/>
        <v>103</v>
      </c>
      <c r="F333" s="11">
        <f t="shared" si="34"/>
        <v>78</v>
      </c>
      <c r="G333" s="11">
        <f t="shared" si="34"/>
        <v>9</v>
      </c>
      <c r="H333" s="11">
        <f t="shared" si="34"/>
        <v>0</v>
      </c>
      <c r="I333" s="11">
        <f t="shared" si="34"/>
        <v>2364</v>
      </c>
      <c r="J333" s="11">
        <f t="shared" si="34"/>
        <v>14</v>
      </c>
      <c r="K333" s="11">
        <f t="shared" si="34"/>
        <v>2378</v>
      </c>
    </row>
    <row r="334" spans="1:11" x14ac:dyDescent="0.25">
      <c r="A334" s="22" t="str">
        <f t="shared" si="27"/>
        <v>Town of Ossining - 1</v>
      </c>
      <c r="B334" s="11">
        <v>130001</v>
      </c>
      <c r="C334" s="11">
        <v>176</v>
      </c>
      <c r="D334" s="11">
        <v>63</v>
      </c>
      <c r="E334" s="11">
        <v>6</v>
      </c>
      <c r="F334" s="11">
        <v>14</v>
      </c>
      <c r="G334" s="11">
        <v>0</v>
      </c>
      <c r="H334" s="11">
        <v>0</v>
      </c>
      <c r="I334" s="23">
        <f t="shared" si="28"/>
        <v>259</v>
      </c>
      <c r="J334" s="24">
        <f t="shared" si="29"/>
        <v>4</v>
      </c>
      <c r="K334" s="23">
        <f t="shared" si="30"/>
        <v>263</v>
      </c>
    </row>
    <row r="335" spans="1:11" x14ac:dyDescent="0.25">
      <c r="A335" s="22" t="str">
        <f t="shared" si="27"/>
        <v>Town of Ossining - 2</v>
      </c>
      <c r="B335" s="11">
        <v>130002</v>
      </c>
      <c r="C335" s="11">
        <v>239</v>
      </c>
      <c r="D335" s="11">
        <v>83</v>
      </c>
      <c r="E335" s="11">
        <v>8</v>
      </c>
      <c r="F335" s="11">
        <v>27</v>
      </c>
      <c r="G335" s="11">
        <v>1</v>
      </c>
      <c r="H335" s="11">
        <v>0</v>
      </c>
      <c r="I335" s="23">
        <f t="shared" si="28"/>
        <v>358</v>
      </c>
      <c r="J335" s="24">
        <f t="shared" si="29"/>
        <v>6</v>
      </c>
      <c r="K335" s="23">
        <f t="shared" si="30"/>
        <v>364</v>
      </c>
    </row>
    <row r="336" spans="1:11" x14ac:dyDescent="0.25">
      <c r="A336" s="22" t="str">
        <f t="shared" si="27"/>
        <v>Town of Ossining - 3</v>
      </c>
      <c r="B336" s="11">
        <v>130003</v>
      </c>
      <c r="C336" s="11">
        <v>280</v>
      </c>
      <c r="D336" s="11">
        <v>49</v>
      </c>
      <c r="E336" s="11">
        <v>6</v>
      </c>
      <c r="F336" s="11">
        <v>36</v>
      </c>
      <c r="G336" s="11">
        <v>1</v>
      </c>
      <c r="H336" s="11">
        <v>0</v>
      </c>
      <c r="I336" s="23">
        <f t="shared" si="28"/>
        <v>372</v>
      </c>
      <c r="J336" s="24">
        <f t="shared" si="29"/>
        <v>7</v>
      </c>
      <c r="K336" s="23">
        <f t="shared" si="30"/>
        <v>379</v>
      </c>
    </row>
    <row r="337" spans="1:11" x14ac:dyDescent="0.25">
      <c r="A337" s="22" t="str">
        <f t="shared" ref="A337:A403" si="35">VLOOKUP(B337,KEY,3,FALSE)</f>
        <v>Town of Ossining - 4</v>
      </c>
      <c r="B337" s="11">
        <v>130004</v>
      </c>
      <c r="C337" s="11">
        <v>219</v>
      </c>
      <c r="D337" s="11">
        <v>118</v>
      </c>
      <c r="E337" s="11">
        <v>5</v>
      </c>
      <c r="F337" s="11">
        <v>40</v>
      </c>
      <c r="G337" s="11">
        <v>0</v>
      </c>
      <c r="H337" s="11">
        <v>1</v>
      </c>
      <c r="I337" s="23">
        <f t="shared" si="28"/>
        <v>383</v>
      </c>
      <c r="J337" s="24">
        <f t="shared" si="29"/>
        <v>4</v>
      </c>
      <c r="K337" s="23">
        <f t="shared" si="30"/>
        <v>387</v>
      </c>
    </row>
    <row r="338" spans="1:11" x14ac:dyDescent="0.25">
      <c r="A338" s="22" t="str">
        <f t="shared" si="35"/>
        <v>Town of Ossining - 5</v>
      </c>
      <c r="B338" s="11">
        <v>130005</v>
      </c>
      <c r="C338" s="11">
        <v>256</v>
      </c>
      <c r="D338" s="11">
        <v>42</v>
      </c>
      <c r="E338" s="11">
        <v>6</v>
      </c>
      <c r="F338" s="11">
        <v>22</v>
      </c>
      <c r="G338" s="11">
        <v>0</v>
      </c>
      <c r="H338" s="11">
        <v>0</v>
      </c>
      <c r="I338" s="23">
        <f t="shared" si="28"/>
        <v>326</v>
      </c>
      <c r="J338" s="24">
        <f t="shared" si="29"/>
        <v>11</v>
      </c>
      <c r="K338" s="23">
        <f t="shared" si="30"/>
        <v>337</v>
      </c>
    </row>
    <row r="339" spans="1:11" x14ac:dyDescent="0.25">
      <c r="A339" s="22" t="str">
        <f t="shared" si="35"/>
        <v>Town of Ossining - 6</v>
      </c>
      <c r="B339" s="11">
        <v>130006</v>
      </c>
      <c r="C339" s="11">
        <v>335</v>
      </c>
      <c r="D339" s="11">
        <v>103</v>
      </c>
      <c r="E339" s="11">
        <v>7</v>
      </c>
      <c r="F339" s="11">
        <v>39</v>
      </c>
      <c r="G339" s="11">
        <v>1</v>
      </c>
      <c r="H339" s="11">
        <v>0</v>
      </c>
      <c r="I339" s="23">
        <f t="shared" si="28"/>
        <v>485</v>
      </c>
      <c r="J339" s="24">
        <f t="shared" si="29"/>
        <v>13</v>
      </c>
      <c r="K339" s="23">
        <f t="shared" si="30"/>
        <v>498</v>
      </c>
    </row>
    <row r="340" spans="1:11" x14ac:dyDescent="0.25">
      <c r="A340" s="22" t="str">
        <f t="shared" si="35"/>
        <v>Town of Ossining - 7</v>
      </c>
      <c r="B340" s="11">
        <v>130007</v>
      </c>
      <c r="C340" s="11">
        <v>205</v>
      </c>
      <c r="D340" s="11">
        <v>68</v>
      </c>
      <c r="E340" s="11">
        <v>12</v>
      </c>
      <c r="F340" s="11">
        <v>25</v>
      </c>
      <c r="G340" s="11">
        <v>0</v>
      </c>
      <c r="H340" s="11">
        <v>0</v>
      </c>
      <c r="I340" s="23">
        <f t="shared" si="28"/>
        <v>310</v>
      </c>
      <c r="J340" s="24">
        <f t="shared" si="29"/>
        <v>7</v>
      </c>
      <c r="K340" s="23">
        <f t="shared" si="30"/>
        <v>317</v>
      </c>
    </row>
    <row r="341" spans="1:11" x14ac:dyDescent="0.25">
      <c r="A341" s="22" t="str">
        <f t="shared" si="35"/>
        <v>Town of Ossining - 8</v>
      </c>
      <c r="B341" s="11">
        <v>130008</v>
      </c>
      <c r="C341" s="11">
        <v>362</v>
      </c>
      <c r="D341" s="11">
        <v>93</v>
      </c>
      <c r="E341" s="11">
        <v>22</v>
      </c>
      <c r="F341" s="11">
        <v>11</v>
      </c>
      <c r="G341" s="11">
        <v>0</v>
      </c>
      <c r="H341" s="11">
        <v>0</v>
      </c>
      <c r="I341" s="23">
        <f t="shared" si="28"/>
        <v>488</v>
      </c>
      <c r="J341" s="24">
        <f t="shared" si="29"/>
        <v>1</v>
      </c>
      <c r="K341" s="23">
        <f t="shared" si="30"/>
        <v>489</v>
      </c>
    </row>
    <row r="342" spans="1:11" x14ac:dyDescent="0.25">
      <c r="A342" s="22" t="str">
        <f t="shared" si="35"/>
        <v>Town of Ossining - 9</v>
      </c>
      <c r="B342" s="11">
        <v>130009</v>
      </c>
      <c r="C342" s="11">
        <v>210</v>
      </c>
      <c r="D342" s="11">
        <v>97</v>
      </c>
      <c r="E342" s="11">
        <v>17</v>
      </c>
      <c r="F342" s="11">
        <v>26</v>
      </c>
      <c r="G342" s="11">
        <v>0</v>
      </c>
      <c r="H342" s="11">
        <v>0</v>
      </c>
      <c r="I342" s="23">
        <f t="shared" si="28"/>
        <v>350</v>
      </c>
      <c r="J342" s="24">
        <f t="shared" si="29"/>
        <v>5</v>
      </c>
      <c r="K342" s="23">
        <f t="shared" si="30"/>
        <v>355</v>
      </c>
    </row>
    <row r="343" spans="1:11" x14ac:dyDescent="0.25">
      <c r="A343" s="22" t="str">
        <f t="shared" si="35"/>
        <v>Town of Ossining - 10</v>
      </c>
      <c r="B343" s="11">
        <v>130010</v>
      </c>
      <c r="C343" s="11">
        <v>282</v>
      </c>
      <c r="D343" s="11">
        <v>85</v>
      </c>
      <c r="E343" s="11">
        <v>10</v>
      </c>
      <c r="F343" s="11">
        <v>47</v>
      </c>
      <c r="G343" s="11">
        <v>3</v>
      </c>
      <c r="H343" s="11">
        <v>0</v>
      </c>
      <c r="I343" s="23">
        <f t="shared" si="28"/>
        <v>427</v>
      </c>
      <c r="J343" s="24">
        <f t="shared" si="29"/>
        <v>14</v>
      </c>
      <c r="K343" s="23">
        <f t="shared" si="30"/>
        <v>441</v>
      </c>
    </row>
    <row r="344" spans="1:11" x14ac:dyDescent="0.25">
      <c r="A344" s="22" t="str">
        <f t="shared" si="35"/>
        <v>Town of Ossining - 11</v>
      </c>
      <c r="B344" s="11">
        <v>130011</v>
      </c>
      <c r="C344" s="11">
        <v>175</v>
      </c>
      <c r="D344" s="11">
        <v>95</v>
      </c>
      <c r="E344" s="11">
        <v>9</v>
      </c>
      <c r="F344" s="11">
        <v>12</v>
      </c>
      <c r="G344" s="11">
        <v>2</v>
      </c>
      <c r="H344" s="11">
        <v>0</v>
      </c>
      <c r="I344" s="23">
        <f t="shared" si="28"/>
        <v>293</v>
      </c>
      <c r="J344" s="24">
        <f t="shared" si="29"/>
        <v>4</v>
      </c>
      <c r="K344" s="23">
        <f t="shared" si="30"/>
        <v>297</v>
      </c>
    </row>
    <row r="345" spans="1:11" x14ac:dyDescent="0.25">
      <c r="A345" s="22" t="str">
        <f t="shared" si="35"/>
        <v>Town of Ossining - 12</v>
      </c>
      <c r="B345" s="11">
        <v>130012</v>
      </c>
      <c r="C345" s="11">
        <v>288</v>
      </c>
      <c r="D345" s="11">
        <v>171</v>
      </c>
      <c r="E345" s="11">
        <v>12</v>
      </c>
      <c r="F345" s="11">
        <v>33</v>
      </c>
      <c r="G345" s="11">
        <v>0</v>
      </c>
      <c r="H345" s="11">
        <v>0</v>
      </c>
      <c r="I345" s="23">
        <f t="shared" si="28"/>
        <v>504</v>
      </c>
      <c r="J345" s="24">
        <f t="shared" si="29"/>
        <v>8</v>
      </c>
      <c r="K345" s="23">
        <f t="shared" si="30"/>
        <v>512</v>
      </c>
    </row>
    <row r="346" spans="1:11" x14ac:dyDescent="0.25">
      <c r="A346" s="22" t="str">
        <f t="shared" si="35"/>
        <v>Town of Ossining - 13</v>
      </c>
      <c r="B346" s="11">
        <v>130013</v>
      </c>
      <c r="C346" s="11">
        <v>235</v>
      </c>
      <c r="D346" s="11">
        <v>110</v>
      </c>
      <c r="E346" s="11">
        <v>13</v>
      </c>
      <c r="F346" s="11">
        <v>18</v>
      </c>
      <c r="G346" s="11">
        <v>1</v>
      </c>
      <c r="H346" s="11">
        <v>0</v>
      </c>
      <c r="I346" s="23">
        <f t="shared" si="28"/>
        <v>377</v>
      </c>
      <c r="J346" s="24">
        <f t="shared" si="29"/>
        <v>6</v>
      </c>
      <c r="K346" s="23">
        <f t="shared" si="30"/>
        <v>383</v>
      </c>
    </row>
    <row r="347" spans="1:11" x14ac:dyDescent="0.25">
      <c r="A347" s="22" t="str">
        <f t="shared" si="35"/>
        <v>Town of Ossining - 14</v>
      </c>
      <c r="B347" s="11">
        <v>130014</v>
      </c>
      <c r="C347" s="11">
        <v>336</v>
      </c>
      <c r="D347" s="11">
        <v>239</v>
      </c>
      <c r="E347" s="11">
        <v>26</v>
      </c>
      <c r="F347" s="11">
        <v>35</v>
      </c>
      <c r="G347" s="11">
        <v>1</v>
      </c>
      <c r="H347" s="11">
        <v>0</v>
      </c>
      <c r="I347" s="23">
        <f t="shared" si="28"/>
        <v>637</v>
      </c>
      <c r="J347" s="24">
        <f t="shared" si="29"/>
        <v>13</v>
      </c>
      <c r="K347" s="23">
        <f t="shared" si="30"/>
        <v>650</v>
      </c>
    </row>
    <row r="348" spans="1:11" x14ac:dyDescent="0.25">
      <c r="A348" s="22" t="str">
        <f t="shared" si="35"/>
        <v>Town of Ossining - 15</v>
      </c>
      <c r="B348" s="11">
        <v>130015</v>
      </c>
      <c r="C348" s="11">
        <v>409</v>
      </c>
      <c r="D348" s="11">
        <v>245</v>
      </c>
      <c r="E348" s="11">
        <v>25</v>
      </c>
      <c r="F348" s="11">
        <v>30</v>
      </c>
      <c r="G348" s="11">
        <v>4</v>
      </c>
      <c r="H348" s="11">
        <v>0</v>
      </c>
      <c r="I348" s="23">
        <f t="shared" si="28"/>
        <v>713</v>
      </c>
      <c r="J348" s="24">
        <f t="shared" si="29"/>
        <v>13</v>
      </c>
      <c r="K348" s="23">
        <f t="shared" si="30"/>
        <v>726</v>
      </c>
    </row>
    <row r="349" spans="1:11" x14ac:dyDescent="0.25">
      <c r="A349" s="22" t="str">
        <f t="shared" si="35"/>
        <v>Town of Ossining - 16</v>
      </c>
      <c r="B349" s="11">
        <v>130016</v>
      </c>
      <c r="C349" s="11">
        <v>215</v>
      </c>
      <c r="D349" s="11">
        <v>115</v>
      </c>
      <c r="E349" s="11">
        <v>13</v>
      </c>
      <c r="F349" s="11">
        <v>23</v>
      </c>
      <c r="G349" s="11">
        <v>2</v>
      </c>
      <c r="H349" s="11">
        <v>0</v>
      </c>
      <c r="I349" s="23">
        <f t="shared" si="28"/>
        <v>368</v>
      </c>
      <c r="J349" s="24">
        <f t="shared" si="29"/>
        <v>2</v>
      </c>
      <c r="K349" s="23">
        <f t="shared" si="30"/>
        <v>370</v>
      </c>
    </row>
    <row r="350" spans="1:11" x14ac:dyDescent="0.25">
      <c r="A350" s="22" t="str">
        <f t="shared" si="35"/>
        <v>Town of Ossining - 17</v>
      </c>
      <c r="B350" s="11">
        <v>130017</v>
      </c>
      <c r="C350" s="11">
        <v>340</v>
      </c>
      <c r="D350" s="11">
        <v>185</v>
      </c>
      <c r="E350" s="11">
        <v>16</v>
      </c>
      <c r="F350" s="11">
        <v>31</v>
      </c>
      <c r="G350" s="11">
        <v>2</v>
      </c>
      <c r="H350" s="11">
        <v>0</v>
      </c>
      <c r="I350" s="23">
        <f t="shared" ref="I350:I417" si="36">SUM(C350:H350)</f>
        <v>574</v>
      </c>
      <c r="J350" s="24">
        <f t="shared" ref="J350:J417" si="37">SUM(K350-I350)</f>
        <v>4</v>
      </c>
      <c r="K350" s="23">
        <f t="shared" ref="K350:K417" si="38">VLOOKUP(B350,KEY,2,FALSE)</f>
        <v>578</v>
      </c>
    </row>
    <row r="351" spans="1:11" x14ac:dyDescent="0.25">
      <c r="A351" s="22" t="str">
        <f t="shared" si="35"/>
        <v>Town of Ossining - 18</v>
      </c>
      <c r="B351" s="11">
        <v>130018</v>
      </c>
      <c r="C351" s="11">
        <v>233</v>
      </c>
      <c r="D351" s="11">
        <v>100</v>
      </c>
      <c r="E351" s="11">
        <v>17</v>
      </c>
      <c r="F351" s="11">
        <v>18</v>
      </c>
      <c r="G351" s="11">
        <v>1</v>
      </c>
      <c r="H351" s="11">
        <v>0</v>
      </c>
      <c r="I351" s="23">
        <f t="shared" si="36"/>
        <v>369</v>
      </c>
      <c r="J351" s="24">
        <f t="shared" si="37"/>
        <v>4</v>
      </c>
      <c r="K351" s="23">
        <f t="shared" si="38"/>
        <v>373</v>
      </c>
    </row>
    <row r="352" spans="1:11" x14ac:dyDescent="0.25">
      <c r="A352" s="22" t="str">
        <f t="shared" si="35"/>
        <v>Town of Ossining - 19</v>
      </c>
      <c r="B352" s="11">
        <v>130019</v>
      </c>
      <c r="C352" s="11">
        <v>499</v>
      </c>
      <c r="D352" s="11">
        <v>223</v>
      </c>
      <c r="E352" s="11">
        <v>20</v>
      </c>
      <c r="F352" s="11">
        <v>16</v>
      </c>
      <c r="G352" s="11">
        <v>1</v>
      </c>
      <c r="H352" s="11">
        <v>0</v>
      </c>
      <c r="I352" s="23">
        <f t="shared" si="36"/>
        <v>759</v>
      </c>
      <c r="J352" s="24">
        <f t="shared" si="37"/>
        <v>7</v>
      </c>
      <c r="K352" s="23">
        <f t="shared" si="38"/>
        <v>766</v>
      </c>
    </row>
    <row r="353" spans="1:11" x14ac:dyDescent="0.25">
      <c r="A353" s="22" t="str">
        <f t="shared" si="35"/>
        <v>Town of Ossining - 20</v>
      </c>
      <c r="B353" s="11">
        <v>130020</v>
      </c>
      <c r="C353" s="11">
        <v>113</v>
      </c>
      <c r="D353" s="11">
        <v>72</v>
      </c>
      <c r="E353" s="11">
        <v>5</v>
      </c>
      <c r="F353" s="11">
        <v>7</v>
      </c>
      <c r="G353" s="11">
        <v>0</v>
      </c>
      <c r="H353" s="11">
        <v>0</v>
      </c>
      <c r="I353" s="23">
        <f t="shared" si="36"/>
        <v>197</v>
      </c>
      <c r="J353" s="24">
        <f t="shared" si="37"/>
        <v>0</v>
      </c>
      <c r="K353" s="23">
        <f t="shared" si="38"/>
        <v>197</v>
      </c>
    </row>
    <row r="354" spans="1:11" x14ac:dyDescent="0.25">
      <c r="A354" s="22" t="str">
        <f t="shared" si="35"/>
        <v>Town of Ossining - 21</v>
      </c>
      <c r="B354" s="11">
        <v>130021</v>
      </c>
      <c r="C354" s="11">
        <v>275</v>
      </c>
      <c r="D354" s="11">
        <v>129</v>
      </c>
      <c r="E354" s="11">
        <v>13</v>
      </c>
      <c r="F354" s="11">
        <v>27</v>
      </c>
      <c r="G354" s="11">
        <v>2</v>
      </c>
      <c r="H354" s="11">
        <v>1</v>
      </c>
      <c r="I354" s="23">
        <f t="shared" si="36"/>
        <v>447</v>
      </c>
      <c r="J354" s="24">
        <f t="shared" si="37"/>
        <v>10</v>
      </c>
      <c r="K354" s="23">
        <f t="shared" si="38"/>
        <v>457</v>
      </c>
    </row>
    <row r="355" spans="1:11" x14ac:dyDescent="0.25">
      <c r="A355" s="22" t="str">
        <f t="shared" si="35"/>
        <v>Town of Ossining - 22</v>
      </c>
      <c r="B355" s="11">
        <v>130022</v>
      </c>
      <c r="C355" s="11">
        <v>220</v>
      </c>
      <c r="D355" s="11">
        <v>86</v>
      </c>
      <c r="E355" s="11">
        <v>10</v>
      </c>
      <c r="F355" s="11">
        <v>22</v>
      </c>
      <c r="G355" s="11">
        <v>0</v>
      </c>
      <c r="H355" s="11">
        <v>0</v>
      </c>
      <c r="I355" s="23">
        <f t="shared" si="36"/>
        <v>338</v>
      </c>
      <c r="J355" s="24">
        <f t="shared" si="37"/>
        <v>3</v>
      </c>
      <c r="K355" s="23">
        <f t="shared" si="38"/>
        <v>341</v>
      </c>
    </row>
    <row r="356" spans="1:11" x14ac:dyDescent="0.25">
      <c r="A356" s="22" t="str">
        <f t="shared" si="35"/>
        <v>Town of Ossining - 23</v>
      </c>
      <c r="B356" s="11">
        <v>130023</v>
      </c>
      <c r="C356" s="11">
        <v>193</v>
      </c>
      <c r="D356" s="11">
        <v>117</v>
      </c>
      <c r="E356" s="11">
        <v>7</v>
      </c>
      <c r="F356" s="11">
        <v>11</v>
      </c>
      <c r="G356" s="11">
        <v>1</v>
      </c>
      <c r="H356" s="11">
        <v>0</v>
      </c>
      <c r="I356" s="23">
        <f t="shared" si="36"/>
        <v>329</v>
      </c>
      <c r="J356" s="24">
        <f t="shared" si="37"/>
        <v>6</v>
      </c>
      <c r="K356" s="23">
        <f t="shared" si="38"/>
        <v>335</v>
      </c>
    </row>
    <row r="357" spans="1:11" x14ac:dyDescent="0.25">
      <c r="A357" s="22" t="str">
        <f t="shared" si="35"/>
        <v>Town of Ossining - 24</v>
      </c>
      <c r="B357" s="11">
        <v>130024</v>
      </c>
      <c r="C357" s="11">
        <v>78</v>
      </c>
      <c r="D357" s="11">
        <v>16</v>
      </c>
      <c r="E357" s="11">
        <v>2</v>
      </c>
      <c r="F357" s="11">
        <v>3</v>
      </c>
      <c r="G357" s="11">
        <v>0</v>
      </c>
      <c r="H357" s="11">
        <v>1</v>
      </c>
      <c r="I357" s="23">
        <f t="shared" si="36"/>
        <v>100</v>
      </c>
      <c r="J357" s="24">
        <f t="shared" si="37"/>
        <v>3</v>
      </c>
      <c r="K357" s="23">
        <f t="shared" si="38"/>
        <v>103</v>
      </c>
    </row>
    <row r="358" spans="1:11" x14ac:dyDescent="0.25">
      <c r="A358" s="22" t="str">
        <f t="shared" si="35"/>
        <v>Town of Ossining - 25</v>
      </c>
      <c r="B358" s="11">
        <v>130025</v>
      </c>
      <c r="C358" s="11">
        <v>119</v>
      </c>
      <c r="D358" s="11">
        <v>5</v>
      </c>
      <c r="E358" s="11">
        <v>0</v>
      </c>
      <c r="F358" s="11">
        <v>2</v>
      </c>
      <c r="G358" s="11">
        <v>0</v>
      </c>
      <c r="H358" s="11">
        <v>0</v>
      </c>
      <c r="I358" s="23">
        <f t="shared" si="36"/>
        <v>126</v>
      </c>
      <c r="J358" s="24">
        <f t="shared" si="37"/>
        <v>4</v>
      </c>
      <c r="K358" s="23">
        <f t="shared" si="38"/>
        <v>130</v>
      </c>
    </row>
    <row r="359" spans="1:11" x14ac:dyDescent="0.25">
      <c r="A359" s="22" t="str">
        <f t="shared" si="35"/>
        <v>Town of Ossining - 26</v>
      </c>
      <c r="B359" s="11">
        <v>130026</v>
      </c>
      <c r="C359" s="11">
        <v>394</v>
      </c>
      <c r="D359" s="11">
        <v>193</v>
      </c>
      <c r="E359" s="11">
        <v>11</v>
      </c>
      <c r="F359" s="11">
        <v>18</v>
      </c>
      <c r="G359" s="11">
        <v>1</v>
      </c>
      <c r="H359" s="11">
        <v>1</v>
      </c>
      <c r="I359" s="23">
        <f t="shared" si="36"/>
        <v>618</v>
      </c>
      <c r="J359" s="24">
        <f t="shared" si="37"/>
        <v>14</v>
      </c>
      <c r="K359" s="23">
        <f t="shared" si="38"/>
        <v>632</v>
      </c>
    </row>
    <row r="360" spans="1:11" x14ac:dyDescent="0.25">
      <c r="A360" s="22" t="str">
        <f t="shared" si="35"/>
        <v>Town of Ossining - 27</v>
      </c>
      <c r="B360" s="11">
        <v>130027</v>
      </c>
      <c r="C360" s="11">
        <v>367</v>
      </c>
      <c r="D360" s="11">
        <v>135</v>
      </c>
      <c r="E360" s="11">
        <v>12</v>
      </c>
      <c r="F360" s="11">
        <v>21</v>
      </c>
      <c r="G360" s="11">
        <v>2</v>
      </c>
      <c r="H360" s="11">
        <v>0</v>
      </c>
      <c r="I360" s="23">
        <f t="shared" si="36"/>
        <v>537</v>
      </c>
      <c r="J360" s="24">
        <f t="shared" si="37"/>
        <v>3</v>
      </c>
      <c r="K360" s="23">
        <f t="shared" si="38"/>
        <v>540</v>
      </c>
    </row>
    <row r="361" spans="1:11" x14ac:dyDescent="0.25">
      <c r="A361" s="22" t="str">
        <f t="shared" si="35"/>
        <v>Town of Ossining - 28</v>
      </c>
      <c r="B361" s="11">
        <v>130028</v>
      </c>
      <c r="C361" s="11">
        <v>449</v>
      </c>
      <c r="D361" s="11">
        <v>195</v>
      </c>
      <c r="E361" s="11">
        <v>19</v>
      </c>
      <c r="F361" s="11">
        <v>32</v>
      </c>
      <c r="G361" s="11">
        <v>2</v>
      </c>
      <c r="H361" s="11">
        <v>0</v>
      </c>
      <c r="I361" s="23">
        <f t="shared" si="36"/>
        <v>697</v>
      </c>
      <c r="J361" s="24">
        <f t="shared" si="37"/>
        <v>6</v>
      </c>
      <c r="K361" s="23">
        <f t="shared" si="38"/>
        <v>703</v>
      </c>
    </row>
    <row r="362" spans="1:11" x14ac:dyDescent="0.25">
      <c r="A362" s="22" t="str">
        <f t="shared" si="35"/>
        <v>Town of Ossining - 29</v>
      </c>
      <c r="B362" s="11">
        <v>130029</v>
      </c>
      <c r="C362" s="11">
        <v>291</v>
      </c>
      <c r="D362" s="11">
        <v>102</v>
      </c>
      <c r="E362" s="11">
        <v>13</v>
      </c>
      <c r="F362" s="11">
        <v>8</v>
      </c>
      <c r="G362" s="11">
        <v>1</v>
      </c>
      <c r="H362" s="11">
        <v>0</v>
      </c>
      <c r="I362" s="23">
        <f t="shared" si="36"/>
        <v>415</v>
      </c>
      <c r="J362" s="24">
        <f t="shared" si="37"/>
        <v>6</v>
      </c>
      <c r="K362" s="23">
        <f t="shared" si="38"/>
        <v>421</v>
      </c>
    </row>
    <row r="363" spans="1:11" ht="13.8" thickBot="1" x14ac:dyDescent="0.3">
      <c r="A363" s="18" t="str">
        <f t="shared" si="35"/>
        <v>Town of Ossining - 30</v>
      </c>
      <c r="B363" s="19">
        <v>130030</v>
      </c>
      <c r="C363" s="19">
        <v>238</v>
      </c>
      <c r="D363" s="19">
        <v>109</v>
      </c>
      <c r="E363" s="19">
        <v>10</v>
      </c>
      <c r="F363" s="19">
        <v>26</v>
      </c>
      <c r="G363" s="19">
        <v>0</v>
      </c>
      <c r="H363" s="19">
        <v>0</v>
      </c>
      <c r="I363" s="19">
        <f t="shared" si="36"/>
        <v>383</v>
      </c>
      <c r="J363" s="26">
        <f t="shared" si="37"/>
        <v>8</v>
      </c>
      <c r="K363" s="19">
        <f t="shared" si="38"/>
        <v>391</v>
      </c>
    </row>
    <row r="364" spans="1:11" x14ac:dyDescent="0.25">
      <c r="A364" s="22"/>
      <c r="B364" s="11" t="s">
        <v>977</v>
      </c>
      <c r="C364" s="11">
        <f>SUM(C334:C363)</f>
        <v>8031</v>
      </c>
      <c r="D364" s="11">
        <f t="shared" ref="D364:K364" si="39">SUM(D334:D363)</f>
        <v>3443</v>
      </c>
      <c r="E364" s="11">
        <f t="shared" si="39"/>
        <v>352</v>
      </c>
      <c r="F364" s="11">
        <f t="shared" si="39"/>
        <v>680</v>
      </c>
      <c r="G364" s="11">
        <f t="shared" si="39"/>
        <v>29</v>
      </c>
      <c r="H364" s="11">
        <f t="shared" si="39"/>
        <v>4</v>
      </c>
      <c r="I364" s="11">
        <f t="shared" si="39"/>
        <v>12539</v>
      </c>
      <c r="J364" s="11">
        <f t="shared" si="39"/>
        <v>196</v>
      </c>
      <c r="K364" s="11">
        <f t="shared" si="39"/>
        <v>12735</v>
      </c>
    </row>
    <row r="365" spans="1:11" x14ac:dyDescent="0.25">
      <c r="A365" s="22" t="str">
        <f t="shared" si="35"/>
        <v>Town of Pelham - 1</v>
      </c>
      <c r="B365" s="11">
        <v>140001</v>
      </c>
      <c r="C365" s="11">
        <v>406</v>
      </c>
      <c r="D365" s="11">
        <v>279</v>
      </c>
      <c r="E365" s="11">
        <v>25</v>
      </c>
      <c r="F365" s="11">
        <v>31</v>
      </c>
      <c r="G365" s="11">
        <v>4</v>
      </c>
      <c r="H365" s="11">
        <v>0</v>
      </c>
      <c r="I365" s="23">
        <f t="shared" si="36"/>
        <v>745</v>
      </c>
      <c r="J365" s="24">
        <f t="shared" si="37"/>
        <v>13</v>
      </c>
      <c r="K365" s="23">
        <f t="shared" si="38"/>
        <v>758</v>
      </c>
    </row>
    <row r="366" spans="1:11" x14ac:dyDescent="0.25">
      <c r="A366" s="22" t="str">
        <f t="shared" si="35"/>
        <v>Town of Pelham - 2</v>
      </c>
      <c r="B366" s="11">
        <v>140002</v>
      </c>
      <c r="C366" s="11">
        <v>185</v>
      </c>
      <c r="D366" s="11">
        <v>69</v>
      </c>
      <c r="E366" s="11">
        <v>8</v>
      </c>
      <c r="F366" s="11">
        <v>17</v>
      </c>
      <c r="G366" s="11">
        <v>0</v>
      </c>
      <c r="H366" s="11">
        <v>0</v>
      </c>
      <c r="I366" s="23">
        <f t="shared" si="36"/>
        <v>279</v>
      </c>
      <c r="J366" s="24">
        <f t="shared" si="37"/>
        <v>5</v>
      </c>
      <c r="K366" s="23">
        <f t="shared" si="38"/>
        <v>284</v>
      </c>
    </row>
    <row r="367" spans="1:11" x14ac:dyDescent="0.25">
      <c r="A367" s="22" t="str">
        <f t="shared" si="35"/>
        <v>Town of Pelham - 3</v>
      </c>
      <c r="B367" s="11">
        <v>140003</v>
      </c>
      <c r="C367" s="11">
        <v>330</v>
      </c>
      <c r="D367" s="11">
        <v>173</v>
      </c>
      <c r="E367" s="11">
        <v>29</v>
      </c>
      <c r="F367" s="11">
        <v>27</v>
      </c>
      <c r="G367" s="11">
        <v>2</v>
      </c>
      <c r="H367" s="11">
        <v>0</v>
      </c>
      <c r="I367" s="23">
        <f t="shared" si="36"/>
        <v>561</v>
      </c>
      <c r="J367" s="24">
        <f t="shared" si="37"/>
        <v>6</v>
      </c>
      <c r="K367" s="23">
        <f t="shared" si="38"/>
        <v>567</v>
      </c>
    </row>
    <row r="368" spans="1:11" x14ac:dyDescent="0.25">
      <c r="A368" s="22" t="str">
        <f t="shared" si="35"/>
        <v>Town of Pelham - 4</v>
      </c>
      <c r="B368" s="11">
        <v>140004</v>
      </c>
      <c r="C368" s="11">
        <v>469</v>
      </c>
      <c r="D368" s="11">
        <v>141</v>
      </c>
      <c r="E368" s="11">
        <v>12</v>
      </c>
      <c r="F368" s="11">
        <v>36</v>
      </c>
      <c r="G368" s="11">
        <v>3</v>
      </c>
      <c r="H368" s="11">
        <v>1</v>
      </c>
      <c r="I368" s="23">
        <f t="shared" si="36"/>
        <v>662</v>
      </c>
      <c r="J368" s="24">
        <f t="shared" si="37"/>
        <v>11</v>
      </c>
      <c r="K368" s="23">
        <f t="shared" si="38"/>
        <v>673</v>
      </c>
    </row>
    <row r="369" spans="1:11" x14ac:dyDescent="0.25">
      <c r="A369" s="22" t="str">
        <f t="shared" si="35"/>
        <v>Town of Pelham - 5</v>
      </c>
      <c r="B369" s="11">
        <v>140005</v>
      </c>
      <c r="C369" s="11">
        <v>401</v>
      </c>
      <c r="D369" s="11">
        <v>110</v>
      </c>
      <c r="E369" s="11">
        <v>11</v>
      </c>
      <c r="F369" s="11">
        <v>29</v>
      </c>
      <c r="G369" s="11">
        <v>2</v>
      </c>
      <c r="H369" s="11">
        <v>0</v>
      </c>
      <c r="I369" s="23">
        <f t="shared" si="36"/>
        <v>553</v>
      </c>
      <c r="J369" s="24">
        <f t="shared" si="37"/>
        <v>2</v>
      </c>
      <c r="K369" s="23">
        <f t="shared" si="38"/>
        <v>555</v>
      </c>
    </row>
    <row r="370" spans="1:11" x14ac:dyDescent="0.25">
      <c r="A370" s="22" t="str">
        <f t="shared" si="35"/>
        <v>Town of Pelham - 6</v>
      </c>
      <c r="B370" s="11">
        <v>140006</v>
      </c>
      <c r="C370" s="11">
        <v>308</v>
      </c>
      <c r="D370" s="11">
        <v>299</v>
      </c>
      <c r="E370" s="11">
        <v>27</v>
      </c>
      <c r="F370" s="11">
        <v>34</v>
      </c>
      <c r="G370" s="11">
        <v>3</v>
      </c>
      <c r="H370" s="11">
        <v>0</v>
      </c>
      <c r="I370" s="23">
        <f t="shared" si="36"/>
        <v>671</v>
      </c>
      <c r="J370" s="24">
        <f t="shared" si="37"/>
        <v>7</v>
      </c>
      <c r="K370" s="23">
        <f t="shared" si="38"/>
        <v>678</v>
      </c>
    </row>
    <row r="371" spans="1:11" x14ac:dyDescent="0.25">
      <c r="A371" s="22" t="str">
        <f t="shared" si="35"/>
        <v>Town of Pelham - 7</v>
      </c>
      <c r="B371" s="11">
        <v>140007</v>
      </c>
      <c r="C371" s="11">
        <v>297</v>
      </c>
      <c r="D371" s="11">
        <v>151</v>
      </c>
      <c r="E371" s="11">
        <v>15</v>
      </c>
      <c r="F371" s="11">
        <v>23</v>
      </c>
      <c r="G371" s="11">
        <v>1</v>
      </c>
      <c r="H371" s="11">
        <v>0</v>
      </c>
      <c r="I371" s="23">
        <f t="shared" si="36"/>
        <v>487</v>
      </c>
      <c r="J371" s="24">
        <f t="shared" si="37"/>
        <v>0</v>
      </c>
      <c r="K371" s="23">
        <f t="shared" si="38"/>
        <v>487</v>
      </c>
    </row>
    <row r="372" spans="1:11" x14ac:dyDescent="0.25">
      <c r="A372" s="22" t="str">
        <f t="shared" si="35"/>
        <v>Town of Pelham - 8</v>
      </c>
      <c r="B372" s="11">
        <v>140008</v>
      </c>
      <c r="C372" s="11">
        <v>299</v>
      </c>
      <c r="D372" s="11">
        <v>96</v>
      </c>
      <c r="E372" s="11">
        <v>14</v>
      </c>
      <c r="F372" s="11">
        <v>12</v>
      </c>
      <c r="G372" s="11">
        <v>0</v>
      </c>
      <c r="H372" s="11">
        <v>0</v>
      </c>
      <c r="I372" s="23">
        <f t="shared" si="36"/>
        <v>421</v>
      </c>
      <c r="J372" s="24">
        <f t="shared" si="37"/>
        <v>5</v>
      </c>
      <c r="K372" s="23">
        <f t="shared" si="38"/>
        <v>426</v>
      </c>
    </row>
    <row r="373" spans="1:11" x14ac:dyDescent="0.25">
      <c r="A373" s="22" t="str">
        <f t="shared" si="35"/>
        <v>Town of Pelham - 9</v>
      </c>
      <c r="B373" s="11">
        <v>140009</v>
      </c>
      <c r="C373" s="11">
        <v>394</v>
      </c>
      <c r="D373" s="11">
        <v>266</v>
      </c>
      <c r="E373" s="11">
        <v>27</v>
      </c>
      <c r="F373" s="11">
        <v>15</v>
      </c>
      <c r="G373" s="11">
        <v>0</v>
      </c>
      <c r="H373" s="11">
        <v>0</v>
      </c>
      <c r="I373" s="23">
        <f t="shared" si="36"/>
        <v>702</v>
      </c>
      <c r="J373" s="24">
        <f t="shared" si="37"/>
        <v>9</v>
      </c>
      <c r="K373" s="23">
        <f t="shared" si="38"/>
        <v>711</v>
      </c>
    </row>
    <row r="374" spans="1:11" ht="13.8" thickBot="1" x14ac:dyDescent="0.3">
      <c r="A374" s="18" t="str">
        <f t="shared" si="35"/>
        <v>Town of Pelham - 10</v>
      </c>
      <c r="B374" s="19">
        <v>140010</v>
      </c>
      <c r="C374" s="19">
        <v>228</v>
      </c>
      <c r="D374" s="19">
        <v>141</v>
      </c>
      <c r="E374" s="19">
        <v>19</v>
      </c>
      <c r="F374" s="19">
        <v>13</v>
      </c>
      <c r="G374" s="19">
        <v>1</v>
      </c>
      <c r="H374" s="19">
        <v>0</v>
      </c>
      <c r="I374" s="19">
        <f t="shared" si="36"/>
        <v>402</v>
      </c>
      <c r="J374" s="26">
        <f t="shared" si="37"/>
        <v>3</v>
      </c>
      <c r="K374" s="19">
        <f t="shared" si="38"/>
        <v>405</v>
      </c>
    </row>
    <row r="375" spans="1:11" x14ac:dyDescent="0.25">
      <c r="A375" s="22"/>
      <c r="B375" s="11" t="s">
        <v>977</v>
      </c>
      <c r="C375" s="11">
        <f>SUM(C365:C374)</f>
        <v>3317</v>
      </c>
      <c r="D375" s="11">
        <f t="shared" ref="D375:K375" si="40">SUM(D365:D374)</f>
        <v>1725</v>
      </c>
      <c r="E375" s="11">
        <f t="shared" si="40"/>
        <v>187</v>
      </c>
      <c r="F375" s="11">
        <f t="shared" si="40"/>
        <v>237</v>
      </c>
      <c r="G375" s="11">
        <f t="shared" si="40"/>
        <v>16</v>
      </c>
      <c r="H375" s="11">
        <f t="shared" si="40"/>
        <v>1</v>
      </c>
      <c r="I375" s="11">
        <f t="shared" si="40"/>
        <v>5483</v>
      </c>
      <c r="J375" s="11">
        <f t="shared" si="40"/>
        <v>61</v>
      </c>
      <c r="K375" s="11">
        <f t="shared" si="40"/>
        <v>5544</v>
      </c>
    </row>
    <row r="376" spans="1:11" x14ac:dyDescent="0.25">
      <c r="A376" s="22" t="str">
        <f t="shared" si="35"/>
        <v>Town of Pound Ridge - 1</v>
      </c>
      <c r="B376" s="11">
        <v>150001</v>
      </c>
      <c r="C376" s="11">
        <v>454</v>
      </c>
      <c r="D376" s="11">
        <v>225</v>
      </c>
      <c r="E376" s="11">
        <v>18</v>
      </c>
      <c r="F376" s="11">
        <v>28</v>
      </c>
      <c r="G376" s="11">
        <v>4</v>
      </c>
      <c r="H376" s="11">
        <v>0</v>
      </c>
      <c r="I376" s="23">
        <f t="shared" si="36"/>
        <v>729</v>
      </c>
      <c r="J376" s="24">
        <f t="shared" si="37"/>
        <v>6</v>
      </c>
      <c r="K376" s="23">
        <f t="shared" si="38"/>
        <v>735</v>
      </c>
    </row>
    <row r="377" spans="1:11" x14ac:dyDescent="0.25">
      <c r="A377" s="22" t="str">
        <f t="shared" si="35"/>
        <v>Town of Pound Ridge - 2</v>
      </c>
      <c r="B377" s="11">
        <v>150002</v>
      </c>
      <c r="C377" s="11">
        <v>493</v>
      </c>
      <c r="D377" s="11">
        <v>220</v>
      </c>
      <c r="E377" s="11">
        <v>15</v>
      </c>
      <c r="F377" s="11">
        <v>17</v>
      </c>
      <c r="G377" s="11">
        <v>3</v>
      </c>
      <c r="H377" s="11">
        <v>0</v>
      </c>
      <c r="I377" s="23">
        <f t="shared" si="36"/>
        <v>748</v>
      </c>
      <c r="J377" s="24">
        <f t="shared" si="37"/>
        <v>9</v>
      </c>
      <c r="K377" s="23">
        <f t="shared" si="38"/>
        <v>757</v>
      </c>
    </row>
    <row r="378" spans="1:11" x14ac:dyDescent="0.25">
      <c r="A378" s="22" t="str">
        <f t="shared" si="35"/>
        <v>Town of Pound Ridge - 3</v>
      </c>
      <c r="B378" s="11">
        <v>150003</v>
      </c>
      <c r="C378" s="11">
        <v>376</v>
      </c>
      <c r="D378" s="11">
        <v>177</v>
      </c>
      <c r="E378" s="11">
        <v>19</v>
      </c>
      <c r="F378" s="11">
        <v>13</v>
      </c>
      <c r="G378" s="11">
        <v>0</v>
      </c>
      <c r="H378" s="11">
        <v>0</v>
      </c>
      <c r="I378" s="23">
        <f t="shared" si="36"/>
        <v>585</v>
      </c>
      <c r="J378" s="24">
        <f t="shared" si="37"/>
        <v>1</v>
      </c>
      <c r="K378" s="23">
        <f t="shared" si="38"/>
        <v>586</v>
      </c>
    </row>
    <row r="379" spans="1:11" ht="13.8" thickBot="1" x14ac:dyDescent="0.3">
      <c r="A379" s="18" t="str">
        <f t="shared" si="35"/>
        <v>Town of Pound Ridge - 4</v>
      </c>
      <c r="B379" s="19">
        <v>150004</v>
      </c>
      <c r="C379" s="19">
        <v>381</v>
      </c>
      <c r="D379" s="19">
        <v>202</v>
      </c>
      <c r="E379" s="19">
        <v>15</v>
      </c>
      <c r="F379" s="19">
        <v>12</v>
      </c>
      <c r="G379" s="19">
        <v>2</v>
      </c>
      <c r="H379" s="19">
        <v>0</v>
      </c>
      <c r="I379" s="19">
        <f t="shared" si="36"/>
        <v>612</v>
      </c>
      <c r="J379" s="26">
        <f t="shared" si="37"/>
        <v>8</v>
      </c>
      <c r="K379" s="19">
        <f t="shared" si="38"/>
        <v>620</v>
      </c>
    </row>
    <row r="380" spans="1:11" x14ac:dyDescent="0.25">
      <c r="A380" s="22"/>
      <c r="B380" s="11" t="s">
        <v>977</v>
      </c>
      <c r="C380" s="11">
        <f>SUM(C376:C379)</f>
        <v>1704</v>
      </c>
      <c r="D380" s="11">
        <f t="shared" ref="D380:K380" si="41">SUM(D376:D379)</f>
        <v>824</v>
      </c>
      <c r="E380" s="11">
        <f t="shared" si="41"/>
        <v>67</v>
      </c>
      <c r="F380" s="11">
        <f t="shared" si="41"/>
        <v>70</v>
      </c>
      <c r="G380" s="11">
        <f t="shared" si="41"/>
        <v>9</v>
      </c>
      <c r="H380" s="11">
        <f t="shared" si="41"/>
        <v>0</v>
      </c>
      <c r="I380" s="11">
        <f t="shared" si="41"/>
        <v>2674</v>
      </c>
      <c r="J380" s="11">
        <f t="shared" si="41"/>
        <v>24</v>
      </c>
      <c r="K380" s="11">
        <f t="shared" si="41"/>
        <v>2698</v>
      </c>
    </row>
    <row r="381" spans="1:11" x14ac:dyDescent="0.25">
      <c r="A381" s="22" t="str">
        <f t="shared" si="35"/>
        <v>Town of Rye - 1</v>
      </c>
      <c r="B381" s="11">
        <v>160001</v>
      </c>
      <c r="C381" s="11">
        <v>243</v>
      </c>
      <c r="D381" s="11">
        <v>128</v>
      </c>
      <c r="E381" s="11">
        <v>16</v>
      </c>
      <c r="F381" s="11">
        <v>24</v>
      </c>
      <c r="G381" s="11">
        <v>3</v>
      </c>
      <c r="H381" s="11">
        <v>0</v>
      </c>
      <c r="I381" s="23">
        <f t="shared" si="36"/>
        <v>414</v>
      </c>
      <c r="J381" s="24">
        <f t="shared" si="37"/>
        <v>6</v>
      </c>
      <c r="K381" s="23">
        <f t="shared" si="38"/>
        <v>420</v>
      </c>
    </row>
    <row r="382" spans="1:11" x14ac:dyDescent="0.25">
      <c r="A382" s="22" t="str">
        <f t="shared" si="35"/>
        <v>Town of Rye - 2</v>
      </c>
      <c r="B382" s="11">
        <v>160002</v>
      </c>
      <c r="C382" s="11">
        <v>289</v>
      </c>
      <c r="D382" s="11">
        <v>220</v>
      </c>
      <c r="E382" s="11">
        <v>10</v>
      </c>
      <c r="F382" s="11">
        <v>25</v>
      </c>
      <c r="G382" s="11">
        <v>1</v>
      </c>
      <c r="H382" s="11">
        <v>0</v>
      </c>
      <c r="I382" s="23">
        <f t="shared" si="36"/>
        <v>545</v>
      </c>
      <c r="J382" s="24">
        <f t="shared" si="37"/>
        <v>16</v>
      </c>
      <c r="K382" s="23">
        <f t="shared" si="38"/>
        <v>561</v>
      </c>
    </row>
    <row r="383" spans="1:11" x14ac:dyDescent="0.25">
      <c r="A383" s="22" t="str">
        <f t="shared" si="35"/>
        <v>Town of Rye - 3</v>
      </c>
      <c r="B383" s="11">
        <v>160003</v>
      </c>
      <c r="C383" s="11">
        <v>339</v>
      </c>
      <c r="D383" s="11">
        <v>142</v>
      </c>
      <c r="E383" s="11">
        <v>10</v>
      </c>
      <c r="F383" s="11">
        <v>12</v>
      </c>
      <c r="G383" s="11">
        <v>1</v>
      </c>
      <c r="H383" s="11">
        <v>0</v>
      </c>
      <c r="I383" s="23">
        <f t="shared" si="36"/>
        <v>504</v>
      </c>
      <c r="J383" s="24">
        <f t="shared" si="37"/>
        <v>11</v>
      </c>
      <c r="K383" s="23">
        <f t="shared" si="38"/>
        <v>515</v>
      </c>
    </row>
    <row r="384" spans="1:11" x14ac:dyDescent="0.25">
      <c r="A384" s="22" t="str">
        <f t="shared" si="35"/>
        <v>Town of Rye - 4</v>
      </c>
      <c r="B384" s="11">
        <v>160004</v>
      </c>
      <c r="C384" s="11">
        <v>199</v>
      </c>
      <c r="D384" s="11">
        <v>202</v>
      </c>
      <c r="E384" s="11">
        <v>16</v>
      </c>
      <c r="F384" s="11">
        <v>16</v>
      </c>
      <c r="G384" s="11">
        <v>2</v>
      </c>
      <c r="H384" s="11">
        <v>1</v>
      </c>
      <c r="I384" s="23">
        <f t="shared" si="36"/>
        <v>436</v>
      </c>
      <c r="J384" s="24">
        <f t="shared" si="37"/>
        <v>14</v>
      </c>
      <c r="K384" s="23">
        <f t="shared" si="38"/>
        <v>450</v>
      </c>
    </row>
    <row r="385" spans="1:11" x14ac:dyDescent="0.25">
      <c r="A385" s="22" t="str">
        <f t="shared" si="35"/>
        <v>Town of Rye - 5</v>
      </c>
      <c r="B385" s="11">
        <v>160005</v>
      </c>
      <c r="C385" s="11">
        <v>172</v>
      </c>
      <c r="D385" s="11">
        <v>108</v>
      </c>
      <c r="E385" s="11">
        <v>9</v>
      </c>
      <c r="F385" s="11">
        <v>8</v>
      </c>
      <c r="G385" s="11">
        <v>1</v>
      </c>
      <c r="H385" s="11">
        <v>0</v>
      </c>
      <c r="I385" s="23">
        <f t="shared" si="36"/>
        <v>298</v>
      </c>
      <c r="J385" s="24">
        <f t="shared" si="37"/>
        <v>4</v>
      </c>
      <c r="K385" s="23">
        <f t="shared" si="38"/>
        <v>302</v>
      </c>
    </row>
    <row r="386" spans="1:11" x14ac:dyDescent="0.25">
      <c r="A386" s="22" t="str">
        <f t="shared" si="35"/>
        <v>Town of Rye - 6</v>
      </c>
      <c r="B386" s="11">
        <v>160006</v>
      </c>
      <c r="C386" s="11">
        <v>121</v>
      </c>
      <c r="D386" s="11">
        <v>45</v>
      </c>
      <c r="E386" s="11">
        <v>5</v>
      </c>
      <c r="F386" s="11">
        <v>8</v>
      </c>
      <c r="G386" s="11">
        <v>1</v>
      </c>
      <c r="H386" s="11">
        <v>0</v>
      </c>
      <c r="I386" s="23">
        <f t="shared" si="36"/>
        <v>180</v>
      </c>
      <c r="J386" s="24">
        <f t="shared" si="37"/>
        <v>8</v>
      </c>
      <c r="K386" s="23">
        <f t="shared" si="38"/>
        <v>188</v>
      </c>
    </row>
    <row r="387" spans="1:11" x14ac:dyDescent="0.25">
      <c r="A387" s="22" t="str">
        <f t="shared" si="35"/>
        <v>Town of Rye - 7</v>
      </c>
      <c r="B387" s="11">
        <v>160007</v>
      </c>
      <c r="C387" s="11">
        <v>36</v>
      </c>
      <c r="D387" s="11">
        <v>9</v>
      </c>
      <c r="E387" s="11">
        <v>0</v>
      </c>
      <c r="F387" s="11">
        <v>1</v>
      </c>
      <c r="G387" s="11">
        <v>1</v>
      </c>
      <c r="H387" s="11">
        <v>0</v>
      </c>
      <c r="I387" s="23">
        <f t="shared" si="36"/>
        <v>47</v>
      </c>
      <c r="J387" s="24">
        <f t="shared" si="37"/>
        <v>5</v>
      </c>
      <c r="K387" s="23">
        <f t="shared" si="38"/>
        <v>52</v>
      </c>
    </row>
    <row r="388" spans="1:11" x14ac:dyDescent="0.25">
      <c r="A388" s="22" t="str">
        <f t="shared" si="35"/>
        <v>Town of Rye - 8</v>
      </c>
      <c r="B388" s="11">
        <v>160008</v>
      </c>
      <c r="C388" s="11">
        <v>98</v>
      </c>
      <c r="D388" s="11">
        <v>34</v>
      </c>
      <c r="E388" s="11">
        <v>7</v>
      </c>
      <c r="F388" s="11">
        <v>1</v>
      </c>
      <c r="G388" s="11">
        <v>2</v>
      </c>
      <c r="H388" s="11">
        <v>0</v>
      </c>
      <c r="I388" s="23">
        <f t="shared" si="36"/>
        <v>142</v>
      </c>
      <c r="J388" s="24">
        <f t="shared" si="37"/>
        <v>6</v>
      </c>
      <c r="K388" s="23">
        <f t="shared" si="38"/>
        <v>148</v>
      </c>
    </row>
    <row r="389" spans="1:11" x14ac:dyDescent="0.25">
      <c r="A389" s="22" t="str">
        <f t="shared" si="35"/>
        <v>Town of Rye - 9</v>
      </c>
      <c r="B389" s="11">
        <v>160009</v>
      </c>
      <c r="C389" s="11">
        <v>141</v>
      </c>
      <c r="D389" s="11">
        <v>83</v>
      </c>
      <c r="E389" s="11">
        <v>10</v>
      </c>
      <c r="F389" s="11">
        <v>13</v>
      </c>
      <c r="G389" s="11">
        <v>1</v>
      </c>
      <c r="H389" s="11">
        <v>0</v>
      </c>
      <c r="I389" s="23">
        <f t="shared" si="36"/>
        <v>248</v>
      </c>
      <c r="J389" s="24">
        <f t="shared" si="37"/>
        <v>12</v>
      </c>
      <c r="K389" s="23">
        <f t="shared" si="38"/>
        <v>260</v>
      </c>
    </row>
    <row r="390" spans="1:11" x14ac:dyDescent="0.25">
      <c r="A390" s="22" t="str">
        <f t="shared" si="35"/>
        <v>Town of Rye - 10</v>
      </c>
      <c r="B390" s="11">
        <v>160010</v>
      </c>
      <c r="C390" s="11">
        <v>144</v>
      </c>
      <c r="D390" s="11">
        <v>100</v>
      </c>
      <c r="E390" s="11">
        <v>13</v>
      </c>
      <c r="F390" s="11">
        <v>10</v>
      </c>
      <c r="G390" s="11">
        <v>1</v>
      </c>
      <c r="H390" s="11">
        <v>0</v>
      </c>
      <c r="I390" s="23">
        <f t="shared" si="36"/>
        <v>268</v>
      </c>
      <c r="J390" s="24">
        <f t="shared" si="37"/>
        <v>9</v>
      </c>
      <c r="K390" s="23">
        <f t="shared" si="38"/>
        <v>277</v>
      </c>
    </row>
    <row r="391" spans="1:11" x14ac:dyDescent="0.25">
      <c r="A391" s="22" t="str">
        <f t="shared" si="35"/>
        <v>Town of Rye - 11</v>
      </c>
      <c r="B391" s="11">
        <v>160011</v>
      </c>
      <c r="C391" s="11">
        <v>231</v>
      </c>
      <c r="D391" s="11">
        <v>144</v>
      </c>
      <c r="E391" s="11">
        <v>11</v>
      </c>
      <c r="F391" s="11">
        <v>13</v>
      </c>
      <c r="G391" s="11">
        <v>1</v>
      </c>
      <c r="H391" s="11">
        <v>0</v>
      </c>
      <c r="I391" s="23">
        <f t="shared" si="36"/>
        <v>400</v>
      </c>
      <c r="J391" s="24">
        <f t="shared" si="37"/>
        <v>5</v>
      </c>
      <c r="K391" s="23">
        <f t="shared" si="38"/>
        <v>405</v>
      </c>
    </row>
    <row r="392" spans="1:11" x14ac:dyDescent="0.25">
      <c r="A392" s="22" t="str">
        <f t="shared" si="35"/>
        <v>Town of Rye - 12</v>
      </c>
      <c r="B392" s="11">
        <v>160012</v>
      </c>
      <c r="C392" s="11">
        <v>221</v>
      </c>
      <c r="D392" s="11">
        <v>158</v>
      </c>
      <c r="E392" s="11">
        <v>14</v>
      </c>
      <c r="F392" s="11">
        <v>17</v>
      </c>
      <c r="G392" s="11">
        <v>3</v>
      </c>
      <c r="H392" s="11">
        <v>0</v>
      </c>
      <c r="I392" s="23">
        <f t="shared" si="36"/>
        <v>413</v>
      </c>
      <c r="J392" s="24">
        <f t="shared" si="37"/>
        <v>14</v>
      </c>
      <c r="K392" s="23">
        <f t="shared" si="38"/>
        <v>427</v>
      </c>
    </row>
    <row r="393" spans="1:11" x14ac:dyDescent="0.25">
      <c r="A393" s="22" t="str">
        <f t="shared" si="35"/>
        <v>Town of Rye - 13</v>
      </c>
      <c r="B393" s="11">
        <v>160013</v>
      </c>
      <c r="C393" s="11">
        <v>244</v>
      </c>
      <c r="D393" s="11">
        <v>191</v>
      </c>
      <c r="E393" s="11">
        <v>16</v>
      </c>
      <c r="F393" s="11">
        <v>35</v>
      </c>
      <c r="G393" s="11">
        <v>0</v>
      </c>
      <c r="H393" s="11">
        <v>0</v>
      </c>
      <c r="I393" s="23">
        <f t="shared" si="36"/>
        <v>486</v>
      </c>
      <c r="J393" s="24">
        <f t="shared" si="37"/>
        <v>7</v>
      </c>
      <c r="K393" s="23">
        <f t="shared" si="38"/>
        <v>493</v>
      </c>
    </row>
    <row r="394" spans="1:11" x14ac:dyDescent="0.25">
      <c r="A394" s="22" t="str">
        <f t="shared" si="35"/>
        <v>Town of Rye - 14</v>
      </c>
      <c r="B394" s="11">
        <v>160014</v>
      </c>
      <c r="C394" s="11">
        <v>165</v>
      </c>
      <c r="D394" s="11">
        <v>123</v>
      </c>
      <c r="E394" s="11">
        <v>14</v>
      </c>
      <c r="F394" s="11">
        <v>16</v>
      </c>
      <c r="G394" s="11">
        <v>3</v>
      </c>
      <c r="H394" s="11">
        <v>0</v>
      </c>
      <c r="I394" s="23">
        <f t="shared" si="36"/>
        <v>321</v>
      </c>
      <c r="J394" s="24">
        <f t="shared" si="37"/>
        <v>7</v>
      </c>
      <c r="K394" s="23">
        <f t="shared" si="38"/>
        <v>328</v>
      </c>
    </row>
    <row r="395" spans="1:11" x14ac:dyDescent="0.25">
      <c r="A395" s="22" t="str">
        <f t="shared" si="35"/>
        <v>Town of Rye - 15</v>
      </c>
      <c r="B395" s="11">
        <v>160015</v>
      </c>
      <c r="C395" s="11">
        <v>106</v>
      </c>
      <c r="D395" s="11">
        <v>33</v>
      </c>
      <c r="E395" s="11">
        <v>8</v>
      </c>
      <c r="F395" s="11">
        <v>11</v>
      </c>
      <c r="G395" s="11">
        <v>0</v>
      </c>
      <c r="H395" s="11">
        <v>0</v>
      </c>
      <c r="I395" s="23">
        <f t="shared" si="36"/>
        <v>158</v>
      </c>
      <c r="J395" s="24">
        <f t="shared" si="37"/>
        <v>4</v>
      </c>
      <c r="K395" s="23">
        <f t="shared" si="38"/>
        <v>162</v>
      </c>
    </row>
    <row r="396" spans="1:11" x14ac:dyDescent="0.25">
      <c r="A396" s="22" t="str">
        <f t="shared" si="35"/>
        <v>Town of Rye - 16</v>
      </c>
      <c r="B396" s="11">
        <v>160016</v>
      </c>
      <c r="C396" s="11">
        <v>377</v>
      </c>
      <c r="D396" s="11">
        <v>190</v>
      </c>
      <c r="E396" s="11">
        <v>29</v>
      </c>
      <c r="F396" s="11">
        <v>39</v>
      </c>
      <c r="G396" s="11">
        <v>1</v>
      </c>
      <c r="H396" s="11">
        <v>0</v>
      </c>
      <c r="I396" s="23">
        <f t="shared" si="36"/>
        <v>636</v>
      </c>
      <c r="J396" s="24">
        <f t="shared" si="37"/>
        <v>10</v>
      </c>
      <c r="K396" s="23">
        <f t="shared" si="38"/>
        <v>646</v>
      </c>
    </row>
    <row r="397" spans="1:11" x14ac:dyDescent="0.25">
      <c r="A397" s="22" t="str">
        <f t="shared" si="35"/>
        <v>Town of Rye - 17</v>
      </c>
      <c r="B397" s="11">
        <v>160017</v>
      </c>
      <c r="C397" s="11">
        <v>154</v>
      </c>
      <c r="D397" s="11">
        <v>134</v>
      </c>
      <c r="E397" s="11">
        <v>8</v>
      </c>
      <c r="F397" s="11">
        <v>14</v>
      </c>
      <c r="G397" s="11">
        <v>1</v>
      </c>
      <c r="H397" s="11">
        <v>0</v>
      </c>
      <c r="I397" s="23">
        <f t="shared" si="36"/>
        <v>311</v>
      </c>
      <c r="J397" s="24">
        <f t="shared" si="37"/>
        <v>13</v>
      </c>
      <c r="K397" s="23">
        <f t="shared" si="38"/>
        <v>324</v>
      </c>
    </row>
    <row r="398" spans="1:11" x14ac:dyDescent="0.25">
      <c r="A398" s="22" t="str">
        <f t="shared" si="35"/>
        <v>Town of Rye - 18</v>
      </c>
      <c r="B398" s="11">
        <v>160018</v>
      </c>
      <c r="C398" s="11">
        <v>258</v>
      </c>
      <c r="D398" s="11">
        <v>226</v>
      </c>
      <c r="E398" s="11">
        <v>24</v>
      </c>
      <c r="F398" s="11">
        <v>25</v>
      </c>
      <c r="G398" s="11">
        <v>0</v>
      </c>
      <c r="H398" s="11">
        <v>3</v>
      </c>
      <c r="I398" s="23">
        <f t="shared" si="36"/>
        <v>536</v>
      </c>
      <c r="J398" s="24">
        <f t="shared" si="37"/>
        <v>6</v>
      </c>
      <c r="K398" s="23">
        <f t="shared" si="38"/>
        <v>542</v>
      </c>
    </row>
    <row r="399" spans="1:11" x14ac:dyDescent="0.25">
      <c r="A399" s="22" t="str">
        <f t="shared" si="35"/>
        <v>Town of Rye - 19</v>
      </c>
      <c r="B399" s="11">
        <v>160019</v>
      </c>
      <c r="C399" s="11">
        <v>208</v>
      </c>
      <c r="D399" s="11">
        <v>218</v>
      </c>
      <c r="E399" s="11">
        <v>28</v>
      </c>
      <c r="F399" s="11">
        <v>15</v>
      </c>
      <c r="G399" s="11">
        <v>4</v>
      </c>
      <c r="H399" s="11">
        <v>1</v>
      </c>
      <c r="I399" s="23">
        <f t="shared" si="36"/>
        <v>474</v>
      </c>
      <c r="J399" s="24">
        <f t="shared" si="37"/>
        <v>13</v>
      </c>
      <c r="K399" s="23">
        <f t="shared" si="38"/>
        <v>487</v>
      </c>
    </row>
    <row r="400" spans="1:11" x14ac:dyDescent="0.25">
      <c r="A400" s="22" t="str">
        <f t="shared" si="35"/>
        <v>Town of Rye - 20</v>
      </c>
      <c r="B400" s="11">
        <v>160020</v>
      </c>
      <c r="C400" s="11">
        <v>171</v>
      </c>
      <c r="D400" s="11">
        <v>153</v>
      </c>
      <c r="E400" s="11">
        <v>20</v>
      </c>
      <c r="F400" s="11">
        <v>7</v>
      </c>
      <c r="G400" s="11">
        <v>2</v>
      </c>
      <c r="H400" s="11">
        <v>0</v>
      </c>
      <c r="I400" s="23">
        <f t="shared" si="36"/>
        <v>353</v>
      </c>
      <c r="J400" s="24">
        <f t="shared" si="37"/>
        <v>4</v>
      </c>
      <c r="K400" s="23">
        <f t="shared" si="38"/>
        <v>357</v>
      </c>
    </row>
    <row r="401" spans="1:11" x14ac:dyDescent="0.25">
      <c r="A401" s="22" t="str">
        <f t="shared" si="35"/>
        <v>Town of Rye - 21</v>
      </c>
      <c r="B401" s="11">
        <v>160021</v>
      </c>
      <c r="C401" s="11">
        <v>223</v>
      </c>
      <c r="D401" s="11">
        <v>213</v>
      </c>
      <c r="E401" s="11">
        <v>13</v>
      </c>
      <c r="F401" s="11">
        <v>9</v>
      </c>
      <c r="G401" s="11">
        <v>1</v>
      </c>
      <c r="H401" s="11">
        <v>0</v>
      </c>
      <c r="I401" s="23">
        <f t="shared" si="36"/>
        <v>459</v>
      </c>
      <c r="J401" s="24">
        <f t="shared" si="37"/>
        <v>4</v>
      </c>
      <c r="K401" s="23">
        <f t="shared" si="38"/>
        <v>463</v>
      </c>
    </row>
    <row r="402" spans="1:11" x14ac:dyDescent="0.25">
      <c r="A402" s="22" t="str">
        <f t="shared" si="35"/>
        <v>Town of Rye - 22</v>
      </c>
      <c r="B402" s="11">
        <v>160022</v>
      </c>
      <c r="C402" s="11">
        <v>307</v>
      </c>
      <c r="D402" s="11">
        <v>116</v>
      </c>
      <c r="E402" s="11">
        <v>9</v>
      </c>
      <c r="F402" s="11">
        <v>10</v>
      </c>
      <c r="G402" s="11">
        <v>0</v>
      </c>
      <c r="H402" s="11">
        <v>1</v>
      </c>
      <c r="I402" s="23">
        <f t="shared" si="36"/>
        <v>443</v>
      </c>
      <c r="J402" s="24">
        <f t="shared" si="37"/>
        <v>4</v>
      </c>
      <c r="K402" s="23">
        <f t="shared" si="38"/>
        <v>447</v>
      </c>
    </row>
    <row r="403" spans="1:11" x14ac:dyDescent="0.25">
      <c r="A403" s="22" t="str">
        <f t="shared" si="35"/>
        <v>Town of Rye - 23</v>
      </c>
      <c r="B403" s="11">
        <v>160023</v>
      </c>
      <c r="C403" s="11">
        <v>376</v>
      </c>
      <c r="D403" s="11">
        <v>113</v>
      </c>
      <c r="E403" s="11">
        <v>15</v>
      </c>
      <c r="F403" s="11">
        <v>7</v>
      </c>
      <c r="G403" s="11">
        <v>0</v>
      </c>
      <c r="H403" s="11">
        <v>0</v>
      </c>
      <c r="I403" s="23">
        <f t="shared" si="36"/>
        <v>511</v>
      </c>
      <c r="J403" s="24">
        <f t="shared" si="37"/>
        <v>6</v>
      </c>
      <c r="K403" s="23">
        <f t="shared" si="38"/>
        <v>517</v>
      </c>
    </row>
    <row r="404" spans="1:11" x14ac:dyDescent="0.25">
      <c r="A404" s="22" t="str">
        <f t="shared" ref="A404:A470" si="42">VLOOKUP(B404,KEY,3,FALSE)</f>
        <v>Town of Rye - 24</v>
      </c>
      <c r="B404" s="11">
        <v>160024</v>
      </c>
      <c r="C404" s="11">
        <v>229</v>
      </c>
      <c r="D404" s="11">
        <v>237</v>
      </c>
      <c r="E404" s="11">
        <v>26</v>
      </c>
      <c r="F404" s="11">
        <v>21</v>
      </c>
      <c r="G404" s="11">
        <v>0</v>
      </c>
      <c r="H404" s="11">
        <v>0</v>
      </c>
      <c r="I404" s="23">
        <f t="shared" si="36"/>
        <v>513</v>
      </c>
      <c r="J404" s="24">
        <f t="shared" si="37"/>
        <v>15</v>
      </c>
      <c r="K404" s="23">
        <f t="shared" si="38"/>
        <v>528</v>
      </c>
    </row>
    <row r="405" spans="1:11" x14ac:dyDescent="0.25">
      <c r="A405" s="22" t="str">
        <f t="shared" si="42"/>
        <v>Town of Rye - 25</v>
      </c>
      <c r="B405" s="11">
        <v>160025</v>
      </c>
      <c r="C405" s="11">
        <v>252</v>
      </c>
      <c r="D405" s="11">
        <v>261</v>
      </c>
      <c r="E405" s="11">
        <v>41</v>
      </c>
      <c r="F405" s="11">
        <v>13</v>
      </c>
      <c r="G405" s="11">
        <v>0</v>
      </c>
      <c r="H405" s="11">
        <v>0</v>
      </c>
      <c r="I405" s="23">
        <f t="shared" si="36"/>
        <v>567</v>
      </c>
      <c r="J405" s="24">
        <f t="shared" si="37"/>
        <v>13</v>
      </c>
      <c r="K405" s="23">
        <f t="shared" si="38"/>
        <v>580</v>
      </c>
    </row>
    <row r="406" spans="1:11" x14ac:dyDescent="0.25">
      <c r="A406" s="22" t="str">
        <f t="shared" si="42"/>
        <v>Town of Rye - 26</v>
      </c>
      <c r="B406" s="11">
        <v>160026</v>
      </c>
      <c r="C406" s="11">
        <v>304</v>
      </c>
      <c r="D406" s="11">
        <v>239</v>
      </c>
      <c r="E406" s="11">
        <v>19</v>
      </c>
      <c r="F406" s="11">
        <v>7</v>
      </c>
      <c r="G406" s="11">
        <v>1</v>
      </c>
      <c r="H406" s="11">
        <v>0</v>
      </c>
      <c r="I406" s="23">
        <f t="shared" si="36"/>
        <v>570</v>
      </c>
      <c r="J406" s="24">
        <f t="shared" si="37"/>
        <v>6</v>
      </c>
      <c r="K406" s="23">
        <f t="shared" si="38"/>
        <v>576</v>
      </c>
    </row>
    <row r="407" spans="1:11" x14ac:dyDescent="0.25">
      <c r="A407" s="22" t="str">
        <f t="shared" si="42"/>
        <v>Town of Rye - 27</v>
      </c>
      <c r="B407" s="11">
        <v>160027</v>
      </c>
      <c r="C407" s="11">
        <v>411</v>
      </c>
      <c r="D407" s="11">
        <v>147</v>
      </c>
      <c r="E407" s="11">
        <v>15</v>
      </c>
      <c r="F407" s="11">
        <v>10</v>
      </c>
      <c r="G407" s="11">
        <v>1</v>
      </c>
      <c r="H407" s="11">
        <v>0</v>
      </c>
      <c r="I407" s="23">
        <f t="shared" si="36"/>
        <v>584</v>
      </c>
      <c r="J407" s="24">
        <f t="shared" si="37"/>
        <v>3</v>
      </c>
      <c r="K407" s="23">
        <f t="shared" si="38"/>
        <v>587</v>
      </c>
    </row>
    <row r="408" spans="1:11" x14ac:dyDescent="0.25">
      <c r="A408" s="22" t="str">
        <f t="shared" si="42"/>
        <v>Town of Rye - 28</v>
      </c>
      <c r="B408" s="11">
        <v>160028</v>
      </c>
      <c r="C408" s="11">
        <v>238</v>
      </c>
      <c r="D408" s="11">
        <v>127</v>
      </c>
      <c r="E408" s="11">
        <v>17</v>
      </c>
      <c r="F408" s="11">
        <v>19</v>
      </c>
      <c r="G408" s="11">
        <v>0</v>
      </c>
      <c r="H408" s="11">
        <v>0</v>
      </c>
      <c r="I408" s="23">
        <f t="shared" si="36"/>
        <v>401</v>
      </c>
      <c r="J408" s="24">
        <f t="shared" si="37"/>
        <v>9</v>
      </c>
      <c r="K408" s="23">
        <f t="shared" si="38"/>
        <v>410</v>
      </c>
    </row>
    <row r="409" spans="1:11" x14ac:dyDescent="0.25">
      <c r="A409" s="22" t="str">
        <f t="shared" si="42"/>
        <v>Town of Rye - 29</v>
      </c>
      <c r="B409" s="11">
        <v>160029</v>
      </c>
      <c r="C409" s="11">
        <v>377</v>
      </c>
      <c r="D409" s="11">
        <v>159</v>
      </c>
      <c r="E409" s="11">
        <v>16</v>
      </c>
      <c r="F409" s="11">
        <v>20</v>
      </c>
      <c r="G409" s="11">
        <v>1</v>
      </c>
      <c r="H409" s="11">
        <v>0</v>
      </c>
      <c r="I409" s="23">
        <f t="shared" si="36"/>
        <v>573</v>
      </c>
      <c r="J409" s="24">
        <f t="shared" si="37"/>
        <v>7</v>
      </c>
      <c r="K409" s="23">
        <f t="shared" si="38"/>
        <v>580</v>
      </c>
    </row>
    <row r="410" spans="1:11" x14ac:dyDescent="0.25">
      <c r="A410" s="22" t="str">
        <f t="shared" si="42"/>
        <v>Town of Rye - 30</v>
      </c>
      <c r="B410" s="11">
        <v>160030</v>
      </c>
      <c r="C410" s="11">
        <v>185</v>
      </c>
      <c r="D410" s="11">
        <v>68</v>
      </c>
      <c r="E410" s="11">
        <v>8</v>
      </c>
      <c r="F410" s="11">
        <v>2</v>
      </c>
      <c r="G410" s="11">
        <v>1</v>
      </c>
      <c r="H410" s="11">
        <v>0</v>
      </c>
      <c r="I410" s="23">
        <f t="shared" si="36"/>
        <v>264</v>
      </c>
      <c r="J410" s="24">
        <f t="shared" si="37"/>
        <v>6</v>
      </c>
      <c r="K410" s="23">
        <f t="shared" si="38"/>
        <v>270</v>
      </c>
    </row>
    <row r="411" spans="1:11" ht="13.8" thickBot="1" x14ac:dyDescent="0.3">
      <c r="A411" s="18" t="str">
        <f t="shared" si="42"/>
        <v>Town of Rye - 31</v>
      </c>
      <c r="B411" s="19">
        <v>160031</v>
      </c>
      <c r="C411" s="19">
        <v>427</v>
      </c>
      <c r="D411" s="19">
        <v>153</v>
      </c>
      <c r="E411" s="19">
        <v>13</v>
      </c>
      <c r="F411" s="19">
        <v>2</v>
      </c>
      <c r="G411" s="19">
        <v>1</v>
      </c>
      <c r="H411" s="19">
        <v>0</v>
      </c>
      <c r="I411" s="19">
        <f t="shared" si="36"/>
        <v>596</v>
      </c>
      <c r="J411" s="26">
        <f t="shared" si="37"/>
        <v>3</v>
      </c>
      <c r="K411" s="19">
        <f t="shared" si="38"/>
        <v>599</v>
      </c>
    </row>
    <row r="412" spans="1:11" x14ac:dyDescent="0.25">
      <c r="A412" s="22"/>
      <c r="B412" s="11" t="s">
        <v>977</v>
      </c>
      <c r="C412" s="11">
        <f>SUM(C381:C411)</f>
        <v>7246</v>
      </c>
      <c r="D412" s="11">
        <f t="shared" ref="D412:K412" si="43">SUM(D381:D411)</f>
        <v>4474</v>
      </c>
      <c r="E412" s="11">
        <f t="shared" si="43"/>
        <v>460</v>
      </c>
      <c r="F412" s="11">
        <f t="shared" si="43"/>
        <v>430</v>
      </c>
      <c r="G412" s="11">
        <f t="shared" si="43"/>
        <v>35</v>
      </c>
      <c r="H412" s="11">
        <f t="shared" si="43"/>
        <v>6</v>
      </c>
      <c r="I412" s="11">
        <f t="shared" si="43"/>
        <v>12651</v>
      </c>
      <c r="J412" s="11">
        <f t="shared" si="43"/>
        <v>250</v>
      </c>
      <c r="K412" s="11">
        <f t="shared" si="43"/>
        <v>12901</v>
      </c>
    </row>
    <row r="413" spans="1:11" x14ac:dyDescent="0.25">
      <c r="A413" s="22" t="str">
        <f t="shared" si="42"/>
        <v>Town of Scarsdale - 1</v>
      </c>
      <c r="B413" s="11">
        <v>170001</v>
      </c>
      <c r="C413" s="11">
        <v>383</v>
      </c>
      <c r="D413" s="11">
        <v>84</v>
      </c>
      <c r="E413" s="11">
        <v>4</v>
      </c>
      <c r="F413" s="11">
        <v>9</v>
      </c>
      <c r="G413" s="11">
        <v>1</v>
      </c>
      <c r="H413" s="11">
        <v>0</v>
      </c>
      <c r="I413" s="23">
        <f t="shared" si="36"/>
        <v>481</v>
      </c>
      <c r="J413" s="24">
        <f t="shared" si="37"/>
        <v>1</v>
      </c>
      <c r="K413" s="23">
        <f t="shared" si="38"/>
        <v>482</v>
      </c>
    </row>
    <row r="414" spans="1:11" x14ac:dyDescent="0.25">
      <c r="A414" s="22" t="str">
        <f t="shared" si="42"/>
        <v>Town of Scarsdale - 2</v>
      </c>
      <c r="B414" s="11">
        <v>170002</v>
      </c>
      <c r="C414" s="11">
        <v>421</v>
      </c>
      <c r="D414" s="11">
        <v>100</v>
      </c>
      <c r="E414" s="11">
        <v>6</v>
      </c>
      <c r="F414" s="11">
        <v>15</v>
      </c>
      <c r="G414" s="11">
        <v>0</v>
      </c>
      <c r="H414" s="11">
        <v>0</v>
      </c>
      <c r="I414" s="23">
        <f t="shared" si="36"/>
        <v>542</v>
      </c>
      <c r="J414" s="24">
        <f t="shared" si="37"/>
        <v>7</v>
      </c>
      <c r="K414" s="23">
        <f t="shared" si="38"/>
        <v>549</v>
      </c>
    </row>
    <row r="415" spans="1:11" x14ac:dyDescent="0.25">
      <c r="A415" s="22" t="str">
        <f t="shared" si="42"/>
        <v>Town of Scarsdale - 3</v>
      </c>
      <c r="B415" s="11">
        <v>170003</v>
      </c>
      <c r="C415" s="11">
        <v>297</v>
      </c>
      <c r="D415" s="11">
        <v>81</v>
      </c>
      <c r="E415" s="11">
        <v>5</v>
      </c>
      <c r="F415" s="11">
        <v>3</v>
      </c>
      <c r="G415" s="11">
        <v>0</v>
      </c>
      <c r="H415" s="11">
        <v>0</v>
      </c>
      <c r="I415" s="23">
        <f t="shared" si="36"/>
        <v>386</v>
      </c>
      <c r="J415" s="24">
        <f t="shared" si="37"/>
        <v>2</v>
      </c>
      <c r="K415" s="23">
        <f t="shared" si="38"/>
        <v>388</v>
      </c>
    </row>
    <row r="416" spans="1:11" x14ac:dyDescent="0.25">
      <c r="A416" s="22" t="str">
        <f t="shared" si="42"/>
        <v>Town of Scarsdale - 4</v>
      </c>
      <c r="B416" s="11">
        <v>170004</v>
      </c>
      <c r="C416" s="11">
        <v>220</v>
      </c>
      <c r="D416" s="11">
        <v>72</v>
      </c>
      <c r="E416" s="11">
        <v>3</v>
      </c>
      <c r="F416" s="11">
        <v>5</v>
      </c>
      <c r="G416" s="11">
        <v>1</v>
      </c>
      <c r="H416" s="11">
        <v>0</v>
      </c>
      <c r="I416" s="23">
        <f t="shared" si="36"/>
        <v>301</v>
      </c>
      <c r="J416" s="24">
        <f t="shared" si="37"/>
        <v>4</v>
      </c>
      <c r="K416" s="23">
        <f t="shared" si="38"/>
        <v>305</v>
      </c>
    </row>
    <row r="417" spans="1:11" x14ac:dyDescent="0.25">
      <c r="A417" s="22" t="str">
        <f t="shared" si="42"/>
        <v>Town of Scarsdale - 5</v>
      </c>
      <c r="B417" s="11">
        <v>170005</v>
      </c>
      <c r="C417" s="11">
        <v>272</v>
      </c>
      <c r="D417" s="11">
        <v>82</v>
      </c>
      <c r="E417" s="11">
        <v>1</v>
      </c>
      <c r="F417" s="11">
        <v>4</v>
      </c>
      <c r="G417" s="11">
        <v>0</v>
      </c>
      <c r="H417" s="11">
        <v>0</v>
      </c>
      <c r="I417" s="23">
        <f t="shared" si="36"/>
        <v>359</v>
      </c>
      <c r="J417" s="24">
        <f t="shared" si="37"/>
        <v>4</v>
      </c>
      <c r="K417" s="23">
        <f t="shared" si="38"/>
        <v>363</v>
      </c>
    </row>
    <row r="418" spans="1:11" x14ac:dyDescent="0.25">
      <c r="A418" s="22" t="str">
        <f t="shared" si="42"/>
        <v>Town of Scarsdale - 6</v>
      </c>
      <c r="B418" s="11">
        <v>170006</v>
      </c>
      <c r="C418" s="11">
        <v>256</v>
      </c>
      <c r="D418" s="11">
        <v>84</v>
      </c>
      <c r="E418" s="11">
        <v>2</v>
      </c>
      <c r="F418" s="11">
        <v>7</v>
      </c>
      <c r="G418" s="11">
        <v>0</v>
      </c>
      <c r="H418" s="11">
        <v>0</v>
      </c>
      <c r="I418" s="23">
        <f t="shared" ref="I418:I483" si="44">SUM(C418:H418)</f>
        <v>349</v>
      </c>
      <c r="J418" s="24">
        <f t="shared" ref="J418:J483" si="45">SUM(K418-I418)</f>
        <v>0</v>
      </c>
      <c r="K418" s="23">
        <f t="shared" ref="K418:K483" si="46">VLOOKUP(B418,KEY,2,FALSE)</f>
        <v>349</v>
      </c>
    </row>
    <row r="419" spans="1:11" x14ac:dyDescent="0.25">
      <c r="A419" s="22" t="str">
        <f t="shared" si="42"/>
        <v>Town of Scarsdale - 7</v>
      </c>
      <c r="B419" s="11">
        <v>170007</v>
      </c>
      <c r="C419" s="11">
        <v>241</v>
      </c>
      <c r="D419" s="11">
        <v>68</v>
      </c>
      <c r="E419" s="11">
        <v>11</v>
      </c>
      <c r="F419" s="11">
        <v>7</v>
      </c>
      <c r="G419" s="11">
        <v>6</v>
      </c>
      <c r="H419" s="11">
        <v>1</v>
      </c>
      <c r="I419" s="23">
        <f t="shared" si="44"/>
        <v>334</v>
      </c>
      <c r="J419" s="24">
        <f t="shared" si="45"/>
        <v>4</v>
      </c>
      <c r="K419" s="23">
        <f t="shared" si="46"/>
        <v>338</v>
      </c>
    </row>
    <row r="420" spans="1:11" x14ac:dyDescent="0.25">
      <c r="A420" s="22" t="str">
        <f t="shared" si="42"/>
        <v>Town of Scarsdale - 8</v>
      </c>
      <c r="B420" s="11">
        <v>170008</v>
      </c>
      <c r="C420" s="11">
        <v>208</v>
      </c>
      <c r="D420" s="11">
        <v>144</v>
      </c>
      <c r="E420" s="11">
        <v>14</v>
      </c>
      <c r="F420" s="11">
        <v>10</v>
      </c>
      <c r="G420" s="11">
        <v>0</v>
      </c>
      <c r="H420" s="11">
        <v>0</v>
      </c>
      <c r="I420" s="23">
        <f t="shared" si="44"/>
        <v>376</v>
      </c>
      <c r="J420" s="24">
        <f t="shared" si="45"/>
        <v>6</v>
      </c>
      <c r="K420" s="23">
        <f t="shared" si="46"/>
        <v>382</v>
      </c>
    </row>
    <row r="421" spans="1:11" x14ac:dyDescent="0.25">
      <c r="A421" s="22" t="str">
        <f t="shared" si="42"/>
        <v>Town of Scarsdale - 9</v>
      </c>
      <c r="B421" s="11">
        <v>170009</v>
      </c>
      <c r="C421" s="11">
        <v>281</v>
      </c>
      <c r="D421" s="11">
        <v>113</v>
      </c>
      <c r="E421" s="11">
        <v>11</v>
      </c>
      <c r="F421" s="11">
        <v>15</v>
      </c>
      <c r="G421" s="11">
        <v>1</v>
      </c>
      <c r="H421" s="11">
        <v>0</v>
      </c>
      <c r="I421" s="23">
        <f t="shared" si="44"/>
        <v>421</v>
      </c>
      <c r="J421" s="24">
        <f t="shared" si="45"/>
        <v>4</v>
      </c>
      <c r="K421" s="23">
        <f t="shared" si="46"/>
        <v>425</v>
      </c>
    </row>
    <row r="422" spans="1:11" x14ac:dyDescent="0.25">
      <c r="A422" s="22" t="str">
        <f t="shared" si="42"/>
        <v>Town of Scarsdale - 10</v>
      </c>
      <c r="B422" s="11">
        <v>170010</v>
      </c>
      <c r="C422" s="11">
        <v>332</v>
      </c>
      <c r="D422" s="11">
        <v>127</v>
      </c>
      <c r="E422" s="11">
        <v>12</v>
      </c>
      <c r="F422" s="11">
        <v>8</v>
      </c>
      <c r="G422" s="11">
        <v>2</v>
      </c>
      <c r="H422" s="11">
        <v>0</v>
      </c>
      <c r="I422" s="23">
        <f t="shared" si="44"/>
        <v>481</v>
      </c>
      <c r="J422" s="24">
        <f t="shared" si="45"/>
        <v>10</v>
      </c>
      <c r="K422" s="23">
        <f t="shared" si="46"/>
        <v>491</v>
      </c>
    </row>
    <row r="423" spans="1:11" x14ac:dyDescent="0.25">
      <c r="A423" s="22" t="str">
        <f t="shared" si="42"/>
        <v>Town of Scarsdale - 11</v>
      </c>
      <c r="B423" s="11">
        <v>170011</v>
      </c>
      <c r="C423" s="11">
        <v>195</v>
      </c>
      <c r="D423" s="11">
        <v>69</v>
      </c>
      <c r="E423" s="11">
        <v>4</v>
      </c>
      <c r="F423" s="11">
        <v>2</v>
      </c>
      <c r="G423" s="11">
        <v>3</v>
      </c>
      <c r="H423" s="11">
        <v>1</v>
      </c>
      <c r="I423" s="23">
        <f t="shared" si="44"/>
        <v>274</v>
      </c>
      <c r="J423" s="24">
        <f t="shared" si="45"/>
        <v>3</v>
      </c>
      <c r="K423" s="23">
        <f t="shared" si="46"/>
        <v>277</v>
      </c>
    </row>
    <row r="424" spans="1:11" x14ac:dyDescent="0.25">
      <c r="A424" s="22" t="str">
        <f t="shared" si="42"/>
        <v>Town of Scarsdale - 12</v>
      </c>
      <c r="B424" s="11">
        <v>170012</v>
      </c>
      <c r="C424" s="11">
        <v>335</v>
      </c>
      <c r="D424" s="11">
        <v>110</v>
      </c>
      <c r="E424" s="11">
        <v>7</v>
      </c>
      <c r="F424" s="11">
        <v>9</v>
      </c>
      <c r="G424" s="11">
        <v>2</v>
      </c>
      <c r="H424" s="11">
        <v>0</v>
      </c>
      <c r="I424" s="23">
        <f t="shared" si="44"/>
        <v>463</v>
      </c>
      <c r="J424" s="24">
        <f t="shared" si="45"/>
        <v>3</v>
      </c>
      <c r="K424" s="23">
        <f t="shared" si="46"/>
        <v>466</v>
      </c>
    </row>
    <row r="425" spans="1:11" x14ac:dyDescent="0.25">
      <c r="A425" s="22" t="str">
        <f t="shared" si="42"/>
        <v>Town of Scarsdale - 13</v>
      </c>
      <c r="B425" s="11">
        <v>170013</v>
      </c>
      <c r="C425" s="11">
        <v>408</v>
      </c>
      <c r="D425" s="11">
        <v>112</v>
      </c>
      <c r="E425" s="11">
        <v>7</v>
      </c>
      <c r="F425" s="11">
        <v>5</v>
      </c>
      <c r="G425" s="11">
        <v>0</v>
      </c>
      <c r="H425" s="11">
        <v>0</v>
      </c>
      <c r="I425" s="23">
        <f t="shared" si="44"/>
        <v>532</v>
      </c>
      <c r="J425" s="24">
        <f t="shared" si="45"/>
        <v>5</v>
      </c>
      <c r="K425" s="23">
        <f t="shared" si="46"/>
        <v>537</v>
      </c>
    </row>
    <row r="426" spans="1:11" x14ac:dyDescent="0.25">
      <c r="A426" s="22" t="str">
        <f t="shared" si="42"/>
        <v>Town of Scarsdale - 14</v>
      </c>
      <c r="B426" s="11">
        <v>170014</v>
      </c>
      <c r="C426" s="11">
        <v>422</v>
      </c>
      <c r="D426" s="11">
        <v>95</v>
      </c>
      <c r="E426" s="11">
        <v>6</v>
      </c>
      <c r="F426" s="11">
        <v>9</v>
      </c>
      <c r="G426" s="11">
        <v>0</v>
      </c>
      <c r="H426" s="11">
        <v>0</v>
      </c>
      <c r="I426" s="23">
        <f t="shared" si="44"/>
        <v>532</v>
      </c>
      <c r="J426" s="24">
        <f t="shared" si="45"/>
        <v>1</v>
      </c>
      <c r="K426" s="23">
        <f t="shared" si="46"/>
        <v>533</v>
      </c>
    </row>
    <row r="427" spans="1:11" x14ac:dyDescent="0.25">
      <c r="A427" s="22" t="str">
        <f t="shared" si="42"/>
        <v>Town of Scarsdale - 15</v>
      </c>
      <c r="B427" s="11">
        <v>170015</v>
      </c>
      <c r="C427" s="11">
        <v>180</v>
      </c>
      <c r="D427" s="11">
        <v>90</v>
      </c>
      <c r="E427" s="11">
        <v>3</v>
      </c>
      <c r="F427" s="11">
        <v>2</v>
      </c>
      <c r="G427" s="11">
        <v>0</v>
      </c>
      <c r="H427" s="11">
        <v>1</v>
      </c>
      <c r="I427" s="23">
        <f t="shared" si="44"/>
        <v>276</v>
      </c>
      <c r="J427" s="24">
        <f t="shared" si="45"/>
        <v>10</v>
      </c>
      <c r="K427" s="23">
        <f t="shared" si="46"/>
        <v>286</v>
      </c>
    </row>
    <row r="428" spans="1:11" x14ac:dyDescent="0.25">
      <c r="A428" s="22" t="str">
        <f t="shared" si="42"/>
        <v>Town of Scarsdale - 16</v>
      </c>
      <c r="B428" s="11">
        <v>170016</v>
      </c>
      <c r="C428" s="11">
        <v>274</v>
      </c>
      <c r="D428" s="11">
        <v>97</v>
      </c>
      <c r="E428" s="11">
        <v>6</v>
      </c>
      <c r="F428" s="11">
        <v>3</v>
      </c>
      <c r="G428" s="11">
        <v>0</v>
      </c>
      <c r="H428" s="11">
        <v>0</v>
      </c>
      <c r="I428" s="23">
        <f t="shared" si="44"/>
        <v>380</v>
      </c>
      <c r="J428" s="24">
        <f t="shared" si="45"/>
        <v>4</v>
      </c>
      <c r="K428" s="23">
        <f t="shared" si="46"/>
        <v>384</v>
      </c>
    </row>
    <row r="429" spans="1:11" x14ac:dyDescent="0.25">
      <c r="A429" s="22" t="str">
        <f t="shared" si="42"/>
        <v>Town of Scarsdale - 17</v>
      </c>
      <c r="B429" s="11">
        <v>170017</v>
      </c>
      <c r="C429" s="11">
        <v>164</v>
      </c>
      <c r="D429" s="11">
        <v>69</v>
      </c>
      <c r="E429" s="11">
        <v>4</v>
      </c>
      <c r="F429" s="11">
        <v>5</v>
      </c>
      <c r="G429" s="11">
        <v>1</v>
      </c>
      <c r="H429" s="11">
        <v>0</v>
      </c>
      <c r="I429" s="23">
        <f t="shared" si="44"/>
        <v>243</v>
      </c>
      <c r="J429" s="24">
        <f t="shared" si="45"/>
        <v>1</v>
      </c>
      <c r="K429" s="23">
        <f t="shared" si="46"/>
        <v>244</v>
      </c>
    </row>
    <row r="430" spans="1:11" x14ac:dyDescent="0.25">
      <c r="A430" s="22" t="str">
        <f t="shared" si="42"/>
        <v>Town of Scarsdale - 18</v>
      </c>
      <c r="B430" s="11">
        <v>170018</v>
      </c>
      <c r="C430" s="11">
        <v>414</v>
      </c>
      <c r="D430" s="11">
        <v>140</v>
      </c>
      <c r="E430" s="11">
        <v>3</v>
      </c>
      <c r="F430" s="11">
        <v>11</v>
      </c>
      <c r="G430" s="11">
        <v>0</v>
      </c>
      <c r="H430" s="11">
        <v>0</v>
      </c>
      <c r="I430" s="23">
        <f t="shared" si="44"/>
        <v>568</v>
      </c>
      <c r="J430" s="24">
        <f t="shared" si="45"/>
        <v>5</v>
      </c>
      <c r="K430" s="23">
        <f t="shared" si="46"/>
        <v>573</v>
      </c>
    </row>
    <row r="431" spans="1:11" ht="13.8" thickBot="1" x14ac:dyDescent="0.3">
      <c r="A431" s="18" t="str">
        <f t="shared" si="42"/>
        <v>Town of Scarsdale - 19</v>
      </c>
      <c r="B431" s="19">
        <v>170019</v>
      </c>
      <c r="C431" s="19">
        <v>49</v>
      </c>
      <c r="D431" s="19">
        <v>18</v>
      </c>
      <c r="E431" s="19">
        <v>1</v>
      </c>
      <c r="F431" s="19">
        <v>2</v>
      </c>
      <c r="G431" s="19">
        <v>1</v>
      </c>
      <c r="H431" s="19">
        <v>0</v>
      </c>
      <c r="I431" s="19">
        <f t="shared" si="44"/>
        <v>71</v>
      </c>
      <c r="J431" s="26">
        <f t="shared" si="45"/>
        <v>0</v>
      </c>
      <c r="K431" s="19">
        <f t="shared" si="46"/>
        <v>71</v>
      </c>
    </row>
    <row r="432" spans="1:11" x14ac:dyDescent="0.25">
      <c r="A432" s="22"/>
      <c r="B432" s="11" t="s">
        <v>977</v>
      </c>
      <c r="C432" s="11">
        <f>SUM(C413:C431)</f>
        <v>5352</v>
      </c>
      <c r="D432" s="11">
        <f t="shared" ref="D432:K432" si="47">SUM(D413:D431)</f>
        <v>1755</v>
      </c>
      <c r="E432" s="11">
        <f t="shared" si="47"/>
        <v>110</v>
      </c>
      <c r="F432" s="11">
        <f t="shared" si="47"/>
        <v>131</v>
      </c>
      <c r="G432" s="11">
        <f t="shared" si="47"/>
        <v>18</v>
      </c>
      <c r="H432" s="11">
        <f t="shared" si="47"/>
        <v>3</v>
      </c>
      <c r="I432" s="11">
        <f t="shared" si="47"/>
        <v>7369</v>
      </c>
      <c r="J432" s="11">
        <f t="shared" si="47"/>
        <v>74</v>
      </c>
      <c r="K432" s="11">
        <f t="shared" si="47"/>
        <v>7443</v>
      </c>
    </row>
    <row r="433" spans="1:11" x14ac:dyDescent="0.25">
      <c r="A433" s="22" t="str">
        <f t="shared" si="42"/>
        <v>Town of Somers - 1</v>
      </c>
      <c r="B433" s="11">
        <v>180001</v>
      </c>
      <c r="C433" s="11">
        <v>222</v>
      </c>
      <c r="D433" s="11">
        <v>271</v>
      </c>
      <c r="E433" s="11">
        <v>23</v>
      </c>
      <c r="F433" s="11">
        <v>19</v>
      </c>
      <c r="G433" s="11">
        <v>0</v>
      </c>
      <c r="H433" s="11">
        <v>0</v>
      </c>
      <c r="I433" s="23">
        <f t="shared" si="44"/>
        <v>535</v>
      </c>
      <c r="J433" s="24">
        <f t="shared" si="45"/>
        <v>9</v>
      </c>
      <c r="K433" s="23">
        <f t="shared" si="46"/>
        <v>544</v>
      </c>
    </row>
    <row r="434" spans="1:11" x14ac:dyDescent="0.25">
      <c r="A434" s="22" t="str">
        <f t="shared" si="42"/>
        <v>Town of Somers - 2</v>
      </c>
      <c r="B434" s="11">
        <v>180002</v>
      </c>
      <c r="C434" s="11">
        <v>339</v>
      </c>
      <c r="D434" s="11">
        <v>332</v>
      </c>
      <c r="E434" s="11">
        <v>27</v>
      </c>
      <c r="F434" s="11">
        <v>11</v>
      </c>
      <c r="G434" s="11">
        <v>6</v>
      </c>
      <c r="H434" s="11">
        <v>0</v>
      </c>
      <c r="I434" s="23">
        <f t="shared" si="44"/>
        <v>715</v>
      </c>
      <c r="J434" s="24">
        <f t="shared" si="45"/>
        <v>6</v>
      </c>
      <c r="K434" s="23">
        <f t="shared" si="46"/>
        <v>721</v>
      </c>
    </row>
    <row r="435" spans="1:11" x14ac:dyDescent="0.25">
      <c r="A435" s="22" t="str">
        <f t="shared" si="42"/>
        <v>Town of Somers - 3</v>
      </c>
      <c r="B435" s="11">
        <v>180003</v>
      </c>
      <c r="C435" s="11">
        <v>234</v>
      </c>
      <c r="D435" s="11">
        <v>299</v>
      </c>
      <c r="E435" s="11">
        <v>27</v>
      </c>
      <c r="F435" s="11">
        <v>15</v>
      </c>
      <c r="G435" s="11">
        <v>0</v>
      </c>
      <c r="H435" s="11">
        <v>0</v>
      </c>
      <c r="I435" s="23">
        <f t="shared" si="44"/>
        <v>575</v>
      </c>
      <c r="J435" s="24">
        <f t="shared" si="45"/>
        <v>11</v>
      </c>
      <c r="K435" s="23">
        <f t="shared" si="46"/>
        <v>586</v>
      </c>
    </row>
    <row r="436" spans="1:11" x14ac:dyDescent="0.25">
      <c r="A436" s="22" t="str">
        <f t="shared" si="42"/>
        <v>Town of Somers - 4</v>
      </c>
      <c r="B436" s="11">
        <v>180004</v>
      </c>
      <c r="C436" s="11">
        <v>301</v>
      </c>
      <c r="D436" s="11">
        <v>312</v>
      </c>
      <c r="E436" s="11">
        <v>35</v>
      </c>
      <c r="F436" s="11">
        <v>11</v>
      </c>
      <c r="G436" s="11">
        <v>2</v>
      </c>
      <c r="H436" s="11">
        <v>0</v>
      </c>
      <c r="I436" s="23">
        <f t="shared" si="44"/>
        <v>661</v>
      </c>
      <c r="J436" s="24">
        <f t="shared" si="45"/>
        <v>12</v>
      </c>
      <c r="K436" s="23">
        <f t="shared" si="46"/>
        <v>673</v>
      </c>
    </row>
    <row r="437" spans="1:11" x14ac:dyDescent="0.25">
      <c r="A437" s="22" t="str">
        <f t="shared" si="42"/>
        <v>Town of Somers - 5</v>
      </c>
      <c r="B437" s="11">
        <v>180005</v>
      </c>
      <c r="C437" s="11">
        <v>275</v>
      </c>
      <c r="D437" s="11">
        <v>415</v>
      </c>
      <c r="E437" s="11">
        <v>38</v>
      </c>
      <c r="F437" s="11">
        <v>13</v>
      </c>
      <c r="G437" s="11">
        <v>0</v>
      </c>
      <c r="H437" s="11">
        <v>0</v>
      </c>
      <c r="I437" s="23">
        <f t="shared" si="44"/>
        <v>741</v>
      </c>
      <c r="J437" s="24">
        <f t="shared" si="45"/>
        <v>11</v>
      </c>
      <c r="K437" s="23">
        <f t="shared" si="46"/>
        <v>752</v>
      </c>
    </row>
    <row r="438" spans="1:11" x14ac:dyDescent="0.25">
      <c r="A438" s="22" t="str">
        <f t="shared" si="42"/>
        <v>Town of Somers - 6</v>
      </c>
      <c r="B438" s="11">
        <v>180006</v>
      </c>
      <c r="C438" s="11">
        <v>167</v>
      </c>
      <c r="D438" s="11">
        <v>224</v>
      </c>
      <c r="E438" s="11">
        <v>25</v>
      </c>
      <c r="F438" s="11">
        <v>11</v>
      </c>
      <c r="G438" s="11">
        <v>2</v>
      </c>
      <c r="H438" s="11">
        <v>0</v>
      </c>
      <c r="I438" s="23">
        <f t="shared" si="44"/>
        <v>429</v>
      </c>
      <c r="J438" s="24">
        <f t="shared" si="45"/>
        <v>4</v>
      </c>
      <c r="K438" s="23">
        <f t="shared" si="46"/>
        <v>433</v>
      </c>
    </row>
    <row r="439" spans="1:11" x14ac:dyDescent="0.25">
      <c r="A439" s="22" t="str">
        <f t="shared" si="42"/>
        <v>Town of Somers - 7</v>
      </c>
      <c r="B439" s="11">
        <v>180007</v>
      </c>
      <c r="C439" s="11">
        <v>199</v>
      </c>
      <c r="D439" s="11">
        <v>310</v>
      </c>
      <c r="E439" s="11">
        <v>33</v>
      </c>
      <c r="F439" s="11">
        <v>6</v>
      </c>
      <c r="G439" s="11">
        <v>1</v>
      </c>
      <c r="H439" s="11">
        <v>1</v>
      </c>
      <c r="I439" s="23">
        <f t="shared" si="44"/>
        <v>550</v>
      </c>
      <c r="J439" s="24">
        <f t="shared" si="45"/>
        <v>7</v>
      </c>
      <c r="K439" s="23">
        <f t="shared" si="46"/>
        <v>557</v>
      </c>
    </row>
    <row r="440" spans="1:11" x14ac:dyDescent="0.25">
      <c r="A440" s="22" t="str">
        <f t="shared" si="42"/>
        <v>Town of Somers - 8</v>
      </c>
      <c r="B440" s="11">
        <v>180008</v>
      </c>
      <c r="C440" s="11">
        <v>262</v>
      </c>
      <c r="D440" s="11">
        <v>327</v>
      </c>
      <c r="E440" s="11">
        <v>42</v>
      </c>
      <c r="F440" s="11">
        <v>18</v>
      </c>
      <c r="G440" s="11">
        <v>1</v>
      </c>
      <c r="H440" s="11">
        <v>1</v>
      </c>
      <c r="I440" s="23">
        <f t="shared" si="44"/>
        <v>651</v>
      </c>
      <c r="J440" s="24">
        <f t="shared" si="45"/>
        <v>7</v>
      </c>
      <c r="K440" s="23">
        <f t="shared" si="46"/>
        <v>658</v>
      </c>
    </row>
    <row r="441" spans="1:11" x14ac:dyDescent="0.25">
      <c r="A441" s="22" t="str">
        <f t="shared" si="42"/>
        <v>Town of Somers - 9</v>
      </c>
      <c r="B441" s="11">
        <v>180009</v>
      </c>
      <c r="C441" s="11">
        <v>307</v>
      </c>
      <c r="D441" s="11">
        <v>250</v>
      </c>
      <c r="E441" s="11">
        <v>25</v>
      </c>
      <c r="F441" s="11">
        <v>17</v>
      </c>
      <c r="G441" s="11">
        <v>1</v>
      </c>
      <c r="H441" s="11">
        <v>0</v>
      </c>
      <c r="I441" s="23">
        <f t="shared" si="44"/>
        <v>600</v>
      </c>
      <c r="J441" s="24">
        <f t="shared" si="45"/>
        <v>5</v>
      </c>
      <c r="K441" s="23">
        <f t="shared" si="46"/>
        <v>605</v>
      </c>
    </row>
    <row r="442" spans="1:11" x14ac:dyDescent="0.25">
      <c r="A442" s="22" t="str">
        <f t="shared" si="42"/>
        <v>Town of Somers - 10</v>
      </c>
      <c r="B442" s="11">
        <v>180010</v>
      </c>
      <c r="C442" s="11">
        <v>305</v>
      </c>
      <c r="D442" s="11">
        <v>217</v>
      </c>
      <c r="E442" s="11">
        <v>25</v>
      </c>
      <c r="F442" s="11">
        <v>10</v>
      </c>
      <c r="G442" s="11">
        <v>1</v>
      </c>
      <c r="H442" s="11">
        <v>1</v>
      </c>
      <c r="I442" s="23">
        <f t="shared" si="44"/>
        <v>559</v>
      </c>
      <c r="J442" s="24">
        <f t="shared" si="45"/>
        <v>7</v>
      </c>
      <c r="K442" s="23">
        <f t="shared" si="46"/>
        <v>566</v>
      </c>
    </row>
    <row r="443" spans="1:11" x14ac:dyDescent="0.25">
      <c r="A443" s="22" t="str">
        <f t="shared" si="42"/>
        <v>Town of Somers - 11</v>
      </c>
      <c r="B443" s="11">
        <v>180011</v>
      </c>
      <c r="C443" s="11">
        <v>207</v>
      </c>
      <c r="D443" s="11">
        <v>281</v>
      </c>
      <c r="E443" s="11">
        <v>28</v>
      </c>
      <c r="F443" s="11">
        <v>9</v>
      </c>
      <c r="G443" s="11">
        <v>3</v>
      </c>
      <c r="H443" s="11">
        <v>1</v>
      </c>
      <c r="I443" s="23">
        <f t="shared" si="44"/>
        <v>529</v>
      </c>
      <c r="J443" s="24">
        <f t="shared" si="45"/>
        <v>9</v>
      </c>
      <c r="K443" s="23">
        <f t="shared" si="46"/>
        <v>538</v>
      </c>
    </row>
    <row r="444" spans="1:11" x14ac:dyDescent="0.25">
      <c r="A444" s="22" t="str">
        <f t="shared" si="42"/>
        <v>Town of Somers - 12</v>
      </c>
      <c r="B444" s="11">
        <v>180012</v>
      </c>
      <c r="C444" s="11">
        <v>268</v>
      </c>
      <c r="D444" s="11">
        <v>336</v>
      </c>
      <c r="E444" s="11">
        <v>33</v>
      </c>
      <c r="F444" s="11">
        <v>19</v>
      </c>
      <c r="G444" s="11">
        <v>1</v>
      </c>
      <c r="H444" s="11">
        <v>0</v>
      </c>
      <c r="I444" s="23">
        <f t="shared" si="44"/>
        <v>657</v>
      </c>
      <c r="J444" s="24">
        <f t="shared" si="45"/>
        <v>6</v>
      </c>
      <c r="K444" s="23">
        <f t="shared" si="46"/>
        <v>663</v>
      </c>
    </row>
    <row r="445" spans="1:11" x14ac:dyDescent="0.25">
      <c r="A445" s="22" t="str">
        <f t="shared" si="42"/>
        <v>Town of Somers - 13</v>
      </c>
      <c r="B445" s="11">
        <v>180013</v>
      </c>
      <c r="C445" s="11">
        <v>253</v>
      </c>
      <c r="D445" s="11">
        <v>354</v>
      </c>
      <c r="E445" s="11">
        <v>25</v>
      </c>
      <c r="F445" s="11">
        <v>12</v>
      </c>
      <c r="G445" s="11">
        <v>0</v>
      </c>
      <c r="H445" s="11">
        <v>0</v>
      </c>
      <c r="I445" s="23">
        <f t="shared" si="44"/>
        <v>644</v>
      </c>
      <c r="J445" s="24">
        <f t="shared" si="45"/>
        <v>10</v>
      </c>
      <c r="K445" s="23">
        <f t="shared" si="46"/>
        <v>654</v>
      </c>
    </row>
    <row r="446" spans="1:11" x14ac:dyDescent="0.25">
      <c r="A446" s="22" t="str">
        <f t="shared" si="42"/>
        <v>Town of Somers - 14</v>
      </c>
      <c r="B446" s="11">
        <v>180014</v>
      </c>
      <c r="C446" s="11">
        <v>375</v>
      </c>
      <c r="D446" s="11">
        <v>312</v>
      </c>
      <c r="E446" s="11">
        <v>41</v>
      </c>
      <c r="F446" s="11">
        <v>11</v>
      </c>
      <c r="G446" s="11">
        <v>1</v>
      </c>
      <c r="H446" s="11">
        <v>0</v>
      </c>
      <c r="I446" s="23">
        <f t="shared" si="44"/>
        <v>740</v>
      </c>
      <c r="J446" s="24">
        <f t="shared" si="45"/>
        <v>9</v>
      </c>
      <c r="K446" s="23">
        <f t="shared" si="46"/>
        <v>749</v>
      </c>
    </row>
    <row r="447" spans="1:11" x14ac:dyDescent="0.25">
      <c r="A447" s="22" t="str">
        <f t="shared" si="42"/>
        <v>Town of Somers - 15</v>
      </c>
      <c r="B447" s="11">
        <v>180015</v>
      </c>
      <c r="C447" s="11">
        <v>324</v>
      </c>
      <c r="D447" s="11">
        <v>251</v>
      </c>
      <c r="E447" s="11">
        <v>27</v>
      </c>
      <c r="F447" s="11">
        <v>11</v>
      </c>
      <c r="G447" s="11">
        <v>1</v>
      </c>
      <c r="H447" s="11">
        <v>0</v>
      </c>
      <c r="I447" s="23">
        <f t="shared" si="44"/>
        <v>614</v>
      </c>
      <c r="J447" s="24">
        <f t="shared" si="45"/>
        <v>5</v>
      </c>
      <c r="K447" s="23">
        <f t="shared" si="46"/>
        <v>619</v>
      </c>
    </row>
    <row r="448" spans="1:11" x14ac:dyDescent="0.25">
      <c r="A448" s="22" t="str">
        <f t="shared" si="42"/>
        <v>Town of Somers - 16</v>
      </c>
      <c r="B448" s="11">
        <v>180016</v>
      </c>
      <c r="C448" s="11">
        <v>173</v>
      </c>
      <c r="D448" s="11">
        <v>166</v>
      </c>
      <c r="E448" s="11">
        <v>21</v>
      </c>
      <c r="F448" s="11">
        <v>13</v>
      </c>
      <c r="G448" s="11">
        <v>2</v>
      </c>
      <c r="H448" s="11">
        <v>0</v>
      </c>
      <c r="I448" s="23">
        <f t="shared" si="44"/>
        <v>375</v>
      </c>
      <c r="J448" s="24">
        <f t="shared" si="45"/>
        <v>4</v>
      </c>
      <c r="K448" s="23">
        <f t="shared" si="46"/>
        <v>379</v>
      </c>
    </row>
    <row r="449" spans="1:11" x14ac:dyDescent="0.25">
      <c r="A449" s="22" t="str">
        <f t="shared" si="42"/>
        <v>Town of Somers - 17</v>
      </c>
      <c r="B449" s="11">
        <v>180017</v>
      </c>
      <c r="C449" s="11">
        <v>254</v>
      </c>
      <c r="D449" s="11">
        <v>284</v>
      </c>
      <c r="E449" s="11">
        <v>36</v>
      </c>
      <c r="F449" s="11">
        <v>14</v>
      </c>
      <c r="G449" s="11">
        <v>0</v>
      </c>
      <c r="H449" s="11">
        <v>0</v>
      </c>
      <c r="I449" s="23">
        <f t="shared" si="44"/>
        <v>588</v>
      </c>
      <c r="J449" s="24">
        <f t="shared" si="45"/>
        <v>6</v>
      </c>
      <c r="K449" s="23">
        <f t="shared" si="46"/>
        <v>594</v>
      </c>
    </row>
    <row r="450" spans="1:11" ht="13.8" thickBot="1" x14ac:dyDescent="0.3">
      <c r="A450" s="18" t="str">
        <f t="shared" si="42"/>
        <v>Town of Somers - 18</v>
      </c>
      <c r="B450" s="19">
        <v>180018</v>
      </c>
      <c r="C450" s="19">
        <v>262</v>
      </c>
      <c r="D450" s="19">
        <v>180</v>
      </c>
      <c r="E450" s="19">
        <v>21</v>
      </c>
      <c r="F450" s="19">
        <v>4</v>
      </c>
      <c r="G450" s="19">
        <v>0</v>
      </c>
      <c r="H450" s="19">
        <v>0</v>
      </c>
      <c r="I450" s="19">
        <f t="shared" si="44"/>
        <v>467</v>
      </c>
      <c r="J450" s="26">
        <f t="shared" si="45"/>
        <v>8</v>
      </c>
      <c r="K450" s="19">
        <f t="shared" si="46"/>
        <v>475</v>
      </c>
    </row>
    <row r="451" spans="1:11" x14ac:dyDescent="0.25">
      <c r="A451" s="22"/>
      <c r="B451" s="11" t="s">
        <v>977</v>
      </c>
      <c r="C451" s="11">
        <f>SUM(C433:C450)</f>
        <v>4727</v>
      </c>
      <c r="D451" s="11">
        <f t="shared" ref="D451:K451" si="48">SUM(D433:D450)</f>
        <v>5121</v>
      </c>
      <c r="E451" s="11">
        <f t="shared" si="48"/>
        <v>532</v>
      </c>
      <c r="F451" s="11">
        <f t="shared" si="48"/>
        <v>224</v>
      </c>
      <c r="G451" s="11">
        <f t="shared" si="48"/>
        <v>22</v>
      </c>
      <c r="H451" s="11">
        <f t="shared" si="48"/>
        <v>4</v>
      </c>
      <c r="I451" s="11">
        <f t="shared" si="48"/>
        <v>10630</v>
      </c>
      <c r="J451" s="11">
        <f t="shared" si="48"/>
        <v>136</v>
      </c>
      <c r="K451" s="11">
        <f t="shared" si="48"/>
        <v>10766</v>
      </c>
    </row>
    <row r="452" spans="1:11" x14ac:dyDescent="0.25">
      <c r="A452" s="22" t="str">
        <f t="shared" si="42"/>
        <v>Town of Yorktown - 1</v>
      </c>
      <c r="B452" s="11">
        <v>190001</v>
      </c>
      <c r="C452" s="11">
        <v>213</v>
      </c>
      <c r="D452" s="11">
        <v>250</v>
      </c>
      <c r="E452" s="11">
        <v>21</v>
      </c>
      <c r="F452" s="11">
        <v>17</v>
      </c>
      <c r="G452" s="11">
        <v>3</v>
      </c>
      <c r="H452" s="11">
        <v>0</v>
      </c>
      <c r="I452" s="23">
        <f t="shared" si="44"/>
        <v>504</v>
      </c>
      <c r="J452" s="24">
        <f t="shared" si="45"/>
        <v>2</v>
      </c>
      <c r="K452" s="23">
        <f t="shared" si="46"/>
        <v>506</v>
      </c>
    </row>
    <row r="453" spans="1:11" x14ac:dyDescent="0.25">
      <c r="A453" s="22" t="str">
        <f t="shared" si="42"/>
        <v>Town of Yorktown - 2</v>
      </c>
      <c r="B453" s="11">
        <v>190002</v>
      </c>
      <c r="C453" s="11">
        <v>169</v>
      </c>
      <c r="D453" s="11">
        <v>164</v>
      </c>
      <c r="E453" s="11">
        <v>13</v>
      </c>
      <c r="F453" s="11">
        <v>9</v>
      </c>
      <c r="G453" s="11">
        <v>0</v>
      </c>
      <c r="H453" s="11">
        <v>0</v>
      </c>
      <c r="I453" s="23">
        <f t="shared" si="44"/>
        <v>355</v>
      </c>
      <c r="J453" s="24">
        <f t="shared" si="45"/>
        <v>5</v>
      </c>
      <c r="K453" s="23">
        <f t="shared" si="46"/>
        <v>360</v>
      </c>
    </row>
    <row r="454" spans="1:11" x14ac:dyDescent="0.25">
      <c r="A454" s="22" t="str">
        <f t="shared" si="42"/>
        <v>Town of Yorktown - 3</v>
      </c>
      <c r="B454" s="11">
        <v>190003</v>
      </c>
      <c r="C454" s="11">
        <v>256</v>
      </c>
      <c r="D454" s="11">
        <v>156</v>
      </c>
      <c r="E454" s="11">
        <v>15</v>
      </c>
      <c r="F454" s="11">
        <v>22</v>
      </c>
      <c r="G454" s="11">
        <v>2</v>
      </c>
      <c r="H454" s="11">
        <v>0</v>
      </c>
      <c r="I454" s="23">
        <f t="shared" si="44"/>
        <v>451</v>
      </c>
      <c r="J454" s="24">
        <f t="shared" si="45"/>
        <v>5</v>
      </c>
      <c r="K454" s="23">
        <f t="shared" si="46"/>
        <v>456</v>
      </c>
    </row>
    <row r="455" spans="1:11" x14ac:dyDescent="0.25">
      <c r="A455" s="22" t="str">
        <f t="shared" si="42"/>
        <v>Town of Yorktown - 4</v>
      </c>
      <c r="B455" s="11">
        <v>190004</v>
      </c>
      <c r="C455" s="11">
        <v>171</v>
      </c>
      <c r="D455" s="11">
        <v>289</v>
      </c>
      <c r="E455" s="11">
        <v>33</v>
      </c>
      <c r="F455" s="11">
        <v>14</v>
      </c>
      <c r="G455" s="11">
        <v>2</v>
      </c>
      <c r="H455" s="11">
        <v>0</v>
      </c>
      <c r="I455" s="23">
        <f t="shared" si="44"/>
        <v>509</v>
      </c>
      <c r="J455" s="24">
        <f t="shared" si="45"/>
        <v>11</v>
      </c>
      <c r="K455" s="23">
        <f t="shared" si="46"/>
        <v>520</v>
      </c>
    </row>
    <row r="456" spans="1:11" x14ac:dyDescent="0.25">
      <c r="A456" s="22" t="str">
        <f t="shared" si="42"/>
        <v>Town of Yorktown - 5</v>
      </c>
      <c r="B456" s="11">
        <v>190005</v>
      </c>
      <c r="C456" s="11">
        <v>210</v>
      </c>
      <c r="D456" s="11">
        <v>234</v>
      </c>
      <c r="E456" s="11">
        <v>32</v>
      </c>
      <c r="F456" s="11">
        <v>13</v>
      </c>
      <c r="G456" s="11">
        <v>4</v>
      </c>
      <c r="H456" s="11">
        <v>0</v>
      </c>
      <c r="I456" s="23">
        <f t="shared" si="44"/>
        <v>493</v>
      </c>
      <c r="J456" s="24">
        <f t="shared" si="45"/>
        <v>6</v>
      </c>
      <c r="K456" s="23">
        <f t="shared" si="46"/>
        <v>499</v>
      </c>
    </row>
    <row r="457" spans="1:11" x14ac:dyDescent="0.25">
      <c r="A457" s="22" t="str">
        <f t="shared" si="42"/>
        <v>Town of Yorktown - 6</v>
      </c>
      <c r="B457" s="11">
        <v>190006</v>
      </c>
      <c r="C457" s="11">
        <v>176</v>
      </c>
      <c r="D457" s="11">
        <v>155</v>
      </c>
      <c r="E457" s="11">
        <v>18</v>
      </c>
      <c r="F457" s="11">
        <v>16</v>
      </c>
      <c r="G457" s="11">
        <v>1</v>
      </c>
      <c r="H457" s="11">
        <v>0</v>
      </c>
      <c r="I457" s="23">
        <f t="shared" si="44"/>
        <v>366</v>
      </c>
      <c r="J457" s="24">
        <f t="shared" si="45"/>
        <v>4</v>
      </c>
      <c r="K457" s="23">
        <f t="shared" si="46"/>
        <v>370</v>
      </c>
    </row>
    <row r="458" spans="1:11" x14ac:dyDescent="0.25">
      <c r="A458" s="22" t="str">
        <f t="shared" si="42"/>
        <v>Town of Yorktown - 7</v>
      </c>
      <c r="B458" s="11">
        <v>190007</v>
      </c>
      <c r="C458" s="11">
        <v>167</v>
      </c>
      <c r="D458" s="11">
        <v>177</v>
      </c>
      <c r="E458" s="11">
        <v>23</v>
      </c>
      <c r="F458" s="11">
        <v>21</v>
      </c>
      <c r="G458" s="11">
        <v>1</v>
      </c>
      <c r="H458" s="11">
        <v>0</v>
      </c>
      <c r="I458" s="23">
        <f t="shared" si="44"/>
        <v>389</v>
      </c>
      <c r="J458" s="24">
        <f t="shared" si="45"/>
        <v>6</v>
      </c>
      <c r="K458" s="23">
        <f t="shared" si="46"/>
        <v>395</v>
      </c>
    </row>
    <row r="459" spans="1:11" x14ac:dyDescent="0.25">
      <c r="A459" s="22" t="str">
        <f t="shared" si="42"/>
        <v>Town of Yorktown - 8</v>
      </c>
      <c r="B459" s="11">
        <v>190008</v>
      </c>
      <c r="C459" s="11">
        <v>168</v>
      </c>
      <c r="D459" s="11">
        <v>157</v>
      </c>
      <c r="E459" s="11">
        <v>14</v>
      </c>
      <c r="F459" s="11">
        <v>7</v>
      </c>
      <c r="G459" s="11">
        <v>1</v>
      </c>
      <c r="H459" s="11">
        <v>0</v>
      </c>
      <c r="I459" s="23">
        <f t="shared" si="44"/>
        <v>347</v>
      </c>
      <c r="J459" s="24">
        <f t="shared" si="45"/>
        <v>2</v>
      </c>
      <c r="K459" s="23">
        <f t="shared" si="46"/>
        <v>349</v>
      </c>
    </row>
    <row r="460" spans="1:11" x14ac:dyDescent="0.25">
      <c r="A460" s="22" t="str">
        <f t="shared" si="42"/>
        <v>Town of Yorktown - 9</v>
      </c>
      <c r="B460" s="11">
        <v>190009</v>
      </c>
      <c r="C460" s="11">
        <v>289</v>
      </c>
      <c r="D460" s="11">
        <v>301</v>
      </c>
      <c r="E460" s="11">
        <v>24</v>
      </c>
      <c r="F460" s="11">
        <v>19</v>
      </c>
      <c r="G460" s="11">
        <v>1</v>
      </c>
      <c r="H460" s="11">
        <v>1</v>
      </c>
      <c r="I460" s="23">
        <f t="shared" si="44"/>
        <v>635</v>
      </c>
      <c r="J460" s="24">
        <f t="shared" si="45"/>
        <v>10</v>
      </c>
      <c r="K460" s="23">
        <f t="shared" si="46"/>
        <v>645</v>
      </c>
    </row>
    <row r="461" spans="1:11" x14ac:dyDescent="0.25">
      <c r="A461" s="22" t="str">
        <f t="shared" si="42"/>
        <v>Town of Yorktown - 10</v>
      </c>
      <c r="B461" s="11">
        <v>190010</v>
      </c>
      <c r="C461" s="11">
        <v>77</v>
      </c>
      <c r="D461" s="11">
        <v>103</v>
      </c>
      <c r="E461" s="11">
        <v>14</v>
      </c>
      <c r="F461" s="11">
        <v>5</v>
      </c>
      <c r="G461" s="11">
        <v>1</v>
      </c>
      <c r="H461" s="11">
        <v>0</v>
      </c>
      <c r="I461" s="23">
        <f t="shared" si="44"/>
        <v>200</v>
      </c>
      <c r="J461" s="24">
        <f t="shared" si="45"/>
        <v>3</v>
      </c>
      <c r="K461" s="23">
        <f t="shared" si="46"/>
        <v>203</v>
      </c>
    </row>
    <row r="462" spans="1:11" x14ac:dyDescent="0.25">
      <c r="A462" s="22" t="str">
        <f t="shared" si="42"/>
        <v>Town of Yorktown - 11</v>
      </c>
      <c r="B462" s="11">
        <v>190011</v>
      </c>
      <c r="C462" s="11">
        <v>189</v>
      </c>
      <c r="D462" s="11">
        <v>285</v>
      </c>
      <c r="E462" s="11">
        <v>23</v>
      </c>
      <c r="F462" s="11">
        <v>9</v>
      </c>
      <c r="G462" s="11">
        <v>0</v>
      </c>
      <c r="H462" s="11">
        <v>0</v>
      </c>
      <c r="I462" s="23">
        <f t="shared" si="44"/>
        <v>506</v>
      </c>
      <c r="J462" s="24">
        <f t="shared" si="45"/>
        <v>7</v>
      </c>
      <c r="K462" s="23">
        <f t="shared" si="46"/>
        <v>513</v>
      </c>
    </row>
    <row r="463" spans="1:11" x14ac:dyDescent="0.25">
      <c r="A463" s="22" t="str">
        <f t="shared" si="42"/>
        <v>Town of Yorktown - 12</v>
      </c>
      <c r="B463" s="11">
        <v>190012</v>
      </c>
      <c r="C463" s="11">
        <v>111</v>
      </c>
      <c r="D463" s="11">
        <v>112</v>
      </c>
      <c r="E463" s="11">
        <v>10</v>
      </c>
      <c r="F463" s="11">
        <v>7</v>
      </c>
      <c r="G463" s="11">
        <v>1</v>
      </c>
      <c r="H463" s="11">
        <v>0</v>
      </c>
      <c r="I463" s="23">
        <f t="shared" si="44"/>
        <v>241</v>
      </c>
      <c r="J463" s="24">
        <f t="shared" si="45"/>
        <v>1</v>
      </c>
      <c r="K463" s="23">
        <f t="shared" si="46"/>
        <v>242</v>
      </c>
    </row>
    <row r="464" spans="1:11" x14ac:dyDescent="0.25">
      <c r="A464" s="22" t="str">
        <f t="shared" si="42"/>
        <v>Town of Yorktown - 13</v>
      </c>
      <c r="B464" s="11">
        <v>190013</v>
      </c>
      <c r="C464" s="11">
        <v>207</v>
      </c>
      <c r="D464" s="11">
        <v>223</v>
      </c>
      <c r="E464" s="11">
        <v>28</v>
      </c>
      <c r="F464" s="11">
        <v>20</v>
      </c>
      <c r="G464" s="11">
        <v>1</v>
      </c>
      <c r="H464" s="11">
        <v>0</v>
      </c>
      <c r="I464" s="23">
        <f t="shared" si="44"/>
        <v>479</v>
      </c>
      <c r="J464" s="24">
        <f t="shared" si="45"/>
        <v>2</v>
      </c>
      <c r="K464" s="23">
        <f t="shared" si="46"/>
        <v>481</v>
      </c>
    </row>
    <row r="465" spans="1:11" x14ac:dyDescent="0.25">
      <c r="A465" s="22" t="str">
        <f t="shared" si="42"/>
        <v>Town of Yorktown - 14</v>
      </c>
      <c r="B465" s="11">
        <v>190014</v>
      </c>
      <c r="C465" s="11">
        <v>111</v>
      </c>
      <c r="D465" s="11">
        <v>242</v>
      </c>
      <c r="E465" s="11">
        <v>21</v>
      </c>
      <c r="F465" s="11">
        <v>8</v>
      </c>
      <c r="G465" s="11">
        <v>1</v>
      </c>
      <c r="H465" s="11">
        <v>0</v>
      </c>
      <c r="I465" s="23">
        <f t="shared" si="44"/>
        <v>383</v>
      </c>
      <c r="J465" s="24">
        <f t="shared" si="45"/>
        <v>6</v>
      </c>
      <c r="K465" s="23">
        <f t="shared" si="46"/>
        <v>389</v>
      </c>
    </row>
    <row r="466" spans="1:11" x14ac:dyDescent="0.25">
      <c r="A466" s="22" t="str">
        <f t="shared" si="42"/>
        <v>Town of Yorktown - 15</v>
      </c>
      <c r="B466" s="11">
        <v>190015</v>
      </c>
      <c r="C466" s="11">
        <v>174</v>
      </c>
      <c r="D466" s="11">
        <v>175</v>
      </c>
      <c r="E466" s="11">
        <v>25</v>
      </c>
      <c r="F466" s="11">
        <v>7</v>
      </c>
      <c r="G466" s="11">
        <v>0</v>
      </c>
      <c r="H466" s="11">
        <v>0</v>
      </c>
      <c r="I466" s="23">
        <f t="shared" si="44"/>
        <v>381</v>
      </c>
      <c r="J466" s="24">
        <f t="shared" si="45"/>
        <v>5</v>
      </c>
      <c r="K466" s="23">
        <f t="shared" si="46"/>
        <v>386</v>
      </c>
    </row>
    <row r="467" spans="1:11" x14ac:dyDescent="0.25">
      <c r="A467" s="22" t="str">
        <f t="shared" si="42"/>
        <v>Town of Yorktown - 16</v>
      </c>
      <c r="B467" s="11">
        <v>190016</v>
      </c>
      <c r="C467" s="11">
        <v>116</v>
      </c>
      <c r="D467" s="11">
        <v>157</v>
      </c>
      <c r="E467" s="11">
        <v>20</v>
      </c>
      <c r="F467" s="11">
        <v>9</v>
      </c>
      <c r="G467" s="11">
        <v>0</v>
      </c>
      <c r="H467" s="11">
        <v>0</v>
      </c>
      <c r="I467" s="23">
        <f t="shared" si="44"/>
        <v>302</v>
      </c>
      <c r="J467" s="24">
        <f t="shared" si="45"/>
        <v>7</v>
      </c>
      <c r="K467" s="23">
        <f t="shared" si="46"/>
        <v>309</v>
      </c>
    </row>
    <row r="468" spans="1:11" x14ac:dyDescent="0.25">
      <c r="A468" s="22" t="str">
        <f t="shared" si="42"/>
        <v>Town of Yorktown - 17</v>
      </c>
      <c r="B468" s="11">
        <v>190017</v>
      </c>
      <c r="C468" s="11">
        <v>204</v>
      </c>
      <c r="D468" s="11">
        <v>212</v>
      </c>
      <c r="E468" s="11">
        <v>19</v>
      </c>
      <c r="F468" s="11">
        <v>18</v>
      </c>
      <c r="G468" s="11">
        <v>2</v>
      </c>
      <c r="H468" s="11">
        <v>0</v>
      </c>
      <c r="I468" s="23">
        <f t="shared" si="44"/>
        <v>455</v>
      </c>
      <c r="J468" s="24">
        <f t="shared" si="45"/>
        <v>7</v>
      </c>
      <c r="K468" s="23">
        <f t="shared" si="46"/>
        <v>462</v>
      </c>
    </row>
    <row r="469" spans="1:11" x14ac:dyDescent="0.25">
      <c r="A469" s="22" t="str">
        <f t="shared" si="42"/>
        <v>Town of Yorktown - 18</v>
      </c>
      <c r="B469" s="11">
        <v>190018</v>
      </c>
      <c r="C469" s="11">
        <v>206</v>
      </c>
      <c r="D469" s="11">
        <v>205</v>
      </c>
      <c r="E469" s="11">
        <v>17</v>
      </c>
      <c r="F469" s="11">
        <v>10</v>
      </c>
      <c r="G469" s="11">
        <v>1</v>
      </c>
      <c r="H469" s="11">
        <v>0</v>
      </c>
      <c r="I469" s="23">
        <f t="shared" si="44"/>
        <v>439</v>
      </c>
      <c r="J469" s="24">
        <f t="shared" si="45"/>
        <v>3</v>
      </c>
      <c r="K469" s="23">
        <f t="shared" si="46"/>
        <v>442</v>
      </c>
    </row>
    <row r="470" spans="1:11" x14ac:dyDescent="0.25">
      <c r="A470" s="22" t="str">
        <f t="shared" si="42"/>
        <v>Town of Yorktown - 19</v>
      </c>
      <c r="B470" s="11">
        <v>190019</v>
      </c>
      <c r="C470" s="11">
        <v>237</v>
      </c>
      <c r="D470" s="11">
        <v>368</v>
      </c>
      <c r="E470" s="11">
        <v>35</v>
      </c>
      <c r="F470" s="11">
        <v>11</v>
      </c>
      <c r="G470" s="11">
        <v>3</v>
      </c>
      <c r="H470" s="11">
        <v>0</v>
      </c>
      <c r="I470" s="23">
        <f t="shared" si="44"/>
        <v>654</v>
      </c>
      <c r="J470" s="24">
        <f t="shared" si="45"/>
        <v>16</v>
      </c>
      <c r="K470" s="23">
        <f t="shared" si="46"/>
        <v>670</v>
      </c>
    </row>
    <row r="471" spans="1:11" x14ac:dyDescent="0.25">
      <c r="A471" s="22" t="str">
        <f t="shared" ref="A471:A535" si="49">VLOOKUP(B471,KEY,3,FALSE)</f>
        <v>Town of Yorktown - 20</v>
      </c>
      <c r="B471" s="11">
        <v>190020</v>
      </c>
      <c r="C471" s="11">
        <v>257</v>
      </c>
      <c r="D471" s="11">
        <v>325</v>
      </c>
      <c r="E471" s="11">
        <v>28</v>
      </c>
      <c r="F471" s="11">
        <v>18</v>
      </c>
      <c r="G471" s="11">
        <v>2</v>
      </c>
      <c r="H471" s="11">
        <v>0</v>
      </c>
      <c r="I471" s="23">
        <f t="shared" si="44"/>
        <v>630</v>
      </c>
      <c r="J471" s="24">
        <f t="shared" si="45"/>
        <v>10</v>
      </c>
      <c r="K471" s="23">
        <f t="shared" si="46"/>
        <v>640</v>
      </c>
    </row>
    <row r="472" spans="1:11" x14ac:dyDescent="0.25">
      <c r="A472" s="22" t="str">
        <f t="shared" si="49"/>
        <v>Town of Yorktown - 21</v>
      </c>
      <c r="B472" s="11">
        <v>190021</v>
      </c>
      <c r="C472" s="11">
        <v>210</v>
      </c>
      <c r="D472" s="11">
        <v>239</v>
      </c>
      <c r="E472" s="11">
        <v>21</v>
      </c>
      <c r="F472" s="11">
        <v>18</v>
      </c>
      <c r="G472" s="11">
        <v>1</v>
      </c>
      <c r="H472" s="11">
        <v>0</v>
      </c>
      <c r="I472" s="23">
        <f t="shared" si="44"/>
        <v>489</v>
      </c>
      <c r="J472" s="24">
        <f t="shared" si="45"/>
        <v>4</v>
      </c>
      <c r="K472" s="23">
        <f t="shared" si="46"/>
        <v>493</v>
      </c>
    </row>
    <row r="473" spans="1:11" x14ac:dyDescent="0.25">
      <c r="A473" s="22" t="str">
        <f t="shared" si="49"/>
        <v>Town of Yorktown - 22</v>
      </c>
      <c r="B473" s="11">
        <v>190022</v>
      </c>
      <c r="C473" s="11">
        <v>142</v>
      </c>
      <c r="D473" s="11">
        <v>184</v>
      </c>
      <c r="E473" s="11">
        <v>23</v>
      </c>
      <c r="F473" s="11">
        <v>15</v>
      </c>
      <c r="G473" s="11">
        <v>3</v>
      </c>
      <c r="H473" s="11">
        <v>0</v>
      </c>
      <c r="I473" s="23">
        <f t="shared" si="44"/>
        <v>367</v>
      </c>
      <c r="J473" s="24">
        <f t="shared" si="45"/>
        <v>11</v>
      </c>
      <c r="K473" s="23">
        <f t="shared" si="46"/>
        <v>378</v>
      </c>
    </row>
    <row r="474" spans="1:11" x14ac:dyDescent="0.25">
      <c r="A474" s="22" t="str">
        <f t="shared" si="49"/>
        <v>Town of Yorktown - 23</v>
      </c>
      <c r="B474" s="11">
        <v>190023</v>
      </c>
      <c r="C474" s="11">
        <v>160</v>
      </c>
      <c r="D474" s="11">
        <v>222</v>
      </c>
      <c r="E474" s="11">
        <v>23</v>
      </c>
      <c r="F474" s="11">
        <v>6</v>
      </c>
      <c r="G474" s="11">
        <v>1</v>
      </c>
      <c r="H474" s="11">
        <v>0</v>
      </c>
      <c r="I474" s="23">
        <f t="shared" si="44"/>
        <v>412</v>
      </c>
      <c r="J474" s="24">
        <f t="shared" si="45"/>
        <v>4</v>
      </c>
      <c r="K474" s="23">
        <f t="shared" si="46"/>
        <v>416</v>
      </c>
    </row>
    <row r="475" spans="1:11" x14ac:dyDescent="0.25">
      <c r="A475" s="22" t="str">
        <f t="shared" si="49"/>
        <v>Town of Yorktown - 24</v>
      </c>
      <c r="B475" s="11">
        <v>190024</v>
      </c>
      <c r="C475" s="11">
        <v>114</v>
      </c>
      <c r="D475" s="11">
        <v>104</v>
      </c>
      <c r="E475" s="11">
        <v>12</v>
      </c>
      <c r="F475" s="11">
        <v>11</v>
      </c>
      <c r="G475" s="11">
        <v>1</v>
      </c>
      <c r="H475" s="11">
        <v>0</v>
      </c>
      <c r="I475" s="23">
        <f t="shared" si="44"/>
        <v>242</v>
      </c>
      <c r="J475" s="24">
        <f t="shared" si="45"/>
        <v>2</v>
      </c>
      <c r="K475" s="23">
        <f t="shared" si="46"/>
        <v>244</v>
      </c>
    </row>
    <row r="476" spans="1:11" x14ac:dyDescent="0.25">
      <c r="A476" s="22" t="str">
        <f t="shared" si="49"/>
        <v>Town of Yorktown - 25</v>
      </c>
      <c r="B476" s="11">
        <v>190025</v>
      </c>
      <c r="C476" s="11">
        <v>88</v>
      </c>
      <c r="D476" s="11">
        <v>70</v>
      </c>
      <c r="E476" s="11">
        <v>11</v>
      </c>
      <c r="F476" s="11">
        <v>2</v>
      </c>
      <c r="G476" s="11">
        <v>1</v>
      </c>
      <c r="H476" s="11">
        <v>0</v>
      </c>
      <c r="I476" s="23">
        <f t="shared" si="44"/>
        <v>172</v>
      </c>
      <c r="J476" s="24">
        <f t="shared" si="45"/>
        <v>2</v>
      </c>
      <c r="K476" s="23">
        <f t="shared" si="46"/>
        <v>174</v>
      </c>
    </row>
    <row r="477" spans="1:11" x14ac:dyDescent="0.25">
      <c r="A477" s="22" t="str">
        <f t="shared" si="49"/>
        <v>Town of Yorktown - 26</v>
      </c>
      <c r="B477" s="11">
        <v>190026</v>
      </c>
      <c r="C477" s="11">
        <v>122</v>
      </c>
      <c r="D477" s="11">
        <v>126</v>
      </c>
      <c r="E477" s="11">
        <v>20</v>
      </c>
      <c r="F477" s="11">
        <v>10</v>
      </c>
      <c r="G477" s="11">
        <v>0</v>
      </c>
      <c r="H477" s="11">
        <v>0</v>
      </c>
      <c r="I477" s="23">
        <f t="shared" si="44"/>
        <v>278</v>
      </c>
      <c r="J477" s="24">
        <f t="shared" si="45"/>
        <v>4</v>
      </c>
      <c r="K477" s="23">
        <f t="shared" si="46"/>
        <v>282</v>
      </c>
    </row>
    <row r="478" spans="1:11" x14ac:dyDescent="0.25">
      <c r="A478" s="22" t="str">
        <f t="shared" si="49"/>
        <v>Town of Yorktown - 27</v>
      </c>
      <c r="B478" s="11">
        <v>190027</v>
      </c>
      <c r="C478" s="11">
        <v>224</v>
      </c>
      <c r="D478" s="11">
        <v>290</v>
      </c>
      <c r="E478" s="11">
        <v>21</v>
      </c>
      <c r="F478" s="11">
        <v>10</v>
      </c>
      <c r="G478" s="11">
        <v>0</v>
      </c>
      <c r="H478" s="11">
        <v>0</v>
      </c>
      <c r="I478" s="23">
        <f t="shared" si="44"/>
        <v>545</v>
      </c>
      <c r="J478" s="24">
        <f t="shared" si="45"/>
        <v>17</v>
      </c>
      <c r="K478" s="23">
        <f t="shared" si="46"/>
        <v>562</v>
      </c>
    </row>
    <row r="479" spans="1:11" x14ac:dyDescent="0.25">
      <c r="A479" s="22" t="str">
        <f t="shared" si="49"/>
        <v>Town of Yorktown - 28</v>
      </c>
      <c r="B479" s="11">
        <v>190028</v>
      </c>
      <c r="C479" s="11">
        <v>204</v>
      </c>
      <c r="D479" s="11">
        <v>240</v>
      </c>
      <c r="E479" s="11">
        <v>10</v>
      </c>
      <c r="F479" s="11">
        <v>11</v>
      </c>
      <c r="G479" s="11">
        <v>0</v>
      </c>
      <c r="H479" s="11">
        <v>0</v>
      </c>
      <c r="I479" s="23">
        <f t="shared" si="44"/>
        <v>465</v>
      </c>
      <c r="J479" s="24">
        <f t="shared" si="45"/>
        <v>10</v>
      </c>
      <c r="K479" s="23">
        <f t="shared" si="46"/>
        <v>475</v>
      </c>
    </row>
    <row r="480" spans="1:11" x14ac:dyDescent="0.25">
      <c r="A480" s="22" t="str">
        <f t="shared" si="49"/>
        <v>Town of Yorktown - 29</v>
      </c>
      <c r="B480" s="11">
        <v>190029</v>
      </c>
      <c r="C480" s="11">
        <v>120</v>
      </c>
      <c r="D480" s="11">
        <v>116</v>
      </c>
      <c r="E480" s="11">
        <v>7</v>
      </c>
      <c r="F480" s="11">
        <v>5</v>
      </c>
      <c r="G480" s="11">
        <v>4</v>
      </c>
      <c r="H480" s="11">
        <v>0</v>
      </c>
      <c r="I480" s="23">
        <f t="shared" si="44"/>
        <v>252</v>
      </c>
      <c r="J480" s="24">
        <f t="shared" si="45"/>
        <v>2</v>
      </c>
      <c r="K480" s="23">
        <f t="shared" si="46"/>
        <v>254</v>
      </c>
    </row>
    <row r="481" spans="1:11" x14ac:dyDescent="0.25">
      <c r="A481" s="22" t="str">
        <f t="shared" si="49"/>
        <v>Town of Yorktown - 30</v>
      </c>
      <c r="B481" s="11">
        <v>190030</v>
      </c>
      <c r="C481" s="11">
        <v>136</v>
      </c>
      <c r="D481" s="11">
        <v>148</v>
      </c>
      <c r="E481" s="11">
        <v>15</v>
      </c>
      <c r="F481" s="11">
        <v>6</v>
      </c>
      <c r="G481" s="11">
        <v>0</v>
      </c>
      <c r="H481" s="11">
        <v>0</v>
      </c>
      <c r="I481" s="23">
        <f t="shared" si="44"/>
        <v>305</v>
      </c>
      <c r="J481" s="24">
        <f t="shared" si="45"/>
        <v>2</v>
      </c>
      <c r="K481" s="23">
        <f t="shared" si="46"/>
        <v>307</v>
      </c>
    </row>
    <row r="482" spans="1:11" x14ac:dyDescent="0.25">
      <c r="A482" s="22" t="str">
        <f t="shared" si="49"/>
        <v>Town of Yorktown - 31</v>
      </c>
      <c r="B482" s="11">
        <v>190031</v>
      </c>
      <c r="C482" s="11">
        <v>240</v>
      </c>
      <c r="D482" s="11">
        <v>269</v>
      </c>
      <c r="E482" s="11">
        <v>22</v>
      </c>
      <c r="F482" s="11">
        <v>16</v>
      </c>
      <c r="G482" s="11">
        <v>3</v>
      </c>
      <c r="H482" s="11">
        <v>0</v>
      </c>
      <c r="I482" s="23">
        <f t="shared" si="44"/>
        <v>550</v>
      </c>
      <c r="J482" s="24">
        <f t="shared" si="45"/>
        <v>5</v>
      </c>
      <c r="K482" s="23">
        <f t="shared" si="46"/>
        <v>555</v>
      </c>
    </row>
    <row r="483" spans="1:11" x14ac:dyDescent="0.25">
      <c r="A483" s="22" t="str">
        <f t="shared" si="49"/>
        <v>Town of Yorktown - 32</v>
      </c>
      <c r="B483" s="11">
        <v>190032</v>
      </c>
      <c r="C483" s="11">
        <v>65</v>
      </c>
      <c r="D483" s="11">
        <v>23</v>
      </c>
      <c r="E483" s="11">
        <v>4</v>
      </c>
      <c r="F483" s="11">
        <v>2</v>
      </c>
      <c r="G483" s="11">
        <v>1</v>
      </c>
      <c r="H483" s="11">
        <v>0</v>
      </c>
      <c r="I483" s="23">
        <f t="shared" si="44"/>
        <v>95</v>
      </c>
      <c r="J483" s="24">
        <f t="shared" si="45"/>
        <v>1</v>
      </c>
      <c r="K483" s="23">
        <f t="shared" si="46"/>
        <v>96</v>
      </c>
    </row>
    <row r="484" spans="1:11" x14ac:dyDescent="0.25">
      <c r="A484" s="22" t="str">
        <f t="shared" si="49"/>
        <v>Town of Yorktown - 33</v>
      </c>
      <c r="B484" s="11">
        <v>190033</v>
      </c>
      <c r="C484" s="11">
        <v>269</v>
      </c>
      <c r="D484" s="11">
        <v>218</v>
      </c>
      <c r="E484" s="11">
        <v>16</v>
      </c>
      <c r="F484" s="11">
        <v>11</v>
      </c>
      <c r="G484" s="11">
        <v>2</v>
      </c>
      <c r="H484" s="11">
        <v>0</v>
      </c>
      <c r="I484" s="23">
        <f t="shared" ref="I484:I548" si="50">SUM(C484:H484)</f>
        <v>516</v>
      </c>
      <c r="J484" s="24">
        <f t="shared" ref="J484:J548" si="51">SUM(K484-I484)</f>
        <v>3</v>
      </c>
      <c r="K484" s="23">
        <f t="shared" ref="K484:K548" si="52">VLOOKUP(B484,KEY,2,FALSE)</f>
        <v>519</v>
      </c>
    </row>
    <row r="485" spans="1:11" x14ac:dyDescent="0.25">
      <c r="A485" s="22" t="str">
        <f t="shared" si="49"/>
        <v>Town of Yorktown - 34</v>
      </c>
      <c r="B485" s="11">
        <v>190034</v>
      </c>
      <c r="C485" s="11">
        <v>146</v>
      </c>
      <c r="D485" s="11">
        <v>145</v>
      </c>
      <c r="E485" s="11">
        <v>18</v>
      </c>
      <c r="F485" s="11">
        <v>9</v>
      </c>
      <c r="G485" s="11">
        <v>2</v>
      </c>
      <c r="H485" s="11">
        <v>0</v>
      </c>
      <c r="I485" s="23">
        <f t="shared" si="50"/>
        <v>320</v>
      </c>
      <c r="J485" s="24">
        <f t="shared" si="51"/>
        <v>2</v>
      </c>
      <c r="K485" s="23">
        <f t="shared" si="52"/>
        <v>322</v>
      </c>
    </row>
    <row r="486" spans="1:11" x14ac:dyDescent="0.25">
      <c r="A486" s="22" t="str">
        <f t="shared" si="49"/>
        <v>Town of Yorktown - 35</v>
      </c>
      <c r="B486" s="11">
        <v>190035</v>
      </c>
      <c r="C486" s="11">
        <v>92</v>
      </c>
      <c r="D486" s="11">
        <v>147</v>
      </c>
      <c r="E486" s="11">
        <v>15</v>
      </c>
      <c r="F486" s="11">
        <v>5</v>
      </c>
      <c r="G486" s="11">
        <v>0</v>
      </c>
      <c r="H486" s="11">
        <v>0</v>
      </c>
      <c r="I486" s="23">
        <f t="shared" si="50"/>
        <v>259</v>
      </c>
      <c r="J486" s="24">
        <f t="shared" si="51"/>
        <v>5</v>
      </c>
      <c r="K486" s="23">
        <f t="shared" si="52"/>
        <v>264</v>
      </c>
    </row>
    <row r="487" spans="1:11" x14ac:dyDescent="0.25">
      <c r="A487" s="22" t="str">
        <f t="shared" si="49"/>
        <v>Town of Yorktown - 36</v>
      </c>
      <c r="B487" s="11">
        <v>190036</v>
      </c>
      <c r="C487" s="11">
        <v>165</v>
      </c>
      <c r="D487" s="11">
        <v>196</v>
      </c>
      <c r="E487" s="11">
        <v>28</v>
      </c>
      <c r="F487" s="11">
        <v>8</v>
      </c>
      <c r="G487" s="11">
        <v>4</v>
      </c>
      <c r="H487" s="11">
        <v>0</v>
      </c>
      <c r="I487" s="23">
        <f t="shared" si="50"/>
        <v>401</v>
      </c>
      <c r="J487" s="24">
        <f t="shared" si="51"/>
        <v>1</v>
      </c>
      <c r="K487" s="23">
        <f t="shared" si="52"/>
        <v>402</v>
      </c>
    </row>
    <row r="488" spans="1:11" x14ac:dyDescent="0.25">
      <c r="A488" s="22" t="str">
        <f t="shared" si="49"/>
        <v>Town of Yorktown - 37</v>
      </c>
      <c r="B488" s="11">
        <v>190037</v>
      </c>
      <c r="C488" s="11">
        <v>102</v>
      </c>
      <c r="D488" s="11">
        <v>111</v>
      </c>
      <c r="E488" s="11">
        <v>10</v>
      </c>
      <c r="F488" s="11">
        <v>11</v>
      </c>
      <c r="G488" s="11">
        <v>0</v>
      </c>
      <c r="H488" s="11">
        <v>0</v>
      </c>
      <c r="I488" s="23">
        <f t="shared" si="50"/>
        <v>234</v>
      </c>
      <c r="J488" s="24">
        <f t="shared" si="51"/>
        <v>3</v>
      </c>
      <c r="K488" s="23">
        <f t="shared" si="52"/>
        <v>237</v>
      </c>
    </row>
    <row r="489" spans="1:11" x14ac:dyDescent="0.25">
      <c r="A489" s="22" t="str">
        <f t="shared" si="49"/>
        <v>Town of Yorktown - 38</v>
      </c>
      <c r="B489" s="11">
        <v>190038</v>
      </c>
      <c r="C489" s="11">
        <v>288</v>
      </c>
      <c r="D489" s="11">
        <v>240</v>
      </c>
      <c r="E489" s="11">
        <v>34</v>
      </c>
      <c r="F489" s="11">
        <v>23</v>
      </c>
      <c r="G489" s="11">
        <v>3</v>
      </c>
      <c r="H489" s="11">
        <v>0</v>
      </c>
      <c r="I489" s="23">
        <f t="shared" si="50"/>
        <v>588</v>
      </c>
      <c r="J489" s="24">
        <f t="shared" si="51"/>
        <v>13</v>
      </c>
      <c r="K489" s="23">
        <f t="shared" si="52"/>
        <v>601</v>
      </c>
    </row>
    <row r="490" spans="1:11" x14ac:dyDescent="0.25">
      <c r="A490" s="22" t="str">
        <f t="shared" si="49"/>
        <v>Town of Yorktown - 39</v>
      </c>
      <c r="B490" s="11">
        <v>190039</v>
      </c>
      <c r="C490" s="11">
        <v>153</v>
      </c>
      <c r="D490" s="11">
        <v>172</v>
      </c>
      <c r="E490" s="11">
        <v>14</v>
      </c>
      <c r="F490" s="11">
        <v>10</v>
      </c>
      <c r="G490" s="11">
        <v>1</v>
      </c>
      <c r="H490" s="11">
        <v>0</v>
      </c>
      <c r="I490" s="23">
        <f t="shared" si="50"/>
        <v>350</v>
      </c>
      <c r="J490" s="24">
        <f t="shared" si="51"/>
        <v>1</v>
      </c>
      <c r="K490" s="23">
        <f t="shared" si="52"/>
        <v>351</v>
      </c>
    </row>
    <row r="491" spans="1:11" x14ac:dyDescent="0.25">
      <c r="A491" s="22" t="str">
        <f t="shared" si="49"/>
        <v>Town of Yorktown - 40</v>
      </c>
      <c r="B491" s="11">
        <v>190040</v>
      </c>
      <c r="C491" s="11">
        <v>117</v>
      </c>
      <c r="D491" s="11">
        <v>126</v>
      </c>
      <c r="E491" s="11">
        <v>5</v>
      </c>
      <c r="F491" s="11">
        <v>5</v>
      </c>
      <c r="G491" s="11">
        <v>1</v>
      </c>
      <c r="H491" s="11">
        <v>0</v>
      </c>
      <c r="I491" s="23">
        <f t="shared" si="50"/>
        <v>254</v>
      </c>
      <c r="J491" s="24">
        <f t="shared" si="51"/>
        <v>4</v>
      </c>
      <c r="K491" s="23">
        <f t="shared" si="52"/>
        <v>258</v>
      </c>
    </row>
    <row r="492" spans="1:11" x14ac:dyDescent="0.25">
      <c r="A492" s="22" t="str">
        <f t="shared" si="49"/>
        <v>Town of Yorktown - 41</v>
      </c>
      <c r="B492" s="11">
        <v>190041</v>
      </c>
      <c r="C492" s="11">
        <v>81</v>
      </c>
      <c r="D492" s="11">
        <v>52</v>
      </c>
      <c r="E492" s="11">
        <v>7</v>
      </c>
      <c r="F492" s="11">
        <v>10</v>
      </c>
      <c r="G492" s="11">
        <v>0</v>
      </c>
      <c r="H492" s="11">
        <v>0</v>
      </c>
      <c r="I492" s="23">
        <f t="shared" si="50"/>
        <v>150</v>
      </c>
      <c r="J492" s="24">
        <f t="shared" si="51"/>
        <v>1</v>
      </c>
      <c r="K492" s="23">
        <f t="shared" si="52"/>
        <v>151</v>
      </c>
    </row>
    <row r="493" spans="1:11" x14ac:dyDescent="0.25">
      <c r="A493" s="22" t="str">
        <f t="shared" si="49"/>
        <v>Town of Yorktown - 42</v>
      </c>
      <c r="B493" s="11">
        <v>190042</v>
      </c>
      <c r="C493" s="11">
        <v>148</v>
      </c>
      <c r="D493" s="11">
        <v>164</v>
      </c>
      <c r="E493" s="11">
        <v>10</v>
      </c>
      <c r="F493" s="11">
        <v>11</v>
      </c>
      <c r="G493" s="11">
        <v>0</v>
      </c>
      <c r="H493" s="11">
        <v>0</v>
      </c>
      <c r="I493" s="23">
        <f t="shared" si="50"/>
        <v>333</v>
      </c>
      <c r="J493" s="24">
        <f t="shared" si="51"/>
        <v>1</v>
      </c>
      <c r="K493" s="23">
        <f t="shared" si="52"/>
        <v>334</v>
      </c>
    </row>
    <row r="494" spans="1:11" ht="13.8" thickBot="1" x14ac:dyDescent="0.3">
      <c r="A494" s="18" t="str">
        <f t="shared" si="49"/>
        <v>Town of Yorktown - 43</v>
      </c>
      <c r="B494" s="19">
        <v>190043</v>
      </c>
      <c r="C494" s="19">
        <v>184</v>
      </c>
      <c r="D494" s="19">
        <v>99</v>
      </c>
      <c r="E494" s="19">
        <v>14</v>
      </c>
      <c r="F494" s="19">
        <v>13</v>
      </c>
      <c r="G494" s="19">
        <v>1</v>
      </c>
      <c r="H494" s="19">
        <v>1</v>
      </c>
      <c r="I494" s="19">
        <f t="shared" si="50"/>
        <v>312</v>
      </c>
      <c r="J494" s="26">
        <f t="shared" si="51"/>
        <v>2</v>
      </c>
      <c r="K494" s="19">
        <f t="shared" si="52"/>
        <v>314</v>
      </c>
    </row>
    <row r="495" spans="1:11" x14ac:dyDescent="0.25">
      <c r="A495" s="22"/>
      <c r="B495" s="11" t="s">
        <v>977</v>
      </c>
      <c r="C495" s="11">
        <f>SUM(C452:C494)</f>
        <v>7278</v>
      </c>
      <c r="D495" s="11">
        <f t="shared" ref="D495:K495" si="53">SUM(D452:D494)</f>
        <v>7991</v>
      </c>
      <c r="E495" s="11">
        <f t="shared" si="53"/>
        <v>793</v>
      </c>
      <c r="F495" s="11">
        <f t="shared" si="53"/>
        <v>488</v>
      </c>
      <c r="G495" s="11">
        <f t="shared" si="53"/>
        <v>56</v>
      </c>
      <c r="H495" s="11">
        <f t="shared" si="53"/>
        <v>2</v>
      </c>
      <c r="I495" s="11">
        <f t="shared" si="53"/>
        <v>16608</v>
      </c>
      <c r="J495" s="11">
        <f t="shared" si="53"/>
        <v>218</v>
      </c>
      <c r="K495" s="11">
        <f t="shared" si="53"/>
        <v>16826</v>
      </c>
    </row>
    <row r="496" spans="1:11" x14ac:dyDescent="0.25">
      <c r="A496" s="22" t="str">
        <f t="shared" si="49"/>
        <v>City of Mount Vernon - 1</v>
      </c>
      <c r="B496" s="11">
        <v>200001</v>
      </c>
      <c r="C496" s="11">
        <v>186</v>
      </c>
      <c r="D496" s="11">
        <v>10</v>
      </c>
      <c r="E496" s="11">
        <v>2</v>
      </c>
      <c r="F496" s="11">
        <v>5</v>
      </c>
      <c r="G496" s="11">
        <v>0</v>
      </c>
      <c r="H496" s="11">
        <v>0</v>
      </c>
      <c r="I496" s="23">
        <f t="shared" si="50"/>
        <v>203</v>
      </c>
      <c r="J496" s="24">
        <f t="shared" si="51"/>
        <v>6</v>
      </c>
      <c r="K496" s="23">
        <f t="shared" si="52"/>
        <v>209</v>
      </c>
    </row>
    <row r="497" spans="1:11" x14ac:dyDescent="0.25">
      <c r="A497" s="22" t="str">
        <f t="shared" si="49"/>
        <v>City of Mount Vernon - 2</v>
      </c>
      <c r="B497" s="11">
        <v>200002</v>
      </c>
      <c r="C497" s="11">
        <v>318</v>
      </c>
      <c r="D497" s="11">
        <v>20</v>
      </c>
      <c r="E497" s="11">
        <v>3</v>
      </c>
      <c r="F497" s="11">
        <v>9</v>
      </c>
      <c r="G497" s="11">
        <v>2</v>
      </c>
      <c r="H497" s="11">
        <v>0</v>
      </c>
      <c r="I497" s="23">
        <f t="shared" si="50"/>
        <v>352</v>
      </c>
      <c r="J497" s="24">
        <f t="shared" si="51"/>
        <v>9</v>
      </c>
      <c r="K497" s="23">
        <f t="shared" si="52"/>
        <v>361</v>
      </c>
    </row>
    <row r="498" spans="1:11" x14ac:dyDescent="0.25">
      <c r="A498" s="22" t="str">
        <f t="shared" si="49"/>
        <v>City of Mount Vernon - 3</v>
      </c>
      <c r="B498" s="11">
        <v>200003</v>
      </c>
      <c r="C498" s="11">
        <v>199</v>
      </c>
      <c r="D498" s="11">
        <v>8</v>
      </c>
      <c r="E498" s="11">
        <v>1</v>
      </c>
      <c r="F498" s="11">
        <v>2</v>
      </c>
      <c r="G498" s="11">
        <v>0</v>
      </c>
      <c r="H498" s="11">
        <v>0</v>
      </c>
      <c r="I498" s="23">
        <f t="shared" si="50"/>
        <v>210</v>
      </c>
      <c r="J498" s="24">
        <f t="shared" si="51"/>
        <v>1</v>
      </c>
      <c r="K498" s="23">
        <f t="shared" si="52"/>
        <v>211</v>
      </c>
    </row>
    <row r="499" spans="1:11" x14ac:dyDescent="0.25">
      <c r="A499" s="22" t="str">
        <f t="shared" si="49"/>
        <v>City of Mount Vernon - 4</v>
      </c>
      <c r="B499" s="11">
        <v>200004</v>
      </c>
      <c r="C499" s="11">
        <v>208</v>
      </c>
      <c r="D499" s="11">
        <v>7</v>
      </c>
      <c r="E499" s="11">
        <v>1</v>
      </c>
      <c r="F499" s="11">
        <v>4</v>
      </c>
      <c r="G499" s="11">
        <v>0</v>
      </c>
      <c r="H499" s="11">
        <v>0</v>
      </c>
      <c r="I499" s="23">
        <f t="shared" si="50"/>
        <v>220</v>
      </c>
      <c r="J499" s="24">
        <f t="shared" si="51"/>
        <v>2</v>
      </c>
      <c r="K499" s="23">
        <f t="shared" si="52"/>
        <v>222</v>
      </c>
    </row>
    <row r="500" spans="1:11" x14ac:dyDescent="0.25">
      <c r="A500" s="22" t="str">
        <f t="shared" si="49"/>
        <v>City of Mount Vernon - 5</v>
      </c>
      <c r="B500" s="11">
        <v>200005</v>
      </c>
      <c r="C500" s="11">
        <v>287</v>
      </c>
      <c r="D500" s="11">
        <v>5</v>
      </c>
      <c r="E500" s="11">
        <v>5</v>
      </c>
      <c r="F500" s="11">
        <v>8</v>
      </c>
      <c r="G500" s="11">
        <v>2</v>
      </c>
      <c r="H500" s="11">
        <v>0</v>
      </c>
      <c r="I500" s="23">
        <f t="shared" si="50"/>
        <v>307</v>
      </c>
      <c r="J500" s="24">
        <f t="shared" si="51"/>
        <v>8</v>
      </c>
      <c r="K500" s="23">
        <f t="shared" si="52"/>
        <v>315</v>
      </c>
    </row>
    <row r="501" spans="1:11" x14ac:dyDescent="0.25">
      <c r="A501" s="22" t="str">
        <f t="shared" si="49"/>
        <v>City of Mount Vernon - 6</v>
      </c>
      <c r="B501" s="11">
        <v>200006</v>
      </c>
      <c r="C501" s="11">
        <v>283</v>
      </c>
      <c r="D501" s="11">
        <v>8</v>
      </c>
      <c r="E501" s="11">
        <v>6</v>
      </c>
      <c r="F501" s="11">
        <v>5</v>
      </c>
      <c r="G501" s="11">
        <v>0</v>
      </c>
      <c r="H501" s="11">
        <v>0</v>
      </c>
      <c r="I501" s="23">
        <f t="shared" si="50"/>
        <v>302</v>
      </c>
      <c r="J501" s="24">
        <f t="shared" si="51"/>
        <v>3</v>
      </c>
      <c r="K501" s="23">
        <f t="shared" si="52"/>
        <v>305</v>
      </c>
    </row>
    <row r="502" spans="1:11" x14ac:dyDescent="0.25">
      <c r="A502" s="22" t="str">
        <f t="shared" si="49"/>
        <v>City of Mount Vernon - 7</v>
      </c>
      <c r="B502" s="11">
        <v>200007</v>
      </c>
      <c r="C502" s="11">
        <v>215</v>
      </c>
      <c r="D502" s="11">
        <v>10</v>
      </c>
      <c r="E502" s="11">
        <v>0</v>
      </c>
      <c r="F502" s="11">
        <v>5</v>
      </c>
      <c r="G502" s="11">
        <v>0</v>
      </c>
      <c r="H502" s="11">
        <v>0</v>
      </c>
      <c r="I502" s="23">
        <f t="shared" si="50"/>
        <v>230</v>
      </c>
      <c r="J502" s="24">
        <f t="shared" si="51"/>
        <v>6</v>
      </c>
      <c r="K502" s="23">
        <f t="shared" si="52"/>
        <v>236</v>
      </c>
    </row>
    <row r="503" spans="1:11" x14ac:dyDescent="0.25">
      <c r="A503" s="22" t="str">
        <f t="shared" si="49"/>
        <v>City of Mount Vernon - 8</v>
      </c>
      <c r="B503" s="11">
        <v>200008</v>
      </c>
      <c r="C503" s="11">
        <v>379</v>
      </c>
      <c r="D503" s="11">
        <v>14</v>
      </c>
      <c r="E503" s="11">
        <v>0</v>
      </c>
      <c r="F503" s="11">
        <v>8</v>
      </c>
      <c r="G503" s="11">
        <v>2</v>
      </c>
      <c r="H503" s="11">
        <v>0</v>
      </c>
      <c r="I503" s="23">
        <f t="shared" si="50"/>
        <v>403</v>
      </c>
      <c r="J503" s="24">
        <f t="shared" si="51"/>
        <v>6</v>
      </c>
      <c r="K503" s="23">
        <f t="shared" si="52"/>
        <v>409</v>
      </c>
    </row>
    <row r="504" spans="1:11" x14ac:dyDescent="0.25">
      <c r="A504" s="22" t="str">
        <f t="shared" si="49"/>
        <v>City of Mount Vernon - 9</v>
      </c>
      <c r="B504" s="11">
        <v>200009</v>
      </c>
      <c r="C504" s="11">
        <v>344</v>
      </c>
      <c r="D504" s="11">
        <v>10</v>
      </c>
      <c r="E504" s="11">
        <v>5</v>
      </c>
      <c r="F504" s="11">
        <v>5</v>
      </c>
      <c r="G504" s="11">
        <v>1</v>
      </c>
      <c r="H504" s="11">
        <v>0</v>
      </c>
      <c r="I504" s="23">
        <f t="shared" si="50"/>
        <v>365</v>
      </c>
      <c r="J504" s="24">
        <f t="shared" si="51"/>
        <v>4</v>
      </c>
      <c r="K504" s="23">
        <f t="shared" si="52"/>
        <v>369</v>
      </c>
    </row>
    <row r="505" spans="1:11" x14ac:dyDescent="0.25">
      <c r="A505" s="22" t="str">
        <f t="shared" si="49"/>
        <v>City of Mount Vernon - 10</v>
      </c>
      <c r="B505" s="11">
        <v>200010</v>
      </c>
      <c r="C505" s="11">
        <v>245</v>
      </c>
      <c r="D505" s="11">
        <v>8</v>
      </c>
      <c r="E505" s="11">
        <v>1</v>
      </c>
      <c r="F505" s="11">
        <v>5</v>
      </c>
      <c r="G505" s="11">
        <v>0</v>
      </c>
      <c r="H505" s="11">
        <v>0</v>
      </c>
      <c r="I505" s="23">
        <f t="shared" si="50"/>
        <v>259</v>
      </c>
      <c r="J505" s="24">
        <f t="shared" si="51"/>
        <v>4</v>
      </c>
      <c r="K505" s="23">
        <f t="shared" si="52"/>
        <v>263</v>
      </c>
    </row>
    <row r="506" spans="1:11" x14ac:dyDescent="0.25">
      <c r="A506" s="22" t="str">
        <f t="shared" si="49"/>
        <v>City of Mount Vernon - 11</v>
      </c>
      <c r="B506" s="11">
        <v>200011</v>
      </c>
      <c r="C506" s="11">
        <v>215</v>
      </c>
      <c r="D506" s="11">
        <v>20</v>
      </c>
      <c r="E506" s="11">
        <v>0</v>
      </c>
      <c r="F506" s="11">
        <v>2</v>
      </c>
      <c r="G506" s="11">
        <v>0</v>
      </c>
      <c r="H506" s="11">
        <v>0</v>
      </c>
      <c r="I506" s="23">
        <f t="shared" si="50"/>
        <v>237</v>
      </c>
      <c r="J506" s="24">
        <f t="shared" si="51"/>
        <v>3</v>
      </c>
      <c r="K506" s="23">
        <f t="shared" si="52"/>
        <v>240</v>
      </c>
    </row>
    <row r="507" spans="1:11" x14ac:dyDescent="0.25">
      <c r="A507" s="22" t="str">
        <f t="shared" si="49"/>
        <v>City of Mount Vernon - 12</v>
      </c>
      <c r="B507" s="11">
        <v>200012</v>
      </c>
      <c r="C507" s="11">
        <v>219</v>
      </c>
      <c r="D507" s="11">
        <v>10</v>
      </c>
      <c r="E507" s="11">
        <v>1</v>
      </c>
      <c r="F507" s="11">
        <v>5</v>
      </c>
      <c r="G507" s="11">
        <v>4</v>
      </c>
      <c r="H507" s="11">
        <v>0</v>
      </c>
      <c r="I507" s="23">
        <f t="shared" si="50"/>
        <v>239</v>
      </c>
      <c r="J507" s="24">
        <f t="shared" si="51"/>
        <v>4</v>
      </c>
      <c r="K507" s="23">
        <f t="shared" si="52"/>
        <v>243</v>
      </c>
    </row>
    <row r="508" spans="1:11" x14ac:dyDescent="0.25">
      <c r="A508" s="22" t="str">
        <f t="shared" si="49"/>
        <v>City of Mount Vernon - 13</v>
      </c>
      <c r="B508" s="11">
        <v>200013</v>
      </c>
      <c r="C508" s="11">
        <v>155</v>
      </c>
      <c r="D508" s="11">
        <v>6</v>
      </c>
      <c r="E508" s="11">
        <v>1</v>
      </c>
      <c r="F508" s="11">
        <v>3</v>
      </c>
      <c r="G508" s="11">
        <v>1</v>
      </c>
      <c r="H508" s="11">
        <v>0</v>
      </c>
      <c r="I508" s="23">
        <f t="shared" si="50"/>
        <v>166</v>
      </c>
      <c r="J508" s="24">
        <f t="shared" si="51"/>
        <v>11</v>
      </c>
      <c r="K508" s="23">
        <f t="shared" si="52"/>
        <v>177</v>
      </c>
    </row>
    <row r="509" spans="1:11" x14ac:dyDescent="0.25">
      <c r="A509" s="22" t="str">
        <f t="shared" si="49"/>
        <v>City of Mount Vernon - 14</v>
      </c>
      <c r="B509" s="11">
        <v>200014</v>
      </c>
      <c r="C509" s="11">
        <v>152</v>
      </c>
      <c r="D509" s="11">
        <v>7</v>
      </c>
      <c r="E509" s="11">
        <v>1</v>
      </c>
      <c r="F509" s="11">
        <v>0</v>
      </c>
      <c r="G509" s="11">
        <v>0</v>
      </c>
      <c r="H509" s="11">
        <v>0</v>
      </c>
      <c r="I509" s="23">
        <f t="shared" si="50"/>
        <v>160</v>
      </c>
      <c r="J509" s="24">
        <f t="shared" si="51"/>
        <v>10</v>
      </c>
      <c r="K509" s="23">
        <f t="shared" si="52"/>
        <v>170</v>
      </c>
    </row>
    <row r="510" spans="1:11" x14ac:dyDescent="0.25">
      <c r="A510" s="22" t="str">
        <f t="shared" si="49"/>
        <v>City of Mount Vernon - 15</v>
      </c>
      <c r="B510" s="11">
        <v>200015</v>
      </c>
      <c r="C510" s="11">
        <v>262</v>
      </c>
      <c r="D510" s="11">
        <v>6</v>
      </c>
      <c r="E510" s="11">
        <v>0</v>
      </c>
      <c r="F510" s="11">
        <v>8</v>
      </c>
      <c r="G510" s="11">
        <v>0</v>
      </c>
      <c r="H510" s="11">
        <v>0</v>
      </c>
      <c r="I510" s="23">
        <f t="shared" si="50"/>
        <v>276</v>
      </c>
      <c r="J510" s="24">
        <f t="shared" si="51"/>
        <v>12</v>
      </c>
      <c r="K510" s="23">
        <f t="shared" si="52"/>
        <v>288</v>
      </c>
    </row>
    <row r="511" spans="1:11" x14ac:dyDescent="0.25">
      <c r="A511" s="22" t="str">
        <f t="shared" si="49"/>
        <v>City of Mount Vernon - 16</v>
      </c>
      <c r="B511" s="11">
        <v>200016</v>
      </c>
      <c r="C511" s="11">
        <v>186</v>
      </c>
      <c r="D511" s="11">
        <v>8</v>
      </c>
      <c r="E511" s="11">
        <v>0</v>
      </c>
      <c r="F511" s="11">
        <v>2</v>
      </c>
      <c r="G511" s="11">
        <v>0</v>
      </c>
      <c r="H511" s="11">
        <v>0</v>
      </c>
      <c r="I511" s="23">
        <f t="shared" si="50"/>
        <v>196</v>
      </c>
      <c r="J511" s="24">
        <f t="shared" si="51"/>
        <v>9</v>
      </c>
      <c r="K511" s="23">
        <f t="shared" si="52"/>
        <v>205</v>
      </c>
    </row>
    <row r="512" spans="1:11" x14ac:dyDescent="0.25">
      <c r="A512" s="22" t="str">
        <f t="shared" si="49"/>
        <v>City of Mount Vernon - 17</v>
      </c>
      <c r="B512" s="11">
        <v>200017</v>
      </c>
      <c r="C512" s="11">
        <v>176</v>
      </c>
      <c r="D512" s="11">
        <v>7</v>
      </c>
      <c r="E512" s="11">
        <v>2</v>
      </c>
      <c r="F512" s="11">
        <v>3</v>
      </c>
      <c r="G512" s="11">
        <v>0</v>
      </c>
      <c r="H512" s="11">
        <v>0</v>
      </c>
      <c r="I512" s="23">
        <f t="shared" si="50"/>
        <v>188</v>
      </c>
      <c r="J512" s="24">
        <f t="shared" si="51"/>
        <v>11</v>
      </c>
      <c r="K512" s="23">
        <f t="shared" si="52"/>
        <v>199</v>
      </c>
    </row>
    <row r="513" spans="1:11" x14ac:dyDescent="0.25">
      <c r="A513" s="22" t="str">
        <f t="shared" si="49"/>
        <v>City of Mount Vernon - 18</v>
      </c>
      <c r="B513" s="11">
        <v>200018</v>
      </c>
      <c r="C513" s="11">
        <v>171</v>
      </c>
      <c r="D513" s="11">
        <v>7</v>
      </c>
      <c r="E513" s="11">
        <v>1</v>
      </c>
      <c r="F513" s="11">
        <v>6</v>
      </c>
      <c r="G513" s="11">
        <v>0</v>
      </c>
      <c r="H513" s="11">
        <v>0</v>
      </c>
      <c r="I513" s="23">
        <f t="shared" si="50"/>
        <v>185</v>
      </c>
      <c r="J513" s="24">
        <f t="shared" si="51"/>
        <v>4</v>
      </c>
      <c r="K513" s="23">
        <f t="shared" si="52"/>
        <v>189</v>
      </c>
    </row>
    <row r="514" spans="1:11" x14ac:dyDescent="0.25">
      <c r="A514" s="22" t="str">
        <f t="shared" si="49"/>
        <v>City of Mount Vernon - 19</v>
      </c>
      <c r="B514" s="11">
        <v>200019</v>
      </c>
      <c r="C514" s="11">
        <v>136</v>
      </c>
      <c r="D514" s="11">
        <v>3</v>
      </c>
      <c r="E514" s="11">
        <v>0</v>
      </c>
      <c r="F514" s="11">
        <v>6</v>
      </c>
      <c r="G514" s="11">
        <v>0</v>
      </c>
      <c r="H514" s="11">
        <v>0</v>
      </c>
      <c r="I514" s="23">
        <f t="shared" si="50"/>
        <v>145</v>
      </c>
      <c r="J514" s="24">
        <f t="shared" si="51"/>
        <v>19</v>
      </c>
      <c r="K514" s="23">
        <f t="shared" si="52"/>
        <v>164</v>
      </c>
    </row>
    <row r="515" spans="1:11" x14ac:dyDescent="0.25">
      <c r="A515" s="22" t="str">
        <f t="shared" si="49"/>
        <v>City of Mount Vernon - 20</v>
      </c>
      <c r="B515" s="11">
        <v>200020</v>
      </c>
      <c r="C515" s="11">
        <v>395</v>
      </c>
      <c r="D515" s="11">
        <v>19</v>
      </c>
      <c r="E515" s="11">
        <v>6</v>
      </c>
      <c r="F515" s="11">
        <v>15</v>
      </c>
      <c r="G515" s="11">
        <v>1</v>
      </c>
      <c r="H515" s="11">
        <v>2</v>
      </c>
      <c r="I515" s="23">
        <f t="shared" si="50"/>
        <v>438</v>
      </c>
      <c r="J515" s="24">
        <f t="shared" si="51"/>
        <v>4</v>
      </c>
      <c r="K515" s="23">
        <f t="shared" si="52"/>
        <v>442</v>
      </c>
    </row>
    <row r="516" spans="1:11" x14ac:dyDescent="0.25">
      <c r="A516" s="22" t="str">
        <f t="shared" si="49"/>
        <v>City of Mount Vernon - 21</v>
      </c>
      <c r="B516" s="11">
        <v>200021</v>
      </c>
      <c r="C516" s="11">
        <v>133</v>
      </c>
      <c r="D516" s="11">
        <v>19</v>
      </c>
      <c r="E516" s="11">
        <v>1</v>
      </c>
      <c r="F516" s="11">
        <v>5</v>
      </c>
      <c r="G516" s="11">
        <v>1</v>
      </c>
      <c r="H516" s="11">
        <v>0</v>
      </c>
      <c r="I516" s="23">
        <f t="shared" si="50"/>
        <v>159</v>
      </c>
      <c r="J516" s="24">
        <f t="shared" si="51"/>
        <v>13</v>
      </c>
      <c r="K516" s="23">
        <f t="shared" si="52"/>
        <v>172</v>
      </c>
    </row>
    <row r="517" spans="1:11" x14ac:dyDescent="0.25">
      <c r="A517" s="22" t="str">
        <f t="shared" si="49"/>
        <v>City of Mount Vernon - 22</v>
      </c>
      <c r="B517" s="11">
        <v>200022</v>
      </c>
      <c r="C517" s="11">
        <v>91</v>
      </c>
      <c r="D517" s="11">
        <v>14</v>
      </c>
      <c r="E517" s="11">
        <v>1</v>
      </c>
      <c r="F517" s="11">
        <v>3</v>
      </c>
      <c r="G517" s="11">
        <v>0</v>
      </c>
      <c r="H517" s="11">
        <v>0</v>
      </c>
      <c r="I517" s="23">
        <f t="shared" si="50"/>
        <v>109</v>
      </c>
      <c r="J517" s="24">
        <f t="shared" si="51"/>
        <v>6</v>
      </c>
      <c r="K517" s="23">
        <f t="shared" si="52"/>
        <v>115</v>
      </c>
    </row>
    <row r="518" spans="1:11" x14ac:dyDescent="0.25">
      <c r="A518" s="22" t="str">
        <f t="shared" si="49"/>
        <v>City of Mount Vernon - 23</v>
      </c>
      <c r="B518" s="11">
        <v>200023</v>
      </c>
      <c r="C518" s="11">
        <v>70</v>
      </c>
      <c r="D518" s="11">
        <v>11</v>
      </c>
      <c r="E518" s="11">
        <v>0</v>
      </c>
      <c r="F518" s="11">
        <v>2</v>
      </c>
      <c r="G518" s="11">
        <v>0</v>
      </c>
      <c r="H518" s="11">
        <v>0</v>
      </c>
      <c r="I518" s="23">
        <f t="shared" si="50"/>
        <v>83</v>
      </c>
      <c r="J518" s="24">
        <f t="shared" si="51"/>
        <v>10</v>
      </c>
      <c r="K518" s="23">
        <f t="shared" si="52"/>
        <v>93</v>
      </c>
    </row>
    <row r="519" spans="1:11" x14ac:dyDescent="0.25">
      <c r="A519" s="22" t="str">
        <f t="shared" si="49"/>
        <v>City of Mount Vernon - 24</v>
      </c>
      <c r="B519" s="11">
        <v>200024</v>
      </c>
      <c r="C519" s="11">
        <v>216</v>
      </c>
      <c r="D519" s="11">
        <v>42</v>
      </c>
      <c r="E519" s="11">
        <v>7</v>
      </c>
      <c r="F519" s="11">
        <v>5</v>
      </c>
      <c r="G519" s="11">
        <v>2</v>
      </c>
      <c r="H519" s="11">
        <v>0</v>
      </c>
      <c r="I519" s="23">
        <f t="shared" si="50"/>
        <v>272</v>
      </c>
      <c r="J519" s="24">
        <f t="shared" si="51"/>
        <v>6</v>
      </c>
      <c r="K519" s="23">
        <f t="shared" si="52"/>
        <v>278</v>
      </c>
    </row>
    <row r="520" spans="1:11" x14ac:dyDescent="0.25">
      <c r="A520" s="22" t="str">
        <f t="shared" si="49"/>
        <v>City of Mount Vernon - 25</v>
      </c>
      <c r="B520" s="11">
        <v>200025</v>
      </c>
      <c r="C520" s="11">
        <v>0</v>
      </c>
      <c r="D520" s="11">
        <v>1</v>
      </c>
      <c r="E520" s="11">
        <v>0</v>
      </c>
      <c r="F520" s="11">
        <v>0</v>
      </c>
      <c r="G520" s="11">
        <v>0</v>
      </c>
      <c r="H520" s="11">
        <v>0</v>
      </c>
      <c r="I520" s="23">
        <f t="shared" si="50"/>
        <v>1</v>
      </c>
      <c r="J520" s="24">
        <f t="shared" si="51"/>
        <v>0</v>
      </c>
      <c r="K520" s="23">
        <f t="shared" si="52"/>
        <v>1</v>
      </c>
    </row>
    <row r="521" spans="1:11" x14ac:dyDescent="0.25">
      <c r="A521" s="22" t="str">
        <f t="shared" si="49"/>
        <v>City of Mount Vernon - 26</v>
      </c>
      <c r="B521" s="11">
        <v>200026</v>
      </c>
      <c r="C521" s="11">
        <v>117</v>
      </c>
      <c r="D521" s="11">
        <v>39</v>
      </c>
      <c r="E521" s="11">
        <v>2</v>
      </c>
      <c r="F521" s="11">
        <v>3</v>
      </c>
      <c r="G521" s="11">
        <v>1</v>
      </c>
      <c r="H521" s="11">
        <v>0</v>
      </c>
      <c r="I521" s="23">
        <f t="shared" si="50"/>
        <v>162</v>
      </c>
      <c r="J521" s="24">
        <f t="shared" si="51"/>
        <v>3</v>
      </c>
      <c r="K521" s="23">
        <f t="shared" si="52"/>
        <v>165</v>
      </c>
    </row>
    <row r="522" spans="1:11" x14ac:dyDescent="0.25">
      <c r="A522" s="22" t="str">
        <f t="shared" si="49"/>
        <v>City of Mount Vernon - 27</v>
      </c>
      <c r="B522" s="11">
        <v>200027</v>
      </c>
      <c r="C522" s="11">
        <v>180</v>
      </c>
      <c r="D522" s="11">
        <v>64</v>
      </c>
      <c r="E522" s="11">
        <v>8</v>
      </c>
      <c r="F522" s="11">
        <v>12</v>
      </c>
      <c r="G522" s="11">
        <v>3</v>
      </c>
      <c r="H522" s="11">
        <v>0</v>
      </c>
      <c r="I522" s="23">
        <f t="shared" si="50"/>
        <v>267</v>
      </c>
      <c r="J522" s="24">
        <f t="shared" si="51"/>
        <v>1</v>
      </c>
      <c r="K522" s="23">
        <f t="shared" si="52"/>
        <v>268</v>
      </c>
    </row>
    <row r="523" spans="1:11" x14ac:dyDescent="0.25">
      <c r="A523" s="22" t="str">
        <f t="shared" si="49"/>
        <v>City of Mount Vernon - 28</v>
      </c>
      <c r="B523" s="11">
        <v>200028</v>
      </c>
      <c r="C523" s="11">
        <v>184</v>
      </c>
      <c r="D523" s="11">
        <v>35</v>
      </c>
      <c r="E523" s="11">
        <v>7</v>
      </c>
      <c r="F523" s="11">
        <v>5</v>
      </c>
      <c r="G523" s="11">
        <v>1</v>
      </c>
      <c r="H523" s="11">
        <v>0</v>
      </c>
      <c r="I523" s="23">
        <f t="shared" si="50"/>
        <v>232</v>
      </c>
      <c r="J523" s="24">
        <f t="shared" si="51"/>
        <v>8</v>
      </c>
      <c r="K523" s="23">
        <f t="shared" si="52"/>
        <v>240</v>
      </c>
    </row>
    <row r="524" spans="1:11" x14ac:dyDescent="0.25">
      <c r="A524" s="22" t="str">
        <f t="shared" si="49"/>
        <v>City of Mount Vernon - 29</v>
      </c>
      <c r="B524" s="11">
        <v>200029</v>
      </c>
      <c r="C524" s="11">
        <v>343</v>
      </c>
      <c r="D524" s="11">
        <v>17</v>
      </c>
      <c r="E524" s="11">
        <v>1</v>
      </c>
      <c r="F524" s="11">
        <v>6</v>
      </c>
      <c r="G524" s="11">
        <v>1</v>
      </c>
      <c r="H524" s="11">
        <v>0</v>
      </c>
      <c r="I524" s="23">
        <f t="shared" si="50"/>
        <v>368</v>
      </c>
      <c r="J524" s="24">
        <f t="shared" si="51"/>
        <v>4</v>
      </c>
      <c r="K524" s="23">
        <f t="shared" si="52"/>
        <v>372</v>
      </c>
    </row>
    <row r="525" spans="1:11" x14ac:dyDescent="0.25">
      <c r="A525" s="22" t="str">
        <f t="shared" si="49"/>
        <v>City of Mount Vernon - 30</v>
      </c>
      <c r="B525" s="11">
        <v>200030</v>
      </c>
      <c r="C525" s="11">
        <v>107</v>
      </c>
      <c r="D525" s="11">
        <v>17</v>
      </c>
      <c r="E525" s="11">
        <v>0</v>
      </c>
      <c r="F525" s="11">
        <v>4</v>
      </c>
      <c r="G525" s="11">
        <v>0</v>
      </c>
      <c r="H525" s="11">
        <v>0</v>
      </c>
      <c r="I525" s="23">
        <f t="shared" si="50"/>
        <v>128</v>
      </c>
      <c r="J525" s="24">
        <f t="shared" si="51"/>
        <v>2</v>
      </c>
      <c r="K525" s="23">
        <f t="shared" si="52"/>
        <v>130</v>
      </c>
    </row>
    <row r="526" spans="1:11" x14ac:dyDescent="0.25">
      <c r="A526" s="22" t="str">
        <f t="shared" si="49"/>
        <v>City of Mount Vernon - 31</v>
      </c>
      <c r="B526" s="11">
        <v>200031</v>
      </c>
      <c r="C526" s="11">
        <v>84</v>
      </c>
      <c r="D526" s="11">
        <v>20</v>
      </c>
      <c r="E526" s="11">
        <v>0</v>
      </c>
      <c r="F526" s="11">
        <v>5</v>
      </c>
      <c r="G526" s="11">
        <v>0</v>
      </c>
      <c r="H526" s="11">
        <v>0</v>
      </c>
      <c r="I526" s="23">
        <f t="shared" si="50"/>
        <v>109</v>
      </c>
      <c r="J526" s="24">
        <f t="shared" si="51"/>
        <v>2</v>
      </c>
      <c r="K526" s="23">
        <f t="shared" si="52"/>
        <v>111</v>
      </c>
    </row>
    <row r="527" spans="1:11" x14ac:dyDescent="0.25">
      <c r="A527" s="22" t="str">
        <f t="shared" si="49"/>
        <v>City of Mount Vernon - 32</v>
      </c>
      <c r="B527" s="11">
        <v>200032</v>
      </c>
      <c r="C527" s="11">
        <v>318</v>
      </c>
      <c r="D527" s="11">
        <v>34</v>
      </c>
      <c r="E527" s="11">
        <v>1</v>
      </c>
      <c r="F527" s="11">
        <v>12</v>
      </c>
      <c r="G527" s="11">
        <v>2</v>
      </c>
      <c r="H527" s="11">
        <v>0</v>
      </c>
      <c r="I527" s="23">
        <f t="shared" si="50"/>
        <v>367</v>
      </c>
      <c r="J527" s="24">
        <f t="shared" si="51"/>
        <v>7</v>
      </c>
      <c r="K527" s="23">
        <f t="shared" si="52"/>
        <v>374</v>
      </c>
    </row>
    <row r="528" spans="1:11" x14ac:dyDescent="0.25">
      <c r="A528" s="22" t="str">
        <f t="shared" si="49"/>
        <v>City of Mount Vernon - 33</v>
      </c>
      <c r="B528" s="11">
        <v>200033</v>
      </c>
      <c r="C528" s="11">
        <v>170</v>
      </c>
      <c r="D528" s="11">
        <v>85</v>
      </c>
      <c r="E528" s="11">
        <v>9</v>
      </c>
      <c r="F528" s="11">
        <v>11</v>
      </c>
      <c r="G528" s="11">
        <v>0</v>
      </c>
      <c r="H528" s="11">
        <v>0</v>
      </c>
      <c r="I528" s="23">
        <f t="shared" si="50"/>
        <v>275</v>
      </c>
      <c r="J528" s="24">
        <f t="shared" si="51"/>
        <v>6</v>
      </c>
      <c r="K528" s="23">
        <f t="shared" si="52"/>
        <v>281</v>
      </c>
    </row>
    <row r="529" spans="1:11" x14ac:dyDescent="0.25">
      <c r="A529" s="22" t="str">
        <f t="shared" si="49"/>
        <v>City of Mount Vernon - 34</v>
      </c>
      <c r="B529" s="11">
        <v>200034</v>
      </c>
      <c r="C529" s="11">
        <v>147</v>
      </c>
      <c r="D529" s="11">
        <v>60</v>
      </c>
      <c r="E529" s="11">
        <v>5</v>
      </c>
      <c r="F529" s="11">
        <v>10</v>
      </c>
      <c r="G529" s="11">
        <v>0</v>
      </c>
      <c r="H529" s="11">
        <v>0</v>
      </c>
      <c r="I529" s="23">
        <f t="shared" si="50"/>
        <v>222</v>
      </c>
      <c r="J529" s="24">
        <f t="shared" si="51"/>
        <v>2</v>
      </c>
      <c r="K529" s="23">
        <f t="shared" si="52"/>
        <v>224</v>
      </c>
    </row>
    <row r="530" spans="1:11" x14ac:dyDescent="0.25">
      <c r="A530" s="22" t="str">
        <f t="shared" si="49"/>
        <v>City of Mount Vernon - 35</v>
      </c>
      <c r="B530" s="11">
        <v>200035</v>
      </c>
      <c r="C530" s="11">
        <v>134</v>
      </c>
      <c r="D530" s="11">
        <v>49</v>
      </c>
      <c r="E530" s="11">
        <v>4</v>
      </c>
      <c r="F530" s="11">
        <v>7</v>
      </c>
      <c r="G530" s="11">
        <v>0</v>
      </c>
      <c r="H530" s="11">
        <v>0</v>
      </c>
      <c r="I530" s="23">
        <f t="shared" si="50"/>
        <v>194</v>
      </c>
      <c r="J530" s="24">
        <f t="shared" si="51"/>
        <v>6</v>
      </c>
      <c r="K530" s="23">
        <f t="shared" si="52"/>
        <v>200</v>
      </c>
    </row>
    <row r="531" spans="1:11" x14ac:dyDescent="0.25">
      <c r="A531" s="22" t="str">
        <f t="shared" si="49"/>
        <v>City of Mount Vernon - 36</v>
      </c>
      <c r="B531" s="11">
        <v>200036</v>
      </c>
      <c r="C531" s="11">
        <v>192</v>
      </c>
      <c r="D531" s="11">
        <v>23</v>
      </c>
      <c r="E531" s="11">
        <v>2</v>
      </c>
      <c r="F531" s="11">
        <v>7</v>
      </c>
      <c r="G531" s="11">
        <v>1</v>
      </c>
      <c r="H531" s="11">
        <v>0</v>
      </c>
      <c r="I531" s="23">
        <f t="shared" si="50"/>
        <v>225</v>
      </c>
      <c r="J531" s="24">
        <f t="shared" si="51"/>
        <v>7</v>
      </c>
      <c r="K531" s="23">
        <f t="shared" si="52"/>
        <v>232</v>
      </c>
    </row>
    <row r="532" spans="1:11" x14ac:dyDescent="0.25">
      <c r="A532" s="22" t="str">
        <f t="shared" si="49"/>
        <v>City of Mount Vernon - 37</v>
      </c>
      <c r="B532" s="11">
        <v>200037</v>
      </c>
      <c r="C532" s="11">
        <v>193</v>
      </c>
      <c r="D532" s="11">
        <v>28</v>
      </c>
      <c r="E532" s="11">
        <v>5</v>
      </c>
      <c r="F532" s="11">
        <v>7</v>
      </c>
      <c r="G532" s="11">
        <v>0</v>
      </c>
      <c r="H532" s="11">
        <v>0</v>
      </c>
      <c r="I532" s="23">
        <f t="shared" si="50"/>
        <v>233</v>
      </c>
      <c r="J532" s="24">
        <f t="shared" si="51"/>
        <v>3</v>
      </c>
      <c r="K532" s="23">
        <f t="shared" si="52"/>
        <v>236</v>
      </c>
    </row>
    <row r="533" spans="1:11" x14ac:dyDescent="0.25">
      <c r="A533" s="22" t="str">
        <f t="shared" si="49"/>
        <v>City of Mount Vernon - 38</v>
      </c>
      <c r="B533" s="11">
        <v>200038</v>
      </c>
      <c r="C533" s="11">
        <v>194</v>
      </c>
      <c r="D533" s="11">
        <v>54</v>
      </c>
      <c r="E533" s="11">
        <v>8</v>
      </c>
      <c r="F533" s="11">
        <v>10</v>
      </c>
      <c r="G533" s="11">
        <v>0</v>
      </c>
      <c r="H533" s="11">
        <v>0</v>
      </c>
      <c r="I533" s="23">
        <f t="shared" si="50"/>
        <v>266</v>
      </c>
      <c r="J533" s="24">
        <f t="shared" si="51"/>
        <v>4</v>
      </c>
      <c r="K533" s="23">
        <f t="shared" si="52"/>
        <v>270</v>
      </c>
    </row>
    <row r="534" spans="1:11" x14ac:dyDescent="0.25">
      <c r="A534" s="22" t="str">
        <f t="shared" si="49"/>
        <v>City of Mount Vernon - 39</v>
      </c>
      <c r="B534" s="11">
        <v>200039</v>
      </c>
      <c r="C534" s="11">
        <v>319</v>
      </c>
      <c r="D534" s="11">
        <v>75</v>
      </c>
      <c r="E534" s="11">
        <v>5</v>
      </c>
      <c r="F534" s="11">
        <v>20</v>
      </c>
      <c r="G534" s="11">
        <v>1</v>
      </c>
      <c r="H534" s="11">
        <v>1</v>
      </c>
      <c r="I534" s="23">
        <f t="shared" si="50"/>
        <v>421</v>
      </c>
      <c r="J534" s="24">
        <f t="shared" si="51"/>
        <v>8</v>
      </c>
      <c r="K534" s="23">
        <f t="shared" si="52"/>
        <v>429</v>
      </c>
    </row>
    <row r="535" spans="1:11" x14ac:dyDescent="0.25">
      <c r="A535" s="22" t="str">
        <f t="shared" si="49"/>
        <v>City of Mount Vernon - 40</v>
      </c>
      <c r="B535" s="11">
        <v>200040</v>
      </c>
      <c r="C535" s="11">
        <v>181</v>
      </c>
      <c r="D535" s="11">
        <v>82</v>
      </c>
      <c r="E535" s="11">
        <v>8</v>
      </c>
      <c r="F535" s="11">
        <v>10</v>
      </c>
      <c r="G535" s="11">
        <v>3</v>
      </c>
      <c r="H535" s="11">
        <v>0</v>
      </c>
      <c r="I535" s="23">
        <f t="shared" si="50"/>
        <v>284</v>
      </c>
      <c r="J535" s="24">
        <f t="shared" si="51"/>
        <v>3</v>
      </c>
      <c r="K535" s="23">
        <f t="shared" si="52"/>
        <v>287</v>
      </c>
    </row>
    <row r="536" spans="1:11" x14ac:dyDescent="0.25">
      <c r="A536" s="22" t="str">
        <f t="shared" ref="A536:A600" si="54">VLOOKUP(B536,KEY,3,FALSE)</f>
        <v>City of Mount Vernon - 41</v>
      </c>
      <c r="B536" s="11">
        <v>200041</v>
      </c>
      <c r="C536" s="11">
        <v>246</v>
      </c>
      <c r="D536" s="11">
        <v>48</v>
      </c>
      <c r="E536" s="11">
        <v>2</v>
      </c>
      <c r="F536" s="11">
        <v>12</v>
      </c>
      <c r="G536" s="11">
        <v>0</v>
      </c>
      <c r="H536" s="11">
        <v>0</v>
      </c>
      <c r="I536" s="23">
        <f t="shared" si="50"/>
        <v>308</v>
      </c>
      <c r="J536" s="24">
        <f t="shared" si="51"/>
        <v>1</v>
      </c>
      <c r="K536" s="23">
        <f t="shared" si="52"/>
        <v>309</v>
      </c>
    </row>
    <row r="537" spans="1:11" x14ac:dyDescent="0.25">
      <c r="A537" s="22" t="str">
        <f t="shared" si="54"/>
        <v>City of Mount Vernon - 42</v>
      </c>
      <c r="B537" s="11">
        <v>200042</v>
      </c>
      <c r="C537" s="11">
        <v>270</v>
      </c>
      <c r="D537" s="11">
        <v>14</v>
      </c>
      <c r="E537" s="11">
        <v>2</v>
      </c>
      <c r="F537" s="11">
        <v>2</v>
      </c>
      <c r="G537" s="11">
        <v>0</v>
      </c>
      <c r="H537" s="11">
        <v>0</v>
      </c>
      <c r="I537" s="23">
        <f t="shared" si="50"/>
        <v>288</v>
      </c>
      <c r="J537" s="24">
        <f t="shared" si="51"/>
        <v>8</v>
      </c>
      <c r="K537" s="23">
        <f t="shared" si="52"/>
        <v>296</v>
      </c>
    </row>
    <row r="538" spans="1:11" x14ac:dyDescent="0.25">
      <c r="A538" s="22" t="str">
        <f t="shared" si="54"/>
        <v>City of Mount Vernon - 43</v>
      </c>
      <c r="B538" s="11">
        <v>200043</v>
      </c>
      <c r="C538" s="11">
        <v>360</v>
      </c>
      <c r="D538" s="11">
        <v>47</v>
      </c>
      <c r="E538" s="11">
        <v>5</v>
      </c>
      <c r="F538" s="11">
        <v>16</v>
      </c>
      <c r="G538" s="11">
        <v>0</v>
      </c>
      <c r="H538" s="11">
        <v>0</v>
      </c>
      <c r="I538" s="23">
        <f t="shared" si="50"/>
        <v>428</v>
      </c>
      <c r="J538" s="24">
        <f t="shared" si="51"/>
        <v>6</v>
      </c>
      <c r="K538" s="23">
        <f t="shared" si="52"/>
        <v>434</v>
      </c>
    </row>
    <row r="539" spans="1:11" x14ac:dyDescent="0.25">
      <c r="A539" s="22" t="str">
        <f t="shared" si="54"/>
        <v>City of Mount Vernon - 44</v>
      </c>
      <c r="B539" s="11">
        <v>200044</v>
      </c>
      <c r="C539" s="11">
        <v>22</v>
      </c>
      <c r="D539" s="11">
        <v>1</v>
      </c>
      <c r="E539" s="11">
        <v>0</v>
      </c>
      <c r="F539" s="11">
        <v>2</v>
      </c>
      <c r="G539" s="11">
        <v>0</v>
      </c>
      <c r="H539" s="11">
        <v>0</v>
      </c>
      <c r="I539" s="23">
        <f t="shared" si="50"/>
        <v>25</v>
      </c>
      <c r="J539" s="24">
        <f t="shared" si="51"/>
        <v>1</v>
      </c>
      <c r="K539" s="23">
        <f t="shared" si="52"/>
        <v>26</v>
      </c>
    </row>
    <row r="540" spans="1:11" x14ac:dyDescent="0.25">
      <c r="A540" s="22" t="str">
        <f t="shared" si="54"/>
        <v>City of Mount Vernon - 45</v>
      </c>
      <c r="B540" s="11">
        <v>200045</v>
      </c>
      <c r="C540" s="11">
        <v>342</v>
      </c>
      <c r="D540" s="11">
        <v>47</v>
      </c>
      <c r="E540" s="11">
        <v>8</v>
      </c>
      <c r="F540" s="11">
        <v>17</v>
      </c>
      <c r="G540" s="11">
        <v>1</v>
      </c>
      <c r="H540" s="11">
        <v>0</v>
      </c>
      <c r="I540" s="23">
        <f t="shared" si="50"/>
        <v>415</v>
      </c>
      <c r="J540" s="24">
        <f t="shared" si="51"/>
        <v>11</v>
      </c>
      <c r="K540" s="23">
        <f t="shared" si="52"/>
        <v>426</v>
      </c>
    </row>
    <row r="541" spans="1:11" x14ac:dyDescent="0.25">
      <c r="A541" s="22" t="str">
        <f t="shared" si="54"/>
        <v>City of Mount Vernon - 46</v>
      </c>
      <c r="B541" s="11">
        <v>200046</v>
      </c>
      <c r="C541" s="11">
        <v>223</v>
      </c>
      <c r="D541" s="11">
        <v>58</v>
      </c>
      <c r="E541" s="11">
        <v>12</v>
      </c>
      <c r="F541" s="11">
        <v>16</v>
      </c>
      <c r="G541" s="11">
        <v>3</v>
      </c>
      <c r="H541" s="11">
        <v>0</v>
      </c>
      <c r="I541" s="23">
        <f t="shared" si="50"/>
        <v>312</v>
      </c>
      <c r="J541" s="24">
        <f t="shared" si="51"/>
        <v>4</v>
      </c>
      <c r="K541" s="23">
        <f t="shared" si="52"/>
        <v>316</v>
      </c>
    </row>
    <row r="542" spans="1:11" x14ac:dyDescent="0.25">
      <c r="A542" s="22" t="str">
        <f t="shared" si="54"/>
        <v>City of Mount Vernon - 47</v>
      </c>
      <c r="B542" s="11">
        <v>200047</v>
      </c>
      <c r="C542" s="11">
        <v>305</v>
      </c>
      <c r="D542" s="11">
        <v>140</v>
      </c>
      <c r="E542" s="11">
        <v>12</v>
      </c>
      <c r="F542" s="11">
        <v>23</v>
      </c>
      <c r="G542" s="11">
        <v>0</v>
      </c>
      <c r="H542" s="11">
        <v>1</v>
      </c>
      <c r="I542" s="23">
        <f t="shared" si="50"/>
        <v>481</v>
      </c>
      <c r="J542" s="24">
        <f t="shared" si="51"/>
        <v>3</v>
      </c>
      <c r="K542" s="23">
        <f t="shared" si="52"/>
        <v>484</v>
      </c>
    </row>
    <row r="543" spans="1:11" x14ac:dyDescent="0.25">
      <c r="A543" s="22" t="str">
        <f t="shared" si="54"/>
        <v>City of Mount Vernon - 48</v>
      </c>
      <c r="B543" s="11">
        <v>200048</v>
      </c>
      <c r="C543" s="11">
        <v>266</v>
      </c>
      <c r="D543" s="11">
        <v>84</v>
      </c>
      <c r="E543" s="11">
        <v>7</v>
      </c>
      <c r="F543" s="11">
        <v>9</v>
      </c>
      <c r="G543" s="11">
        <v>1</v>
      </c>
      <c r="H543" s="11">
        <v>0</v>
      </c>
      <c r="I543" s="23">
        <f t="shared" si="50"/>
        <v>367</v>
      </c>
      <c r="J543" s="24">
        <f t="shared" si="51"/>
        <v>5</v>
      </c>
      <c r="K543" s="23">
        <f t="shared" si="52"/>
        <v>372</v>
      </c>
    </row>
    <row r="544" spans="1:11" x14ac:dyDescent="0.25">
      <c r="A544" s="22" t="str">
        <f t="shared" si="54"/>
        <v>City of Mount Vernon - 49</v>
      </c>
      <c r="B544" s="11">
        <v>200049</v>
      </c>
      <c r="C544" s="11">
        <v>163</v>
      </c>
      <c r="D544" s="11">
        <v>64</v>
      </c>
      <c r="E544" s="11">
        <v>6</v>
      </c>
      <c r="F544" s="11">
        <v>10</v>
      </c>
      <c r="G544" s="11">
        <v>0</v>
      </c>
      <c r="H544" s="11">
        <v>0</v>
      </c>
      <c r="I544" s="23">
        <f t="shared" si="50"/>
        <v>243</v>
      </c>
      <c r="J544" s="24">
        <f t="shared" si="51"/>
        <v>5</v>
      </c>
      <c r="K544" s="23">
        <f t="shared" si="52"/>
        <v>248</v>
      </c>
    </row>
    <row r="545" spans="1:11" x14ac:dyDescent="0.25">
      <c r="A545" s="22" t="str">
        <f t="shared" si="54"/>
        <v>City of Mount Vernon - 50</v>
      </c>
      <c r="B545" s="11">
        <v>200050</v>
      </c>
      <c r="C545" s="11">
        <v>124</v>
      </c>
      <c r="D545" s="11">
        <v>32</v>
      </c>
      <c r="E545" s="11">
        <v>4</v>
      </c>
      <c r="F545" s="11">
        <v>14</v>
      </c>
      <c r="G545" s="11">
        <v>3</v>
      </c>
      <c r="H545" s="11">
        <v>0</v>
      </c>
      <c r="I545" s="23">
        <f t="shared" si="50"/>
        <v>177</v>
      </c>
      <c r="J545" s="24">
        <f t="shared" si="51"/>
        <v>6</v>
      </c>
      <c r="K545" s="23">
        <f t="shared" si="52"/>
        <v>183</v>
      </c>
    </row>
    <row r="546" spans="1:11" x14ac:dyDescent="0.25">
      <c r="A546" s="22" t="str">
        <f t="shared" si="54"/>
        <v>City of Mount Vernon - 51</v>
      </c>
      <c r="B546" s="11">
        <v>200051</v>
      </c>
      <c r="C546" s="11">
        <v>68</v>
      </c>
      <c r="D546" s="11">
        <v>17</v>
      </c>
      <c r="E546" s="11">
        <v>7</v>
      </c>
      <c r="F546" s="11">
        <v>1</v>
      </c>
      <c r="G546" s="11">
        <v>1</v>
      </c>
      <c r="H546" s="11">
        <v>0</v>
      </c>
      <c r="I546" s="23">
        <f t="shared" si="50"/>
        <v>94</v>
      </c>
      <c r="J546" s="24">
        <f t="shared" si="51"/>
        <v>6</v>
      </c>
      <c r="K546" s="23">
        <f t="shared" si="52"/>
        <v>100</v>
      </c>
    </row>
    <row r="547" spans="1:11" x14ac:dyDescent="0.25">
      <c r="A547" s="22" t="str">
        <f t="shared" si="54"/>
        <v>City of Mount Vernon - 52</v>
      </c>
      <c r="B547" s="11">
        <v>200052</v>
      </c>
      <c r="C547" s="11">
        <v>114</v>
      </c>
      <c r="D547" s="11">
        <v>2</v>
      </c>
      <c r="E547" s="11">
        <v>0</v>
      </c>
      <c r="F547" s="11">
        <v>3</v>
      </c>
      <c r="G547" s="11">
        <v>0</v>
      </c>
      <c r="H547" s="11">
        <v>1</v>
      </c>
      <c r="I547" s="23">
        <f t="shared" si="50"/>
        <v>120</v>
      </c>
      <c r="J547" s="24">
        <f t="shared" si="51"/>
        <v>0</v>
      </c>
      <c r="K547" s="23">
        <f t="shared" si="52"/>
        <v>120</v>
      </c>
    </row>
    <row r="548" spans="1:11" x14ac:dyDescent="0.25">
      <c r="A548" s="22" t="str">
        <f t="shared" si="54"/>
        <v>City of Mount Vernon - 53</v>
      </c>
      <c r="B548" s="11">
        <v>200053</v>
      </c>
      <c r="C548" s="11">
        <v>156</v>
      </c>
      <c r="D548" s="11">
        <v>76</v>
      </c>
      <c r="E548" s="11">
        <v>7</v>
      </c>
      <c r="F548" s="11">
        <v>7</v>
      </c>
      <c r="G548" s="11">
        <v>1</v>
      </c>
      <c r="H548" s="11">
        <v>0</v>
      </c>
      <c r="I548" s="23">
        <f t="shared" si="50"/>
        <v>247</v>
      </c>
      <c r="J548" s="24">
        <f t="shared" si="51"/>
        <v>2</v>
      </c>
      <c r="K548" s="23">
        <f t="shared" si="52"/>
        <v>249</v>
      </c>
    </row>
    <row r="549" spans="1:11" x14ac:dyDescent="0.25">
      <c r="A549" s="22" t="str">
        <f t="shared" si="54"/>
        <v>City of Mount Vernon - 54</v>
      </c>
      <c r="B549" s="11">
        <v>200054</v>
      </c>
      <c r="C549" s="11">
        <v>107</v>
      </c>
      <c r="D549" s="11">
        <v>30</v>
      </c>
      <c r="E549" s="11">
        <v>6</v>
      </c>
      <c r="F549" s="11">
        <v>6</v>
      </c>
      <c r="G549" s="11">
        <v>0</v>
      </c>
      <c r="H549" s="11">
        <v>0</v>
      </c>
      <c r="I549" s="23">
        <f t="shared" ref="I549:I613" si="55">SUM(C549:H549)</f>
        <v>149</v>
      </c>
      <c r="J549" s="24">
        <f t="shared" ref="J549:J613" si="56">SUM(K549-I549)</f>
        <v>0</v>
      </c>
      <c r="K549" s="23">
        <f t="shared" ref="K549:K613" si="57">VLOOKUP(B549,KEY,2,FALSE)</f>
        <v>149</v>
      </c>
    </row>
    <row r="550" spans="1:11" x14ac:dyDescent="0.25">
      <c r="A550" s="22" t="str">
        <f t="shared" si="54"/>
        <v>City of Mount Vernon - 55</v>
      </c>
      <c r="B550" s="11">
        <v>200055</v>
      </c>
      <c r="C550" s="11">
        <v>117</v>
      </c>
      <c r="D550" s="11">
        <v>7</v>
      </c>
      <c r="E550" s="11">
        <v>1</v>
      </c>
      <c r="F550" s="11">
        <v>3</v>
      </c>
      <c r="G550" s="11">
        <v>0</v>
      </c>
      <c r="H550" s="11">
        <v>0</v>
      </c>
      <c r="I550" s="23">
        <f t="shared" si="55"/>
        <v>128</v>
      </c>
      <c r="J550" s="24">
        <f t="shared" si="56"/>
        <v>3</v>
      </c>
      <c r="K550" s="23">
        <f t="shared" si="57"/>
        <v>131</v>
      </c>
    </row>
    <row r="551" spans="1:11" x14ac:dyDescent="0.25">
      <c r="A551" s="22" t="str">
        <f t="shared" si="54"/>
        <v>City of Mount Vernon - 56</v>
      </c>
      <c r="B551" s="11">
        <v>200056</v>
      </c>
      <c r="C551" s="11">
        <v>160</v>
      </c>
      <c r="D551" s="11">
        <v>19</v>
      </c>
      <c r="E551" s="11">
        <v>0</v>
      </c>
      <c r="F551" s="11">
        <v>4</v>
      </c>
      <c r="G551" s="11">
        <v>0</v>
      </c>
      <c r="H551" s="11">
        <v>0</v>
      </c>
      <c r="I551" s="23">
        <f t="shared" si="55"/>
        <v>183</v>
      </c>
      <c r="J551" s="24">
        <f t="shared" si="56"/>
        <v>3</v>
      </c>
      <c r="K551" s="23">
        <f t="shared" si="57"/>
        <v>186</v>
      </c>
    </row>
    <row r="552" spans="1:11" x14ac:dyDescent="0.25">
      <c r="A552" s="22" t="str">
        <f t="shared" si="54"/>
        <v>City of Mount Vernon - 57</v>
      </c>
      <c r="B552" s="11">
        <v>200057</v>
      </c>
      <c r="C552" s="11">
        <v>19</v>
      </c>
      <c r="D552" s="11">
        <v>1</v>
      </c>
      <c r="E552" s="11">
        <v>2</v>
      </c>
      <c r="F552" s="11">
        <v>0</v>
      </c>
      <c r="G552" s="11">
        <v>0</v>
      </c>
      <c r="H552" s="11">
        <v>0</v>
      </c>
      <c r="I552" s="23">
        <f t="shared" si="55"/>
        <v>22</v>
      </c>
      <c r="J552" s="24">
        <f t="shared" si="56"/>
        <v>0</v>
      </c>
      <c r="K552" s="23">
        <f t="shared" si="57"/>
        <v>22</v>
      </c>
    </row>
    <row r="553" spans="1:11" x14ac:dyDescent="0.25">
      <c r="A553" s="22" t="str">
        <f t="shared" si="54"/>
        <v>City of Mount Vernon - 58</v>
      </c>
      <c r="B553" s="11">
        <v>200058</v>
      </c>
      <c r="C553" s="11">
        <v>24</v>
      </c>
      <c r="D553" s="11">
        <v>1</v>
      </c>
      <c r="E553" s="11">
        <v>1</v>
      </c>
      <c r="F553" s="11">
        <v>3</v>
      </c>
      <c r="G553" s="11">
        <v>0</v>
      </c>
      <c r="H553" s="11">
        <v>0</v>
      </c>
      <c r="I553" s="23">
        <f t="shared" si="55"/>
        <v>29</v>
      </c>
      <c r="J553" s="24">
        <f t="shared" si="56"/>
        <v>1</v>
      </c>
      <c r="K553" s="23">
        <f t="shared" si="57"/>
        <v>30</v>
      </c>
    </row>
    <row r="554" spans="1:11" x14ac:dyDescent="0.25">
      <c r="A554" s="22" t="str">
        <f t="shared" si="54"/>
        <v>City of Mount Vernon - 59</v>
      </c>
      <c r="B554" s="11">
        <v>200059</v>
      </c>
      <c r="C554" s="11">
        <v>7</v>
      </c>
      <c r="D554" s="11">
        <v>3</v>
      </c>
      <c r="E554" s="11">
        <v>0</v>
      </c>
      <c r="F554" s="11">
        <v>0</v>
      </c>
      <c r="G554" s="11">
        <v>0</v>
      </c>
      <c r="H554" s="11">
        <v>0</v>
      </c>
      <c r="I554" s="23">
        <f t="shared" si="55"/>
        <v>10</v>
      </c>
      <c r="J554" s="24">
        <f t="shared" si="56"/>
        <v>1</v>
      </c>
      <c r="K554" s="23">
        <f t="shared" si="57"/>
        <v>11</v>
      </c>
    </row>
    <row r="555" spans="1:11" x14ac:dyDescent="0.25">
      <c r="A555" s="22" t="str">
        <f t="shared" si="54"/>
        <v>City of Mount Vernon - 60</v>
      </c>
      <c r="B555" s="11">
        <v>200060</v>
      </c>
      <c r="C555" s="11">
        <v>15</v>
      </c>
      <c r="D555" s="11">
        <v>5</v>
      </c>
      <c r="E555" s="11">
        <v>2</v>
      </c>
      <c r="F555" s="11">
        <v>0</v>
      </c>
      <c r="G555" s="11">
        <v>0</v>
      </c>
      <c r="H555" s="11">
        <v>0</v>
      </c>
      <c r="I555" s="23">
        <f t="shared" si="55"/>
        <v>22</v>
      </c>
      <c r="J555" s="24">
        <f t="shared" si="56"/>
        <v>0</v>
      </c>
      <c r="K555" s="23">
        <f t="shared" si="57"/>
        <v>22</v>
      </c>
    </row>
    <row r="556" spans="1:11" x14ac:dyDescent="0.25">
      <c r="A556" s="22" t="str">
        <f t="shared" si="54"/>
        <v>City of Mount Vernon - 61</v>
      </c>
      <c r="B556" s="11">
        <v>200061</v>
      </c>
      <c r="C556" s="11">
        <v>191</v>
      </c>
      <c r="D556" s="11">
        <v>31</v>
      </c>
      <c r="E556" s="11">
        <v>2</v>
      </c>
      <c r="F556" s="11">
        <v>5</v>
      </c>
      <c r="G556" s="11">
        <v>2</v>
      </c>
      <c r="H556" s="11">
        <v>0</v>
      </c>
      <c r="I556" s="23">
        <f t="shared" si="55"/>
        <v>231</v>
      </c>
      <c r="J556" s="24">
        <f t="shared" si="56"/>
        <v>2</v>
      </c>
      <c r="K556" s="23">
        <f t="shared" si="57"/>
        <v>233</v>
      </c>
    </row>
    <row r="557" spans="1:11" x14ac:dyDescent="0.25">
      <c r="A557" s="22" t="str">
        <f t="shared" si="54"/>
        <v>City of Mount Vernon - 62</v>
      </c>
      <c r="B557" s="11">
        <v>200062</v>
      </c>
      <c r="C557" s="11">
        <v>81</v>
      </c>
      <c r="D557" s="11">
        <v>9</v>
      </c>
      <c r="E557" s="11">
        <v>0</v>
      </c>
      <c r="F557" s="11">
        <v>3</v>
      </c>
      <c r="G557" s="11">
        <v>0</v>
      </c>
      <c r="H557" s="11">
        <v>0</v>
      </c>
      <c r="I557" s="23">
        <f t="shared" si="55"/>
        <v>93</v>
      </c>
      <c r="J557" s="24">
        <f t="shared" si="56"/>
        <v>4</v>
      </c>
      <c r="K557" s="23">
        <f t="shared" si="57"/>
        <v>97</v>
      </c>
    </row>
    <row r="558" spans="1:11" x14ac:dyDescent="0.25">
      <c r="A558" s="22" t="str">
        <f t="shared" si="54"/>
        <v>City of Mount Vernon - 64</v>
      </c>
      <c r="B558" s="11">
        <v>200064</v>
      </c>
      <c r="C558" s="11">
        <v>266</v>
      </c>
      <c r="D558" s="11">
        <v>32</v>
      </c>
      <c r="E558" s="11">
        <v>4</v>
      </c>
      <c r="F558" s="11">
        <v>10</v>
      </c>
      <c r="G558" s="11">
        <v>1</v>
      </c>
      <c r="H558" s="11">
        <v>0</v>
      </c>
      <c r="I558" s="23">
        <f t="shared" si="55"/>
        <v>313</v>
      </c>
      <c r="J558" s="24">
        <f t="shared" si="56"/>
        <v>5</v>
      </c>
      <c r="K558" s="23">
        <f t="shared" si="57"/>
        <v>318</v>
      </c>
    </row>
    <row r="559" spans="1:11" x14ac:dyDescent="0.25">
      <c r="A559" s="22" t="str">
        <f t="shared" si="54"/>
        <v>City of Mount Vernon - 65</v>
      </c>
      <c r="B559" s="11">
        <v>200065</v>
      </c>
      <c r="C559" s="11">
        <v>154</v>
      </c>
      <c r="D559" s="11">
        <v>30</v>
      </c>
      <c r="E559" s="11">
        <v>4</v>
      </c>
      <c r="F559" s="11">
        <v>5</v>
      </c>
      <c r="G559" s="11">
        <v>0</v>
      </c>
      <c r="H559" s="11">
        <v>0</v>
      </c>
      <c r="I559" s="23">
        <f t="shared" si="55"/>
        <v>193</v>
      </c>
      <c r="J559" s="24">
        <f t="shared" si="56"/>
        <v>2</v>
      </c>
      <c r="K559" s="23">
        <f t="shared" si="57"/>
        <v>195</v>
      </c>
    </row>
    <row r="560" spans="1:11" x14ac:dyDescent="0.25">
      <c r="A560" s="22" t="str">
        <f t="shared" si="54"/>
        <v>City of Mount Vernon - 66</v>
      </c>
      <c r="B560" s="11">
        <v>200066</v>
      </c>
      <c r="C560" s="11">
        <v>22</v>
      </c>
      <c r="D560" s="11">
        <v>3</v>
      </c>
      <c r="E560" s="11">
        <v>2</v>
      </c>
      <c r="F560" s="11">
        <v>0</v>
      </c>
      <c r="G560" s="11">
        <v>0</v>
      </c>
      <c r="H560" s="11">
        <v>0</v>
      </c>
      <c r="I560" s="23">
        <f t="shared" si="55"/>
        <v>27</v>
      </c>
      <c r="J560" s="24">
        <f t="shared" si="56"/>
        <v>0</v>
      </c>
      <c r="K560" s="23">
        <f t="shared" si="57"/>
        <v>27</v>
      </c>
    </row>
    <row r="561" spans="1:11" x14ac:dyDescent="0.25">
      <c r="A561" s="22" t="str">
        <f t="shared" si="54"/>
        <v>City of Mount Vernon - 67</v>
      </c>
      <c r="B561" s="11">
        <v>200067</v>
      </c>
      <c r="C561" s="11">
        <v>92</v>
      </c>
      <c r="D561" s="11">
        <v>29</v>
      </c>
      <c r="E561" s="11">
        <v>1</v>
      </c>
      <c r="F561" s="11">
        <v>9</v>
      </c>
      <c r="G561" s="11">
        <v>0</v>
      </c>
      <c r="H561" s="11">
        <v>0</v>
      </c>
      <c r="I561" s="23">
        <f t="shared" si="55"/>
        <v>131</v>
      </c>
      <c r="J561" s="24">
        <f t="shared" si="56"/>
        <v>2</v>
      </c>
      <c r="K561" s="23">
        <f t="shared" si="57"/>
        <v>133</v>
      </c>
    </row>
    <row r="562" spans="1:11" x14ac:dyDescent="0.25">
      <c r="A562" s="22" t="str">
        <f t="shared" si="54"/>
        <v>City of Mount Vernon - 68</v>
      </c>
      <c r="B562" s="11">
        <v>200068</v>
      </c>
      <c r="C562" s="11">
        <v>215</v>
      </c>
      <c r="D562" s="11">
        <v>6</v>
      </c>
      <c r="E562" s="11">
        <v>0</v>
      </c>
      <c r="F562" s="11">
        <v>8</v>
      </c>
      <c r="G562" s="11">
        <v>0</v>
      </c>
      <c r="H562" s="11">
        <v>0</v>
      </c>
      <c r="I562" s="23">
        <f t="shared" si="55"/>
        <v>229</v>
      </c>
      <c r="J562" s="24">
        <f t="shared" si="56"/>
        <v>4</v>
      </c>
      <c r="K562" s="23">
        <f t="shared" si="57"/>
        <v>233</v>
      </c>
    </row>
    <row r="563" spans="1:11" x14ac:dyDescent="0.25">
      <c r="A563" s="22" t="str">
        <f t="shared" si="54"/>
        <v>City of Mount Vernon - 69</v>
      </c>
      <c r="B563" s="11">
        <v>200069</v>
      </c>
      <c r="C563" s="11">
        <v>183</v>
      </c>
      <c r="D563" s="11">
        <v>9</v>
      </c>
      <c r="E563" s="11">
        <v>6</v>
      </c>
      <c r="F563" s="11">
        <v>6</v>
      </c>
      <c r="G563" s="11">
        <v>0</v>
      </c>
      <c r="H563" s="11">
        <v>0</v>
      </c>
      <c r="I563" s="23">
        <f t="shared" si="55"/>
        <v>204</v>
      </c>
      <c r="J563" s="24">
        <f t="shared" si="56"/>
        <v>2</v>
      </c>
      <c r="K563" s="23">
        <f t="shared" si="57"/>
        <v>206</v>
      </c>
    </row>
    <row r="564" spans="1:11" x14ac:dyDescent="0.25">
      <c r="A564" s="22" t="str">
        <f t="shared" si="54"/>
        <v>City of Mount Vernon - 70</v>
      </c>
      <c r="B564" s="11">
        <v>200070</v>
      </c>
      <c r="C564" s="11">
        <v>16</v>
      </c>
      <c r="D564" s="11">
        <v>3</v>
      </c>
      <c r="E564" s="11">
        <v>0</v>
      </c>
      <c r="F564" s="11">
        <v>0</v>
      </c>
      <c r="G564" s="11">
        <v>0</v>
      </c>
      <c r="H564" s="11">
        <v>0</v>
      </c>
      <c r="I564" s="23">
        <f t="shared" si="55"/>
        <v>19</v>
      </c>
      <c r="J564" s="24">
        <f t="shared" si="56"/>
        <v>0</v>
      </c>
      <c r="K564" s="23">
        <f t="shared" si="57"/>
        <v>19</v>
      </c>
    </row>
    <row r="565" spans="1:11" x14ac:dyDescent="0.25">
      <c r="A565" s="22" t="str">
        <f t="shared" si="54"/>
        <v>City of Mount Vernon - 71</v>
      </c>
      <c r="B565" s="11">
        <v>200071</v>
      </c>
      <c r="C565" s="11">
        <v>0</v>
      </c>
      <c r="D565" s="11">
        <v>0</v>
      </c>
      <c r="E565" s="11">
        <v>0</v>
      </c>
      <c r="F565" s="11">
        <v>0</v>
      </c>
      <c r="G565" s="11">
        <v>0</v>
      </c>
      <c r="H565" s="11">
        <v>0</v>
      </c>
      <c r="I565" s="23">
        <f t="shared" si="55"/>
        <v>0</v>
      </c>
      <c r="J565" s="24">
        <f t="shared" si="56"/>
        <v>0</v>
      </c>
      <c r="K565" s="23">
        <f t="shared" si="57"/>
        <v>0</v>
      </c>
    </row>
    <row r="566" spans="1:11" x14ac:dyDescent="0.25">
      <c r="A566" s="22" t="str">
        <f t="shared" si="54"/>
        <v>City of Mount Vernon - 72</v>
      </c>
      <c r="B566" s="11">
        <v>200072</v>
      </c>
      <c r="C566" s="11">
        <v>2</v>
      </c>
      <c r="D566" s="11">
        <v>1</v>
      </c>
      <c r="E566" s="11">
        <v>0</v>
      </c>
      <c r="F566" s="11">
        <v>0</v>
      </c>
      <c r="G566" s="11">
        <v>0</v>
      </c>
      <c r="H566" s="11">
        <v>0</v>
      </c>
      <c r="I566" s="23">
        <f t="shared" si="55"/>
        <v>3</v>
      </c>
      <c r="J566" s="24">
        <f t="shared" si="56"/>
        <v>0</v>
      </c>
      <c r="K566" s="23">
        <f t="shared" si="57"/>
        <v>3</v>
      </c>
    </row>
    <row r="567" spans="1:11" x14ac:dyDescent="0.25">
      <c r="A567" s="22" t="str">
        <f t="shared" si="54"/>
        <v>City of Mount Vernon - 73</v>
      </c>
      <c r="B567" s="11">
        <v>200073</v>
      </c>
      <c r="C567" s="11">
        <v>81</v>
      </c>
      <c r="D567" s="11">
        <v>11</v>
      </c>
      <c r="E567" s="11">
        <v>1</v>
      </c>
      <c r="F567" s="11">
        <v>0</v>
      </c>
      <c r="G567" s="11">
        <v>0</v>
      </c>
      <c r="H567" s="11">
        <v>0</v>
      </c>
      <c r="I567" s="23">
        <f t="shared" si="55"/>
        <v>93</v>
      </c>
      <c r="J567" s="24">
        <f t="shared" si="56"/>
        <v>4</v>
      </c>
      <c r="K567" s="23">
        <f t="shared" si="57"/>
        <v>97</v>
      </c>
    </row>
    <row r="568" spans="1:11" x14ac:dyDescent="0.25">
      <c r="A568" s="22" t="str">
        <f t="shared" si="54"/>
        <v>City of Mount Vernon - 74</v>
      </c>
      <c r="B568" s="11">
        <v>200074</v>
      </c>
      <c r="C568" s="11">
        <v>5</v>
      </c>
      <c r="D568" s="11">
        <v>3</v>
      </c>
      <c r="E568" s="11">
        <v>1</v>
      </c>
      <c r="F568" s="11">
        <v>2</v>
      </c>
      <c r="G568" s="11">
        <v>0</v>
      </c>
      <c r="H568" s="11">
        <v>0</v>
      </c>
      <c r="I568" s="23">
        <f t="shared" si="55"/>
        <v>11</v>
      </c>
      <c r="J568" s="24">
        <f t="shared" si="56"/>
        <v>0</v>
      </c>
      <c r="K568" s="23">
        <f t="shared" si="57"/>
        <v>11</v>
      </c>
    </row>
    <row r="569" spans="1:11" ht="13.8" thickBot="1" x14ac:dyDescent="0.3">
      <c r="A569" s="18" t="str">
        <f t="shared" si="54"/>
        <v>City of Mount Vernon - 76</v>
      </c>
      <c r="B569" s="19">
        <v>200076</v>
      </c>
      <c r="C569" s="19">
        <v>173</v>
      </c>
      <c r="D569" s="19">
        <v>9</v>
      </c>
      <c r="E569" s="19">
        <v>3</v>
      </c>
      <c r="F569" s="19">
        <v>10</v>
      </c>
      <c r="G569" s="19">
        <v>0</v>
      </c>
      <c r="H569" s="19">
        <v>0</v>
      </c>
      <c r="I569" s="19">
        <f t="shared" si="55"/>
        <v>195</v>
      </c>
      <c r="J569" s="26">
        <f t="shared" si="56"/>
        <v>7</v>
      </c>
      <c r="K569" s="19">
        <f t="shared" si="57"/>
        <v>202</v>
      </c>
    </row>
    <row r="570" spans="1:11" x14ac:dyDescent="0.25">
      <c r="A570" s="22"/>
      <c r="B570" s="11" t="s">
        <v>977</v>
      </c>
      <c r="C570" s="11">
        <f>SUM(C496:C569)</f>
        <v>12693</v>
      </c>
      <c r="D570" s="11">
        <f t="shared" ref="D570:K570" si="58">SUM(D496:D569)</f>
        <v>1834</v>
      </c>
      <c r="E570" s="11">
        <f t="shared" si="58"/>
        <v>218</v>
      </c>
      <c r="F570" s="11">
        <f t="shared" si="58"/>
        <v>456</v>
      </c>
      <c r="G570" s="11">
        <f t="shared" si="58"/>
        <v>42</v>
      </c>
      <c r="H570" s="11">
        <f t="shared" si="58"/>
        <v>5</v>
      </c>
      <c r="I570" s="11">
        <f t="shared" si="58"/>
        <v>15248</v>
      </c>
      <c r="J570" s="11">
        <f t="shared" si="58"/>
        <v>335</v>
      </c>
      <c r="K570" s="11">
        <f t="shared" si="58"/>
        <v>15583</v>
      </c>
    </row>
    <row r="571" spans="1:11" x14ac:dyDescent="0.25">
      <c r="A571" s="22" t="str">
        <f t="shared" si="54"/>
        <v>City of New Rochelle - 1</v>
      </c>
      <c r="B571" s="11">
        <v>210001</v>
      </c>
      <c r="C571" s="11">
        <v>285</v>
      </c>
      <c r="D571" s="11">
        <v>246</v>
      </c>
      <c r="E571" s="11">
        <v>17</v>
      </c>
      <c r="F571" s="11">
        <v>21</v>
      </c>
      <c r="G571" s="11">
        <v>0</v>
      </c>
      <c r="H571" s="11">
        <v>0</v>
      </c>
      <c r="I571" s="23">
        <f t="shared" si="55"/>
        <v>569</v>
      </c>
      <c r="J571" s="24">
        <f t="shared" si="56"/>
        <v>3</v>
      </c>
      <c r="K571" s="23">
        <f t="shared" si="57"/>
        <v>572</v>
      </c>
    </row>
    <row r="572" spans="1:11" x14ac:dyDescent="0.25">
      <c r="A572" s="22" t="str">
        <f t="shared" si="54"/>
        <v>City of New Rochelle - 2</v>
      </c>
      <c r="B572" s="11">
        <v>210002</v>
      </c>
      <c r="C572" s="11">
        <v>206</v>
      </c>
      <c r="D572" s="11">
        <v>31</v>
      </c>
      <c r="E572" s="11">
        <v>0</v>
      </c>
      <c r="F572" s="11">
        <v>11</v>
      </c>
      <c r="G572" s="11">
        <v>0</v>
      </c>
      <c r="H572" s="11">
        <v>0</v>
      </c>
      <c r="I572" s="23">
        <f t="shared" si="55"/>
        <v>248</v>
      </c>
      <c r="J572" s="24">
        <f t="shared" si="56"/>
        <v>4</v>
      </c>
      <c r="K572" s="23">
        <f t="shared" si="57"/>
        <v>252</v>
      </c>
    </row>
    <row r="573" spans="1:11" x14ac:dyDescent="0.25">
      <c r="A573" s="22" t="str">
        <f t="shared" si="54"/>
        <v>City of New Rochelle - 3</v>
      </c>
      <c r="B573" s="11">
        <v>210003</v>
      </c>
      <c r="C573" s="11">
        <v>178</v>
      </c>
      <c r="D573" s="11">
        <v>129</v>
      </c>
      <c r="E573" s="11">
        <v>8</v>
      </c>
      <c r="F573" s="11">
        <v>15</v>
      </c>
      <c r="G573" s="11">
        <v>1</v>
      </c>
      <c r="H573" s="11">
        <v>0</v>
      </c>
      <c r="I573" s="23">
        <f t="shared" si="55"/>
        <v>331</v>
      </c>
      <c r="J573" s="24">
        <f t="shared" si="56"/>
        <v>11</v>
      </c>
      <c r="K573" s="23">
        <f t="shared" si="57"/>
        <v>342</v>
      </c>
    </row>
    <row r="574" spans="1:11" x14ac:dyDescent="0.25">
      <c r="A574" s="22" t="str">
        <f t="shared" si="54"/>
        <v>City of New Rochelle - 4</v>
      </c>
      <c r="B574" s="11">
        <v>210004</v>
      </c>
      <c r="C574" s="11">
        <v>194</v>
      </c>
      <c r="D574" s="11">
        <v>217</v>
      </c>
      <c r="E574" s="11">
        <v>14</v>
      </c>
      <c r="F574" s="11">
        <v>17</v>
      </c>
      <c r="G574" s="11">
        <v>1</v>
      </c>
      <c r="H574" s="11">
        <v>0</v>
      </c>
      <c r="I574" s="23">
        <f t="shared" si="55"/>
        <v>443</v>
      </c>
      <c r="J574" s="24">
        <f t="shared" si="56"/>
        <v>13</v>
      </c>
      <c r="K574" s="23">
        <f t="shared" si="57"/>
        <v>456</v>
      </c>
    </row>
    <row r="575" spans="1:11" x14ac:dyDescent="0.25">
      <c r="A575" s="22" t="str">
        <f t="shared" si="54"/>
        <v>City of New Rochelle - 5</v>
      </c>
      <c r="B575" s="11">
        <v>210005</v>
      </c>
      <c r="C575" s="11">
        <v>123</v>
      </c>
      <c r="D575" s="11">
        <v>79</v>
      </c>
      <c r="E575" s="11">
        <v>8</v>
      </c>
      <c r="F575" s="11">
        <v>10</v>
      </c>
      <c r="G575" s="11">
        <v>1</v>
      </c>
      <c r="H575" s="11">
        <v>0</v>
      </c>
      <c r="I575" s="23">
        <f t="shared" si="55"/>
        <v>221</v>
      </c>
      <c r="J575" s="24">
        <f t="shared" si="56"/>
        <v>10</v>
      </c>
      <c r="K575" s="23">
        <f t="shared" si="57"/>
        <v>231</v>
      </c>
    </row>
    <row r="576" spans="1:11" x14ac:dyDescent="0.25">
      <c r="A576" s="22" t="str">
        <f t="shared" si="54"/>
        <v>City of New Rochelle - 6</v>
      </c>
      <c r="B576" s="11">
        <v>210006</v>
      </c>
      <c r="C576" s="11">
        <v>196</v>
      </c>
      <c r="D576" s="11">
        <v>83</v>
      </c>
      <c r="E576" s="11">
        <v>7</v>
      </c>
      <c r="F576" s="11">
        <v>10</v>
      </c>
      <c r="G576" s="11">
        <v>0</v>
      </c>
      <c r="H576" s="11">
        <v>0</v>
      </c>
      <c r="I576" s="23">
        <f t="shared" si="55"/>
        <v>296</v>
      </c>
      <c r="J576" s="24">
        <f t="shared" si="56"/>
        <v>8</v>
      </c>
      <c r="K576" s="23">
        <f t="shared" si="57"/>
        <v>304</v>
      </c>
    </row>
    <row r="577" spans="1:11" x14ac:dyDescent="0.25">
      <c r="A577" s="22" t="str">
        <f t="shared" si="54"/>
        <v>City of New Rochelle - 7</v>
      </c>
      <c r="B577" s="11">
        <v>210007</v>
      </c>
      <c r="C577" s="11">
        <v>176</v>
      </c>
      <c r="D577" s="11">
        <v>130</v>
      </c>
      <c r="E577" s="11">
        <v>9</v>
      </c>
      <c r="F577" s="11">
        <v>16</v>
      </c>
      <c r="G577" s="11">
        <v>4</v>
      </c>
      <c r="H577" s="11">
        <v>0</v>
      </c>
      <c r="I577" s="23">
        <f t="shared" si="55"/>
        <v>335</v>
      </c>
      <c r="J577" s="24">
        <f t="shared" si="56"/>
        <v>4</v>
      </c>
      <c r="K577" s="23">
        <f t="shared" si="57"/>
        <v>339</v>
      </c>
    </row>
    <row r="578" spans="1:11" x14ac:dyDescent="0.25">
      <c r="A578" s="22" t="str">
        <f t="shared" si="54"/>
        <v>City of New Rochelle - 8</v>
      </c>
      <c r="B578" s="11">
        <v>210008</v>
      </c>
      <c r="C578" s="11">
        <v>55</v>
      </c>
      <c r="D578" s="11">
        <v>41</v>
      </c>
      <c r="E578" s="11">
        <v>8</v>
      </c>
      <c r="F578" s="11">
        <v>1</v>
      </c>
      <c r="G578" s="11">
        <v>0</v>
      </c>
      <c r="H578" s="11">
        <v>0</v>
      </c>
      <c r="I578" s="23">
        <f t="shared" si="55"/>
        <v>105</v>
      </c>
      <c r="J578" s="24">
        <f t="shared" si="56"/>
        <v>0</v>
      </c>
      <c r="K578" s="23">
        <f t="shared" si="57"/>
        <v>105</v>
      </c>
    </row>
    <row r="579" spans="1:11" x14ac:dyDescent="0.25">
      <c r="A579" s="22" t="str">
        <f t="shared" si="54"/>
        <v>City of New Rochelle - 9</v>
      </c>
      <c r="B579" s="11">
        <v>210009</v>
      </c>
      <c r="C579" s="11">
        <v>309</v>
      </c>
      <c r="D579" s="11">
        <v>59</v>
      </c>
      <c r="E579" s="11">
        <v>10</v>
      </c>
      <c r="F579" s="11">
        <v>18</v>
      </c>
      <c r="G579" s="11">
        <v>5</v>
      </c>
      <c r="H579" s="11">
        <v>0</v>
      </c>
      <c r="I579" s="23">
        <f t="shared" si="55"/>
        <v>401</v>
      </c>
      <c r="J579" s="24">
        <f t="shared" si="56"/>
        <v>6</v>
      </c>
      <c r="K579" s="23">
        <f t="shared" si="57"/>
        <v>407</v>
      </c>
    </row>
    <row r="580" spans="1:11" x14ac:dyDescent="0.25">
      <c r="A580" s="22" t="str">
        <f t="shared" si="54"/>
        <v>City of New Rochelle - 10</v>
      </c>
      <c r="B580" s="11">
        <v>210010</v>
      </c>
      <c r="C580" s="11">
        <v>165</v>
      </c>
      <c r="D580" s="11">
        <v>24</v>
      </c>
      <c r="E580" s="11">
        <v>2</v>
      </c>
      <c r="F580" s="11">
        <v>9</v>
      </c>
      <c r="G580" s="11">
        <v>1</v>
      </c>
      <c r="H580" s="11">
        <v>1</v>
      </c>
      <c r="I580" s="23">
        <f t="shared" si="55"/>
        <v>202</v>
      </c>
      <c r="J580" s="24">
        <f t="shared" si="56"/>
        <v>3</v>
      </c>
      <c r="K580" s="23">
        <f t="shared" si="57"/>
        <v>205</v>
      </c>
    </row>
    <row r="581" spans="1:11" x14ac:dyDescent="0.25">
      <c r="A581" s="22" t="str">
        <f t="shared" si="54"/>
        <v>City of New Rochelle - 11</v>
      </c>
      <c r="B581" s="11">
        <v>210011</v>
      </c>
      <c r="C581" s="11">
        <v>417</v>
      </c>
      <c r="D581" s="11">
        <v>184</v>
      </c>
      <c r="E581" s="11">
        <v>16</v>
      </c>
      <c r="F581" s="11">
        <v>30</v>
      </c>
      <c r="G581" s="11">
        <v>0</v>
      </c>
      <c r="H581" s="11">
        <v>0</v>
      </c>
      <c r="I581" s="23">
        <f t="shared" si="55"/>
        <v>647</v>
      </c>
      <c r="J581" s="24">
        <f t="shared" si="56"/>
        <v>7</v>
      </c>
      <c r="K581" s="23">
        <f t="shared" si="57"/>
        <v>654</v>
      </c>
    </row>
    <row r="582" spans="1:11" x14ac:dyDescent="0.25">
      <c r="A582" s="22" t="str">
        <f t="shared" si="54"/>
        <v>City of New Rochelle - 12</v>
      </c>
      <c r="B582" s="11">
        <v>210012</v>
      </c>
      <c r="C582" s="11">
        <v>23</v>
      </c>
      <c r="D582" s="11">
        <v>13</v>
      </c>
      <c r="E582" s="11">
        <v>2</v>
      </c>
      <c r="F582" s="11">
        <v>3</v>
      </c>
      <c r="G582" s="11">
        <v>0</v>
      </c>
      <c r="H582" s="11">
        <v>0</v>
      </c>
      <c r="I582" s="23">
        <f t="shared" si="55"/>
        <v>41</v>
      </c>
      <c r="J582" s="24">
        <f t="shared" si="56"/>
        <v>0</v>
      </c>
      <c r="K582" s="23">
        <f t="shared" si="57"/>
        <v>41</v>
      </c>
    </row>
    <row r="583" spans="1:11" x14ac:dyDescent="0.25">
      <c r="A583" s="22" t="str">
        <f t="shared" si="54"/>
        <v>City of New Rochelle - 13</v>
      </c>
      <c r="B583" s="11">
        <v>210013</v>
      </c>
      <c r="C583" s="11">
        <v>256</v>
      </c>
      <c r="D583" s="11">
        <v>131</v>
      </c>
      <c r="E583" s="11">
        <v>12</v>
      </c>
      <c r="F583" s="11">
        <v>30</v>
      </c>
      <c r="G583" s="11">
        <v>1</v>
      </c>
      <c r="H583" s="11">
        <v>0</v>
      </c>
      <c r="I583" s="23">
        <f t="shared" si="55"/>
        <v>430</v>
      </c>
      <c r="J583" s="24">
        <f t="shared" si="56"/>
        <v>4</v>
      </c>
      <c r="K583" s="23">
        <f t="shared" si="57"/>
        <v>434</v>
      </c>
    </row>
    <row r="584" spans="1:11" x14ac:dyDescent="0.25">
      <c r="A584" s="22" t="str">
        <f t="shared" si="54"/>
        <v>City of New Rochelle - 14</v>
      </c>
      <c r="B584" s="11">
        <v>210014</v>
      </c>
      <c r="C584" s="11">
        <v>44</v>
      </c>
      <c r="D584" s="11">
        <v>3</v>
      </c>
      <c r="E584" s="11">
        <v>1</v>
      </c>
      <c r="F584" s="11">
        <v>3</v>
      </c>
      <c r="G584" s="11">
        <v>0</v>
      </c>
      <c r="H584" s="11">
        <v>1</v>
      </c>
      <c r="I584" s="23">
        <f t="shared" si="55"/>
        <v>52</v>
      </c>
      <c r="J584" s="24">
        <f t="shared" si="56"/>
        <v>2</v>
      </c>
      <c r="K584" s="23">
        <f t="shared" si="57"/>
        <v>54</v>
      </c>
    </row>
    <row r="585" spans="1:11" x14ac:dyDescent="0.25">
      <c r="A585" s="22" t="str">
        <f t="shared" si="54"/>
        <v>City of New Rochelle - 15</v>
      </c>
      <c r="B585" s="11">
        <v>210015</v>
      </c>
      <c r="C585" s="11">
        <v>268</v>
      </c>
      <c r="D585" s="11">
        <v>52</v>
      </c>
      <c r="E585" s="11">
        <v>2</v>
      </c>
      <c r="F585" s="11">
        <v>15</v>
      </c>
      <c r="G585" s="11">
        <v>0</v>
      </c>
      <c r="H585" s="11">
        <v>0</v>
      </c>
      <c r="I585" s="23">
        <f t="shared" si="55"/>
        <v>337</v>
      </c>
      <c r="J585" s="24">
        <f t="shared" si="56"/>
        <v>3</v>
      </c>
      <c r="K585" s="23">
        <f t="shared" si="57"/>
        <v>340</v>
      </c>
    </row>
    <row r="586" spans="1:11" x14ac:dyDescent="0.25">
      <c r="A586" s="22" t="str">
        <f t="shared" si="54"/>
        <v>City of New Rochelle - 16</v>
      </c>
      <c r="B586" s="11">
        <v>210016</v>
      </c>
      <c r="C586" s="11">
        <v>135</v>
      </c>
      <c r="D586" s="11">
        <v>80</v>
      </c>
      <c r="E586" s="11">
        <v>5</v>
      </c>
      <c r="F586" s="11">
        <v>7</v>
      </c>
      <c r="G586" s="11">
        <v>0</v>
      </c>
      <c r="H586" s="11">
        <v>0</v>
      </c>
      <c r="I586" s="23">
        <f t="shared" si="55"/>
        <v>227</v>
      </c>
      <c r="J586" s="24">
        <f t="shared" si="56"/>
        <v>3</v>
      </c>
      <c r="K586" s="23">
        <f t="shared" si="57"/>
        <v>230</v>
      </c>
    </row>
    <row r="587" spans="1:11" x14ac:dyDescent="0.25">
      <c r="A587" s="22" t="str">
        <f t="shared" si="54"/>
        <v>City of New Rochelle - 18</v>
      </c>
      <c r="B587" s="11">
        <v>210018</v>
      </c>
      <c r="C587" s="11">
        <v>222</v>
      </c>
      <c r="D587" s="11">
        <v>184</v>
      </c>
      <c r="E587" s="11">
        <v>16</v>
      </c>
      <c r="F587" s="11">
        <v>11</v>
      </c>
      <c r="G587" s="11">
        <v>0</v>
      </c>
      <c r="H587" s="11">
        <v>0</v>
      </c>
      <c r="I587" s="23">
        <f t="shared" si="55"/>
        <v>433</v>
      </c>
      <c r="J587" s="24">
        <f t="shared" si="56"/>
        <v>8</v>
      </c>
      <c r="K587" s="23">
        <f t="shared" si="57"/>
        <v>441</v>
      </c>
    </row>
    <row r="588" spans="1:11" x14ac:dyDescent="0.25">
      <c r="A588" s="22" t="str">
        <f t="shared" si="54"/>
        <v>City of New Rochelle - 19</v>
      </c>
      <c r="B588" s="11">
        <v>210019</v>
      </c>
      <c r="C588" s="11">
        <v>402</v>
      </c>
      <c r="D588" s="11">
        <v>69</v>
      </c>
      <c r="E588" s="11">
        <v>7</v>
      </c>
      <c r="F588" s="11">
        <v>32</v>
      </c>
      <c r="G588" s="11">
        <v>2</v>
      </c>
      <c r="H588" s="11">
        <v>0</v>
      </c>
      <c r="I588" s="23">
        <f t="shared" si="55"/>
        <v>512</v>
      </c>
      <c r="J588" s="24">
        <f t="shared" si="56"/>
        <v>5</v>
      </c>
      <c r="K588" s="23">
        <f t="shared" si="57"/>
        <v>517</v>
      </c>
    </row>
    <row r="589" spans="1:11" x14ac:dyDescent="0.25">
      <c r="A589" s="22" t="str">
        <f t="shared" si="54"/>
        <v>City of New Rochelle - 21</v>
      </c>
      <c r="B589" s="11">
        <v>210021</v>
      </c>
      <c r="C589" s="11">
        <v>74</v>
      </c>
      <c r="D589" s="11">
        <v>5</v>
      </c>
      <c r="E589" s="11">
        <v>2</v>
      </c>
      <c r="F589" s="11">
        <v>11</v>
      </c>
      <c r="G589" s="11">
        <v>1</v>
      </c>
      <c r="H589" s="11">
        <v>0</v>
      </c>
      <c r="I589" s="23">
        <f t="shared" si="55"/>
        <v>93</v>
      </c>
      <c r="J589" s="24">
        <f t="shared" si="56"/>
        <v>2</v>
      </c>
      <c r="K589" s="23">
        <f t="shared" si="57"/>
        <v>95</v>
      </c>
    </row>
    <row r="590" spans="1:11" x14ac:dyDescent="0.25">
      <c r="A590" s="22" t="str">
        <f t="shared" si="54"/>
        <v>City of New Rochelle - 22</v>
      </c>
      <c r="B590" s="11">
        <v>210022</v>
      </c>
      <c r="C590" s="11">
        <v>100</v>
      </c>
      <c r="D590" s="11">
        <v>133</v>
      </c>
      <c r="E590" s="11">
        <v>12</v>
      </c>
      <c r="F590" s="11">
        <v>16</v>
      </c>
      <c r="G590" s="11">
        <v>1</v>
      </c>
      <c r="H590" s="11">
        <v>0</v>
      </c>
      <c r="I590" s="23">
        <f t="shared" si="55"/>
        <v>262</v>
      </c>
      <c r="J590" s="24">
        <f t="shared" si="56"/>
        <v>3</v>
      </c>
      <c r="K590" s="23">
        <f t="shared" si="57"/>
        <v>265</v>
      </c>
    </row>
    <row r="591" spans="1:11" x14ac:dyDescent="0.25">
      <c r="A591" s="22" t="str">
        <f t="shared" si="54"/>
        <v>City of New Rochelle - 23</v>
      </c>
      <c r="B591" s="11">
        <v>210023</v>
      </c>
      <c r="C591" s="11">
        <v>192</v>
      </c>
      <c r="D591" s="11">
        <v>90</v>
      </c>
      <c r="E591" s="11">
        <v>13</v>
      </c>
      <c r="F591" s="11">
        <v>8</v>
      </c>
      <c r="G591" s="11">
        <v>3</v>
      </c>
      <c r="H591" s="11">
        <v>1</v>
      </c>
      <c r="I591" s="23">
        <f t="shared" si="55"/>
        <v>307</v>
      </c>
      <c r="J591" s="24">
        <f t="shared" si="56"/>
        <v>5</v>
      </c>
      <c r="K591" s="23">
        <f t="shared" si="57"/>
        <v>312</v>
      </c>
    </row>
    <row r="592" spans="1:11" x14ac:dyDescent="0.25">
      <c r="A592" s="22" t="str">
        <f t="shared" si="54"/>
        <v>City of New Rochelle - 24</v>
      </c>
      <c r="B592" s="11">
        <v>210024</v>
      </c>
      <c r="C592" s="11">
        <v>289</v>
      </c>
      <c r="D592" s="11">
        <v>168</v>
      </c>
      <c r="E592" s="11">
        <v>14</v>
      </c>
      <c r="F592" s="11">
        <v>19</v>
      </c>
      <c r="G592" s="11">
        <v>3</v>
      </c>
      <c r="H592" s="11">
        <v>0</v>
      </c>
      <c r="I592" s="23">
        <f t="shared" si="55"/>
        <v>493</v>
      </c>
      <c r="J592" s="24">
        <f t="shared" si="56"/>
        <v>13</v>
      </c>
      <c r="K592" s="23">
        <f t="shared" si="57"/>
        <v>506</v>
      </c>
    </row>
    <row r="593" spans="1:11" x14ac:dyDescent="0.25">
      <c r="A593" s="22" t="str">
        <f t="shared" si="54"/>
        <v>City of New Rochelle - 25</v>
      </c>
      <c r="B593" s="11">
        <v>210025</v>
      </c>
      <c r="C593" s="11">
        <v>381</v>
      </c>
      <c r="D593" s="11">
        <v>150</v>
      </c>
      <c r="E593" s="11">
        <v>12</v>
      </c>
      <c r="F593" s="11">
        <v>20</v>
      </c>
      <c r="G593" s="11">
        <v>5</v>
      </c>
      <c r="H593" s="11">
        <v>0</v>
      </c>
      <c r="I593" s="23">
        <f t="shared" si="55"/>
        <v>568</v>
      </c>
      <c r="J593" s="24">
        <f t="shared" si="56"/>
        <v>3</v>
      </c>
      <c r="K593" s="23">
        <f t="shared" si="57"/>
        <v>571</v>
      </c>
    </row>
    <row r="594" spans="1:11" x14ac:dyDescent="0.25">
      <c r="A594" s="22" t="str">
        <f t="shared" si="54"/>
        <v>City of New Rochelle - 26</v>
      </c>
      <c r="B594" s="11">
        <v>210026</v>
      </c>
      <c r="C594" s="11">
        <v>163</v>
      </c>
      <c r="D594" s="11">
        <v>123</v>
      </c>
      <c r="E594" s="11">
        <v>7</v>
      </c>
      <c r="F594" s="11">
        <v>16</v>
      </c>
      <c r="G594" s="11">
        <v>0</v>
      </c>
      <c r="H594" s="11">
        <v>0</v>
      </c>
      <c r="I594" s="23">
        <f t="shared" si="55"/>
        <v>309</v>
      </c>
      <c r="J594" s="24">
        <f t="shared" si="56"/>
        <v>2</v>
      </c>
      <c r="K594" s="23">
        <f t="shared" si="57"/>
        <v>311</v>
      </c>
    </row>
    <row r="595" spans="1:11" x14ac:dyDescent="0.25">
      <c r="A595" s="22" t="str">
        <f t="shared" si="54"/>
        <v>City of New Rochelle - 27</v>
      </c>
      <c r="B595" s="11">
        <v>210027</v>
      </c>
      <c r="C595" s="11">
        <v>102</v>
      </c>
      <c r="D595" s="11">
        <v>41</v>
      </c>
      <c r="E595" s="11">
        <v>2</v>
      </c>
      <c r="F595" s="11">
        <v>4</v>
      </c>
      <c r="G595" s="11">
        <v>0</v>
      </c>
      <c r="H595" s="11">
        <v>0</v>
      </c>
      <c r="I595" s="23">
        <f t="shared" si="55"/>
        <v>149</v>
      </c>
      <c r="J595" s="24">
        <f t="shared" si="56"/>
        <v>0</v>
      </c>
      <c r="K595" s="23">
        <f t="shared" si="57"/>
        <v>149</v>
      </c>
    </row>
    <row r="596" spans="1:11" x14ac:dyDescent="0.25">
      <c r="A596" s="22" t="str">
        <f t="shared" si="54"/>
        <v>City of New Rochelle - 28</v>
      </c>
      <c r="B596" s="11">
        <v>210028</v>
      </c>
      <c r="C596" s="11">
        <v>194</v>
      </c>
      <c r="D596" s="11">
        <v>66</v>
      </c>
      <c r="E596" s="11">
        <v>6</v>
      </c>
      <c r="F596" s="11">
        <v>6</v>
      </c>
      <c r="G596" s="11">
        <v>1</v>
      </c>
      <c r="H596" s="11">
        <v>1</v>
      </c>
      <c r="I596" s="23">
        <f t="shared" si="55"/>
        <v>274</v>
      </c>
      <c r="J596" s="24">
        <f t="shared" si="56"/>
        <v>5</v>
      </c>
      <c r="K596" s="23">
        <f t="shared" si="57"/>
        <v>279</v>
      </c>
    </row>
    <row r="597" spans="1:11" x14ac:dyDescent="0.25">
      <c r="A597" s="22" t="str">
        <f t="shared" si="54"/>
        <v>City of New Rochelle - 29</v>
      </c>
      <c r="B597" s="11">
        <v>210029</v>
      </c>
      <c r="C597" s="11">
        <v>304</v>
      </c>
      <c r="D597" s="11">
        <v>146</v>
      </c>
      <c r="E597" s="11">
        <v>17</v>
      </c>
      <c r="F597" s="11">
        <v>29</v>
      </c>
      <c r="G597" s="11">
        <v>2</v>
      </c>
      <c r="H597" s="11">
        <v>0</v>
      </c>
      <c r="I597" s="23">
        <f t="shared" si="55"/>
        <v>498</v>
      </c>
      <c r="J597" s="24">
        <f t="shared" si="56"/>
        <v>12</v>
      </c>
      <c r="K597" s="23">
        <f t="shared" si="57"/>
        <v>510</v>
      </c>
    </row>
    <row r="598" spans="1:11" x14ac:dyDescent="0.25">
      <c r="A598" s="22" t="str">
        <f t="shared" si="54"/>
        <v>City of New Rochelle - 30</v>
      </c>
      <c r="B598" s="11">
        <v>210030</v>
      </c>
      <c r="C598" s="11">
        <v>302</v>
      </c>
      <c r="D598" s="11">
        <v>154</v>
      </c>
      <c r="E598" s="11">
        <v>10</v>
      </c>
      <c r="F598" s="11">
        <v>12</v>
      </c>
      <c r="G598" s="11">
        <v>3</v>
      </c>
      <c r="H598" s="11">
        <v>0</v>
      </c>
      <c r="I598" s="23">
        <f t="shared" si="55"/>
        <v>481</v>
      </c>
      <c r="J598" s="24">
        <f t="shared" si="56"/>
        <v>7</v>
      </c>
      <c r="K598" s="23">
        <f t="shared" si="57"/>
        <v>488</v>
      </c>
    </row>
    <row r="599" spans="1:11" x14ac:dyDescent="0.25">
      <c r="A599" s="22" t="str">
        <f t="shared" si="54"/>
        <v>City of New Rochelle - 31</v>
      </c>
      <c r="B599" s="11">
        <v>210031</v>
      </c>
      <c r="C599" s="11">
        <v>350</v>
      </c>
      <c r="D599" s="11">
        <v>163</v>
      </c>
      <c r="E599" s="11">
        <v>8</v>
      </c>
      <c r="F599" s="11">
        <v>16</v>
      </c>
      <c r="G599" s="11">
        <v>0</v>
      </c>
      <c r="H599" s="11">
        <v>0</v>
      </c>
      <c r="I599" s="23">
        <f t="shared" si="55"/>
        <v>537</v>
      </c>
      <c r="J599" s="24">
        <f t="shared" si="56"/>
        <v>6</v>
      </c>
      <c r="K599" s="23">
        <f t="shared" si="57"/>
        <v>543</v>
      </c>
    </row>
    <row r="600" spans="1:11" x14ac:dyDescent="0.25">
      <c r="A600" s="22" t="str">
        <f t="shared" si="54"/>
        <v>City of New Rochelle - 32</v>
      </c>
      <c r="B600" s="11">
        <v>210032</v>
      </c>
      <c r="C600" s="11">
        <v>237</v>
      </c>
      <c r="D600" s="11">
        <v>140</v>
      </c>
      <c r="E600" s="11">
        <v>8</v>
      </c>
      <c r="F600" s="11">
        <v>18</v>
      </c>
      <c r="G600" s="11">
        <v>1</v>
      </c>
      <c r="H600" s="11">
        <v>0</v>
      </c>
      <c r="I600" s="23">
        <f t="shared" si="55"/>
        <v>404</v>
      </c>
      <c r="J600" s="24">
        <f t="shared" si="56"/>
        <v>6</v>
      </c>
      <c r="K600" s="23">
        <f t="shared" si="57"/>
        <v>410</v>
      </c>
    </row>
    <row r="601" spans="1:11" x14ac:dyDescent="0.25">
      <c r="A601" s="22" t="str">
        <f t="shared" ref="A601:A665" si="59">VLOOKUP(B601,KEY,3,FALSE)</f>
        <v>City of New Rochelle - 33</v>
      </c>
      <c r="B601" s="11">
        <v>210033</v>
      </c>
      <c r="C601" s="11">
        <v>341</v>
      </c>
      <c r="D601" s="11">
        <v>119</v>
      </c>
      <c r="E601" s="11">
        <v>14</v>
      </c>
      <c r="F601" s="11">
        <v>22</v>
      </c>
      <c r="G601" s="11">
        <v>1</v>
      </c>
      <c r="H601" s="11">
        <v>0</v>
      </c>
      <c r="I601" s="23">
        <f t="shared" si="55"/>
        <v>497</v>
      </c>
      <c r="J601" s="24">
        <f t="shared" si="56"/>
        <v>3</v>
      </c>
      <c r="K601" s="23">
        <f t="shared" si="57"/>
        <v>500</v>
      </c>
    </row>
    <row r="602" spans="1:11" x14ac:dyDescent="0.25">
      <c r="A602" s="22" t="str">
        <f t="shared" si="59"/>
        <v>City of New Rochelle - 34</v>
      </c>
      <c r="B602" s="11">
        <v>210034</v>
      </c>
      <c r="C602" s="11">
        <v>144</v>
      </c>
      <c r="D602" s="11">
        <v>60</v>
      </c>
      <c r="E602" s="11">
        <v>14</v>
      </c>
      <c r="F602" s="11">
        <v>8</v>
      </c>
      <c r="G602" s="11">
        <v>0</v>
      </c>
      <c r="H602" s="11">
        <v>0</v>
      </c>
      <c r="I602" s="23">
        <f t="shared" si="55"/>
        <v>226</v>
      </c>
      <c r="J602" s="24">
        <f t="shared" si="56"/>
        <v>3</v>
      </c>
      <c r="K602" s="23">
        <f t="shared" si="57"/>
        <v>229</v>
      </c>
    </row>
    <row r="603" spans="1:11" x14ac:dyDescent="0.25">
      <c r="A603" s="22" t="str">
        <f t="shared" si="59"/>
        <v>City of New Rochelle - 35</v>
      </c>
      <c r="B603" s="11">
        <v>210035</v>
      </c>
      <c r="C603" s="11">
        <v>352</v>
      </c>
      <c r="D603" s="11">
        <v>158</v>
      </c>
      <c r="E603" s="11">
        <v>11</v>
      </c>
      <c r="F603" s="11">
        <v>15</v>
      </c>
      <c r="G603" s="11">
        <v>1</v>
      </c>
      <c r="H603" s="11">
        <v>1</v>
      </c>
      <c r="I603" s="23">
        <f t="shared" si="55"/>
        <v>538</v>
      </c>
      <c r="J603" s="24">
        <f t="shared" si="56"/>
        <v>8</v>
      </c>
      <c r="K603" s="23">
        <f t="shared" si="57"/>
        <v>546</v>
      </c>
    </row>
    <row r="604" spans="1:11" x14ac:dyDescent="0.25">
      <c r="A604" s="22" t="str">
        <f t="shared" si="59"/>
        <v>City of New Rochelle - 36</v>
      </c>
      <c r="B604" s="11">
        <v>210036</v>
      </c>
      <c r="C604" s="11">
        <v>197</v>
      </c>
      <c r="D604" s="11">
        <v>102</v>
      </c>
      <c r="E604" s="11">
        <v>9</v>
      </c>
      <c r="F604" s="11">
        <v>7</v>
      </c>
      <c r="G604" s="11">
        <v>1</v>
      </c>
      <c r="H604" s="11">
        <v>0</v>
      </c>
      <c r="I604" s="23">
        <f t="shared" si="55"/>
        <v>316</v>
      </c>
      <c r="J604" s="24">
        <f t="shared" si="56"/>
        <v>5</v>
      </c>
      <c r="K604" s="23">
        <f t="shared" si="57"/>
        <v>321</v>
      </c>
    </row>
    <row r="605" spans="1:11" x14ac:dyDescent="0.25">
      <c r="A605" s="22" t="str">
        <f t="shared" si="59"/>
        <v>City of New Rochelle - 37</v>
      </c>
      <c r="B605" s="11">
        <v>210037</v>
      </c>
      <c r="C605" s="11">
        <v>235</v>
      </c>
      <c r="D605" s="11">
        <v>182</v>
      </c>
      <c r="E605" s="11">
        <v>23</v>
      </c>
      <c r="F605" s="11">
        <v>16</v>
      </c>
      <c r="G605" s="11">
        <v>2</v>
      </c>
      <c r="H605" s="11">
        <v>0</v>
      </c>
      <c r="I605" s="23">
        <f t="shared" si="55"/>
        <v>458</v>
      </c>
      <c r="J605" s="24">
        <f t="shared" si="56"/>
        <v>15</v>
      </c>
      <c r="K605" s="23">
        <f t="shared" si="57"/>
        <v>473</v>
      </c>
    </row>
    <row r="606" spans="1:11" x14ac:dyDescent="0.25">
      <c r="A606" s="22" t="str">
        <f t="shared" si="59"/>
        <v>City of New Rochelle - 38</v>
      </c>
      <c r="B606" s="11">
        <v>210038</v>
      </c>
      <c r="C606" s="11">
        <v>399</v>
      </c>
      <c r="D606" s="11">
        <v>134</v>
      </c>
      <c r="E606" s="11">
        <v>3</v>
      </c>
      <c r="F606" s="11">
        <v>29</v>
      </c>
      <c r="G606" s="11">
        <v>2</v>
      </c>
      <c r="H606" s="11">
        <v>1</v>
      </c>
      <c r="I606" s="23">
        <f t="shared" si="55"/>
        <v>568</v>
      </c>
      <c r="J606" s="24">
        <f t="shared" si="56"/>
        <v>7</v>
      </c>
      <c r="K606" s="23">
        <f t="shared" si="57"/>
        <v>575</v>
      </c>
    </row>
    <row r="607" spans="1:11" x14ac:dyDescent="0.25">
      <c r="A607" s="22" t="str">
        <f t="shared" si="59"/>
        <v>City of New Rochelle - 39</v>
      </c>
      <c r="B607" s="11">
        <v>210039</v>
      </c>
      <c r="C607" s="11">
        <v>196</v>
      </c>
      <c r="D607" s="11">
        <v>123</v>
      </c>
      <c r="E607" s="11">
        <v>19</v>
      </c>
      <c r="F607" s="11">
        <v>3</v>
      </c>
      <c r="G607" s="11">
        <v>1</v>
      </c>
      <c r="H607" s="11">
        <v>0</v>
      </c>
      <c r="I607" s="23">
        <f t="shared" si="55"/>
        <v>342</v>
      </c>
      <c r="J607" s="24">
        <f t="shared" si="56"/>
        <v>6</v>
      </c>
      <c r="K607" s="23">
        <f t="shared" si="57"/>
        <v>348</v>
      </c>
    </row>
    <row r="608" spans="1:11" x14ac:dyDescent="0.25">
      <c r="A608" s="22" t="str">
        <f t="shared" si="59"/>
        <v>City of New Rochelle - 40</v>
      </c>
      <c r="B608" s="11">
        <v>210040</v>
      </c>
      <c r="C608" s="11">
        <v>204</v>
      </c>
      <c r="D608" s="11">
        <v>149</v>
      </c>
      <c r="E608" s="11">
        <v>12</v>
      </c>
      <c r="F608" s="11">
        <v>10</v>
      </c>
      <c r="G608" s="11">
        <v>1</v>
      </c>
      <c r="H608" s="11">
        <v>0</v>
      </c>
      <c r="I608" s="23">
        <f t="shared" si="55"/>
        <v>376</v>
      </c>
      <c r="J608" s="24">
        <f t="shared" si="56"/>
        <v>3</v>
      </c>
      <c r="K608" s="23">
        <f t="shared" si="57"/>
        <v>379</v>
      </c>
    </row>
    <row r="609" spans="1:11" x14ac:dyDescent="0.25">
      <c r="A609" s="22" t="str">
        <f t="shared" si="59"/>
        <v>City of New Rochelle - 41</v>
      </c>
      <c r="B609" s="11">
        <v>210041</v>
      </c>
      <c r="C609" s="11">
        <v>310</v>
      </c>
      <c r="D609" s="11">
        <v>136</v>
      </c>
      <c r="E609" s="11">
        <v>11</v>
      </c>
      <c r="F609" s="11">
        <v>17</v>
      </c>
      <c r="G609" s="11">
        <v>2</v>
      </c>
      <c r="H609" s="11">
        <v>0</v>
      </c>
      <c r="I609" s="23">
        <f t="shared" si="55"/>
        <v>476</v>
      </c>
      <c r="J609" s="24">
        <f t="shared" si="56"/>
        <v>6</v>
      </c>
      <c r="K609" s="23">
        <f t="shared" si="57"/>
        <v>482</v>
      </c>
    </row>
    <row r="610" spans="1:11" x14ac:dyDescent="0.25">
      <c r="A610" s="22" t="str">
        <f t="shared" si="59"/>
        <v>City of New Rochelle - 42</v>
      </c>
      <c r="B610" s="11">
        <v>210042</v>
      </c>
      <c r="C610" s="11">
        <v>268</v>
      </c>
      <c r="D610" s="11">
        <v>149</v>
      </c>
      <c r="E610" s="11">
        <v>9</v>
      </c>
      <c r="F610" s="11">
        <v>6</v>
      </c>
      <c r="G610" s="11">
        <v>1</v>
      </c>
      <c r="H610" s="11">
        <v>0</v>
      </c>
      <c r="I610" s="23">
        <f t="shared" si="55"/>
        <v>433</v>
      </c>
      <c r="J610" s="24">
        <f t="shared" si="56"/>
        <v>1</v>
      </c>
      <c r="K610" s="23">
        <f t="shared" si="57"/>
        <v>434</v>
      </c>
    </row>
    <row r="611" spans="1:11" x14ac:dyDescent="0.25">
      <c r="A611" s="22" t="str">
        <f t="shared" si="59"/>
        <v>City of New Rochelle - 43</v>
      </c>
      <c r="B611" s="11">
        <v>210043</v>
      </c>
      <c r="C611" s="11">
        <v>182</v>
      </c>
      <c r="D611" s="11">
        <v>144</v>
      </c>
      <c r="E611" s="11">
        <v>15</v>
      </c>
      <c r="F611" s="11">
        <v>13</v>
      </c>
      <c r="G611" s="11">
        <v>2</v>
      </c>
      <c r="H611" s="11">
        <v>0</v>
      </c>
      <c r="I611" s="23">
        <f t="shared" si="55"/>
        <v>356</v>
      </c>
      <c r="J611" s="24">
        <f t="shared" si="56"/>
        <v>8</v>
      </c>
      <c r="K611" s="23">
        <f t="shared" si="57"/>
        <v>364</v>
      </c>
    </row>
    <row r="612" spans="1:11" x14ac:dyDescent="0.25">
      <c r="A612" s="22" t="str">
        <f t="shared" si="59"/>
        <v>City of New Rochelle - 44</v>
      </c>
      <c r="B612" s="11">
        <v>210044</v>
      </c>
      <c r="C612" s="11">
        <v>371</v>
      </c>
      <c r="D612" s="11">
        <v>246</v>
      </c>
      <c r="E612" s="11">
        <v>16</v>
      </c>
      <c r="F612" s="11">
        <v>19</v>
      </c>
      <c r="G612" s="11">
        <v>0</v>
      </c>
      <c r="H612" s="11">
        <v>0</v>
      </c>
      <c r="I612" s="23">
        <f t="shared" si="55"/>
        <v>652</v>
      </c>
      <c r="J612" s="24">
        <f t="shared" si="56"/>
        <v>9</v>
      </c>
      <c r="K612" s="23">
        <f t="shared" si="57"/>
        <v>661</v>
      </c>
    </row>
    <row r="613" spans="1:11" x14ac:dyDescent="0.25">
      <c r="A613" s="22" t="str">
        <f t="shared" si="59"/>
        <v>City of New Rochelle - 45</v>
      </c>
      <c r="B613" s="11">
        <v>210045</v>
      </c>
      <c r="C613" s="11">
        <v>41</v>
      </c>
      <c r="D613" s="11">
        <v>36</v>
      </c>
      <c r="E613" s="11">
        <v>11</v>
      </c>
      <c r="F613" s="11">
        <v>1</v>
      </c>
      <c r="G613" s="11">
        <v>0</v>
      </c>
      <c r="H613" s="11">
        <v>0</v>
      </c>
      <c r="I613" s="23">
        <f t="shared" si="55"/>
        <v>89</v>
      </c>
      <c r="J613" s="24">
        <f t="shared" si="56"/>
        <v>5</v>
      </c>
      <c r="K613" s="23">
        <f t="shared" si="57"/>
        <v>94</v>
      </c>
    </row>
    <row r="614" spans="1:11" x14ac:dyDescent="0.25">
      <c r="A614" s="22" t="str">
        <f t="shared" si="59"/>
        <v>City of New Rochelle - 46</v>
      </c>
      <c r="B614" s="11">
        <v>210046</v>
      </c>
      <c r="C614" s="11">
        <v>227</v>
      </c>
      <c r="D614" s="11">
        <v>149</v>
      </c>
      <c r="E614" s="11">
        <v>14</v>
      </c>
      <c r="F614" s="11">
        <v>13</v>
      </c>
      <c r="G614" s="11">
        <v>0</v>
      </c>
      <c r="H614" s="11">
        <v>0</v>
      </c>
      <c r="I614" s="23">
        <f t="shared" ref="I614:I679" si="60">SUM(C614:H614)</f>
        <v>403</v>
      </c>
      <c r="J614" s="24">
        <f t="shared" ref="J614:J679" si="61">SUM(K614-I614)</f>
        <v>10</v>
      </c>
      <c r="K614" s="23">
        <f t="shared" ref="K614:K679" si="62">VLOOKUP(B614,KEY,2,FALSE)</f>
        <v>413</v>
      </c>
    </row>
    <row r="615" spans="1:11" x14ac:dyDescent="0.25">
      <c r="A615" s="22" t="str">
        <f t="shared" si="59"/>
        <v>City of New Rochelle - 47</v>
      </c>
      <c r="B615" s="11">
        <v>210047</v>
      </c>
      <c r="C615" s="11">
        <v>287</v>
      </c>
      <c r="D615" s="11">
        <v>203</v>
      </c>
      <c r="E615" s="11">
        <v>14</v>
      </c>
      <c r="F615" s="11">
        <v>12</v>
      </c>
      <c r="G615" s="11">
        <v>0</v>
      </c>
      <c r="H615" s="11">
        <v>0</v>
      </c>
      <c r="I615" s="23">
        <f t="shared" si="60"/>
        <v>516</v>
      </c>
      <c r="J615" s="24">
        <f t="shared" si="61"/>
        <v>3</v>
      </c>
      <c r="K615" s="23">
        <f t="shared" si="62"/>
        <v>519</v>
      </c>
    </row>
    <row r="616" spans="1:11" x14ac:dyDescent="0.25">
      <c r="A616" s="22" t="str">
        <f t="shared" si="59"/>
        <v>City of New Rochelle - 48</v>
      </c>
      <c r="B616" s="11">
        <v>210048</v>
      </c>
      <c r="C616" s="11">
        <v>269</v>
      </c>
      <c r="D616" s="11">
        <v>123</v>
      </c>
      <c r="E616" s="11">
        <v>15</v>
      </c>
      <c r="F616" s="11">
        <v>19</v>
      </c>
      <c r="G616" s="11">
        <v>0</v>
      </c>
      <c r="H616" s="11">
        <v>0</v>
      </c>
      <c r="I616" s="23">
        <f t="shared" si="60"/>
        <v>426</v>
      </c>
      <c r="J616" s="24">
        <f t="shared" si="61"/>
        <v>7</v>
      </c>
      <c r="K616" s="23">
        <f t="shared" si="62"/>
        <v>433</v>
      </c>
    </row>
    <row r="617" spans="1:11" x14ac:dyDescent="0.25">
      <c r="A617" s="22" t="str">
        <f t="shared" si="59"/>
        <v>City of New Rochelle - 49</v>
      </c>
      <c r="B617" s="11">
        <v>210049</v>
      </c>
      <c r="C617" s="11">
        <v>168</v>
      </c>
      <c r="D617" s="11">
        <v>17</v>
      </c>
      <c r="E617" s="11">
        <v>3</v>
      </c>
      <c r="F617" s="11">
        <v>6</v>
      </c>
      <c r="G617" s="11">
        <v>0</v>
      </c>
      <c r="H617" s="11">
        <v>0</v>
      </c>
      <c r="I617" s="23">
        <f t="shared" si="60"/>
        <v>194</v>
      </c>
      <c r="J617" s="24">
        <f t="shared" si="61"/>
        <v>4</v>
      </c>
      <c r="K617" s="23">
        <f t="shared" si="62"/>
        <v>198</v>
      </c>
    </row>
    <row r="618" spans="1:11" x14ac:dyDescent="0.25">
      <c r="A618" s="22" t="str">
        <f t="shared" si="59"/>
        <v>City of New Rochelle - 50</v>
      </c>
      <c r="B618" s="11">
        <v>210050</v>
      </c>
      <c r="C618" s="11">
        <v>158</v>
      </c>
      <c r="D618" s="11">
        <v>29</v>
      </c>
      <c r="E618" s="11">
        <v>7</v>
      </c>
      <c r="F618" s="11">
        <v>7</v>
      </c>
      <c r="G618" s="11">
        <v>0</v>
      </c>
      <c r="H618" s="11">
        <v>0</v>
      </c>
      <c r="I618" s="23">
        <f t="shared" si="60"/>
        <v>201</v>
      </c>
      <c r="J618" s="24">
        <f t="shared" si="61"/>
        <v>7</v>
      </c>
      <c r="K618" s="23">
        <f t="shared" si="62"/>
        <v>208</v>
      </c>
    </row>
    <row r="619" spans="1:11" x14ac:dyDescent="0.25">
      <c r="A619" s="22" t="str">
        <f t="shared" si="59"/>
        <v>City of New Rochelle - 51</v>
      </c>
      <c r="B619" s="11">
        <v>210051</v>
      </c>
      <c r="C619" s="11">
        <v>60</v>
      </c>
      <c r="D619" s="11">
        <v>12</v>
      </c>
      <c r="E619" s="11">
        <v>2</v>
      </c>
      <c r="F619" s="11">
        <v>0</v>
      </c>
      <c r="G619" s="11">
        <v>2</v>
      </c>
      <c r="H619" s="11">
        <v>0</v>
      </c>
      <c r="I619" s="23">
        <f t="shared" si="60"/>
        <v>76</v>
      </c>
      <c r="J619" s="24">
        <f t="shared" si="61"/>
        <v>2</v>
      </c>
      <c r="K619" s="23">
        <f t="shared" si="62"/>
        <v>78</v>
      </c>
    </row>
    <row r="620" spans="1:11" x14ac:dyDescent="0.25">
      <c r="A620" s="22" t="str">
        <f t="shared" si="59"/>
        <v>City of New Rochelle - 52</v>
      </c>
      <c r="B620" s="11">
        <v>210052</v>
      </c>
      <c r="C620" s="11">
        <v>159</v>
      </c>
      <c r="D620" s="11">
        <v>67</v>
      </c>
      <c r="E620" s="11">
        <v>2</v>
      </c>
      <c r="F620" s="11">
        <v>7</v>
      </c>
      <c r="G620" s="11">
        <v>2</v>
      </c>
      <c r="H620" s="11">
        <v>0</v>
      </c>
      <c r="I620" s="23">
        <f t="shared" si="60"/>
        <v>237</v>
      </c>
      <c r="J620" s="24">
        <f t="shared" si="61"/>
        <v>6</v>
      </c>
      <c r="K620" s="23">
        <f t="shared" si="62"/>
        <v>243</v>
      </c>
    </row>
    <row r="621" spans="1:11" x14ac:dyDescent="0.25">
      <c r="A621" s="22" t="str">
        <f t="shared" si="59"/>
        <v>City of New Rochelle - 53</v>
      </c>
      <c r="B621" s="11">
        <v>210053</v>
      </c>
      <c r="C621" s="11">
        <v>121</v>
      </c>
      <c r="D621" s="11">
        <v>62</v>
      </c>
      <c r="E621" s="11">
        <v>6</v>
      </c>
      <c r="F621" s="11">
        <v>9</v>
      </c>
      <c r="G621" s="11">
        <v>0</v>
      </c>
      <c r="H621" s="11">
        <v>0</v>
      </c>
      <c r="I621" s="23">
        <f t="shared" si="60"/>
        <v>198</v>
      </c>
      <c r="J621" s="24">
        <f t="shared" si="61"/>
        <v>7</v>
      </c>
      <c r="K621" s="23">
        <f t="shared" si="62"/>
        <v>205</v>
      </c>
    </row>
    <row r="622" spans="1:11" x14ac:dyDescent="0.25">
      <c r="A622" s="22" t="str">
        <f t="shared" si="59"/>
        <v>City of New Rochelle - 54</v>
      </c>
      <c r="B622" s="11">
        <v>210054</v>
      </c>
      <c r="C622" s="11">
        <v>98</v>
      </c>
      <c r="D622" s="11">
        <v>41</v>
      </c>
      <c r="E622" s="11">
        <v>5</v>
      </c>
      <c r="F622" s="11">
        <v>5</v>
      </c>
      <c r="G622" s="11">
        <v>1</v>
      </c>
      <c r="H622" s="11">
        <v>0</v>
      </c>
      <c r="I622" s="23">
        <f t="shared" si="60"/>
        <v>150</v>
      </c>
      <c r="J622" s="24">
        <f t="shared" si="61"/>
        <v>7</v>
      </c>
      <c r="K622" s="23">
        <f t="shared" si="62"/>
        <v>157</v>
      </c>
    </row>
    <row r="623" spans="1:11" x14ac:dyDescent="0.25">
      <c r="A623" s="22" t="str">
        <f t="shared" si="59"/>
        <v>City of New Rochelle - 55</v>
      </c>
      <c r="B623" s="11">
        <v>210055</v>
      </c>
      <c r="C623" s="11">
        <v>3</v>
      </c>
      <c r="D623" s="11">
        <v>2</v>
      </c>
      <c r="E623" s="11">
        <v>0</v>
      </c>
      <c r="F623" s="11">
        <v>0</v>
      </c>
      <c r="G623" s="11">
        <v>0</v>
      </c>
      <c r="H623" s="11">
        <v>0</v>
      </c>
      <c r="I623" s="23">
        <f t="shared" si="60"/>
        <v>5</v>
      </c>
      <c r="J623" s="24">
        <f t="shared" si="61"/>
        <v>0</v>
      </c>
      <c r="K623" s="23">
        <f t="shared" si="62"/>
        <v>5</v>
      </c>
    </row>
    <row r="624" spans="1:11" x14ac:dyDescent="0.25">
      <c r="A624" s="22" t="str">
        <f t="shared" si="59"/>
        <v>City of New Rochelle - 56</v>
      </c>
      <c r="B624" s="11">
        <v>210056</v>
      </c>
      <c r="C624" s="11">
        <v>33</v>
      </c>
      <c r="D624" s="11">
        <v>25</v>
      </c>
      <c r="E624" s="11">
        <v>0</v>
      </c>
      <c r="F624" s="11">
        <v>4</v>
      </c>
      <c r="G624" s="11">
        <v>0</v>
      </c>
      <c r="H624" s="11">
        <v>0</v>
      </c>
      <c r="I624" s="23">
        <f t="shared" si="60"/>
        <v>62</v>
      </c>
      <c r="J624" s="24">
        <f t="shared" si="61"/>
        <v>1</v>
      </c>
      <c r="K624" s="23">
        <f t="shared" si="62"/>
        <v>63</v>
      </c>
    </row>
    <row r="625" spans="1:11" x14ac:dyDescent="0.25">
      <c r="A625" s="22" t="str">
        <f t="shared" si="59"/>
        <v>City of New Rochelle - 57</v>
      </c>
      <c r="B625" s="11">
        <v>210057</v>
      </c>
      <c r="C625" s="11">
        <v>254</v>
      </c>
      <c r="D625" s="11">
        <v>20</v>
      </c>
      <c r="E625" s="11">
        <v>2</v>
      </c>
      <c r="F625" s="11">
        <v>37</v>
      </c>
      <c r="G625" s="11">
        <v>2</v>
      </c>
      <c r="H625" s="11">
        <v>0</v>
      </c>
      <c r="I625" s="23">
        <f t="shared" si="60"/>
        <v>315</v>
      </c>
      <c r="J625" s="24">
        <f t="shared" si="61"/>
        <v>3</v>
      </c>
      <c r="K625" s="23">
        <f t="shared" si="62"/>
        <v>318</v>
      </c>
    </row>
    <row r="626" spans="1:11" x14ac:dyDescent="0.25">
      <c r="A626" s="22" t="str">
        <f t="shared" si="59"/>
        <v>City of New Rochelle - 58</v>
      </c>
      <c r="B626" s="11">
        <v>210058</v>
      </c>
      <c r="C626" s="11">
        <v>185</v>
      </c>
      <c r="D626" s="11">
        <v>30</v>
      </c>
      <c r="E626" s="11">
        <v>3</v>
      </c>
      <c r="F626" s="11">
        <v>8</v>
      </c>
      <c r="G626" s="11">
        <v>1</v>
      </c>
      <c r="H626" s="11">
        <v>0</v>
      </c>
      <c r="I626" s="23">
        <f t="shared" si="60"/>
        <v>227</v>
      </c>
      <c r="J626" s="24">
        <f t="shared" si="61"/>
        <v>8</v>
      </c>
      <c r="K626" s="23">
        <f t="shared" si="62"/>
        <v>235</v>
      </c>
    </row>
    <row r="627" spans="1:11" x14ac:dyDescent="0.25">
      <c r="A627" s="22" t="str">
        <f t="shared" si="59"/>
        <v>City of New Rochelle - 59</v>
      </c>
      <c r="B627" s="11">
        <v>210059</v>
      </c>
      <c r="C627" s="11">
        <v>271</v>
      </c>
      <c r="D627" s="11">
        <v>38</v>
      </c>
      <c r="E627" s="11">
        <v>1</v>
      </c>
      <c r="F627" s="11">
        <v>10</v>
      </c>
      <c r="G627" s="11">
        <v>1</v>
      </c>
      <c r="H627" s="11">
        <v>0</v>
      </c>
      <c r="I627" s="23">
        <f t="shared" si="60"/>
        <v>321</v>
      </c>
      <c r="J627" s="24">
        <f t="shared" si="61"/>
        <v>10</v>
      </c>
      <c r="K627" s="23">
        <f t="shared" si="62"/>
        <v>331</v>
      </c>
    </row>
    <row r="628" spans="1:11" x14ac:dyDescent="0.25">
      <c r="A628" s="22" t="str">
        <f t="shared" si="59"/>
        <v>City of New Rochelle - 60</v>
      </c>
      <c r="B628" s="11">
        <v>210060</v>
      </c>
      <c r="C628" s="11">
        <v>158</v>
      </c>
      <c r="D628" s="11">
        <v>8</v>
      </c>
      <c r="E628" s="11">
        <v>3</v>
      </c>
      <c r="F628" s="11">
        <v>5</v>
      </c>
      <c r="G628" s="11">
        <v>0</v>
      </c>
      <c r="H628" s="11">
        <v>0</v>
      </c>
      <c r="I628" s="23">
        <f t="shared" si="60"/>
        <v>174</v>
      </c>
      <c r="J628" s="24">
        <f t="shared" si="61"/>
        <v>4</v>
      </c>
      <c r="K628" s="23">
        <f t="shared" si="62"/>
        <v>178</v>
      </c>
    </row>
    <row r="629" spans="1:11" x14ac:dyDescent="0.25">
      <c r="A629" s="22" t="str">
        <f t="shared" si="59"/>
        <v>City of New Rochelle - 61</v>
      </c>
      <c r="B629" s="11">
        <v>210061</v>
      </c>
      <c r="C629" s="11">
        <v>99</v>
      </c>
      <c r="D629" s="11">
        <v>63</v>
      </c>
      <c r="E629" s="11">
        <v>5</v>
      </c>
      <c r="F629" s="11">
        <v>8</v>
      </c>
      <c r="G629" s="11">
        <v>0</v>
      </c>
      <c r="H629" s="11">
        <v>0</v>
      </c>
      <c r="I629" s="23">
        <f t="shared" si="60"/>
        <v>175</v>
      </c>
      <c r="J629" s="24">
        <f t="shared" si="61"/>
        <v>7</v>
      </c>
      <c r="K629" s="23">
        <f t="shared" si="62"/>
        <v>182</v>
      </c>
    </row>
    <row r="630" spans="1:11" x14ac:dyDescent="0.25">
      <c r="A630" s="22" t="str">
        <f t="shared" si="59"/>
        <v>City of New Rochelle - 63</v>
      </c>
      <c r="B630" s="11">
        <v>210063</v>
      </c>
      <c r="C630" s="11">
        <v>227</v>
      </c>
      <c r="D630" s="11">
        <v>59</v>
      </c>
      <c r="E630" s="11">
        <v>2</v>
      </c>
      <c r="F630" s="11">
        <v>16</v>
      </c>
      <c r="G630" s="11">
        <v>1</v>
      </c>
      <c r="H630" s="11">
        <v>0</v>
      </c>
      <c r="I630" s="23">
        <f t="shared" si="60"/>
        <v>305</v>
      </c>
      <c r="J630" s="24">
        <f t="shared" si="61"/>
        <v>7</v>
      </c>
      <c r="K630" s="23">
        <f t="shared" si="62"/>
        <v>312</v>
      </c>
    </row>
    <row r="631" spans="1:11" x14ac:dyDescent="0.25">
      <c r="A631" s="22" t="str">
        <f t="shared" si="59"/>
        <v>City of New Rochelle - 64</v>
      </c>
      <c r="B631" s="11">
        <v>210064</v>
      </c>
      <c r="C631" s="11">
        <v>150</v>
      </c>
      <c r="D631" s="11">
        <v>21</v>
      </c>
      <c r="E631" s="11">
        <v>1</v>
      </c>
      <c r="F631" s="11">
        <v>8</v>
      </c>
      <c r="G631" s="11">
        <v>0</v>
      </c>
      <c r="H631" s="11">
        <v>0</v>
      </c>
      <c r="I631" s="23">
        <f t="shared" si="60"/>
        <v>180</v>
      </c>
      <c r="J631" s="24">
        <f t="shared" si="61"/>
        <v>5</v>
      </c>
      <c r="K631" s="23">
        <f t="shared" si="62"/>
        <v>185</v>
      </c>
    </row>
    <row r="632" spans="1:11" x14ac:dyDescent="0.25">
      <c r="A632" s="22" t="str">
        <f t="shared" si="59"/>
        <v>City of New Rochelle - 65</v>
      </c>
      <c r="B632" s="11">
        <v>210065</v>
      </c>
      <c r="C632" s="11">
        <v>130</v>
      </c>
      <c r="D632" s="11">
        <v>51</v>
      </c>
      <c r="E632" s="11">
        <v>6</v>
      </c>
      <c r="F632" s="11">
        <v>5</v>
      </c>
      <c r="G632" s="11">
        <v>0</v>
      </c>
      <c r="H632" s="11">
        <v>0</v>
      </c>
      <c r="I632" s="23">
        <f t="shared" si="60"/>
        <v>192</v>
      </c>
      <c r="J632" s="24">
        <f t="shared" si="61"/>
        <v>4</v>
      </c>
      <c r="K632" s="23">
        <f t="shared" si="62"/>
        <v>196</v>
      </c>
    </row>
    <row r="633" spans="1:11" x14ac:dyDescent="0.25">
      <c r="A633" s="22" t="str">
        <f t="shared" si="59"/>
        <v>City of New Rochelle - 66</v>
      </c>
      <c r="B633" s="11">
        <v>210066</v>
      </c>
      <c r="C633" s="11">
        <v>66</v>
      </c>
      <c r="D633" s="11">
        <v>3</v>
      </c>
      <c r="E633" s="11">
        <v>1</v>
      </c>
      <c r="F633" s="11">
        <v>1</v>
      </c>
      <c r="G633" s="11">
        <v>1</v>
      </c>
      <c r="H633" s="11">
        <v>0</v>
      </c>
      <c r="I633" s="23">
        <f t="shared" si="60"/>
        <v>72</v>
      </c>
      <c r="J633" s="24">
        <f t="shared" si="61"/>
        <v>1</v>
      </c>
      <c r="K633" s="23">
        <f t="shared" si="62"/>
        <v>73</v>
      </c>
    </row>
    <row r="634" spans="1:11" x14ac:dyDescent="0.25">
      <c r="A634" s="22" t="str">
        <f t="shared" si="59"/>
        <v>City of New Rochelle - 67</v>
      </c>
      <c r="B634" s="11">
        <v>210067</v>
      </c>
      <c r="C634" s="11">
        <v>194</v>
      </c>
      <c r="D634" s="11">
        <v>130</v>
      </c>
      <c r="E634" s="11">
        <v>11</v>
      </c>
      <c r="F634" s="11">
        <v>14</v>
      </c>
      <c r="G634" s="11">
        <v>0</v>
      </c>
      <c r="H634" s="11">
        <v>0</v>
      </c>
      <c r="I634" s="23">
        <f t="shared" si="60"/>
        <v>349</v>
      </c>
      <c r="J634" s="24">
        <f t="shared" si="61"/>
        <v>2</v>
      </c>
      <c r="K634" s="23">
        <f t="shared" si="62"/>
        <v>351</v>
      </c>
    </row>
    <row r="635" spans="1:11" x14ac:dyDescent="0.25">
      <c r="A635" s="22" t="str">
        <f t="shared" si="59"/>
        <v>City of New Rochelle - 68</v>
      </c>
      <c r="B635" s="11">
        <v>210068</v>
      </c>
      <c r="C635" s="11">
        <v>136</v>
      </c>
      <c r="D635" s="11">
        <v>78</v>
      </c>
      <c r="E635" s="11">
        <v>7</v>
      </c>
      <c r="F635" s="11">
        <v>6</v>
      </c>
      <c r="G635" s="11">
        <v>0</v>
      </c>
      <c r="H635" s="11">
        <v>1</v>
      </c>
      <c r="I635" s="23">
        <f t="shared" si="60"/>
        <v>228</v>
      </c>
      <c r="J635" s="24">
        <f t="shared" si="61"/>
        <v>3</v>
      </c>
      <c r="K635" s="23">
        <f t="shared" si="62"/>
        <v>231</v>
      </c>
    </row>
    <row r="636" spans="1:11" x14ac:dyDescent="0.25">
      <c r="A636" s="22" t="str">
        <f t="shared" si="59"/>
        <v>City of New Rochelle - 69</v>
      </c>
      <c r="B636" s="11">
        <v>210069</v>
      </c>
      <c r="C636" s="11">
        <v>245</v>
      </c>
      <c r="D636" s="11">
        <v>177</v>
      </c>
      <c r="E636" s="11">
        <v>18</v>
      </c>
      <c r="F636" s="11">
        <v>12</v>
      </c>
      <c r="G636" s="11">
        <v>1</v>
      </c>
      <c r="H636" s="11">
        <v>0</v>
      </c>
      <c r="I636" s="23">
        <f t="shared" si="60"/>
        <v>453</v>
      </c>
      <c r="J636" s="24">
        <f t="shared" si="61"/>
        <v>1</v>
      </c>
      <c r="K636" s="23">
        <f t="shared" si="62"/>
        <v>454</v>
      </c>
    </row>
    <row r="637" spans="1:11" x14ac:dyDescent="0.25">
      <c r="A637" s="22" t="str">
        <f t="shared" si="59"/>
        <v>City of New Rochelle - 70</v>
      </c>
      <c r="B637" s="11">
        <v>210070</v>
      </c>
      <c r="C637" s="11">
        <v>7</v>
      </c>
      <c r="D637" s="11">
        <v>0</v>
      </c>
      <c r="E637" s="11">
        <v>0</v>
      </c>
      <c r="F637" s="11">
        <v>3</v>
      </c>
      <c r="G637" s="11">
        <v>0</v>
      </c>
      <c r="H637" s="11">
        <v>0</v>
      </c>
      <c r="I637" s="23">
        <f t="shared" si="60"/>
        <v>10</v>
      </c>
      <c r="J637" s="24">
        <f t="shared" si="61"/>
        <v>0</v>
      </c>
      <c r="K637" s="23">
        <f t="shared" si="62"/>
        <v>10</v>
      </c>
    </row>
    <row r="638" spans="1:11" x14ac:dyDescent="0.25">
      <c r="A638" s="22" t="str">
        <f t="shared" si="59"/>
        <v>City of New Rochelle - 71</v>
      </c>
      <c r="B638" s="11">
        <v>210071</v>
      </c>
      <c r="C638" s="11">
        <v>142</v>
      </c>
      <c r="D638" s="11">
        <v>102</v>
      </c>
      <c r="E638" s="11">
        <v>5</v>
      </c>
      <c r="F638" s="11">
        <v>12</v>
      </c>
      <c r="G638" s="11">
        <v>0</v>
      </c>
      <c r="H638" s="11">
        <v>0</v>
      </c>
      <c r="I638" s="23">
        <f t="shared" si="60"/>
        <v>261</v>
      </c>
      <c r="J638" s="24">
        <f t="shared" si="61"/>
        <v>4</v>
      </c>
      <c r="K638" s="23">
        <f t="shared" si="62"/>
        <v>265</v>
      </c>
    </row>
    <row r="639" spans="1:11" x14ac:dyDescent="0.25">
      <c r="A639" s="22" t="str">
        <f t="shared" si="59"/>
        <v>City of New Rochelle - 72</v>
      </c>
      <c r="B639" s="11">
        <v>210072</v>
      </c>
      <c r="C639" s="11">
        <v>86</v>
      </c>
      <c r="D639" s="11">
        <v>21</v>
      </c>
      <c r="E639" s="11">
        <v>4</v>
      </c>
      <c r="F639" s="11">
        <v>12</v>
      </c>
      <c r="G639" s="11">
        <v>0</v>
      </c>
      <c r="H639" s="11">
        <v>0</v>
      </c>
      <c r="I639" s="23">
        <f t="shared" si="60"/>
        <v>123</v>
      </c>
      <c r="J639" s="24">
        <f t="shared" si="61"/>
        <v>1</v>
      </c>
      <c r="K639" s="23">
        <f t="shared" si="62"/>
        <v>124</v>
      </c>
    </row>
    <row r="640" spans="1:11" x14ac:dyDescent="0.25">
      <c r="A640" s="22" t="str">
        <f t="shared" si="59"/>
        <v>City of New Rochelle - 73</v>
      </c>
      <c r="B640" s="11">
        <v>210073</v>
      </c>
      <c r="C640" s="11">
        <v>209</v>
      </c>
      <c r="D640" s="11">
        <v>195</v>
      </c>
      <c r="E640" s="11">
        <v>15</v>
      </c>
      <c r="F640" s="11">
        <v>9</v>
      </c>
      <c r="G640" s="11">
        <v>1</v>
      </c>
      <c r="H640" s="11">
        <v>0</v>
      </c>
      <c r="I640" s="23">
        <f t="shared" si="60"/>
        <v>429</v>
      </c>
      <c r="J640" s="24">
        <f t="shared" si="61"/>
        <v>11</v>
      </c>
      <c r="K640" s="23">
        <f t="shared" si="62"/>
        <v>440</v>
      </c>
    </row>
    <row r="641" spans="1:11" x14ac:dyDescent="0.25">
      <c r="A641" s="22" t="str">
        <f t="shared" si="59"/>
        <v>City of New Rochelle - 74</v>
      </c>
      <c r="B641" s="11">
        <v>210074</v>
      </c>
      <c r="C641" s="11">
        <v>288</v>
      </c>
      <c r="D641" s="11">
        <v>209</v>
      </c>
      <c r="E641" s="11">
        <v>17</v>
      </c>
      <c r="F641" s="11">
        <v>17</v>
      </c>
      <c r="G641" s="11">
        <v>1</v>
      </c>
      <c r="H641" s="11">
        <v>0</v>
      </c>
      <c r="I641" s="23">
        <f t="shared" si="60"/>
        <v>532</v>
      </c>
      <c r="J641" s="24">
        <f t="shared" si="61"/>
        <v>12</v>
      </c>
      <c r="K641" s="23">
        <f t="shared" si="62"/>
        <v>544</v>
      </c>
    </row>
    <row r="642" spans="1:11" x14ac:dyDescent="0.25">
      <c r="A642" s="22" t="str">
        <f t="shared" si="59"/>
        <v>City of New Rochelle - 75</v>
      </c>
      <c r="B642" s="11">
        <v>210075</v>
      </c>
      <c r="C642" s="11">
        <v>32</v>
      </c>
      <c r="D642" s="11">
        <v>3</v>
      </c>
      <c r="E642" s="11">
        <v>2</v>
      </c>
      <c r="F642" s="11">
        <v>1</v>
      </c>
      <c r="G642" s="11">
        <v>0</v>
      </c>
      <c r="H642" s="11">
        <v>0</v>
      </c>
      <c r="I642" s="23">
        <f t="shared" si="60"/>
        <v>38</v>
      </c>
      <c r="J642" s="24">
        <f t="shared" si="61"/>
        <v>0</v>
      </c>
      <c r="K642" s="23">
        <f t="shared" si="62"/>
        <v>38</v>
      </c>
    </row>
    <row r="643" spans="1:11" x14ac:dyDescent="0.25">
      <c r="A643" s="22" t="str">
        <f t="shared" si="59"/>
        <v>City of New Rochelle - 76</v>
      </c>
      <c r="B643" s="11">
        <v>210076</v>
      </c>
      <c r="C643" s="11">
        <v>0</v>
      </c>
      <c r="D643" s="11">
        <v>0</v>
      </c>
      <c r="E643" s="11">
        <v>0</v>
      </c>
      <c r="F643" s="11">
        <v>0</v>
      </c>
      <c r="G643" s="11">
        <v>0</v>
      </c>
      <c r="H643" s="11">
        <v>0</v>
      </c>
      <c r="I643" s="23">
        <f t="shared" si="60"/>
        <v>0</v>
      </c>
      <c r="J643" s="24">
        <f t="shared" si="61"/>
        <v>0</v>
      </c>
      <c r="K643" s="23">
        <f t="shared" si="62"/>
        <v>0</v>
      </c>
    </row>
    <row r="644" spans="1:11" x14ac:dyDescent="0.25">
      <c r="A644" s="22" t="str">
        <f t="shared" si="59"/>
        <v>City of New Rochelle - 77</v>
      </c>
      <c r="B644" s="11">
        <v>210077</v>
      </c>
      <c r="C644" s="11">
        <v>0</v>
      </c>
      <c r="D644" s="11">
        <v>0</v>
      </c>
      <c r="E644" s="11">
        <v>0</v>
      </c>
      <c r="F644" s="11">
        <v>0</v>
      </c>
      <c r="G644" s="11">
        <v>0</v>
      </c>
      <c r="H644" s="11">
        <v>0</v>
      </c>
      <c r="I644" s="23">
        <f t="shared" si="60"/>
        <v>0</v>
      </c>
      <c r="J644" s="24">
        <f t="shared" si="61"/>
        <v>0</v>
      </c>
      <c r="K644" s="23">
        <f t="shared" si="62"/>
        <v>0</v>
      </c>
    </row>
    <row r="645" spans="1:11" x14ac:dyDescent="0.25">
      <c r="A645" s="22" t="str">
        <f t="shared" si="59"/>
        <v>City of New Rochelle - 78</v>
      </c>
      <c r="B645" s="11">
        <v>210078</v>
      </c>
      <c r="C645" s="11">
        <v>130</v>
      </c>
      <c r="D645" s="11">
        <v>52</v>
      </c>
      <c r="E645" s="11">
        <v>5</v>
      </c>
      <c r="F645" s="11">
        <v>3</v>
      </c>
      <c r="G645" s="11">
        <v>0</v>
      </c>
      <c r="H645" s="11">
        <v>0</v>
      </c>
      <c r="I645" s="23">
        <f t="shared" si="60"/>
        <v>190</v>
      </c>
      <c r="J645" s="24">
        <f t="shared" si="61"/>
        <v>0</v>
      </c>
      <c r="K645" s="23">
        <f t="shared" si="62"/>
        <v>190</v>
      </c>
    </row>
    <row r="646" spans="1:11" ht="13.8" thickBot="1" x14ac:dyDescent="0.3">
      <c r="A646" s="18" t="str">
        <f t="shared" si="59"/>
        <v>City of New Rochelle - 79</v>
      </c>
      <c r="B646" s="19">
        <v>210079</v>
      </c>
      <c r="C646" s="19">
        <v>0</v>
      </c>
      <c r="D646" s="19">
        <v>0</v>
      </c>
      <c r="E646" s="19">
        <v>0</v>
      </c>
      <c r="F646" s="19">
        <v>0</v>
      </c>
      <c r="G646" s="19">
        <v>0</v>
      </c>
      <c r="H646" s="19">
        <v>0</v>
      </c>
      <c r="I646" s="19">
        <f t="shared" si="60"/>
        <v>0</v>
      </c>
      <c r="J646" s="26">
        <f t="shared" si="61"/>
        <v>0</v>
      </c>
      <c r="K646" s="19">
        <f t="shared" si="62"/>
        <v>0</v>
      </c>
    </row>
    <row r="647" spans="1:11" x14ac:dyDescent="0.25">
      <c r="A647" s="22"/>
      <c r="B647" s="11" t="s">
        <v>977</v>
      </c>
      <c r="C647" s="11">
        <f>SUM(C571:C646)</f>
        <v>14174</v>
      </c>
      <c r="D647" s="11">
        <f t="shared" ref="D647:K647" si="63">SUM(D571:D646)</f>
        <v>6862</v>
      </c>
      <c r="E647" s="11">
        <f t="shared" si="63"/>
        <v>598</v>
      </c>
      <c r="F647" s="11">
        <f t="shared" si="63"/>
        <v>869</v>
      </c>
      <c r="G647" s="11">
        <f t="shared" si="63"/>
        <v>64</v>
      </c>
      <c r="H647" s="11">
        <f t="shared" si="63"/>
        <v>7</v>
      </c>
      <c r="I647" s="11">
        <f t="shared" si="63"/>
        <v>22574</v>
      </c>
      <c r="J647" s="11">
        <f t="shared" si="63"/>
        <v>374</v>
      </c>
      <c r="K647" s="11">
        <f t="shared" si="63"/>
        <v>22948</v>
      </c>
    </row>
    <row r="648" spans="1:11" x14ac:dyDescent="0.25">
      <c r="A648" s="22" t="str">
        <f t="shared" si="59"/>
        <v>City of Peekskill - 1</v>
      </c>
      <c r="B648" s="11">
        <v>220001</v>
      </c>
      <c r="C648" s="11">
        <v>222</v>
      </c>
      <c r="D648" s="11">
        <v>45</v>
      </c>
      <c r="E648" s="11">
        <v>7</v>
      </c>
      <c r="F648" s="11">
        <v>29</v>
      </c>
      <c r="G648" s="11">
        <v>1</v>
      </c>
      <c r="H648" s="11">
        <v>0</v>
      </c>
      <c r="I648" s="23">
        <f t="shared" si="60"/>
        <v>304</v>
      </c>
      <c r="J648" s="24">
        <f t="shared" si="61"/>
        <v>6</v>
      </c>
      <c r="K648" s="23">
        <f t="shared" si="62"/>
        <v>310</v>
      </c>
    </row>
    <row r="649" spans="1:11" x14ac:dyDescent="0.25">
      <c r="A649" s="22" t="str">
        <f t="shared" si="59"/>
        <v>City of Peekskill - 2</v>
      </c>
      <c r="B649" s="11">
        <v>220002</v>
      </c>
      <c r="C649" s="11">
        <v>181</v>
      </c>
      <c r="D649" s="11">
        <v>45</v>
      </c>
      <c r="E649" s="11">
        <v>4</v>
      </c>
      <c r="F649" s="11">
        <v>16</v>
      </c>
      <c r="G649" s="11">
        <v>3</v>
      </c>
      <c r="H649" s="11">
        <v>0</v>
      </c>
      <c r="I649" s="23">
        <f t="shared" si="60"/>
        <v>249</v>
      </c>
      <c r="J649" s="24">
        <f t="shared" si="61"/>
        <v>8</v>
      </c>
      <c r="K649" s="23">
        <f t="shared" si="62"/>
        <v>257</v>
      </c>
    </row>
    <row r="650" spans="1:11" x14ac:dyDescent="0.25">
      <c r="A650" s="22" t="str">
        <f t="shared" si="59"/>
        <v>City of Peekskill - 3</v>
      </c>
      <c r="B650" s="11">
        <v>220003</v>
      </c>
      <c r="C650" s="11">
        <v>118</v>
      </c>
      <c r="D650" s="11">
        <v>34</v>
      </c>
      <c r="E650" s="11">
        <v>4</v>
      </c>
      <c r="F650" s="11">
        <v>4</v>
      </c>
      <c r="G650" s="11">
        <v>3</v>
      </c>
      <c r="H650" s="11">
        <v>1</v>
      </c>
      <c r="I650" s="23">
        <f t="shared" si="60"/>
        <v>164</v>
      </c>
      <c r="J650" s="24">
        <f t="shared" si="61"/>
        <v>3</v>
      </c>
      <c r="K650" s="23">
        <f t="shared" si="62"/>
        <v>167</v>
      </c>
    </row>
    <row r="651" spans="1:11" x14ac:dyDescent="0.25">
      <c r="A651" s="22" t="str">
        <f t="shared" si="59"/>
        <v>City of Peekskill - 4</v>
      </c>
      <c r="B651" s="11">
        <v>220004</v>
      </c>
      <c r="C651" s="11">
        <v>208</v>
      </c>
      <c r="D651" s="11">
        <v>61</v>
      </c>
      <c r="E651" s="11">
        <v>14</v>
      </c>
      <c r="F651" s="11">
        <v>13</v>
      </c>
      <c r="G651" s="11">
        <v>2</v>
      </c>
      <c r="H651" s="11">
        <v>1</v>
      </c>
      <c r="I651" s="23">
        <f t="shared" si="60"/>
        <v>299</v>
      </c>
      <c r="J651" s="24">
        <f t="shared" si="61"/>
        <v>8</v>
      </c>
      <c r="K651" s="23">
        <f t="shared" si="62"/>
        <v>307</v>
      </c>
    </row>
    <row r="652" spans="1:11" x14ac:dyDescent="0.25">
      <c r="A652" s="22" t="str">
        <f t="shared" si="59"/>
        <v>City of Peekskill - 5</v>
      </c>
      <c r="B652" s="11">
        <v>220005</v>
      </c>
      <c r="C652" s="11">
        <v>193</v>
      </c>
      <c r="D652" s="11">
        <v>88</v>
      </c>
      <c r="E652" s="11">
        <v>11</v>
      </c>
      <c r="F652" s="11">
        <v>19</v>
      </c>
      <c r="G652" s="11">
        <v>2</v>
      </c>
      <c r="H652" s="11">
        <v>0</v>
      </c>
      <c r="I652" s="23">
        <f t="shared" si="60"/>
        <v>313</v>
      </c>
      <c r="J652" s="24">
        <f t="shared" si="61"/>
        <v>4</v>
      </c>
      <c r="K652" s="23">
        <f t="shared" si="62"/>
        <v>317</v>
      </c>
    </row>
    <row r="653" spans="1:11" x14ac:dyDescent="0.25">
      <c r="A653" s="22" t="str">
        <f t="shared" si="59"/>
        <v>City of Peekskill - 6</v>
      </c>
      <c r="B653" s="11">
        <v>220006</v>
      </c>
      <c r="C653" s="11">
        <v>68</v>
      </c>
      <c r="D653" s="11">
        <v>15</v>
      </c>
      <c r="E653" s="11">
        <v>4</v>
      </c>
      <c r="F653" s="11">
        <v>11</v>
      </c>
      <c r="G653" s="11">
        <v>1</v>
      </c>
      <c r="H653" s="11">
        <v>0</v>
      </c>
      <c r="I653" s="23">
        <f t="shared" si="60"/>
        <v>99</v>
      </c>
      <c r="J653" s="24">
        <f t="shared" si="61"/>
        <v>1</v>
      </c>
      <c r="K653" s="23">
        <f t="shared" si="62"/>
        <v>100</v>
      </c>
    </row>
    <row r="654" spans="1:11" x14ac:dyDescent="0.25">
      <c r="A654" s="22" t="str">
        <f t="shared" si="59"/>
        <v>City of Peekskill - 7</v>
      </c>
      <c r="B654" s="11">
        <v>220007</v>
      </c>
      <c r="C654" s="11">
        <v>141</v>
      </c>
      <c r="D654" s="11">
        <v>86</v>
      </c>
      <c r="E654" s="11">
        <v>7</v>
      </c>
      <c r="F654" s="11">
        <v>13</v>
      </c>
      <c r="G654" s="11">
        <v>1</v>
      </c>
      <c r="H654" s="11">
        <v>0</v>
      </c>
      <c r="I654" s="23">
        <f t="shared" si="60"/>
        <v>248</v>
      </c>
      <c r="J654" s="24">
        <f t="shared" si="61"/>
        <v>5</v>
      </c>
      <c r="K654" s="23">
        <f t="shared" si="62"/>
        <v>253</v>
      </c>
    </row>
    <row r="655" spans="1:11" x14ac:dyDescent="0.25">
      <c r="A655" s="22" t="str">
        <f t="shared" si="59"/>
        <v>City of Peekskill - 8</v>
      </c>
      <c r="B655" s="11">
        <v>220008</v>
      </c>
      <c r="C655" s="11">
        <v>176</v>
      </c>
      <c r="D655" s="11">
        <v>43</v>
      </c>
      <c r="E655" s="11">
        <v>5</v>
      </c>
      <c r="F655" s="11">
        <v>27</v>
      </c>
      <c r="G655" s="11">
        <v>3</v>
      </c>
      <c r="H655" s="11">
        <v>0</v>
      </c>
      <c r="I655" s="23">
        <f t="shared" si="60"/>
        <v>254</v>
      </c>
      <c r="J655" s="24">
        <f t="shared" si="61"/>
        <v>3</v>
      </c>
      <c r="K655" s="23">
        <f t="shared" si="62"/>
        <v>257</v>
      </c>
    </row>
    <row r="656" spans="1:11" x14ac:dyDescent="0.25">
      <c r="A656" s="22" t="str">
        <f t="shared" si="59"/>
        <v>City of Peekskill - 9</v>
      </c>
      <c r="B656" s="11">
        <v>220009</v>
      </c>
      <c r="C656" s="11">
        <v>206</v>
      </c>
      <c r="D656" s="11">
        <v>68</v>
      </c>
      <c r="E656" s="11">
        <v>12</v>
      </c>
      <c r="F656" s="11">
        <v>36</v>
      </c>
      <c r="G656" s="11">
        <v>3</v>
      </c>
      <c r="H656" s="11">
        <v>0</v>
      </c>
      <c r="I656" s="23">
        <f t="shared" si="60"/>
        <v>325</v>
      </c>
      <c r="J656" s="24">
        <f t="shared" si="61"/>
        <v>5</v>
      </c>
      <c r="K656" s="23">
        <f t="shared" si="62"/>
        <v>330</v>
      </c>
    </row>
    <row r="657" spans="1:11" x14ac:dyDescent="0.25">
      <c r="A657" s="22" t="str">
        <f t="shared" si="59"/>
        <v>City of Peekskill - 10</v>
      </c>
      <c r="B657" s="11">
        <v>220010</v>
      </c>
      <c r="C657" s="11">
        <v>233</v>
      </c>
      <c r="D657" s="11">
        <v>103</v>
      </c>
      <c r="E657" s="11">
        <v>19</v>
      </c>
      <c r="F657" s="11">
        <v>27</v>
      </c>
      <c r="G657" s="11">
        <v>3</v>
      </c>
      <c r="H657" s="11">
        <v>1</v>
      </c>
      <c r="I657" s="23">
        <f t="shared" si="60"/>
        <v>386</v>
      </c>
      <c r="J657" s="24">
        <f t="shared" si="61"/>
        <v>9</v>
      </c>
      <c r="K657" s="23">
        <f t="shared" si="62"/>
        <v>395</v>
      </c>
    </row>
    <row r="658" spans="1:11" x14ac:dyDescent="0.25">
      <c r="A658" s="22" t="str">
        <f t="shared" si="59"/>
        <v>City of Peekskill - 11</v>
      </c>
      <c r="B658" s="11">
        <v>220011</v>
      </c>
      <c r="C658" s="11">
        <v>276</v>
      </c>
      <c r="D658" s="11">
        <v>101</v>
      </c>
      <c r="E658" s="11">
        <v>22</v>
      </c>
      <c r="F658" s="11">
        <v>29</v>
      </c>
      <c r="G658" s="11">
        <v>3</v>
      </c>
      <c r="H658" s="11">
        <v>0</v>
      </c>
      <c r="I658" s="23">
        <f t="shared" si="60"/>
        <v>431</v>
      </c>
      <c r="J658" s="24">
        <f t="shared" si="61"/>
        <v>3</v>
      </c>
      <c r="K658" s="23">
        <f t="shared" si="62"/>
        <v>434</v>
      </c>
    </row>
    <row r="659" spans="1:11" x14ac:dyDescent="0.25">
      <c r="A659" s="22" t="str">
        <f t="shared" si="59"/>
        <v>City of Peekskill - 13</v>
      </c>
      <c r="B659" s="11">
        <v>220013</v>
      </c>
      <c r="C659" s="11">
        <v>197</v>
      </c>
      <c r="D659" s="11">
        <v>138</v>
      </c>
      <c r="E659" s="11">
        <v>17</v>
      </c>
      <c r="F659" s="11">
        <v>35</v>
      </c>
      <c r="G659" s="11">
        <v>2</v>
      </c>
      <c r="H659" s="11">
        <v>1</v>
      </c>
      <c r="I659" s="23">
        <f t="shared" si="60"/>
        <v>390</v>
      </c>
      <c r="J659" s="24">
        <f t="shared" si="61"/>
        <v>7</v>
      </c>
      <c r="K659" s="23">
        <f t="shared" si="62"/>
        <v>397</v>
      </c>
    </row>
    <row r="660" spans="1:11" x14ac:dyDescent="0.25">
      <c r="A660" s="22" t="str">
        <f t="shared" si="59"/>
        <v>City of Peekskill - 14</v>
      </c>
      <c r="B660" s="11">
        <v>220014</v>
      </c>
      <c r="C660" s="11">
        <v>77</v>
      </c>
      <c r="D660" s="11">
        <v>59</v>
      </c>
      <c r="E660" s="11">
        <v>9</v>
      </c>
      <c r="F660" s="11">
        <v>6</v>
      </c>
      <c r="G660" s="11">
        <v>0</v>
      </c>
      <c r="H660" s="11">
        <v>0</v>
      </c>
      <c r="I660" s="23">
        <f t="shared" si="60"/>
        <v>151</v>
      </c>
      <c r="J660" s="24">
        <f t="shared" si="61"/>
        <v>1</v>
      </c>
      <c r="K660" s="23">
        <f t="shared" si="62"/>
        <v>152</v>
      </c>
    </row>
    <row r="661" spans="1:11" x14ac:dyDescent="0.25">
      <c r="A661" s="22" t="str">
        <f t="shared" si="59"/>
        <v>City of Peekskill - 15</v>
      </c>
      <c r="B661" s="11">
        <v>220015</v>
      </c>
      <c r="C661" s="11">
        <v>151</v>
      </c>
      <c r="D661" s="11">
        <v>60</v>
      </c>
      <c r="E661" s="11">
        <v>10</v>
      </c>
      <c r="F661" s="11">
        <v>9</v>
      </c>
      <c r="G661" s="11">
        <v>2</v>
      </c>
      <c r="H661" s="11">
        <v>0</v>
      </c>
      <c r="I661" s="23">
        <f t="shared" si="60"/>
        <v>232</v>
      </c>
      <c r="J661" s="24">
        <f t="shared" si="61"/>
        <v>3</v>
      </c>
      <c r="K661" s="23">
        <f t="shared" si="62"/>
        <v>235</v>
      </c>
    </row>
    <row r="662" spans="1:11" x14ac:dyDescent="0.25">
      <c r="A662" s="22" t="str">
        <f t="shared" si="59"/>
        <v>City of Peekskill - 16</v>
      </c>
      <c r="B662" s="11">
        <v>220016</v>
      </c>
      <c r="C662" s="11">
        <v>291</v>
      </c>
      <c r="D662" s="11">
        <v>158</v>
      </c>
      <c r="E662" s="11">
        <v>12</v>
      </c>
      <c r="F662" s="11">
        <v>11</v>
      </c>
      <c r="G662" s="11">
        <v>1</v>
      </c>
      <c r="H662" s="11">
        <v>0</v>
      </c>
      <c r="I662" s="23">
        <f t="shared" si="60"/>
        <v>473</v>
      </c>
      <c r="J662" s="24">
        <f t="shared" si="61"/>
        <v>6</v>
      </c>
      <c r="K662" s="23">
        <f t="shared" si="62"/>
        <v>479</v>
      </c>
    </row>
    <row r="663" spans="1:11" x14ac:dyDescent="0.25">
      <c r="A663" s="22" t="str">
        <f t="shared" si="59"/>
        <v>City of Peekskill - 17</v>
      </c>
      <c r="B663" s="11">
        <v>220017</v>
      </c>
      <c r="C663" s="11">
        <v>219</v>
      </c>
      <c r="D663" s="11">
        <v>60</v>
      </c>
      <c r="E663" s="11">
        <v>7</v>
      </c>
      <c r="F663" s="11">
        <v>12</v>
      </c>
      <c r="G663" s="11">
        <v>3</v>
      </c>
      <c r="H663" s="11">
        <v>0</v>
      </c>
      <c r="I663" s="23">
        <f t="shared" si="60"/>
        <v>301</v>
      </c>
      <c r="J663" s="24">
        <f t="shared" si="61"/>
        <v>1</v>
      </c>
      <c r="K663" s="23">
        <f t="shared" si="62"/>
        <v>302</v>
      </c>
    </row>
    <row r="664" spans="1:11" x14ac:dyDescent="0.25">
      <c r="A664" s="22" t="str">
        <f t="shared" si="59"/>
        <v>City of Peekskill - 18</v>
      </c>
      <c r="B664" s="11">
        <v>220018</v>
      </c>
      <c r="C664" s="11">
        <v>97</v>
      </c>
      <c r="D664" s="11">
        <v>40</v>
      </c>
      <c r="E664" s="11">
        <v>1</v>
      </c>
      <c r="F664" s="11">
        <v>3</v>
      </c>
      <c r="G664" s="11">
        <v>2</v>
      </c>
      <c r="H664" s="11">
        <v>0</v>
      </c>
      <c r="I664" s="23">
        <f t="shared" si="60"/>
        <v>143</v>
      </c>
      <c r="J664" s="24">
        <f t="shared" si="61"/>
        <v>4</v>
      </c>
      <c r="K664" s="23">
        <f t="shared" si="62"/>
        <v>147</v>
      </c>
    </row>
    <row r="665" spans="1:11" x14ac:dyDescent="0.25">
      <c r="A665" s="22" t="str">
        <f t="shared" si="59"/>
        <v>City of Peekskill - 19</v>
      </c>
      <c r="B665" s="11">
        <v>220019</v>
      </c>
      <c r="C665" s="11">
        <v>350</v>
      </c>
      <c r="D665" s="11">
        <v>179</v>
      </c>
      <c r="E665" s="11">
        <v>21</v>
      </c>
      <c r="F665" s="11">
        <v>21</v>
      </c>
      <c r="G665" s="11">
        <v>0</v>
      </c>
      <c r="H665" s="11">
        <v>0</v>
      </c>
      <c r="I665" s="23">
        <f t="shared" si="60"/>
        <v>571</v>
      </c>
      <c r="J665" s="24">
        <f t="shared" si="61"/>
        <v>9</v>
      </c>
      <c r="K665" s="23">
        <f t="shared" si="62"/>
        <v>580</v>
      </c>
    </row>
    <row r="666" spans="1:11" x14ac:dyDescent="0.25">
      <c r="A666" s="22" t="str">
        <f t="shared" ref="A666:A731" si="64">VLOOKUP(B666,KEY,3,FALSE)</f>
        <v>City of Peekskill - 20</v>
      </c>
      <c r="B666" s="11">
        <v>220020</v>
      </c>
      <c r="C666" s="11">
        <v>61</v>
      </c>
      <c r="D666" s="11">
        <v>41</v>
      </c>
      <c r="E666" s="11">
        <v>6</v>
      </c>
      <c r="F666" s="11">
        <v>5</v>
      </c>
      <c r="G666" s="11">
        <v>0</v>
      </c>
      <c r="H666" s="11">
        <v>0</v>
      </c>
      <c r="I666" s="23">
        <f t="shared" si="60"/>
        <v>113</v>
      </c>
      <c r="J666" s="24">
        <f t="shared" si="61"/>
        <v>2</v>
      </c>
      <c r="K666" s="23">
        <f t="shared" si="62"/>
        <v>115</v>
      </c>
    </row>
    <row r="667" spans="1:11" x14ac:dyDescent="0.25">
      <c r="A667" s="22" t="str">
        <f t="shared" si="64"/>
        <v>City of Peekskill - 21</v>
      </c>
      <c r="B667" s="11">
        <v>220021</v>
      </c>
      <c r="C667" s="11">
        <v>214</v>
      </c>
      <c r="D667" s="11">
        <v>68</v>
      </c>
      <c r="E667" s="11">
        <v>18</v>
      </c>
      <c r="F667" s="11">
        <v>11</v>
      </c>
      <c r="G667" s="11">
        <v>1</v>
      </c>
      <c r="H667" s="11">
        <v>0</v>
      </c>
      <c r="I667" s="23">
        <f t="shared" si="60"/>
        <v>312</v>
      </c>
      <c r="J667" s="24">
        <f t="shared" si="61"/>
        <v>3</v>
      </c>
      <c r="K667" s="23">
        <f t="shared" si="62"/>
        <v>315</v>
      </c>
    </row>
    <row r="668" spans="1:11" x14ac:dyDescent="0.25">
      <c r="A668" s="22" t="str">
        <f t="shared" si="64"/>
        <v>City of Peekskill - 22</v>
      </c>
      <c r="B668" s="11">
        <v>220022</v>
      </c>
      <c r="C668" s="11">
        <v>157</v>
      </c>
      <c r="D668" s="11">
        <v>69</v>
      </c>
      <c r="E668" s="11">
        <v>4</v>
      </c>
      <c r="F668" s="11">
        <v>11</v>
      </c>
      <c r="G668" s="11">
        <v>0</v>
      </c>
      <c r="H668" s="11">
        <v>0</v>
      </c>
      <c r="I668" s="23">
        <f t="shared" si="60"/>
        <v>241</v>
      </c>
      <c r="J668" s="24">
        <f t="shared" si="61"/>
        <v>1</v>
      </c>
      <c r="K668" s="23">
        <f t="shared" si="62"/>
        <v>242</v>
      </c>
    </row>
    <row r="669" spans="1:11" ht="13.8" thickBot="1" x14ac:dyDescent="0.3">
      <c r="A669" s="18" t="str">
        <f t="shared" si="64"/>
        <v>City of Peekskill - 23</v>
      </c>
      <c r="B669" s="19">
        <v>220023</v>
      </c>
      <c r="C669" s="19">
        <v>171</v>
      </c>
      <c r="D669" s="19">
        <v>74</v>
      </c>
      <c r="E669" s="19">
        <v>16</v>
      </c>
      <c r="F669" s="19">
        <v>17</v>
      </c>
      <c r="G669" s="19">
        <v>0</v>
      </c>
      <c r="H669" s="19">
        <v>0</v>
      </c>
      <c r="I669" s="19">
        <f t="shared" si="60"/>
        <v>278</v>
      </c>
      <c r="J669" s="26">
        <f t="shared" si="61"/>
        <v>2</v>
      </c>
      <c r="K669" s="19">
        <f t="shared" si="62"/>
        <v>280</v>
      </c>
    </row>
    <row r="670" spans="1:11" x14ac:dyDescent="0.25">
      <c r="A670" s="22"/>
      <c r="B670" s="11" t="s">
        <v>977</v>
      </c>
      <c r="C670" s="11">
        <f>SUM(C648:C669)</f>
        <v>4007</v>
      </c>
      <c r="D670" s="11">
        <f t="shared" ref="D670:K670" si="65">SUM(D648:D669)</f>
        <v>1635</v>
      </c>
      <c r="E670" s="11">
        <f t="shared" si="65"/>
        <v>230</v>
      </c>
      <c r="F670" s="11">
        <f t="shared" si="65"/>
        <v>365</v>
      </c>
      <c r="G670" s="11">
        <f t="shared" si="65"/>
        <v>36</v>
      </c>
      <c r="H670" s="11">
        <f t="shared" si="65"/>
        <v>4</v>
      </c>
      <c r="I670" s="11">
        <f t="shared" si="65"/>
        <v>6277</v>
      </c>
      <c r="J670" s="11">
        <f t="shared" si="65"/>
        <v>94</v>
      </c>
      <c r="K670" s="11">
        <f t="shared" si="65"/>
        <v>6371</v>
      </c>
    </row>
    <row r="671" spans="1:11" x14ac:dyDescent="0.25">
      <c r="A671" s="22" t="str">
        <f t="shared" si="64"/>
        <v>City of Rye - 1</v>
      </c>
      <c r="B671" s="11">
        <v>230001</v>
      </c>
      <c r="C671" s="11">
        <v>373</v>
      </c>
      <c r="D671" s="11">
        <v>190</v>
      </c>
      <c r="E671" s="11">
        <v>10</v>
      </c>
      <c r="F671" s="11">
        <v>15</v>
      </c>
      <c r="G671" s="11">
        <v>2</v>
      </c>
      <c r="H671" s="11">
        <v>0</v>
      </c>
      <c r="I671" s="23">
        <f t="shared" si="60"/>
        <v>590</v>
      </c>
      <c r="J671" s="24">
        <f t="shared" si="61"/>
        <v>7</v>
      </c>
      <c r="K671" s="23">
        <f t="shared" si="62"/>
        <v>597</v>
      </c>
    </row>
    <row r="672" spans="1:11" x14ac:dyDescent="0.25">
      <c r="A672" s="22" t="str">
        <f t="shared" si="64"/>
        <v>City of Rye - 2</v>
      </c>
      <c r="B672" s="11">
        <v>230002</v>
      </c>
      <c r="C672" s="11">
        <v>262</v>
      </c>
      <c r="D672" s="11">
        <v>145</v>
      </c>
      <c r="E672" s="11">
        <v>10</v>
      </c>
      <c r="F672" s="11">
        <v>4</v>
      </c>
      <c r="G672" s="11">
        <v>0</v>
      </c>
      <c r="H672" s="11">
        <v>0</v>
      </c>
      <c r="I672" s="23">
        <f t="shared" si="60"/>
        <v>421</v>
      </c>
      <c r="J672" s="24">
        <f t="shared" si="61"/>
        <v>10</v>
      </c>
      <c r="K672" s="23">
        <f t="shared" si="62"/>
        <v>431</v>
      </c>
    </row>
    <row r="673" spans="1:11" x14ac:dyDescent="0.25">
      <c r="A673" s="22" t="str">
        <f t="shared" si="64"/>
        <v>City of Rye - 3</v>
      </c>
      <c r="B673" s="11">
        <v>230003</v>
      </c>
      <c r="C673" s="11">
        <v>195</v>
      </c>
      <c r="D673" s="11">
        <v>138</v>
      </c>
      <c r="E673" s="11">
        <v>10</v>
      </c>
      <c r="F673" s="11">
        <v>19</v>
      </c>
      <c r="G673" s="11">
        <v>2</v>
      </c>
      <c r="H673" s="11">
        <v>0</v>
      </c>
      <c r="I673" s="23">
        <f t="shared" si="60"/>
        <v>364</v>
      </c>
      <c r="J673" s="24">
        <f t="shared" si="61"/>
        <v>7</v>
      </c>
      <c r="K673" s="23">
        <f t="shared" si="62"/>
        <v>371</v>
      </c>
    </row>
    <row r="674" spans="1:11" x14ac:dyDescent="0.25">
      <c r="A674" s="22" t="str">
        <f t="shared" si="64"/>
        <v>City of Rye - 4</v>
      </c>
      <c r="B674" s="11">
        <v>230004</v>
      </c>
      <c r="C674" s="11">
        <v>214</v>
      </c>
      <c r="D674" s="11">
        <v>179</v>
      </c>
      <c r="E674" s="11">
        <v>13</v>
      </c>
      <c r="F674" s="11">
        <v>11</v>
      </c>
      <c r="G674" s="11">
        <v>2</v>
      </c>
      <c r="H674" s="11">
        <v>0</v>
      </c>
      <c r="I674" s="23">
        <f t="shared" si="60"/>
        <v>419</v>
      </c>
      <c r="J674" s="24">
        <f t="shared" si="61"/>
        <v>5</v>
      </c>
      <c r="K674" s="23">
        <f t="shared" si="62"/>
        <v>424</v>
      </c>
    </row>
    <row r="675" spans="1:11" x14ac:dyDescent="0.25">
      <c r="A675" s="22" t="str">
        <f t="shared" si="64"/>
        <v>City of Rye - 5</v>
      </c>
      <c r="B675" s="11">
        <v>230005</v>
      </c>
      <c r="C675" s="11">
        <v>220</v>
      </c>
      <c r="D675" s="11">
        <v>154</v>
      </c>
      <c r="E675" s="11">
        <v>15</v>
      </c>
      <c r="F675" s="11">
        <v>4</v>
      </c>
      <c r="G675" s="11">
        <v>4</v>
      </c>
      <c r="H675" s="11">
        <v>0</v>
      </c>
      <c r="I675" s="23">
        <f t="shared" si="60"/>
        <v>397</v>
      </c>
      <c r="J675" s="24">
        <f t="shared" si="61"/>
        <v>9</v>
      </c>
      <c r="K675" s="23">
        <f t="shared" si="62"/>
        <v>406</v>
      </c>
    </row>
    <row r="676" spans="1:11" x14ac:dyDescent="0.25">
      <c r="A676" s="22" t="str">
        <f t="shared" si="64"/>
        <v>City of Rye - 6</v>
      </c>
      <c r="B676" s="11">
        <v>230006</v>
      </c>
      <c r="C676" s="11">
        <v>276</v>
      </c>
      <c r="D676" s="11">
        <v>145</v>
      </c>
      <c r="E676" s="11">
        <v>5</v>
      </c>
      <c r="F676" s="11">
        <v>15</v>
      </c>
      <c r="G676" s="11">
        <v>1</v>
      </c>
      <c r="H676" s="11">
        <v>0</v>
      </c>
      <c r="I676" s="23">
        <f t="shared" si="60"/>
        <v>442</v>
      </c>
      <c r="J676" s="24">
        <f t="shared" si="61"/>
        <v>8</v>
      </c>
      <c r="K676" s="23">
        <f t="shared" si="62"/>
        <v>450</v>
      </c>
    </row>
    <row r="677" spans="1:11" x14ac:dyDescent="0.25">
      <c r="A677" s="22" t="str">
        <f t="shared" si="64"/>
        <v>City of Rye - 7</v>
      </c>
      <c r="B677" s="11">
        <v>230007</v>
      </c>
      <c r="C677" s="11">
        <v>298</v>
      </c>
      <c r="D677" s="11">
        <v>208</v>
      </c>
      <c r="E677" s="11">
        <v>16</v>
      </c>
      <c r="F677" s="11">
        <v>15</v>
      </c>
      <c r="G677" s="11">
        <v>6</v>
      </c>
      <c r="H677" s="11">
        <v>0</v>
      </c>
      <c r="I677" s="23">
        <f t="shared" si="60"/>
        <v>543</v>
      </c>
      <c r="J677" s="24">
        <f t="shared" si="61"/>
        <v>4</v>
      </c>
      <c r="K677" s="23">
        <f t="shared" si="62"/>
        <v>547</v>
      </c>
    </row>
    <row r="678" spans="1:11" x14ac:dyDescent="0.25">
      <c r="A678" s="22" t="str">
        <f t="shared" si="64"/>
        <v>City of Rye - 8</v>
      </c>
      <c r="B678" s="11">
        <v>230008</v>
      </c>
      <c r="C678" s="11">
        <v>348</v>
      </c>
      <c r="D678" s="11">
        <v>204</v>
      </c>
      <c r="E678" s="11">
        <v>7</v>
      </c>
      <c r="F678" s="11">
        <v>10</v>
      </c>
      <c r="G678" s="11">
        <v>2</v>
      </c>
      <c r="H678" s="11">
        <v>0</v>
      </c>
      <c r="I678" s="23">
        <f t="shared" si="60"/>
        <v>571</v>
      </c>
      <c r="J678" s="24">
        <f t="shared" si="61"/>
        <v>4</v>
      </c>
      <c r="K678" s="23">
        <f t="shared" si="62"/>
        <v>575</v>
      </c>
    </row>
    <row r="679" spans="1:11" x14ac:dyDescent="0.25">
      <c r="A679" s="22" t="str">
        <f t="shared" si="64"/>
        <v>City of Rye - 9</v>
      </c>
      <c r="B679" s="11">
        <v>230009</v>
      </c>
      <c r="C679" s="11">
        <v>403</v>
      </c>
      <c r="D679" s="11">
        <v>286</v>
      </c>
      <c r="E679" s="11">
        <v>17</v>
      </c>
      <c r="F679" s="11">
        <v>16</v>
      </c>
      <c r="G679" s="11">
        <v>0</v>
      </c>
      <c r="H679" s="11">
        <v>0</v>
      </c>
      <c r="I679" s="23">
        <f t="shared" si="60"/>
        <v>722</v>
      </c>
      <c r="J679" s="24">
        <f t="shared" si="61"/>
        <v>5</v>
      </c>
      <c r="K679" s="23">
        <f t="shared" si="62"/>
        <v>727</v>
      </c>
    </row>
    <row r="680" spans="1:11" x14ac:dyDescent="0.25">
      <c r="A680" s="22" t="str">
        <f t="shared" si="64"/>
        <v>City of Rye - 10</v>
      </c>
      <c r="B680" s="11">
        <v>230010</v>
      </c>
      <c r="C680" s="11">
        <v>265</v>
      </c>
      <c r="D680" s="11">
        <v>165</v>
      </c>
      <c r="E680" s="11">
        <v>22</v>
      </c>
      <c r="F680" s="11">
        <v>6</v>
      </c>
      <c r="G680" s="11">
        <v>0</v>
      </c>
      <c r="H680" s="11">
        <v>0</v>
      </c>
      <c r="I680" s="23">
        <f t="shared" ref="I680:I745" si="66">SUM(C680:H680)</f>
        <v>458</v>
      </c>
      <c r="J680" s="24">
        <f t="shared" ref="J680:J745" si="67">SUM(K680-I680)</f>
        <v>6</v>
      </c>
      <c r="K680" s="23">
        <f t="shared" ref="K680:K745" si="68">VLOOKUP(B680,KEY,2,FALSE)</f>
        <v>464</v>
      </c>
    </row>
    <row r="681" spans="1:11" x14ac:dyDescent="0.25">
      <c r="A681" s="22" t="str">
        <f t="shared" si="64"/>
        <v>City of Rye - 11</v>
      </c>
      <c r="B681" s="11">
        <v>230011</v>
      </c>
      <c r="C681" s="11">
        <v>236</v>
      </c>
      <c r="D681" s="11">
        <v>163</v>
      </c>
      <c r="E681" s="11">
        <v>14</v>
      </c>
      <c r="F681" s="11">
        <v>8</v>
      </c>
      <c r="G681" s="11">
        <v>1</v>
      </c>
      <c r="H681" s="11">
        <v>0</v>
      </c>
      <c r="I681" s="23">
        <f t="shared" si="66"/>
        <v>422</v>
      </c>
      <c r="J681" s="24">
        <f t="shared" si="67"/>
        <v>13</v>
      </c>
      <c r="K681" s="23">
        <f t="shared" si="68"/>
        <v>435</v>
      </c>
    </row>
    <row r="682" spans="1:11" x14ac:dyDescent="0.25">
      <c r="A682" s="22" t="str">
        <f t="shared" si="64"/>
        <v>City of Rye - 12</v>
      </c>
      <c r="B682" s="11">
        <v>230012</v>
      </c>
      <c r="C682" s="11">
        <v>228</v>
      </c>
      <c r="D682" s="11">
        <v>154</v>
      </c>
      <c r="E682" s="11">
        <v>9</v>
      </c>
      <c r="F682" s="11">
        <v>11</v>
      </c>
      <c r="G682" s="11">
        <v>4</v>
      </c>
      <c r="H682" s="11">
        <v>0</v>
      </c>
      <c r="I682" s="23">
        <f t="shared" si="66"/>
        <v>406</v>
      </c>
      <c r="J682" s="24">
        <f t="shared" si="67"/>
        <v>2</v>
      </c>
      <c r="K682" s="23">
        <f t="shared" si="68"/>
        <v>408</v>
      </c>
    </row>
    <row r="683" spans="1:11" x14ac:dyDescent="0.25">
      <c r="A683" s="22" t="str">
        <f t="shared" si="64"/>
        <v>City of Rye - 13</v>
      </c>
      <c r="B683" s="11">
        <v>230013</v>
      </c>
      <c r="C683" s="11">
        <v>306</v>
      </c>
      <c r="D683" s="11">
        <v>179</v>
      </c>
      <c r="E683" s="11">
        <v>17</v>
      </c>
      <c r="F683" s="11">
        <v>14</v>
      </c>
      <c r="G683" s="11">
        <v>1</v>
      </c>
      <c r="H683" s="11">
        <v>0</v>
      </c>
      <c r="I683" s="23">
        <f t="shared" si="66"/>
        <v>517</v>
      </c>
      <c r="J683" s="24">
        <f t="shared" si="67"/>
        <v>4</v>
      </c>
      <c r="K683" s="23">
        <f t="shared" si="68"/>
        <v>521</v>
      </c>
    </row>
    <row r="684" spans="1:11" ht="13.8" thickBot="1" x14ac:dyDescent="0.3">
      <c r="A684" s="18" t="str">
        <f t="shared" si="64"/>
        <v>City of Rye - 14</v>
      </c>
      <c r="B684" s="19">
        <v>230014</v>
      </c>
      <c r="C684" s="19">
        <v>221</v>
      </c>
      <c r="D684" s="19">
        <v>173</v>
      </c>
      <c r="E684" s="19">
        <v>15</v>
      </c>
      <c r="F684" s="19">
        <v>15</v>
      </c>
      <c r="G684" s="19">
        <v>4</v>
      </c>
      <c r="H684" s="19">
        <v>0</v>
      </c>
      <c r="I684" s="19">
        <f t="shared" si="66"/>
        <v>428</v>
      </c>
      <c r="J684" s="26">
        <f t="shared" si="67"/>
        <v>7</v>
      </c>
      <c r="K684" s="19">
        <f t="shared" si="68"/>
        <v>435</v>
      </c>
    </row>
    <row r="685" spans="1:11" x14ac:dyDescent="0.25">
      <c r="A685" s="22"/>
      <c r="B685" s="11" t="s">
        <v>977</v>
      </c>
      <c r="C685" s="11">
        <f>SUM(C671:C684)</f>
        <v>3845</v>
      </c>
      <c r="D685" s="11">
        <f t="shared" ref="D685:K685" si="69">SUM(D671:D684)</f>
        <v>2483</v>
      </c>
      <c r="E685" s="11">
        <f t="shared" si="69"/>
        <v>180</v>
      </c>
      <c r="F685" s="11">
        <f t="shared" si="69"/>
        <v>163</v>
      </c>
      <c r="G685" s="11">
        <f t="shared" si="69"/>
        <v>29</v>
      </c>
      <c r="H685" s="11">
        <f t="shared" si="69"/>
        <v>0</v>
      </c>
      <c r="I685" s="11">
        <f t="shared" si="69"/>
        <v>6700</v>
      </c>
      <c r="J685" s="11">
        <f t="shared" si="69"/>
        <v>91</v>
      </c>
      <c r="K685" s="11">
        <f t="shared" si="69"/>
        <v>6791</v>
      </c>
    </row>
    <row r="686" spans="1:11" x14ac:dyDescent="0.25">
      <c r="A686" s="22" t="str">
        <f t="shared" si="64"/>
        <v>City of White Plains - 1</v>
      </c>
      <c r="B686" s="11">
        <v>240001</v>
      </c>
      <c r="C686" s="11">
        <v>447</v>
      </c>
      <c r="D686" s="11">
        <v>231</v>
      </c>
      <c r="E686" s="11">
        <v>25</v>
      </c>
      <c r="F686" s="11">
        <v>20</v>
      </c>
      <c r="G686" s="11">
        <v>0</v>
      </c>
      <c r="H686" s="11">
        <v>0</v>
      </c>
      <c r="I686" s="23">
        <f t="shared" si="66"/>
        <v>723</v>
      </c>
      <c r="J686" s="24">
        <f t="shared" si="67"/>
        <v>9</v>
      </c>
      <c r="K686" s="23">
        <f t="shared" si="68"/>
        <v>732</v>
      </c>
    </row>
    <row r="687" spans="1:11" x14ac:dyDescent="0.25">
      <c r="A687" s="22" t="str">
        <f t="shared" si="64"/>
        <v>City of White Plains - 2</v>
      </c>
      <c r="B687" s="11">
        <v>240002</v>
      </c>
      <c r="C687" s="11">
        <v>454</v>
      </c>
      <c r="D687" s="11">
        <v>289</v>
      </c>
      <c r="E687" s="11">
        <v>27</v>
      </c>
      <c r="F687" s="11">
        <v>26</v>
      </c>
      <c r="G687" s="11">
        <v>2</v>
      </c>
      <c r="H687" s="11">
        <v>0</v>
      </c>
      <c r="I687" s="23">
        <f t="shared" si="66"/>
        <v>798</v>
      </c>
      <c r="J687" s="24">
        <f t="shared" si="67"/>
        <v>7</v>
      </c>
      <c r="K687" s="23">
        <f t="shared" si="68"/>
        <v>805</v>
      </c>
    </row>
    <row r="688" spans="1:11" x14ac:dyDescent="0.25">
      <c r="A688" s="22" t="str">
        <f t="shared" si="64"/>
        <v>City of White Plains - 3</v>
      </c>
      <c r="B688" s="11">
        <v>240003</v>
      </c>
      <c r="C688" s="11">
        <v>198</v>
      </c>
      <c r="D688" s="11">
        <v>131</v>
      </c>
      <c r="E688" s="11">
        <v>10</v>
      </c>
      <c r="F688" s="11">
        <v>22</v>
      </c>
      <c r="G688" s="11">
        <v>3</v>
      </c>
      <c r="H688" s="11">
        <v>0</v>
      </c>
      <c r="I688" s="23">
        <f t="shared" si="66"/>
        <v>364</v>
      </c>
      <c r="J688" s="24">
        <f t="shared" si="67"/>
        <v>6</v>
      </c>
      <c r="K688" s="23">
        <f t="shared" si="68"/>
        <v>370</v>
      </c>
    </row>
    <row r="689" spans="1:11" x14ac:dyDescent="0.25">
      <c r="A689" s="22" t="str">
        <f t="shared" si="64"/>
        <v>City of White Plains - 4</v>
      </c>
      <c r="B689" s="11">
        <v>240004</v>
      </c>
      <c r="C689" s="11">
        <v>372</v>
      </c>
      <c r="D689" s="11">
        <v>193</v>
      </c>
      <c r="E689" s="11">
        <v>29</v>
      </c>
      <c r="F689" s="11">
        <v>28</v>
      </c>
      <c r="G689" s="11">
        <v>1</v>
      </c>
      <c r="H689" s="11">
        <v>0</v>
      </c>
      <c r="I689" s="23">
        <f t="shared" si="66"/>
        <v>623</v>
      </c>
      <c r="J689" s="24">
        <f t="shared" si="67"/>
        <v>6</v>
      </c>
      <c r="K689" s="23">
        <f t="shared" si="68"/>
        <v>629</v>
      </c>
    </row>
    <row r="690" spans="1:11" x14ac:dyDescent="0.25">
      <c r="A690" s="22" t="str">
        <f t="shared" si="64"/>
        <v>City of White Plains - 5</v>
      </c>
      <c r="B690" s="11">
        <v>240005</v>
      </c>
      <c r="C690" s="11">
        <v>376</v>
      </c>
      <c r="D690" s="11">
        <v>168</v>
      </c>
      <c r="E690" s="11">
        <v>17</v>
      </c>
      <c r="F690" s="11">
        <v>26</v>
      </c>
      <c r="G690" s="11">
        <v>0</v>
      </c>
      <c r="H690" s="11">
        <v>1</v>
      </c>
      <c r="I690" s="23">
        <f t="shared" si="66"/>
        <v>588</v>
      </c>
      <c r="J690" s="24">
        <f t="shared" si="67"/>
        <v>8</v>
      </c>
      <c r="K690" s="23">
        <f t="shared" si="68"/>
        <v>596</v>
      </c>
    </row>
    <row r="691" spans="1:11" x14ac:dyDescent="0.25">
      <c r="A691" s="22" t="str">
        <f t="shared" si="64"/>
        <v>City of White Plains - 6</v>
      </c>
      <c r="B691" s="11">
        <v>240006</v>
      </c>
      <c r="C691" s="11">
        <v>266</v>
      </c>
      <c r="D691" s="11">
        <v>143</v>
      </c>
      <c r="E691" s="11">
        <v>9</v>
      </c>
      <c r="F691" s="11">
        <v>36</v>
      </c>
      <c r="G691" s="11">
        <v>2</v>
      </c>
      <c r="H691" s="11">
        <v>0</v>
      </c>
      <c r="I691" s="23">
        <f t="shared" si="66"/>
        <v>456</v>
      </c>
      <c r="J691" s="24">
        <f t="shared" si="67"/>
        <v>7</v>
      </c>
      <c r="K691" s="23">
        <f t="shared" si="68"/>
        <v>463</v>
      </c>
    </row>
    <row r="692" spans="1:11" x14ac:dyDescent="0.25">
      <c r="A692" s="22" t="str">
        <f t="shared" si="64"/>
        <v>City of White Plains - 7</v>
      </c>
      <c r="B692" s="11">
        <v>240007</v>
      </c>
      <c r="C692" s="11">
        <v>151</v>
      </c>
      <c r="D692" s="11">
        <v>61</v>
      </c>
      <c r="E692" s="11">
        <v>4</v>
      </c>
      <c r="F692" s="11">
        <v>14</v>
      </c>
      <c r="G692" s="11">
        <v>0</v>
      </c>
      <c r="H692" s="11">
        <v>0</v>
      </c>
      <c r="I692" s="23">
        <f t="shared" si="66"/>
        <v>230</v>
      </c>
      <c r="J692" s="24">
        <f t="shared" si="67"/>
        <v>1</v>
      </c>
      <c r="K692" s="23">
        <f t="shared" si="68"/>
        <v>231</v>
      </c>
    </row>
    <row r="693" spans="1:11" x14ac:dyDescent="0.25">
      <c r="A693" s="22" t="str">
        <f t="shared" si="64"/>
        <v>City of White Plains - 8</v>
      </c>
      <c r="B693" s="11">
        <v>240008</v>
      </c>
      <c r="C693" s="11">
        <v>50</v>
      </c>
      <c r="D693" s="11">
        <v>20</v>
      </c>
      <c r="E693" s="11">
        <v>3</v>
      </c>
      <c r="F693" s="11">
        <v>2</v>
      </c>
      <c r="G693" s="11">
        <v>2</v>
      </c>
      <c r="H693" s="11">
        <v>0</v>
      </c>
      <c r="I693" s="23">
        <f t="shared" si="66"/>
        <v>77</v>
      </c>
      <c r="J693" s="24">
        <f t="shared" si="67"/>
        <v>1</v>
      </c>
      <c r="K693" s="23">
        <f t="shared" si="68"/>
        <v>78</v>
      </c>
    </row>
    <row r="694" spans="1:11" x14ac:dyDescent="0.25">
      <c r="A694" s="22" t="str">
        <f t="shared" si="64"/>
        <v>City of White Plains - 9</v>
      </c>
      <c r="B694" s="11">
        <v>240009</v>
      </c>
      <c r="C694" s="11">
        <v>239</v>
      </c>
      <c r="D694" s="11">
        <v>122</v>
      </c>
      <c r="E694" s="11">
        <v>12</v>
      </c>
      <c r="F694" s="11">
        <v>17</v>
      </c>
      <c r="G694" s="11">
        <v>0</v>
      </c>
      <c r="H694" s="11">
        <v>0</v>
      </c>
      <c r="I694" s="23">
        <f t="shared" si="66"/>
        <v>390</v>
      </c>
      <c r="J694" s="24">
        <f t="shared" si="67"/>
        <v>5</v>
      </c>
      <c r="K694" s="23">
        <f t="shared" si="68"/>
        <v>395</v>
      </c>
    </row>
    <row r="695" spans="1:11" x14ac:dyDescent="0.25">
      <c r="A695" s="22" t="str">
        <f t="shared" si="64"/>
        <v>City of White Plains - 10</v>
      </c>
      <c r="B695" s="11">
        <v>240010</v>
      </c>
      <c r="C695" s="11">
        <v>455</v>
      </c>
      <c r="D695" s="11">
        <v>233</v>
      </c>
      <c r="E695" s="11">
        <v>32</v>
      </c>
      <c r="F695" s="11">
        <v>22</v>
      </c>
      <c r="G695" s="11">
        <v>2</v>
      </c>
      <c r="H695" s="11">
        <v>0</v>
      </c>
      <c r="I695" s="23">
        <f t="shared" si="66"/>
        <v>744</v>
      </c>
      <c r="J695" s="24">
        <f t="shared" si="67"/>
        <v>4</v>
      </c>
      <c r="K695" s="23">
        <f t="shared" si="68"/>
        <v>748</v>
      </c>
    </row>
    <row r="696" spans="1:11" x14ac:dyDescent="0.25">
      <c r="A696" s="22" t="str">
        <f t="shared" si="64"/>
        <v>City of White Plains - 11</v>
      </c>
      <c r="B696" s="11">
        <v>240011</v>
      </c>
      <c r="C696" s="11">
        <v>162</v>
      </c>
      <c r="D696" s="11">
        <v>105</v>
      </c>
      <c r="E696" s="11">
        <v>13</v>
      </c>
      <c r="F696" s="11">
        <v>11</v>
      </c>
      <c r="G696" s="11">
        <v>0</v>
      </c>
      <c r="H696" s="11">
        <v>0</v>
      </c>
      <c r="I696" s="23">
        <f t="shared" si="66"/>
        <v>291</v>
      </c>
      <c r="J696" s="24">
        <f t="shared" si="67"/>
        <v>2</v>
      </c>
      <c r="K696" s="23">
        <f t="shared" si="68"/>
        <v>293</v>
      </c>
    </row>
    <row r="697" spans="1:11" x14ac:dyDescent="0.25">
      <c r="A697" s="22" t="str">
        <f t="shared" si="64"/>
        <v>City of White Plains - 12</v>
      </c>
      <c r="B697" s="11">
        <v>240012</v>
      </c>
      <c r="C697" s="11">
        <v>409</v>
      </c>
      <c r="D697" s="11">
        <v>137</v>
      </c>
      <c r="E697" s="11">
        <v>24</v>
      </c>
      <c r="F697" s="11">
        <v>21</v>
      </c>
      <c r="G697" s="11">
        <v>1</v>
      </c>
      <c r="H697" s="11">
        <v>0</v>
      </c>
      <c r="I697" s="23">
        <f t="shared" si="66"/>
        <v>592</v>
      </c>
      <c r="J697" s="24">
        <f t="shared" si="67"/>
        <v>8</v>
      </c>
      <c r="K697" s="23">
        <f t="shared" si="68"/>
        <v>600</v>
      </c>
    </row>
    <row r="698" spans="1:11" x14ac:dyDescent="0.25">
      <c r="A698" s="22" t="str">
        <f t="shared" si="64"/>
        <v>City of White Plains - 13</v>
      </c>
      <c r="B698" s="11">
        <v>240013</v>
      </c>
      <c r="C698" s="11">
        <v>325</v>
      </c>
      <c r="D698" s="11">
        <v>174</v>
      </c>
      <c r="E698" s="11">
        <v>23</v>
      </c>
      <c r="F698" s="11">
        <v>19</v>
      </c>
      <c r="G698" s="11">
        <v>2</v>
      </c>
      <c r="H698" s="11">
        <v>0</v>
      </c>
      <c r="I698" s="23">
        <f t="shared" si="66"/>
        <v>543</v>
      </c>
      <c r="J698" s="24">
        <f t="shared" si="67"/>
        <v>5</v>
      </c>
      <c r="K698" s="23">
        <f t="shared" si="68"/>
        <v>548</v>
      </c>
    </row>
    <row r="699" spans="1:11" x14ac:dyDescent="0.25">
      <c r="A699" s="22" t="str">
        <f t="shared" si="64"/>
        <v>City of White Plains - 14</v>
      </c>
      <c r="B699" s="11">
        <v>240014</v>
      </c>
      <c r="C699" s="11">
        <v>293</v>
      </c>
      <c r="D699" s="11">
        <v>181</v>
      </c>
      <c r="E699" s="11">
        <v>20</v>
      </c>
      <c r="F699" s="11">
        <v>19</v>
      </c>
      <c r="G699" s="11">
        <v>1</v>
      </c>
      <c r="H699" s="11">
        <v>1</v>
      </c>
      <c r="I699" s="23">
        <f t="shared" si="66"/>
        <v>515</v>
      </c>
      <c r="J699" s="24">
        <f t="shared" si="67"/>
        <v>0</v>
      </c>
      <c r="K699" s="23">
        <f t="shared" si="68"/>
        <v>515</v>
      </c>
    </row>
    <row r="700" spans="1:11" x14ac:dyDescent="0.25">
      <c r="A700" s="22" t="str">
        <f t="shared" si="64"/>
        <v>City of White Plains - 15</v>
      </c>
      <c r="B700" s="11">
        <v>240015</v>
      </c>
      <c r="C700" s="11">
        <v>318</v>
      </c>
      <c r="D700" s="11">
        <v>181</v>
      </c>
      <c r="E700" s="11">
        <v>10</v>
      </c>
      <c r="F700" s="11">
        <v>8</v>
      </c>
      <c r="G700" s="11">
        <v>0</v>
      </c>
      <c r="H700" s="11">
        <v>1</v>
      </c>
      <c r="I700" s="23">
        <f t="shared" si="66"/>
        <v>518</v>
      </c>
      <c r="J700" s="24">
        <f t="shared" si="67"/>
        <v>2</v>
      </c>
      <c r="K700" s="23">
        <f t="shared" si="68"/>
        <v>520</v>
      </c>
    </row>
    <row r="701" spans="1:11" x14ac:dyDescent="0.25">
      <c r="A701" s="22" t="str">
        <f t="shared" si="64"/>
        <v>City of White Plains - 16</v>
      </c>
      <c r="B701" s="11">
        <v>240016</v>
      </c>
      <c r="C701" s="11">
        <v>351</v>
      </c>
      <c r="D701" s="11">
        <v>121</v>
      </c>
      <c r="E701" s="11">
        <v>9</v>
      </c>
      <c r="F701" s="11">
        <v>17</v>
      </c>
      <c r="G701" s="11">
        <v>1</v>
      </c>
      <c r="H701" s="11">
        <v>0</v>
      </c>
      <c r="I701" s="23">
        <f t="shared" si="66"/>
        <v>499</v>
      </c>
      <c r="J701" s="24">
        <f t="shared" si="67"/>
        <v>7</v>
      </c>
      <c r="K701" s="23">
        <f t="shared" si="68"/>
        <v>506</v>
      </c>
    </row>
    <row r="702" spans="1:11" x14ac:dyDescent="0.25">
      <c r="A702" s="22" t="str">
        <f t="shared" si="64"/>
        <v>City of White Plains - 17</v>
      </c>
      <c r="B702" s="11">
        <v>240017</v>
      </c>
      <c r="C702" s="11">
        <v>175</v>
      </c>
      <c r="D702" s="11">
        <v>32</v>
      </c>
      <c r="E702" s="11">
        <v>3</v>
      </c>
      <c r="F702" s="11">
        <v>3</v>
      </c>
      <c r="G702" s="11">
        <v>2</v>
      </c>
      <c r="H702" s="11">
        <v>0</v>
      </c>
      <c r="I702" s="23">
        <f t="shared" si="66"/>
        <v>215</v>
      </c>
      <c r="J702" s="24">
        <f t="shared" si="67"/>
        <v>8</v>
      </c>
      <c r="K702" s="23">
        <f t="shared" si="68"/>
        <v>223</v>
      </c>
    </row>
    <row r="703" spans="1:11" x14ac:dyDescent="0.25">
      <c r="A703" s="22" t="str">
        <f t="shared" si="64"/>
        <v>City of White Plains - 18</v>
      </c>
      <c r="B703" s="11">
        <v>240018</v>
      </c>
      <c r="C703" s="11">
        <v>306</v>
      </c>
      <c r="D703" s="11">
        <v>163</v>
      </c>
      <c r="E703" s="11">
        <v>7</v>
      </c>
      <c r="F703" s="11">
        <v>37</v>
      </c>
      <c r="G703" s="11">
        <v>4</v>
      </c>
      <c r="H703" s="11">
        <v>0</v>
      </c>
      <c r="I703" s="23">
        <f t="shared" si="66"/>
        <v>517</v>
      </c>
      <c r="J703" s="24">
        <f t="shared" si="67"/>
        <v>6</v>
      </c>
      <c r="K703" s="23">
        <f t="shared" si="68"/>
        <v>523</v>
      </c>
    </row>
    <row r="704" spans="1:11" x14ac:dyDescent="0.25">
      <c r="A704" s="22" t="str">
        <f t="shared" si="64"/>
        <v>City of White Plains - 19</v>
      </c>
      <c r="B704" s="11">
        <v>240019</v>
      </c>
      <c r="C704" s="11">
        <v>462</v>
      </c>
      <c r="D704" s="11">
        <v>103</v>
      </c>
      <c r="E704" s="11">
        <v>3</v>
      </c>
      <c r="F704" s="11">
        <v>27</v>
      </c>
      <c r="G704" s="11">
        <v>2</v>
      </c>
      <c r="H704" s="11">
        <v>0</v>
      </c>
      <c r="I704" s="23">
        <f t="shared" si="66"/>
        <v>597</v>
      </c>
      <c r="J704" s="24">
        <f t="shared" si="67"/>
        <v>7</v>
      </c>
      <c r="K704" s="23">
        <f t="shared" si="68"/>
        <v>604</v>
      </c>
    </row>
    <row r="705" spans="1:11" x14ac:dyDescent="0.25">
      <c r="A705" s="22" t="str">
        <f t="shared" si="64"/>
        <v>City of White Plains - 20</v>
      </c>
      <c r="B705" s="11">
        <v>240020</v>
      </c>
      <c r="C705" s="11">
        <v>431</v>
      </c>
      <c r="D705" s="11">
        <v>142</v>
      </c>
      <c r="E705" s="11">
        <v>13</v>
      </c>
      <c r="F705" s="11">
        <v>19</v>
      </c>
      <c r="G705" s="11">
        <v>4</v>
      </c>
      <c r="H705" s="11">
        <v>0</v>
      </c>
      <c r="I705" s="23">
        <f t="shared" si="66"/>
        <v>609</v>
      </c>
      <c r="J705" s="24">
        <f t="shared" si="67"/>
        <v>13</v>
      </c>
      <c r="K705" s="23">
        <f t="shared" si="68"/>
        <v>622</v>
      </c>
    </row>
    <row r="706" spans="1:11" x14ac:dyDescent="0.25">
      <c r="A706" s="22" t="str">
        <f t="shared" si="64"/>
        <v>City of White Plains - 21</v>
      </c>
      <c r="B706" s="11">
        <v>240021</v>
      </c>
      <c r="C706" s="11">
        <v>240</v>
      </c>
      <c r="D706" s="11">
        <v>75</v>
      </c>
      <c r="E706" s="11">
        <v>11</v>
      </c>
      <c r="F706" s="11">
        <v>22</v>
      </c>
      <c r="G706" s="11">
        <v>2</v>
      </c>
      <c r="H706" s="11">
        <v>0</v>
      </c>
      <c r="I706" s="23">
        <f t="shared" si="66"/>
        <v>350</v>
      </c>
      <c r="J706" s="24">
        <f t="shared" si="67"/>
        <v>3</v>
      </c>
      <c r="K706" s="23">
        <f t="shared" si="68"/>
        <v>353</v>
      </c>
    </row>
    <row r="707" spans="1:11" x14ac:dyDescent="0.25">
      <c r="A707" s="22" t="str">
        <f t="shared" si="64"/>
        <v>City of White Plains - 22</v>
      </c>
      <c r="B707" s="11">
        <v>240022</v>
      </c>
      <c r="C707" s="11">
        <v>115</v>
      </c>
      <c r="D707" s="11">
        <v>51</v>
      </c>
      <c r="E707" s="11">
        <v>12</v>
      </c>
      <c r="F707" s="11">
        <v>19</v>
      </c>
      <c r="G707" s="11">
        <v>0</v>
      </c>
      <c r="H707" s="11">
        <v>0</v>
      </c>
      <c r="I707" s="23">
        <f t="shared" si="66"/>
        <v>197</v>
      </c>
      <c r="J707" s="24">
        <f t="shared" si="67"/>
        <v>3</v>
      </c>
      <c r="K707" s="23">
        <f t="shared" si="68"/>
        <v>200</v>
      </c>
    </row>
    <row r="708" spans="1:11" x14ac:dyDescent="0.25">
      <c r="A708" s="22" t="str">
        <f t="shared" si="64"/>
        <v>City of White Plains - 23</v>
      </c>
      <c r="B708" s="11">
        <v>240023</v>
      </c>
      <c r="C708" s="11">
        <v>270</v>
      </c>
      <c r="D708" s="11">
        <v>67</v>
      </c>
      <c r="E708" s="11">
        <v>3</v>
      </c>
      <c r="F708" s="11">
        <v>14</v>
      </c>
      <c r="G708" s="11">
        <v>2</v>
      </c>
      <c r="H708" s="11">
        <v>0</v>
      </c>
      <c r="I708" s="23">
        <f t="shared" si="66"/>
        <v>356</v>
      </c>
      <c r="J708" s="24">
        <f t="shared" si="67"/>
        <v>6</v>
      </c>
      <c r="K708" s="23">
        <f t="shared" si="68"/>
        <v>362</v>
      </c>
    </row>
    <row r="709" spans="1:11" x14ac:dyDescent="0.25">
      <c r="A709" s="22" t="str">
        <f t="shared" si="64"/>
        <v>City of White Plains - 24</v>
      </c>
      <c r="B709" s="11">
        <v>240024</v>
      </c>
      <c r="C709" s="11">
        <v>432</v>
      </c>
      <c r="D709" s="11">
        <v>144</v>
      </c>
      <c r="E709" s="11">
        <v>17</v>
      </c>
      <c r="F709" s="11">
        <v>32</v>
      </c>
      <c r="G709" s="11">
        <v>2</v>
      </c>
      <c r="H709" s="11">
        <v>1</v>
      </c>
      <c r="I709" s="23">
        <f t="shared" si="66"/>
        <v>628</v>
      </c>
      <c r="J709" s="24">
        <f t="shared" si="67"/>
        <v>5</v>
      </c>
      <c r="K709" s="23">
        <f t="shared" si="68"/>
        <v>633</v>
      </c>
    </row>
    <row r="710" spans="1:11" x14ac:dyDescent="0.25">
      <c r="A710" s="22" t="str">
        <f t="shared" si="64"/>
        <v>City of White Plains - 25</v>
      </c>
      <c r="B710" s="11">
        <v>240025</v>
      </c>
      <c r="C710" s="11">
        <v>384</v>
      </c>
      <c r="D710" s="11">
        <v>153</v>
      </c>
      <c r="E710" s="11">
        <v>7</v>
      </c>
      <c r="F710" s="11">
        <v>9</v>
      </c>
      <c r="G710" s="11">
        <v>1</v>
      </c>
      <c r="H710" s="11">
        <v>0</v>
      </c>
      <c r="I710" s="23">
        <f t="shared" si="66"/>
        <v>554</v>
      </c>
      <c r="J710" s="24">
        <f t="shared" si="67"/>
        <v>8</v>
      </c>
      <c r="K710" s="23">
        <f t="shared" si="68"/>
        <v>562</v>
      </c>
    </row>
    <row r="711" spans="1:11" x14ac:dyDescent="0.25">
      <c r="A711" s="22" t="str">
        <f t="shared" si="64"/>
        <v>City of White Plains - 26</v>
      </c>
      <c r="B711" s="11">
        <v>240026</v>
      </c>
      <c r="C711" s="11">
        <v>194</v>
      </c>
      <c r="D711" s="11">
        <v>72</v>
      </c>
      <c r="E711" s="11">
        <v>5</v>
      </c>
      <c r="F711" s="11">
        <v>14</v>
      </c>
      <c r="G711" s="11">
        <v>2</v>
      </c>
      <c r="H711" s="11">
        <v>0</v>
      </c>
      <c r="I711" s="23">
        <f t="shared" si="66"/>
        <v>287</v>
      </c>
      <c r="J711" s="24">
        <f t="shared" si="67"/>
        <v>5</v>
      </c>
      <c r="K711" s="23">
        <f t="shared" si="68"/>
        <v>292</v>
      </c>
    </row>
    <row r="712" spans="1:11" x14ac:dyDescent="0.25">
      <c r="A712" s="22" t="str">
        <f t="shared" si="64"/>
        <v>City of White Plains - 27</v>
      </c>
      <c r="B712" s="11">
        <v>240027</v>
      </c>
      <c r="C712" s="11">
        <v>305</v>
      </c>
      <c r="D712" s="11">
        <v>195</v>
      </c>
      <c r="E712" s="11">
        <v>27</v>
      </c>
      <c r="F712" s="11">
        <v>29</v>
      </c>
      <c r="G712" s="11">
        <v>3</v>
      </c>
      <c r="H712" s="11">
        <v>0</v>
      </c>
      <c r="I712" s="23">
        <f t="shared" si="66"/>
        <v>559</v>
      </c>
      <c r="J712" s="24">
        <f t="shared" si="67"/>
        <v>13</v>
      </c>
      <c r="K712" s="23">
        <f t="shared" si="68"/>
        <v>572</v>
      </c>
    </row>
    <row r="713" spans="1:11" x14ac:dyDescent="0.25">
      <c r="A713" s="22" t="str">
        <f t="shared" si="64"/>
        <v>City of White Plains - 28</v>
      </c>
      <c r="B713" s="11">
        <v>240028</v>
      </c>
      <c r="C713" s="11">
        <v>205</v>
      </c>
      <c r="D713" s="11">
        <v>99</v>
      </c>
      <c r="E713" s="11">
        <v>9</v>
      </c>
      <c r="F713" s="11">
        <v>17</v>
      </c>
      <c r="G713" s="11">
        <v>2</v>
      </c>
      <c r="H713" s="11">
        <v>0</v>
      </c>
      <c r="I713" s="23">
        <f t="shared" si="66"/>
        <v>332</v>
      </c>
      <c r="J713" s="24">
        <f t="shared" si="67"/>
        <v>3</v>
      </c>
      <c r="K713" s="23">
        <f t="shared" si="68"/>
        <v>335</v>
      </c>
    </row>
    <row r="714" spans="1:11" x14ac:dyDescent="0.25">
      <c r="A714" s="22" t="str">
        <f t="shared" si="64"/>
        <v>City of White Plains - 29</v>
      </c>
      <c r="B714" s="11">
        <v>240029</v>
      </c>
      <c r="C714" s="11">
        <v>268</v>
      </c>
      <c r="D714" s="11">
        <v>181</v>
      </c>
      <c r="E714" s="11">
        <v>16</v>
      </c>
      <c r="F714" s="11">
        <v>21</v>
      </c>
      <c r="G714" s="11">
        <v>1</v>
      </c>
      <c r="H714" s="11">
        <v>0</v>
      </c>
      <c r="I714" s="23">
        <f t="shared" si="66"/>
        <v>487</v>
      </c>
      <c r="J714" s="24">
        <f t="shared" si="67"/>
        <v>8</v>
      </c>
      <c r="K714" s="23">
        <f t="shared" si="68"/>
        <v>495</v>
      </c>
    </row>
    <row r="715" spans="1:11" x14ac:dyDescent="0.25">
      <c r="A715" s="22" t="str">
        <f t="shared" si="64"/>
        <v>City of White Plains - 30</v>
      </c>
      <c r="B715" s="11">
        <v>240030</v>
      </c>
      <c r="C715" s="11">
        <v>404</v>
      </c>
      <c r="D715" s="11">
        <v>164</v>
      </c>
      <c r="E715" s="11">
        <v>14</v>
      </c>
      <c r="F715" s="11">
        <v>20</v>
      </c>
      <c r="G715" s="11">
        <v>2</v>
      </c>
      <c r="H715" s="11">
        <v>0</v>
      </c>
      <c r="I715" s="23">
        <f t="shared" si="66"/>
        <v>604</v>
      </c>
      <c r="J715" s="24">
        <f t="shared" si="67"/>
        <v>5</v>
      </c>
      <c r="K715" s="23">
        <f t="shared" si="68"/>
        <v>609</v>
      </c>
    </row>
    <row r="716" spans="1:11" x14ac:dyDescent="0.25">
      <c r="A716" s="22" t="str">
        <f t="shared" si="64"/>
        <v>City of White Plains - 31</v>
      </c>
      <c r="B716" s="11">
        <v>240031</v>
      </c>
      <c r="C716" s="11">
        <v>95</v>
      </c>
      <c r="D716" s="11">
        <v>21</v>
      </c>
      <c r="E716" s="11">
        <v>1</v>
      </c>
      <c r="F716" s="11">
        <v>1</v>
      </c>
      <c r="G716" s="11">
        <v>0</v>
      </c>
      <c r="H716" s="11">
        <v>0</v>
      </c>
      <c r="I716" s="23">
        <f t="shared" si="66"/>
        <v>118</v>
      </c>
      <c r="J716" s="24">
        <f t="shared" si="67"/>
        <v>2</v>
      </c>
      <c r="K716" s="23">
        <f t="shared" si="68"/>
        <v>120</v>
      </c>
    </row>
    <row r="717" spans="1:11" x14ac:dyDescent="0.25">
      <c r="A717" s="22" t="str">
        <f t="shared" si="64"/>
        <v>City of White Plains - 32</v>
      </c>
      <c r="B717" s="11">
        <v>240032</v>
      </c>
      <c r="C717" s="11">
        <v>64</v>
      </c>
      <c r="D717" s="11">
        <v>33</v>
      </c>
      <c r="E717" s="11">
        <v>1</v>
      </c>
      <c r="F717" s="11">
        <v>3</v>
      </c>
      <c r="G717" s="11">
        <v>0</v>
      </c>
      <c r="H717" s="11">
        <v>0</v>
      </c>
      <c r="I717" s="23">
        <f t="shared" si="66"/>
        <v>101</v>
      </c>
      <c r="J717" s="24">
        <f t="shared" si="67"/>
        <v>0</v>
      </c>
      <c r="K717" s="23">
        <f t="shared" si="68"/>
        <v>101</v>
      </c>
    </row>
    <row r="718" spans="1:11" x14ac:dyDescent="0.25">
      <c r="A718" s="22" t="str">
        <f t="shared" si="64"/>
        <v>City of White Plains - 33</v>
      </c>
      <c r="B718" s="11">
        <v>240033</v>
      </c>
      <c r="C718" s="11">
        <v>250</v>
      </c>
      <c r="D718" s="11">
        <v>76</v>
      </c>
      <c r="E718" s="11">
        <v>9</v>
      </c>
      <c r="F718" s="11">
        <v>16</v>
      </c>
      <c r="G718" s="11">
        <v>2</v>
      </c>
      <c r="H718" s="11">
        <v>0</v>
      </c>
      <c r="I718" s="23">
        <f t="shared" si="66"/>
        <v>353</v>
      </c>
      <c r="J718" s="24">
        <f t="shared" si="67"/>
        <v>6</v>
      </c>
      <c r="K718" s="23">
        <f t="shared" si="68"/>
        <v>359</v>
      </c>
    </row>
    <row r="719" spans="1:11" x14ac:dyDescent="0.25">
      <c r="A719" s="22" t="str">
        <f t="shared" si="64"/>
        <v>City of White Plains - 34</v>
      </c>
      <c r="B719" s="11">
        <v>240034</v>
      </c>
      <c r="C719" s="11">
        <v>433</v>
      </c>
      <c r="D719" s="11">
        <v>172</v>
      </c>
      <c r="E719" s="11">
        <v>27</v>
      </c>
      <c r="F719" s="11">
        <v>33</v>
      </c>
      <c r="G719" s="11">
        <v>5</v>
      </c>
      <c r="H719" s="11">
        <v>0</v>
      </c>
      <c r="I719" s="23">
        <f t="shared" si="66"/>
        <v>670</v>
      </c>
      <c r="J719" s="24">
        <f t="shared" si="67"/>
        <v>5</v>
      </c>
      <c r="K719" s="23">
        <f t="shared" si="68"/>
        <v>675</v>
      </c>
    </row>
    <row r="720" spans="1:11" x14ac:dyDescent="0.25">
      <c r="A720" s="22" t="str">
        <f t="shared" si="64"/>
        <v>City of White Plains - 35</v>
      </c>
      <c r="B720" s="11">
        <v>240035</v>
      </c>
      <c r="C720" s="11">
        <v>124</v>
      </c>
      <c r="D720" s="11">
        <v>40</v>
      </c>
      <c r="E720" s="11">
        <v>7</v>
      </c>
      <c r="F720" s="11">
        <v>9</v>
      </c>
      <c r="G720" s="11">
        <v>3</v>
      </c>
      <c r="H720" s="11">
        <v>1</v>
      </c>
      <c r="I720" s="23">
        <f t="shared" si="66"/>
        <v>184</v>
      </c>
      <c r="J720" s="24">
        <f t="shared" si="67"/>
        <v>0</v>
      </c>
      <c r="K720" s="23">
        <f t="shared" si="68"/>
        <v>184</v>
      </c>
    </row>
    <row r="721" spans="1:11" x14ac:dyDescent="0.25">
      <c r="A721" s="22" t="str">
        <f t="shared" si="64"/>
        <v>City of White Plains - 36</v>
      </c>
      <c r="B721" s="11">
        <v>240036</v>
      </c>
      <c r="C721" s="11">
        <v>315</v>
      </c>
      <c r="D721" s="11">
        <v>99</v>
      </c>
      <c r="E721" s="11">
        <v>6</v>
      </c>
      <c r="F721" s="11">
        <v>23</v>
      </c>
      <c r="G721" s="11">
        <v>6</v>
      </c>
      <c r="H721" s="11">
        <v>0</v>
      </c>
      <c r="I721" s="23">
        <f t="shared" si="66"/>
        <v>449</v>
      </c>
      <c r="J721" s="24">
        <f t="shared" si="67"/>
        <v>8</v>
      </c>
      <c r="K721" s="23">
        <f t="shared" si="68"/>
        <v>457</v>
      </c>
    </row>
    <row r="722" spans="1:11" x14ac:dyDescent="0.25">
      <c r="A722" s="22" t="str">
        <f t="shared" si="64"/>
        <v>City of White Plains - 37</v>
      </c>
      <c r="B722" s="11">
        <v>240037</v>
      </c>
      <c r="C722" s="11">
        <v>198</v>
      </c>
      <c r="D722" s="11">
        <v>59</v>
      </c>
      <c r="E722" s="11">
        <v>5</v>
      </c>
      <c r="F722" s="11">
        <v>8</v>
      </c>
      <c r="G722" s="11">
        <v>0</v>
      </c>
      <c r="H722" s="11">
        <v>0</v>
      </c>
      <c r="I722" s="23">
        <f t="shared" si="66"/>
        <v>270</v>
      </c>
      <c r="J722" s="24">
        <f t="shared" si="67"/>
        <v>5</v>
      </c>
      <c r="K722" s="23">
        <f t="shared" si="68"/>
        <v>275</v>
      </c>
    </row>
    <row r="723" spans="1:11" x14ac:dyDescent="0.25">
      <c r="A723" s="22" t="str">
        <f t="shared" si="64"/>
        <v>City of White Plains - 38</v>
      </c>
      <c r="B723" s="11">
        <v>240038</v>
      </c>
      <c r="C723" s="11">
        <v>201</v>
      </c>
      <c r="D723" s="11">
        <v>20</v>
      </c>
      <c r="E723" s="11">
        <v>3</v>
      </c>
      <c r="F723" s="11">
        <v>9</v>
      </c>
      <c r="G723" s="11">
        <v>4</v>
      </c>
      <c r="H723" s="11">
        <v>0</v>
      </c>
      <c r="I723" s="23">
        <f t="shared" si="66"/>
        <v>237</v>
      </c>
      <c r="J723" s="24">
        <f t="shared" si="67"/>
        <v>10</v>
      </c>
      <c r="K723" s="23">
        <f t="shared" si="68"/>
        <v>247</v>
      </c>
    </row>
    <row r="724" spans="1:11" x14ac:dyDescent="0.25">
      <c r="A724" s="22" t="str">
        <f t="shared" si="64"/>
        <v>City of White Plains - 39</v>
      </c>
      <c r="B724" s="11">
        <v>240039</v>
      </c>
      <c r="C724" s="11">
        <v>252</v>
      </c>
      <c r="D724" s="11">
        <v>106</v>
      </c>
      <c r="E724" s="11">
        <v>11</v>
      </c>
      <c r="F724" s="11">
        <v>17</v>
      </c>
      <c r="G724" s="11">
        <v>2</v>
      </c>
      <c r="H724" s="11">
        <v>0</v>
      </c>
      <c r="I724" s="23">
        <f t="shared" si="66"/>
        <v>388</v>
      </c>
      <c r="J724" s="24">
        <f t="shared" si="67"/>
        <v>0</v>
      </c>
      <c r="K724" s="23">
        <f t="shared" si="68"/>
        <v>388</v>
      </c>
    </row>
    <row r="725" spans="1:11" x14ac:dyDescent="0.25">
      <c r="A725" s="22" t="str">
        <f t="shared" si="64"/>
        <v>City of White Plains - 40</v>
      </c>
      <c r="B725" s="11">
        <v>240040</v>
      </c>
      <c r="C725" s="11">
        <v>158</v>
      </c>
      <c r="D725" s="11">
        <v>29</v>
      </c>
      <c r="E725" s="11">
        <v>3</v>
      </c>
      <c r="F725" s="11">
        <v>9</v>
      </c>
      <c r="G725" s="11">
        <v>1</v>
      </c>
      <c r="H725" s="11">
        <v>0</v>
      </c>
      <c r="I725" s="23">
        <f t="shared" si="66"/>
        <v>200</v>
      </c>
      <c r="J725" s="24">
        <f t="shared" si="67"/>
        <v>7</v>
      </c>
      <c r="K725" s="23">
        <f t="shared" si="68"/>
        <v>207</v>
      </c>
    </row>
    <row r="726" spans="1:11" x14ac:dyDescent="0.25">
      <c r="A726" s="22" t="str">
        <f t="shared" si="64"/>
        <v>City of White Plains - 41</v>
      </c>
      <c r="B726" s="11">
        <v>240041</v>
      </c>
      <c r="C726" s="11">
        <v>371</v>
      </c>
      <c r="D726" s="11">
        <v>94</v>
      </c>
      <c r="E726" s="11">
        <v>9</v>
      </c>
      <c r="F726" s="11">
        <v>25</v>
      </c>
      <c r="G726" s="11">
        <v>2</v>
      </c>
      <c r="H726" s="11">
        <v>0</v>
      </c>
      <c r="I726" s="23">
        <f t="shared" si="66"/>
        <v>501</v>
      </c>
      <c r="J726" s="24">
        <f t="shared" si="67"/>
        <v>6</v>
      </c>
      <c r="K726" s="23">
        <f t="shared" si="68"/>
        <v>507</v>
      </c>
    </row>
    <row r="727" spans="1:11" x14ac:dyDescent="0.25">
      <c r="A727" s="22" t="str">
        <f t="shared" si="64"/>
        <v>City of White Plains - 42</v>
      </c>
      <c r="B727" s="11">
        <v>240042</v>
      </c>
      <c r="C727" s="11">
        <v>470</v>
      </c>
      <c r="D727" s="11">
        <v>183</v>
      </c>
      <c r="E727" s="11">
        <v>19</v>
      </c>
      <c r="F727" s="11">
        <v>30</v>
      </c>
      <c r="G727" s="11">
        <v>3</v>
      </c>
      <c r="H727" s="11">
        <v>0</v>
      </c>
      <c r="I727" s="23">
        <f t="shared" si="66"/>
        <v>705</v>
      </c>
      <c r="J727" s="24">
        <f t="shared" si="67"/>
        <v>11</v>
      </c>
      <c r="K727" s="23">
        <f t="shared" si="68"/>
        <v>716</v>
      </c>
    </row>
    <row r="728" spans="1:11" x14ac:dyDescent="0.25">
      <c r="A728" s="22" t="str">
        <f t="shared" si="64"/>
        <v>City of White Plains - 43</v>
      </c>
      <c r="B728" s="11">
        <v>240043</v>
      </c>
      <c r="C728" s="11">
        <v>163</v>
      </c>
      <c r="D728" s="11">
        <v>58</v>
      </c>
      <c r="E728" s="11">
        <v>6</v>
      </c>
      <c r="F728" s="11">
        <v>10</v>
      </c>
      <c r="G728" s="11">
        <v>3</v>
      </c>
      <c r="H728" s="11">
        <v>0</v>
      </c>
      <c r="I728" s="23">
        <f t="shared" si="66"/>
        <v>240</v>
      </c>
      <c r="J728" s="24">
        <f t="shared" si="67"/>
        <v>3</v>
      </c>
      <c r="K728" s="23">
        <f t="shared" si="68"/>
        <v>243</v>
      </c>
    </row>
    <row r="729" spans="1:11" x14ac:dyDescent="0.25">
      <c r="A729" s="22" t="str">
        <f t="shared" si="64"/>
        <v>City of White Plains - 44</v>
      </c>
      <c r="B729" s="11">
        <v>240044</v>
      </c>
      <c r="C729" s="11">
        <v>1</v>
      </c>
      <c r="D729" s="11">
        <v>0</v>
      </c>
      <c r="E729" s="11">
        <v>0</v>
      </c>
      <c r="F729" s="11">
        <v>0</v>
      </c>
      <c r="G729" s="11">
        <v>0</v>
      </c>
      <c r="H729" s="11">
        <v>0</v>
      </c>
      <c r="I729" s="23">
        <f t="shared" si="66"/>
        <v>1</v>
      </c>
      <c r="J729" s="24">
        <f t="shared" si="67"/>
        <v>0</v>
      </c>
      <c r="K729" s="23">
        <f t="shared" si="68"/>
        <v>1</v>
      </c>
    </row>
    <row r="730" spans="1:11" x14ac:dyDescent="0.25">
      <c r="A730" s="22" t="str">
        <f t="shared" si="64"/>
        <v>City of White Plains - 45</v>
      </c>
      <c r="B730" s="11">
        <v>240045</v>
      </c>
      <c r="C730" s="11">
        <v>80</v>
      </c>
      <c r="D730" s="11">
        <v>29</v>
      </c>
      <c r="E730" s="11">
        <v>4</v>
      </c>
      <c r="F730" s="11">
        <v>3</v>
      </c>
      <c r="G730" s="11">
        <v>0</v>
      </c>
      <c r="H730" s="11">
        <v>0</v>
      </c>
      <c r="I730" s="23">
        <f t="shared" si="66"/>
        <v>116</v>
      </c>
      <c r="J730" s="24">
        <f t="shared" si="67"/>
        <v>3</v>
      </c>
      <c r="K730" s="23">
        <f t="shared" si="68"/>
        <v>119</v>
      </c>
    </row>
    <row r="731" spans="1:11" x14ac:dyDescent="0.25">
      <c r="A731" s="22" t="str">
        <f t="shared" si="64"/>
        <v>City of White Plains - 46</v>
      </c>
      <c r="B731" s="11">
        <v>240046</v>
      </c>
      <c r="C731" s="11">
        <v>81</v>
      </c>
      <c r="D731" s="11">
        <v>19</v>
      </c>
      <c r="E731" s="11">
        <v>0</v>
      </c>
      <c r="F731" s="11">
        <v>7</v>
      </c>
      <c r="G731" s="11">
        <v>0</v>
      </c>
      <c r="H731" s="11">
        <v>0</v>
      </c>
      <c r="I731" s="23">
        <f t="shared" si="66"/>
        <v>107</v>
      </c>
      <c r="J731" s="24">
        <f t="shared" si="67"/>
        <v>1</v>
      </c>
      <c r="K731" s="23">
        <f t="shared" si="68"/>
        <v>108</v>
      </c>
    </row>
    <row r="732" spans="1:11" ht="13.8" thickBot="1" x14ac:dyDescent="0.3">
      <c r="A732" s="18" t="str">
        <f t="shared" ref="A732:A799" si="70">VLOOKUP(B732,KEY,3,FALSE)</f>
        <v>City of White Plains - 47</v>
      </c>
      <c r="B732" s="19">
        <v>240047</v>
      </c>
      <c r="C732" s="19">
        <v>18</v>
      </c>
      <c r="D732" s="19">
        <v>6</v>
      </c>
      <c r="E732" s="19">
        <v>1</v>
      </c>
      <c r="F732" s="19">
        <v>6</v>
      </c>
      <c r="G732" s="19">
        <v>0</v>
      </c>
      <c r="H732" s="19">
        <v>0</v>
      </c>
      <c r="I732" s="19">
        <f t="shared" si="66"/>
        <v>31</v>
      </c>
      <c r="J732" s="26">
        <f t="shared" si="67"/>
        <v>1</v>
      </c>
      <c r="K732" s="19">
        <f t="shared" si="68"/>
        <v>32</v>
      </c>
    </row>
    <row r="733" spans="1:11" x14ac:dyDescent="0.25">
      <c r="A733" s="22"/>
      <c r="B733" s="11" t="s">
        <v>977</v>
      </c>
      <c r="C733" s="11">
        <f>SUM(C686:C732)</f>
        <v>12331</v>
      </c>
      <c r="D733" s="11">
        <f t="shared" ref="D733:K733" si="71">SUM(D686:D732)</f>
        <v>5175</v>
      </c>
      <c r="E733" s="11">
        <f t="shared" si="71"/>
        <v>526</v>
      </c>
      <c r="F733" s="11">
        <f t="shared" si="71"/>
        <v>800</v>
      </c>
      <c r="G733" s="11">
        <f t="shared" si="71"/>
        <v>77</v>
      </c>
      <c r="H733" s="11">
        <f t="shared" si="71"/>
        <v>5</v>
      </c>
      <c r="I733" s="11">
        <f t="shared" si="71"/>
        <v>18914</v>
      </c>
      <c r="J733" s="11">
        <f t="shared" si="71"/>
        <v>239</v>
      </c>
      <c r="K733" s="11">
        <f t="shared" si="71"/>
        <v>19153</v>
      </c>
    </row>
    <row r="734" spans="1:11" x14ac:dyDescent="0.25">
      <c r="A734" s="22" t="str">
        <f t="shared" si="70"/>
        <v>City of Yonkers Ward 1 ED 1</v>
      </c>
      <c r="B734" s="11">
        <v>250101</v>
      </c>
      <c r="C734" s="11">
        <v>293</v>
      </c>
      <c r="D734" s="11">
        <v>62</v>
      </c>
      <c r="E734" s="11">
        <v>3</v>
      </c>
      <c r="F734" s="11">
        <v>17</v>
      </c>
      <c r="G734" s="11">
        <v>2</v>
      </c>
      <c r="H734" s="11">
        <v>1</v>
      </c>
      <c r="I734" s="23">
        <f t="shared" si="66"/>
        <v>378</v>
      </c>
      <c r="J734" s="24">
        <f t="shared" si="67"/>
        <v>6</v>
      </c>
      <c r="K734" s="23">
        <f t="shared" si="68"/>
        <v>384</v>
      </c>
    </row>
    <row r="735" spans="1:11" x14ac:dyDescent="0.25">
      <c r="A735" s="22" t="str">
        <f t="shared" si="70"/>
        <v>City of Yonkers Ward 1 ED 2</v>
      </c>
      <c r="B735" s="11">
        <v>250102</v>
      </c>
      <c r="C735" s="11">
        <v>89</v>
      </c>
      <c r="D735" s="11">
        <v>12</v>
      </c>
      <c r="E735" s="11">
        <v>1</v>
      </c>
      <c r="F735" s="11">
        <v>4</v>
      </c>
      <c r="G735" s="11">
        <v>0</v>
      </c>
      <c r="H735" s="11">
        <v>0</v>
      </c>
      <c r="I735" s="23">
        <f t="shared" si="66"/>
        <v>106</v>
      </c>
      <c r="J735" s="24">
        <f t="shared" si="67"/>
        <v>5</v>
      </c>
      <c r="K735" s="23">
        <f t="shared" si="68"/>
        <v>111</v>
      </c>
    </row>
    <row r="736" spans="1:11" x14ac:dyDescent="0.25">
      <c r="A736" s="22" t="str">
        <f t="shared" si="70"/>
        <v>City of Yonkers Ward 1 ED 3</v>
      </c>
      <c r="B736" s="11">
        <v>250103</v>
      </c>
      <c r="C736" s="11">
        <v>16</v>
      </c>
      <c r="D736" s="11">
        <v>4</v>
      </c>
      <c r="E736" s="11">
        <v>0</v>
      </c>
      <c r="F736" s="11">
        <v>2</v>
      </c>
      <c r="G736" s="11">
        <v>0</v>
      </c>
      <c r="H736" s="11">
        <v>0</v>
      </c>
      <c r="I736" s="23">
        <f t="shared" si="66"/>
        <v>22</v>
      </c>
      <c r="J736" s="24">
        <f t="shared" si="67"/>
        <v>2</v>
      </c>
      <c r="K736" s="23">
        <f t="shared" si="68"/>
        <v>24</v>
      </c>
    </row>
    <row r="737" spans="1:11" x14ac:dyDescent="0.25">
      <c r="A737" s="22" t="str">
        <f t="shared" si="70"/>
        <v>City of Yonkers Ward 1 ED 4</v>
      </c>
      <c r="B737" s="11">
        <v>250104</v>
      </c>
      <c r="C737" s="11">
        <v>18</v>
      </c>
      <c r="D737" s="11">
        <v>3</v>
      </c>
      <c r="E737" s="11">
        <v>1</v>
      </c>
      <c r="F737" s="11">
        <v>1</v>
      </c>
      <c r="G737" s="11">
        <v>0</v>
      </c>
      <c r="H737" s="11">
        <v>0</v>
      </c>
      <c r="I737" s="23">
        <f t="shared" si="66"/>
        <v>23</v>
      </c>
      <c r="J737" s="24">
        <f t="shared" si="67"/>
        <v>1</v>
      </c>
      <c r="K737" s="23">
        <f t="shared" si="68"/>
        <v>24</v>
      </c>
    </row>
    <row r="738" spans="1:11" x14ac:dyDescent="0.25">
      <c r="A738" s="22" t="str">
        <f t="shared" si="70"/>
        <v>City of Yonkers Ward 1 ED 5</v>
      </c>
      <c r="B738" s="11">
        <v>250105</v>
      </c>
      <c r="C738" s="11">
        <v>187</v>
      </c>
      <c r="D738" s="11">
        <v>23</v>
      </c>
      <c r="E738" s="11">
        <v>1</v>
      </c>
      <c r="F738" s="11">
        <v>6</v>
      </c>
      <c r="G738" s="11">
        <v>0</v>
      </c>
      <c r="H738" s="11">
        <v>0</v>
      </c>
      <c r="I738" s="23">
        <f t="shared" si="66"/>
        <v>217</v>
      </c>
      <c r="J738" s="24">
        <f t="shared" si="67"/>
        <v>23</v>
      </c>
      <c r="K738" s="23">
        <f t="shared" si="68"/>
        <v>240</v>
      </c>
    </row>
    <row r="739" spans="1:11" x14ac:dyDescent="0.25">
      <c r="A739" s="22" t="str">
        <f t="shared" si="70"/>
        <v>City of Yonkers Ward 1 ED 6</v>
      </c>
      <c r="B739" s="11">
        <v>250106</v>
      </c>
      <c r="C739" s="11">
        <v>91</v>
      </c>
      <c r="D739" s="11">
        <v>23</v>
      </c>
      <c r="E739" s="11">
        <v>1</v>
      </c>
      <c r="F739" s="11">
        <v>2</v>
      </c>
      <c r="G739" s="11">
        <v>0</v>
      </c>
      <c r="H739" s="11">
        <v>0</v>
      </c>
      <c r="I739" s="23">
        <f t="shared" si="66"/>
        <v>117</v>
      </c>
      <c r="J739" s="24">
        <f t="shared" si="67"/>
        <v>9</v>
      </c>
      <c r="K739" s="23">
        <f t="shared" si="68"/>
        <v>126</v>
      </c>
    </row>
    <row r="740" spans="1:11" x14ac:dyDescent="0.25">
      <c r="A740" s="22" t="str">
        <f t="shared" si="70"/>
        <v>City of Yonkers Ward 1 ED 7</v>
      </c>
      <c r="B740" s="11">
        <v>250107</v>
      </c>
      <c r="C740" s="11">
        <v>172</v>
      </c>
      <c r="D740" s="11">
        <v>23</v>
      </c>
      <c r="E740" s="11">
        <v>1</v>
      </c>
      <c r="F740" s="11">
        <v>10</v>
      </c>
      <c r="G740" s="11">
        <v>0</v>
      </c>
      <c r="H740" s="11">
        <v>0</v>
      </c>
      <c r="I740" s="23">
        <f t="shared" si="66"/>
        <v>206</v>
      </c>
      <c r="J740" s="24">
        <f t="shared" si="67"/>
        <v>3</v>
      </c>
      <c r="K740" s="23">
        <f t="shared" si="68"/>
        <v>209</v>
      </c>
    </row>
    <row r="741" spans="1:11" x14ac:dyDescent="0.25">
      <c r="A741" s="22" t="str">
        <f t="shared" si="70"/>
        <v>City of Yonkers Ward 1 ED 8</v>
      </c>
      <c r="B741" s="11">
        <v>250108</v>
      </c>
      <c r="C741" s="11">
        <v>205</v>
      </c>
      <c r="D741" s="11">
        <v>28</v>
      </c>
      <c r="E741" s="11">
        <v>2</v>
      </c>
      <c r="F741" s="11">
        <v>3</v>
      </c>
      <c r="G741" s="11">
        <v>1</v>
      </c>
      <c r="H741" s="11">
        <v>0</v>
      </c>
      <c r="I741" s="23">
        <f t="shared" si="66"/>
        <v>239</v>
      </c>
      <c r="J741" s="24">
        <f t="shared" si="67"/>
        <v>6</v>
      </c>
      <c r="K741" s="23">
        <f t="shared" si="68"/>
        <v>245</v>
      </c>
    </row>
    <row r="742" spans="1:11" x14ac:dyDescent="0.25">
      <c r="A742" s="22" t="str">
        <f t="shared" si="70"/>
        <v>City of Yonkers Ward 1 ED 9</v>
      </c>
      <c r="B742" s="11">
        <v>250109</v>
      </c>
      <c r="C742" s="11">
        <v>81</v>
      </c>
      <c r="D742" s="11">
        <v>9</v>
      </c>
      <c r="E742" s="11">
        <v>0</v>
      </c>
      <c r="F742" s="11">
        <v>3</v>
      </c>
      <c r="G742" s="11">
        <v>0</v>
      </c>
      <c r="H742" s="11">
        <v>0</v>
      </c>
      <c r="I742" s="23">
        <f t="shared" si="66"/>
        <v>93</v>
      </c>
      <c r="J742" s="24">
        <f t="shared" si="67"/>
        <v>6</v>
      </c>
      <c r="K742" s="23">
        <f t="shared" si="68"/>
        <v>99</v>
      </c>
    </row>
    <row r="743" spans="1:11" x14ac:dyDescent="0.25">
      <c r="A743" s="22" t="str">
        <f t="shared" si="70"/>
        <v>City of Yonkers Ward 1 ED 10</v>
      </c>
      <c r="B743" s="11">
        <v>250110</v>
      </c>
      <c r="C743" s="11">
        <v>125</v>
      </c>
      <c r="D743" s="11">
        <v>30</v>
      </c>
      <c r="E743" s="11">
        <v>0</v>
      </c>
      <c r="F743" s="11">
        <v>7</v>
      </c>
      <c r="G743" s="11">
        <v>1</v>
      </c>
      <c r="H743" s="11">
        <v>0</v>
      </c>
      <c r="I743" s="23">
        <f t="shared" si="66"/>
        <v>163</v>
      </c>
      <c r="J743" s="24">
        <f t="shared" si="67"/>
        <v>6</v>
      </c>
      <c r="K743" s="23">
        <f t="shared" si="68"/>
        <v>169</v>
      </c>
    </row>
    <row r="744" spans="1:11" x14ac:dyDescent="0.25">
      <c r="A744" s="22" t="str">
        <f t="shared" si="70"/>
        <v>City of Yonkers Ward 1 ED 11</v>
      </c>
      <c r="B744" s="11">
        <v>250111</v>
      </c>
      <c r="C744" s="11">
        <v>261</v>
      </c>
      <c r="D744" s="11">
        <v>23</v>
      </c>
      <c r="E744" s="11">
        <v>0</v>
      </c>
      <c r="F744" s="11">
        <v>1</v>
      </c>
      <c r="G744" s="11">
        <v>1</v>
      </c>
      <c r="H744" s="11">
        <v>0</v>
      </c>
      <c r="I744" s="23">
        <f t="shared" si="66"/>
        <v>286</v>
      </c>
      <c r="J744" s="24">
        <f t="shared" si="67"/>
        <v>6</v>
      </c>
      <c r="K744" s="23">
        <f t="shared" si="68"/>
        <v>292</v>
      </c>
    </row>
    <row r="745" spans="1:11" x14ac:dyDescent="0.25">
      <c r="A745" s="22" t="str">
        <f t="shared" si="70"/>
        <v>City of Yonkers Ward 1 ED 12</v>
      </c>
      <c r="B745" s="11">
        <v>250112</v>
      </c>
      <c r="C745" s="11">
        <v>151</v>
      </c>
      <c r="D745" s="11">
        <v>23</v>
      </c>
      <c r="E745" s="11">
        <v>1</v>
      </c>
      <c r="F745" s="11">
        <v>5</v>
      </c>
      <c r="G745" s="11">
        <v>1</v>
      </c>
      <c r="H745" s="11">
        <v>0</v>
      </c>
      <c r="I745" s="23">
        <f t="shared" si="66"/>
        <v>181</v>
      </c>
      <c r="J745" s="24">
        <f t="shared" si="67"/>
        <v>5</v>
      </c>
      <c r="K745" s="23">
        <f t="shared" si="68"/>
        <v>186</v>
      </c>
    </row>
    <row r="746" spans="1:11" x14ac:dyDescent="0.25">
      <c r="A746" s="22" t="str">
        <f t="shared" si="70"/>
        <v>City of Yonkers Ward 1 ED 18</v>
      </c>
      <c r="B746" s="11">
        <v>250118</v>
      </c>
      <c r="C746" s="11">
        <v>132</v>
      </c>
      <c r="D746" s="11">
        <v>48</v>
      </c>
      <c r="E746" s="11">
        <v>1</v>
      </c>
      <c r="F746" s="11">
        <v>5</v>
      </c>
      <c r="G746" s="11">
        <v>2</v>
      </c>
      <c r="H746" s="11">
        <v>0</v>
      </c>
      <c r="I746" s="23">
        <f t="shared" ref="I746:I812" si="72">SUM(C746:H746)</f>
        <v>188</v>
      </c>
      <c r="J746" s="24">
        <f t="shared" ref="J746:J812" si="73">SUM(K746-I746)</f>
        <v>7</v>
      </c>
      <c r="K746" s="23">
        <f t="shared" ref="K746:K812" si="74">VLOOKUP(B746,KEY,2,FALSE)</f>
        <v>195</v>
      </c>
    </row>
    <row r="747" spans="1:11" x14ac:dyDescent="0.25">
      <c r="A747" s="22" t="str">
        <f t="shared" si="70"/>
        <v>City of Yonkers Ward 1 ED 22</v>
      </c>
      <c r="B747" s="11">
        <v>250122</v>
      </c>
      <c r="C747" s="11">
        <v>102</v>
      </c>
      <c r="D747" s="11">
        <v>28</v>
      </c>
      <c r="E747" s="11">
        <v>0</v>
      </c>
      <c r="F747" s="11">
        <v>17</v>
      </c>
      <c r="G747" s="11">
        <v>0</v>
      </c>
      <c r="H747" s="11">
        <v>0</v>
      </c>
      <c r="I747" s="23">
        <f t="shared" si="72"/>
        <v>147</v>
      </c>
      <c r="J747" s="24">
        <f t="shared" si="73"/>
        <v>1</v>
      </c>
      <c r="K747" s="23">
        <f t="shared" si="74"/>
        <v>148</v>
      </c>
    </row>
    <row r="748" spans="1:11" ht="13.8" thickBot="1" x14ac:dyDescent="0.3">
      <c r="A748" s="18" t="str">
        <f t="shared" si="70"/>
        <v>City of Yonkers Ward 1 ED 26</v>
      </c>
      <c r="B748" s="19">
        <v>250126</v>
      </c>
      <c r="C748" s="19">
        <v>73</v>
      </c>
      <c r="D748" s="19">
        <v>16</v>
      </c>
      <c r="E748" s="19">
        <v>1</v>
      </c>
      <c r="F748" s="19">
        <v>3</v>
      </c>
      <c r="G748" s="19">
        <v>0</v>
      </c>
      <c r="H748" s="19">
        <v>0</v>
      </c>
      <c r="I748" s="19">
        <f t="shared" si="72"/>
        <v>93</v>
      </c>
      <c r="J748" s="26">
        <f t="shared" si="73"/>
        <v>6</v>
      </c>
      <c r="K748" s="19">
        <f t="shared" si="74"/>
        <v>99</v>
      </c>
    </row>
    <row r="749" spans="1:11" x14ac:dyDescent="0.25">
      <c r="A749" s="22"/>
      <c r="B749" s="11" t="s">
        <v>977</v>
      </c>
      <c r="C749" s="11">
        <f>SUM(C734:C748)</f>
        <v>1996</v>
      </c>
      <c r="D749" s="11">
        <f t="shared" ref="D749:K749" si="75">SUM(D734:D748)</f>
        <v>355</v>
      </c>
      <c r="E749" s="11">
        <f t="shared" si="75"/>
        <v>13</v>
      </c>
      <c r="F749" s="11">
        <f t="shared" si="75"/>
        <v>86</v>
      </c>
      <c r="G749" s="11">
        <f t="shared" si="75"/>
        <v>8</v>
      </c>
      <c r="H749" s="11">
        <f t="shared" si="75"/>
        <v>1</v>
      </c>
      <c r="I749" s="11">
        <f t="shared" si="75"/>
        <v>2459</v>
      </c>
      <c r="J749" s="11">
        <f t="shared" si="75"/>
        <v>92</v>
      </c>
      <c r="K749" s="11">
        <f t="shared" si="75"/>
        <v>2551</v>
      </c>
    </row>
    <row r="750" spans="1:11" x14ac:dyDescent="0.25">
      <c r="A750" s="22" t="str">
        <f t="shared" si="70"/>
        <v>City of Yonkers Ward 2 ED 1</v>
      </c>
      <c r="B750" s="11">
        <v>250201</v>
      </c>
      <c r="C750" s="11">
        <v>107</v>
      </c>
      <c r="D750" s="11">
        <v>149</v>
      </c>
      <c r="E750" s="11">
        <v>11</v>
      </c>
      <c r="F750" s="11">
        <v>12</v>
      </c>
      <c r="G750" s="11">
        <v>0</v>
      </c>
      <c r="H750" s="11">
        <v>0</v>
      </c>
      <c r="I750" s="23">
        <f t="shared" si="72"/>
        <v>279</v>
      </c>
      <c r="J750" s="24">
        <f t="shared" si="73"/>
        <v>7</v>
      </c>
      <c r="K750" s="23">
        <f t="shared" si="74"/>
        <v>286</v>
      </c>
    </row>
    <row r="751" spans="1:11" x14ac:dyDescent="0.25">
      <c r="A751" s="22" t="str">
        <f t="shared" si="70"/>
        <v>City of Yonkers Ward 2 ED 2</v>
      </c>
      <c r="B751" s="11">
        <v>250202</v>
      </c>
      <c r="C751" s="11">
        <v>153</v>
      </c>
      <c r="D751" s="11">
        <v>156</v>
      </c>
      <c r="E751" s="11">
        <v>12</v>
      </c>
      <c r="F751" s="11">
        <v>4</v>
      </c>
      <c r="G751" s="11">
        <v>1</v>
      </c>
      <c r="H751" s="11">
        <v>0</v>
      </c>
      <c r="I751" s="23">
        <f t="shared" si="72"/>
        <v>326</v>
      </c>
      <c r="J751" s="24">
        <f t="shared" si="73"/>
        <v>7</v>
      </c>
      <c r="K751" s="23">
        <f t="shared" si="74"/>
        <v>333</v>
      </c>
    </row>
    <row r="752" spans="1:11" x14ac:dyDescent="0.25">
      <c r="A752" s="22" t="str">
        <f t="shared" si="70"/>
        <v>City of Yonkers Ward 2 ED 3</v>
      </c>
      <c r="B752" s="11">
        <v>250203</v>
      </c>
      <c r="C752" s="11">
        <v>178</v>
      </c>
      <c r="D752" s="11">
        <v>209</v>
      </c>
      <c r="E752" s="11">
        <v>17</v>
      </c>
      <c r="F752" s="11">
        <v>10</v>
      </c>
      <c r="G752" s="11">
        <v>1</v>
      </c>
      <c r="H752" s="11">
        <v>0</v>
      </c>
      <c r="I752" s="23">
        <f t="shared" si="72"/>
        <v>415</v>
      </c>
      <c r="J752" s="24">
        <f t="shared" si="73"/>
        <v>13</v>
      </c>
      <c r="K752" s="23">
        <f t="shared" si="74"/>
        <v>428</v>
      </c>
    </row>
    <row r="753" spans="1:11" x14ac:dyDescent="0.25">
      <c r="A753" s="22" t="str">
        <f t="shared" si="70"/>
        <v>City of Yonkers Ward 2 ED 4</v>
      </c>
      <c r="B753" s="11">
        <v>250204</v>
      </c>
      <c r="C753" s="11">
        <v>52</v>
      </c>
      <c r="D753" s="11">
        <v>100</v>
      </c>
      <c r="E753" s="11">
        <v>9</v>
      </c>
      <c r="F753" s="11">
        <v>9</v>
      </c>
      <c r="G753" s="11">
        <v>0</v>
      </c>
      <c r="H753" s="11">
        <v>0</v>
      </c>
      <c r="I753" s="23">
        <f t="shared" si="72"/>
        <v>170</v>
      </c>
      <c r="J753" s="24">
        <f t="shared" si="73"/>
        <v>5</v>
      </c>
      <c r="K753" s="23">
        <f t="shared" si="74"/>
        <v>175</v>
      </c>
    </row>
    <row r="754" spans="1:11" x14ac:dyDescent="0.25">
      <c r="A754" s="22" t="str">
        <f t="shared" si="70"/>
        <v>City of Yonkers Ward 2 ED 5</v>
      </c>
      <c r="B754" s="11">
        <v>250205</v>
      </c>
      <c r="C754" s="11">
        <v>99</v>
      </c>
      <c r="D754" s="11">
        <v>215</v>
      </c>
      <c r="E754" s="11">
        <v>18</v>
      </c>
      <c r="F754" s="11">
        <v>6</v>
      </c>
      <c r="G754" s="11">
        <v>0</v>
      </c>
      <c r="H754" s="11">
        <v>0</v>
      </c>
      <c r="I754" s="23">
        <f t="shared" si="72"/>
        <v>338</v>
      </c>
      <c r="J754" s="24">
        <f t="shared" si="73"/>
        <v>8</v>
      </c>
      <c r="K754" s="23">
        <f t="shared" si="74"/>
        <v>346</v>
      </c>
    </row>
    <row r="755" spans="1:11" x14ac:dyDescent="0.25">
      <c r="A755" s="22" t="str">
        <f t="shared" si="70"/>
        <v>City of Yonkers Ward 2 ED 6</v>
      </c>
      <c r="B755" s="11">
        <v>250206</v>
      </c>
      <c r="C755" s="11">
        <v>112</v>
      </c>
      <c r="D755" s="11">
        <v>87</v>
      </c>
      <c r="E755" s="11">
        <v>4</v>
      </c>
      <c r="F755" s="11">
        <v>5</v>
      </c>
      <c r="G755" s="11">
        <v>0</v>
      </c>
      <c r="H755" s="11">
        <v>0</v>
      </c>
      <c r="I755" s="23">
        <f t="shared" si="72"/>
        <v>208</v>
      </c>
      <c r="J755" s="24">
        <f t="shared" si="73"/>
        <v>1</v>
      </c>
      <c r="K755" s="23">
        <f t="shared" si="74"/>
        <v>209</v>
      </c>
    </row>
    <row r="756" spans="1:11" x14ac:dyDescent="0.25">
      <c r="A756" s="22" t="str">
        <f t="shared" si="70"/>
        <v>City of Yonkers Ward 2 ED 7</v>
      </c>
      <c r="B756" s="11">
        <v>250207</v>
      </c>
      <c r="C756" s="11">
        <v>132</v>
      </c>
      <c r="D756" s="11">
        <v>55</v>
      </c>
      <c r="E756" s="11">
        <v>5</v>
      </c>
      <c r="F756" s="11">
        <v>13</v>
      </c>
      <c r="G756" s="11">
        <v>1</v>
      </c>
      <c r="H756" s="11">
        <v>0</v>
      </c>
      <c r="I756" s="23">
        <f t="shared" si="72"/>
        <v>206</v>
      </c>
      <c r="J756" s="24">
        <f t="shared" si="73"/>
        <v>2</v>
      </c>
      <c r="K756" s="23">
        <f t="shared" si="74"/>
        <v>208</v>
      </c>
    </row>
    <row r="757" spans="1:11" x14ac:dyDescent="0.25">
      <c r="A757" s="22" t="str">
        <f t="shared" si="70"/>
        <v>City of Yonkers Ward 2 ED 8</v>
      </c>
      <c r="B757" s="11">
        <v>250208</v>
      </c>
      <c r="C757" s="11">
        <v>50</v>
      </c>
      <c r="D757" s="11">
        <v>31</v>
      </c>
      <c r="E757" s="11">
        <v>3</v>
      </c>
      <c r="F757" s="11">
        <v>6</v>
      </c>
      <c r="G757" s="11">
        <v>0</v>
      </c>
      <c r="H757" s="11">
        <v>0</v>
      </c>
      <c r="I757" s="23">
        <f t="shared" si="72"/>
        <v>90</v>
      </c>
      <c r="J757" s="24">
        <f t="shared" si="73"/>
        <v>2</v>
      </c>
      <c r="K757" s="23">
        <f t="shared" si="74"/>
        <v>92</v>
      </c>
    </row>
    <row r="758" spans="1:11" x14ac:dyDescent="0.25">
      <c r="A758" s="22" t="str">
        <f t="shared" si="70"/>
        <v>City of Yonkers Ward 2 ED 9</v>
      </c>
      <c r="B758" s="11">
        <v>250209</v>
      </c>
      <c r="C758" s="11">
        <v>131</v>
      </c>
      <c r="D758" s="11">
        <v>140</v>
      </c>
      <c r="E758" s="11">
        <v>13</v>
      </c>
      <c r="F758" s="11">
        <v>7</v>
      </c>
      <c r="G758" s="11">
        <v>0</v>
      </c>
      <c r="H758" s="11">
        <v>0</v>
      </c>
      <c r="I758" s="23">
        <f t="shared" si="72"/>
        <v>291</v>
      </c>
      <c r="J758" s="24">
        <f t="shared" si="73"/>
        <v>1</v>
      </c>
      <c r="K758" s="23">
        <f t="shared" si="74"/>
        <v>292</v>
      </c>
    </row>
    <row r="759" spans="1:11" x14ac:dyDescent="0.25">
      <c r="A759" s="22" t="str">
        <f t="shared" si="70"/>
        <v>City of Yonkers Ward 2 ED 10</v>
      </c>
      <c r="B759" s="11">
        <v>250210</v>
      </c>
      <c r="C759" s="11">
        <v>63</v>
      </c>
      <c r="D759" s="11">
        <v>53</v>
      </c>
      <c r="E759" s="11">
        <v>5</v>
      </c>
      <c r="F759" s="11">
        <v>4</v>
      </c>
      <c r="G759" s="11">
        <v>2</v>
      </c>
      <c r="H759" s="11">
        <v>0</v>
      </c>
      <c r="I759" s="23">
        <f t="shared" si="72"/>
        <v>127</v>
      </c>
      <c r="J759" s="24">
        <f t="shared" si="73"/>
        <v>0</v>
      </c>
      <c r="K759" s="23">
        <f t="shared" si="74"/>
        <v>127</v>
      </c>
    </row>
    <row r="760" spans="1:11" x14ac:dyDescent="0.25">
      <c r="A760" s="22" t="str">
        <f t="shared" si="70"/>
        <v>City of Yonkers Ward 2 ED 11</v>
      </c>
      <c r="B760" s="11">
        <v>250211</v>
      </c>
      <c r="C760" s="11">
        <v>241</v>
      </c>
      <c r="D760" s="11">
        <v>189</v>
      </c>
      <c r="E760" s="11">
        <v>16</v>
      </c>
      <c r="F760" s="11">
        <v>34</v>
      </c>
      <c r="G760" s="11">
        <v>6</v>
      </c>
      <c r="H760" s="11">
        <v>1</v>
      </c>
      <c r="I760" s="23">
        <f t="shared" si="72"/>
        <v>487</v>
      </c>
      <c r="J760" s="24">
        <f t="shared" si="73"/>
        <v>16</v>
      </c>
      <c r="K760" s="23">
        <f t="shared" si="74"/>
        <v>503</v>
      </c>
    </row>
    <row r="761" spans="1:11" x14ac:dyDescent="0.25">
      <c r="A761" s="22" t="str">
        <f t="shared" si="70"/>
        <v>City of Yonkers Ward 2 ED 12</v>
      </c>
      <c r="B761" s="11">
        <v>250212</v>
      </c>
      <c r="C761" s="11">
        <v>157</v>
      </c>
      <c r="D761" s="11">
        <v>200</v>
      </c>
      <c r="E761" s="11">
        <v>20</v>
      </c>
      <c r="F761" s="11">
        <v>9</v>
      </c>
      <c r="G761" s="11">
        <v>1</v>
      </c>
      <c r="H761" s="11">
        <v>0</v>
      </c>
      <c r="I761" s="23">
        <f t="shared" si="72"/>
        <v>387</v>
      </c>
      <c r="J761" s="24">
        <f t="shared" si="73"/>
        <v>18</v>
      </c>
      <c r="K761" s="23">
        <f t="shared" si="74"/>
        <v>405</v>
      </c>
    </row>
    <row r="762" spans="1:11" x14ac:dyDescent="0.25">
      <c r="A762" s="22" t="str">
        <f t="shared" si="70"/>
        <v>City of Yonkers Ward 2 ED 13</v>
      </c>
      <c r="B762" s="11">
        <v>250213</v>
      </c>
      <c r="C762" s="11">
        <v>113</v>
      </c>
      <c r="D762" s="11">
        <v>74</v>
      </c>
      <c r="E762" s="11">
        <v>12</v>
      </c>
      <c r="F762" s="11">
        <v>3</v>
      </c>
      <c r="G762" s="11">
        <v>1</v>
      </c>
      <c r="H762" s="11">
        <v>0</v>
      </c>
      <c r="I762" s="23">
        <f t="shared" si="72"/>
        <v>203</v>
      </c>
      <c r="J762" s="24">
        <f t="shared" si="73"/>
        <v>1</v>
      </c>
      <c r="K762" s="23">
        <f t="shared" si="74"/>
        <v>204</v>
      </c>
    </row>
    <row r="763" spans="1:11" x14ac:dyDescent="0.25">
      <c r="A763" s="22" t="str">
        <f t="shared" si="70"/>
        <v>City of Yonkers Ward 2 ED 14</v>
      </c>
      <c r="B763" s="11">
        <v>250214</v>
      </c>
      <c r="C763" s="11">
        <v>38</v>
      </c>
      <c r="D763" s="11">
        <v>40</v>
      </c>
      <c r="E763" s="11">
        <v>4</v>
      </c>
      <c r="F763" s="11">
        <v>8</v>
      </c>
      <c r="G763" s="11">
        <v>0</v>
      </c>
      <c r="H763" s="11">
        <v>0</v>
      </c>
      <c r="I763" s="23">
        <f t="shared" si="72"/>
        <v>90</v>
      </c>
      <c r="J763" s="24">
        <f t="shared" si="73"/>
        <v>4</v>
      </c>
      <c r="K763" s="23">
        <f t="shared" si="74"/>
        <v>94</v>
      </c>
    </row>
    <row r="764" spans="1:11" x14ac:dyDescent="0.25">
      <c r="A764" s="22" t="str">
        <f t="shared" si="70"/>
        <v>City of Yonkers Ward 2 ED 16</v>
      </c>
      <c r="B764" s="11">
        <v>250216</v>
      </c>
      <c r="C764" s="11">
        <v>64</v>
      </c>
      <c r="D764" s="11">
        <v>112</v>
      </c>
      <c r="E764" s="11">
        <v>8</v>
      </c>
      <c r="F764" s="11">
        <v>4</v>
      </c>
      <c r="G764" s="11">
        <v>1</v>
      </c>
      <c r="H764" s="11">
        <v>0</v>
      </c>
      <c r="I764" s="23">
        <f t="shared" si="72"/>
        <v>189</v>
      </c>
      <c r="J764" s="24">
        <f t="shared" si="73"/>
        <v>2</v>
      </c>
      <c r="K764" s="23">
        <f t="shared" si="74"/>
        <v>191</v>
      </c>
    </row>
    <row r="765" spans="1:11" x14ac:dyDescent="0.25">
      <c r="A765" s="22" t="str">
        <f t="shared" si="70"/>
        <v>City of Yonkers Ward 2 ED 18</v>
      </c>
      <c r="B765" s="11">
        <v>250218</v>
      </c>
      <c r="C765" s="11">
        <v>97</v>
      </c>
      <c r="D765" s="11">
        <v>26</v>
      </c>
      <c r="E765" s="11">
        <v>1</v>
      </c>
      <c r="F765" s="11">
        <v>3</v>
      </c>
      <c r="G765" s="11">
        <v>0</v>
      </c>
      <c r="H765" s="11">
        <v>0</v>
      </c>
      <c r="I765" s="23">
        <f t="shared" si="72"/>
        <v>127</v>
      </c>
      <c r="J765" s="24">
        <f t="shared" si="73"/>
        <v>2</v>
      </c>
      <c r="K765" s="23">
        <f t="shared" si="74"/>
        <v>129</v>
      </c>
    </row>
    <row r="766" spans="1:11" x14ac:dyDescent="0.25">
      <c r="A766" s="22" t="str">
        <f t="shared" si="70"/>
        <v>City of Yonkers Ward 2 ED 20</v>
      </c>
      <c r="B766" s="11">
        <v>250220</v>
      </c>
      <c r="C766" s="11">
        <v>74</v>
      </c>
      <c r="D766" s="11">
        <v>46</v>
      </c>
      <c r="E766" s="11">
        <v>0</v>
      </c>
      <c r="F766" s="11">
        <v>0</v>
      </c>
      <c r="G766" s="11">
        <v>3</v>
      </c>
      <c r="H766" s="11">
        <v>0</v>
      </c>
      <c r="I766" s="23">
        <f t="shared" si="72"/>
        <v>123</v>
      </c>
      <c r="J766" s="24">
        <f t="shared" si="73"/>
        <v>6</v>
      </c>
      <c r="K766" s="23">
        <f t="shared" si="74"/>
        <v>129</v>
      </c>
    </row>
    <row r="767" spans="1:11" x14ac:dyDescent="0.25">
      <c r="A767" s="22" t="str">
        <f t="shared" si="70"/>
        <v>City of Yonkers Ward 2 ED 22</v>
      </c>
      <c r="B767" s="11">
        <v>250222</v>
      </c>
      <c r="C767" s="11">
        <v>0</v>
      </c>
      <c r="D767" s="11">
        <v>0</v>
      </c>
      <c r="E767" s="11">
        <v>0</v>
      </c>
      <c r="F767" s="11">
        <v>0</v>
      </c>
      <c r="G767" s="11">
        <v>0</v>
      </c>
      <c r="H767" s="11">
        <v>0</v>
      </c>
      <c r="I767" s="23">
        <f t="shared" si="72"/>
        <v>0</v>
      </c>
      <c r="J767" s="24">
        <f t="shared" si="73"/>
        <v>0</v>
      </c>
      <c r="K767" s="23">
        <f t="shared" si="74"/>
        <v>0</v>
      </c>
    </row>
    <row r="768" spans="1:11" x14ac:dyDescent="0.25">
      <c r="A768" s="22" t="str">
        <f t="shared" si="70"/>
        <v>City of Yonkers Ward 2 ED 23</v>
      </c>
      <c r="B768" s="11">
        <v>250223</v>
      </c>
      <c r="C768" s="11">
        <v>0</v>
      </c>
      <c r="D768" s="11">
        <v>0</v>
      </c>
      <c r="E768" s="11">
        <v>0</v>
      </c>
      <c r="F768" s="11">
        <v>0</v>
      </c>
      <c r="G768" s="11">
        <v>0</v>
      </c>
      <c r="H768" s="11">
        <v>0</v>
      </c>
      <c r="I768" s="23">
        <f t="shared" si="72"/>
        <v>0</v>
      </c>
      <c r="J768" s="24">
        <f t="shared" si="73"/>
        <v>0</v>
      </c>
      <c r="K768" s="23">
        <f t="shared" si="74"/>
        <v>0</v>
      </c>
    </row>
    <row r="769" spans="1:11" x14ac:dyDescent="0.25">
      <c r="A769" s="22" t="str">
        <f t="shared" si="70"/>
        <v>City of Yonkers Ward 2 ED 24</v>
      </c>
      <c r="B769" s="11">
        <v>250224</v>
      </c>
      <c r="C769" s="11">
        <v>62</v>
      </c>
      <c r="D769" s="11">
        <v>69</v>
      </c>
      <c r="E769" s="11">
        <v>8</v>
      </c>
      <c r="F769" s="11">
        <v>4</v>
      </c>
      <c r="G769" s="11">
        <v>1</v>
      </c>
      <c r="H769" s="11">
        <v>0</v>
      </c>
      <c r="I769" s="23">
        <f t="shared" si="72"/>
        <v>144</v>
      </c>
      <c r="J769" s="24">
        <f t="shared" si="73"/>
        <v>5</v>
      </c>
      <c r="K769" s="23">
        <f t="shared" si="74"/>
        <v>149</v>
      </c>
    </row>
    <row r="770" spans="1:11" x14ac:dyDescent="0.25">
      <c r="A770" s="22" t="str">
        <f t="shared" si="70"/>
        <v>City of Yonkers Ward 2 ED 26</v>
      </c>
      <c r="B770" s="11">
        <v>250226</v>
      </c>
      <c r="C770" s="11">
        <v>71</v>
      </c>
      <c r="D770" s="11">
        <v>30</v>
      </c>
      <c r="E770" s="11">
        <v>3</v>
      </c>
      <c r="F770" s="11">
        <v>3</v>
      </c>
      <c r="G770" s="11">
        <v>1</v>
      </c>
      <c r="H770" s="11">
        <v>0</v>
      </c>
      <c r="I770" s="23">
        <f t="shared" si="72"/>
        <v>108</v>
      </c>
      <c r="J770" s="24">
        <f t="shared" si="73"/>
        <v>1</v>
      </c>
      <c r="K770" s="23">
        <f t="shared" si="74"/>
        <v>109</v>
      </c>
    </row>
    <row r="771" spans="1:11" ht="13.8" thickBot="1" x14ac:dyDescent="0.3">
      <c r="A771" s="18" t="str">
        <f t="shared" si="70"/>
        <v>City of Yonkers Ward 2 ED 29</v>
      </c>
      <c r="B771" s="19">
        <v>250229</v>
      </c>
      <c r="C771" s="19">
        <v>0</v>
      </c>
      <c r="D771" s="19">
        <v>0</v>
      </c>
      <c r="E771" s="19">
        <v>0</v>
      </c>
      <c r="F771" s="19">
        <v>0</v>
      </c>
      <c r="G771" s="19">
        <v>0</v>
      </c>
      <c r="H771" s="19">
        <v>0</v>
      </c>
      <c r="I771" s="19">
        <f t="shared" si="72"/>
        <v>0</v>
      </c>
      <c r="J771" s="26">
        <f t="shared" si="73"/>
        <v>0</v>
      </c>
      <c r="K771" s="19">
        <f t="shared" si="74"/>
        <v>0</v>
      </c>
    </row>
    <row r="772" spans="1:11" x14ac:dyDescent="0.25">
      <c r="A772" s="22"/>
      <c r="B772" s="11" t="s">
        <v>977</v>
      </c>
      <c r="C772" s="11">
        <f>SUM(C750:C771)</f>
        <v>1994</v>
      </c>
      <c r="D772" s="11">
        <f t="shared" ref="D772:K772" si="76">SUM(D750:D771)</f>
        <v>1981</v>
      </c>
      <c r="E772" s="11">
        <f t="shared" si="76"/>
        <v>169</v>
      </c>
      <c r="F772" s="11">
        <f t="shared" si="76"/>
        <v>144</v>
      </c>
      <c r="G772" s="11">
        <f t="shared" si="76"/>
        <v>19</v>
      </c>
      <c r="H772" s="11">
        <f t="shared" si="76"/>
        <v>1</v>
      </c>
      <c r="I772" s="11">
        <f t="shared" si="76"/>
        <v>4308</v>
      </c>
      <c r="J772" s="11">
        <f t="shared" si="76"/>
        <v>101</v>
      </c>
      <c r="K772" s="11">
        <f t="shared" si="76"/>
        <v>4409</v>
      </c>
    </row>
    <row r="773" spans="1:11" x14ac:dyDescent="0.25">
      <c r="A773" s="22" t="str">
        <f t="shared" si="70"/>
        <v>City of Yonkers Ward 3 ED 1</v>
      </c>
      <c r="B773" s="11">
        <v>250301</v>
      </c>
      <c r="C773" s="11">
        <v>24</v>
      </c>
      <c r="D773" s="11">
        <v>5</v>
      </c>
      <c r="E773" s="11">
        <v>0</v>
      </c>
      <c r="F773" s="11">
        <v>1</v>
      </c>
      <c r="G773" s="11">
        <v>0</v>
      </c>
      <c r="H773" s="11">
        <v>0</v>
      </c>
      <c r="I773" s="23">
        <f t="shared" si="72"/>
        <v>30</v>
      </c>
      <c r="J773" s="24">
        <f t="shared" si="73"/>
        <v>1</v>
      </c>
      <c r="K773" s="23">
        <f t="shared" si="74"/>
        <v>31</v>
      </c>
    </row>
    <row r="774" spans="1:11" x14ac:dyDescent="0.25">
      <c r="A774" s="22" t="str">
        <f t="shared" si="70"/>
        <v>City of Yonkers Ward 3 ED 2</v>
      </c>
      <c r="B774" s="11">
        <v>250302</v>
      </c>
      <c r="C774" s="11">
        <v>50</v>
      </c>
      <c r="D774" s="11">
        <v>49</v>
      </c>
      <c r="E774" s="11">
        <v>5</v>
      </c>
      <c r="F774" s="11">
        <v>1</v>
      </c>
      <c r="G774" s="11">
        <v>1</v>
      </c>
      <c r="H774" s="11">
        <v>0</v>
      </c>
      <c r="I774" s="23">
        <f t="shared" si="72"/>
        <v>106</v>
      </c>
      <c r="J774" s="24">
        <f t="shared" si="73"/>
        <v>2</v>
      </c>
      <c r="K774" s="23">
        <f t="shared" si="74"/>
        <v>108</v>
      </c>
    </row>
    <row r="775" spans="1:11" x14ac:dyDescent="0.25">
      <c r="A775" s="22" t="str">
        <f t="shared" si="70"/>
        <v>City of Yonkers Ward 3 ED 3</v>
      </c>
      <c r="B775" s="11">
        <v>250303</v>
      </c>
      <c r="C775" s="11">
        <v>166</v>
      </c>
      <c r="D775" s="11">
        <v>31</v>
      </c>
      <c r="E775" s="11">
        <v>4</v>
      </c>
      <c r="F775" s="11">
        <v>8</v>
      </c>
      <c r="G775" s="11">
        <v>0</v>
      </c>
      <c r="H775" s="11">
        <v>0</v>
      </c>
      <c r="I775" s="23">
        <f t="shared" si="72"/>
        <v>209</v>
      </c>
      <c r="J775" s="24">
        <f t="shared" si="73"/>
        <v>8</v>
      </c>
      <c r="K775" s="23">
        <f t="shared" si="74"/>
        <v>217</v>
      </c>
    </row>
    <row r="776" spans="1:11" x14ac:dyDescent="0.25">
      <c r="A776" s="22" t="str">
        <f t="shared" si="70"/>
        <v>City of Yonkers Ward 3 ED 4</v>
      </c>
      <c r="B776" s="11">
        <v>250304</v>
      </c>
      <c r="C776" s="11">
        <v>86</v>
      </c>
      <c r="D776" s="11">
        <v>59</v>
      </c>
      <c r="E776" s="11">
        <v>6</v>
      </c>
      <c r="F776" s="11">
        <v>10</v>
      </c>
      <c r="G776" s="11">
        <v>0</v>
      </c>
      <c r="H776" s="11">
        <v>0</v>
      </c>
      <c r="I776" s="23">
        <f t="shared" si="72"/>
        <v>161</v>
      </c>
      <c r="J776" s="24">
        <f t="shared" si="73"/>
        <v>2</v>
      </c>
      <c r="K776" s="23">
        <f t="shared" si="74"/>
        <v>163</v>
      </c>
    </row>
    <row r="777" spans="1:11" x14ac:dyDescent="0.25">
      <c r="A777" s="22" t="str">
        <f t="shared" si="70"/>
        <v>City of Yonkers Ward 3 ED 5</v>
      </c>
      <c r="B777" s="11">
        <v>250305</v>
      </c>
      <c r="C777" s="11">
        <v>12</v>
      </c>
      <c r="D777" s="11">
        <v>8</v>
      </c>
      <c r="E777" s="11">
        <v>0</v>
      </c>
      <c r="F777" s="11">
        <v>0</v>
      </c>
      <c r="G777" s="11">
        <v>0</v>
      </c>
      <c r="H777" s="11">
        <v>0</v>
      </c>
      <c r="I777" s="23">
        <f t="shared" si="72"/>
        <v>20</v>
      </c>
      <c r="J777" s="24">
        <f t="shared" si="73"/>
        <v>0</v>
      </c>
      <c r="K777" s="23">
        <f t="shared" si="74"/>
        <v>20</v>
      </c>
    </row>
    <row r="778" spans="1:11" x14ac:dyDescent="0.25">
      <c r="A778" s="22" t="str">
        <f t="shared" si="70"/>
        <v>City of Yonkers Ward 3 ED 6</v>
      </c>
      <c r="B778" s="11">
        <v>250306</v>
      </c>
      <c r="C778" s="11">
        <v>39</v>
      </c>
      <c r="D778" s="11">
        <v>30</v>
      </c>
      <c r="E778" s="11">
        <v>8</v>
      </c>
      <c r="F778" s="11">
        <v>2</v>
      </c>
      <c r="G778" s="11">
        <v>0</v>
      </c>
      <c r="H778" s="11">
        <v>0</v>
      </c>
      <c r="I778" s="23">
        <f t="shared" si="72"/>
        <v>79</v>
      </c>
      <c r="J778" s="24">
        <f t="shared" si="73"/>
        <v>1</v>
      </c>
      <c r="K778" s="23">
        <f t="shared" si="74"/>
        <v>80</v>
      </c>
    </row>
    <row r="779" spans="1:11" x14ac:dyDescent="0.25">
      <c r="A779" s="22" t="str">
        <f t="shared" si="70"/>
        <v>City of Yonkers Ward 3 ED 7</v>
      </c>
      <c r="B779" s="11">
        <v>250307</v>
      </c>
      <c r="C779" s="11">
        <v>279</v>
      </c>
      <c r="D779" s="11">
        <v>22</v>
      </c>
      <c r="E779" s="11">
        <v>6</v>
      </c>
      <c r="F779" s="11">
        <v>11</v>
      </c>
      <c r="G779" s="11">
        <v>2</v>
      </c>
      <c r="H779" s="11">
        <v>0</v>
      </c>
      <c r="I779" s="23">
        <f t="shared" si="72"/>
        <v>320</v>
      </c>
      <c r="J779" s="24">
        <f t="shared" si="73"/>
        <v>10</v>
      </c>
      <c r="K779" s="23">
        <f t="shared" si="74"/>
        <v>330</v>
      </c>
    </row>
    <row r="780" spans="1:11" x14ac:dyDescent="0.25">
      <c r="A780" s="22" t="str">
        <f t="shared" si="70"/>
        <v>City of Yonkers Ward 3 ED 8</v>
      </c>
      <c r="B780" s="11">
        <v>250308</v>
      </c>
      <c r="C780" s="11">
        <v>124</v>
      </c>
      <c r="D780" s="11">
        <v>17</v>
      </c>
      <c r="E780" s="11">
        <v>1</v>
      </c>
      <c r="F780" s="11">
        <v>11</v>
      </c>
      <c r="G780" s="11">
        <v>0</v>
      </c>
      <c r="H780" s="11">
        <v>0</v>
      </c>
      <c r="I780" s="23">
        <f t="shared" si="72"/>
        <v>153</v>
      </c>
      <c r="J780" s="24">
        <f t="shared" si="73"/>
        <v>2</v>
      </c>
      <c r="K780" s="23">
        <f t="shared" si="74"/>
        <v>155</v>
      </c>
    </row>
    <row r="781" spans="1:11" x14ac:dyDescent="0.25">
      <c r="A781" s="22" t="str">
        <f t="shared" si="70"/>
        <v>City of Yonkers Ward 3 ED 10</v>
      </c>
      <c r="B781" s="11">
        <v>250310</v>
      </c>
      <c r="C781" s="11">
        <v>155</v>
      </c>
      <c r="D781" s="11">
        <v>119</v>
      </c>
      <c r="E781" s="11">
        <v>15</v>
      </c>
      <c r="F781" s="11">
        <v>5</v>
      </c>
      <c r="G781" s="11">
        <v>1</v>
      </c>
      <c r="H781" s="11">
        <v>0</v>
      </c>
      <c r="I781" s="23">
        <f t="shared" si="72"/>
        <v>295</v>
      </c>
      <c r="J781" s="24">
        <f t="shared" si="73"/>
        <v>7</v>
      </c>
      <c r="K781" s="23">
        <f t="shared" si="74"/>
        <v>302</v>
      </c>
    </row>
    <row r="782" spans="1:11" x14ac:dyDescent="0.25">
      <c r="A782" s="22" t="str">
        <f t="shared" si="70"/>
        <v>City of Yonkers Ward 3 ED 11</v>
      </c>
      <c r="B782" s="11">
        <v>250311</v>
      </c>
      <c r="C782" s="11">
        <v>107</v>
      </c>
      <c r="D782" s="11">
        <v>37</v>
      </c>
      <c r="E782" s="11">
        <v>6</v>
      </c>
      <c r="F782" s="11">
        <v>12</v>
      </c>
      <c r="G782" s="11">
        <v>1</v>
      </c>
      <c r="H782" s="11">
        <v>0</v>
      </c>
      <c r="I782" s="23">
        <f t="shared" si="72"/>
        <v>163</v>
      </c>
      <c r="J782" s="24">
        <f t="shared" si="73"/>
        <v>3</v>
      </c>
      <c r="K782" s="23">
        <f t="shared" si="74"/>
        <v>166</v>
      </c>
    </row>
    <row r="783" spans="1:11" x14ac:dyDescent="0.25">
      <c r="A783" s="22" t="str">
        <f t="shared" si="70"/>
        <v>City of Yonkers Ward 3 ED 12</v>
      </c>
      <c r="B783" s="11">
        <v>250312</v>
      </c>
      <c r="C783" s="11">
        <v>338</v>
      </c>
      <c r="D783" s="11">
        <v>74</v>
      </c>
      <c r="E783" s="11">
        <v>15</v>
      </c>
      <c r="F783" s="11">
        <v>14</v>
      </c>
      <c r="G783" s="11">
        <v>2</v>
      </c>
      <c r="H783" s="11">
        <v>1</v>
      </c>
      <c r="I783" s="23">
        <f t="shared" si="72"/>
        <v>444</v>
      </c>
      <c r="J783" s="24">
        <f t="shared" si="73"/>
        <v>11</v>
      </c>
      <c r="K783" s="23">
        <f t="shared" si="74"/>
        <v>455</v>
      </c>
    </row>
    <row r="784" spans="1:11" x14ac:dyDescent="0.25">
      <c r="A784" s="22" t="str">
        <f t="shared" si="70"/>
        <v>City of Yonkers Ward 3 ED 13</v>
      </c>
      <c r="B784" s="11">
        <v>250313</v>
      </c>
      <c r="C784" s="11">
        <v>86</v>
      </c>
      <c r="D784" s="11">
        <v>8</v>
      </c>
      <c r="E784" s="11">
        <v>4</v>
      </c>
      <c r="F784" s="11">
        <v>5</v>
      </c>
      <c r="G784" s="11">
        <v>0</v>
      </c>
      <c r="H784" s="11">
        <v>0</v>
      </c>
      <c r="I784" s="23">
        <f t="shared" si="72"/>
        <v>103</v>
      </c>
      <c r="J784" s="24">
        <f t="shared" si="73"/>
        <v>2</v>
      </c>
      <c r="K784" s="23">
        <f t="shared" si="74"/>
        <v>105</v>
      </c>
    </row>
    <row r="785" spans="1:11" x14ac:dyDescent="0.25">
      <c r="A785" s="22" t="str">
        <f t="shared" si="70"/>
        <v>City of Yonkers Ward 3 ED 15</v>
      </c>
      <c r="B785" s="11">
        <v>250315</v>
      </c>
      <c r="C785" s="11">
        <v>449</v>
      </c>
      <c r="D785" s="11">
        <v>100</v>
      </c>
      <c r="E785" s="11">
        <v>11</v>
      </c>
      <c r="F785" s="11">
        <v>36</v>
      </c>
      <c r="G785" s="11">
        <v>1</v>
      </c>
      <c r="H785" s="11">
        <v>0</v>
      </c>
      <c r="I785" s="23">
        <f t="shared" si="72"/>
        <v>597</v>
      </c>
      <c r="J785" s="24">
        <f t="shared" si="73"/>
        <v>4</v>
      </c>
      <c r="K785" s="23">
        <f t="shared" si="74"/>
        <v>601</v>
      </c>
    </row>
    <row r="786" spans="1:11" x14ac:dyDescent="0.25">
      <c r="A786" s="22" t="str">
        <f t="shared" si="70"/>
        <v>City of Yonkers Ward 3 ED 16</v>
      </c>
      <c r="B786" s="11">
        <v>250316</v>
      </c>
      <c r="C786" s="11">
        <v>194</v>
      </c>
      <c r="D786" s="11">
        <v>43</v>
      </c>
      <c r="E786" s="11">
        <v>3</v>
      </c>
      <c r="F786" s="11">
        <v>12</v>
      </c>
      <c r="G786" s="11">
        <v>2</v>
      </c>
      <c r="H786" s="11">
        <v>0</v>
      </c>
      <c r="I786" s="23">
        <f t="shared" si="72"/>
        <v>254</v>
      </c>
      <c r="J786" s="24">
        <f t="shared" si="73"/>
        <v>9</v>
      </c>
      <c r="K786" s="23">
        <f t="shared" si="74"/>
        <v>263</v>
      </c>
    </row>
    <row r="787" spans="1:11" x14ac:dyDescent="0.25">
      <c r="A787" s="22" t="str">
        <f t="shared" si="70"/>
        <v>City of Yonkers Ward 3 ED 17</v>
      </c>
      <c r="B787" s="11">
        <v>250317</v>
      </c>
      <c r="C787" s="11">
        <v>94</v>
      </c>
      <c r="D787" s="11">
        <v>37</v>
      </c>
      <c r="E787" s="11">
        <v>1</v>
      </c>
      <c r="F787" s="11">
        <v>4</v>
      </c>
      <c r="G787" s="11">
        <v>0</v>
      </c>
      <c r="H787" s="11">
        <v>0</v>
      </c>
      <c r="I787" s="23">
        <f t="shared" si="72"/>
        <v>136</v>
      </c>
      <c r="J787" s="24">
        <f t="shared" si="73"/>
        <v>7</v>
      </c>
      <c r="K787" s="23">
        <f t="shared" si="74"/>
        <v>143</v>
      </c>
    </row>
    <row r="788" spans="1:11" x14ac:dyDescent="0.25">
      <c r="A788" s="22" t="str">
        <f t="shared" si="70"/>
        <v>City of Yonkers Ward 3 ED 19</v>
      </c>
      <c r="B788" s="11">
        <v>250319</v>
      </c>
      <c r="C788" s="11">
        <v>85</v>
      </c>
      <c r="D788" s="11">
        <v>46</v>
      </c>
      <c r="E788" s="11">
        <v>10</v>
      </c>
      <c r="F788" s="11">
        <v>4</v>
      </c>
      <c r="G788" s="11">
        <v>1</v>
      </c>
      <c r="H788" s="11">
        <v>0</v>
      </c>
      <c r="I788" s="23">
        <f t="shared" si="72"/>
        <v>146</v>
      </c>
      <c r="J788" s="24">
        <f t="shared" si="73"/>
        <v>1</v>
      </c>
      <c r="K788" s="23">
        <f t="shared" si="74"/>
        <v>147</v>
      </c>
    </row>
    <row r="789" spans="1:11" x14ac:dyDescent="0.25">
      <c r="A789" s="22" t="str">
        <f t="shared" si="70"/>
        <v>City of Yonkers Ward 3 ED 20</v>
      </c>
      <c r="B789" s="11">
        <v>250320</v>
      </c>
      <c r="C789" s="11">
        <v>88</v>
      </c>
      <c r="D789" s="11">
        <v>112</v>
      </c>
      <c r="E789" s="11">
        <v>13</v>
      </c>
      <c r="F789" s="11">
        <v>4</v>
      </c>
      <c r="G789" s="11">
        <v>0</v>
      </c>
      <c r="H789" s="11">
        <v>0</v>
      </c>
      <c r="I789" s="23">
        <f t="shared" si="72"/>
        <v>217</v>
      </c>
      <c r="J789" s="24">
        <f t="shared" si="73"/>
        <v>6</v>
      </c>
      <c r="K789" s="23">
        <f t="shared" si="74"/>
        <v>223</v>
      </c>
    </row>
    <row r="790" spans="1:11" x14ac:dyDescent="0.25">
      <c r="A790" s="22" t="str">
        <f t="shared" si="70"/>
        <v>City of Yonkers Ward 3 ED 21</v>
      </c>
      <c r="B790" s="11">
        <v>250321</v>
      </c>
      <c r="C790" s="11">
        <v>94</v>
      </c>
      <c r="D790" s="11">
        <v>128</v>
      </c>
      <c r="E790" s="11">
        <v>19</v>
      </c>
      <c r="F790" s="11">
        <v>16</v>
      </c>
      <c r="G790" s="11">
        <v>0</v>
      </c>
      <c r="H790" s="11">
        <v>0</v>
      </c>
      <c r="I790" s="23">
        <f t="shared" si="72"/>
        <v>257</v>
      </c>
      <c r="J790" s="24">
        <f t="shared" si="73"/>
        <v>5</v>
      </c>
      <c r="K790" s="23">
        <f t="shared" si="74"/>
        <v>262</v>
      </c>
    </row>
    <row r="791" spans="1:11" x14ac:dyDescent="0.25">
      <c r="A791" s="22" t="str">
        <f t="shared" si="70"/>
        <v>City of Yonkers Ward 3 ED 23</v>
      </c>
      <c r="B791" s="11">
        <v>250323</v>
      </c>
      <c r="C791" s="11">
        <v>44</v>
      </c>
      <c r="D791" s="11">
        <v>14</v>
      </c>
      <c r="E791" s="11">
        <v>4</v>
      </c>
      <c r="F791" s="11">
        <v>4</v>
      </c>
      <c r="G791" s="11">
        <v>0</v>
      </c>
      <c r="H791" s="11">
        <v>0</v>
      </c>
      <c r="I791" s="23">
        <f t="shared" si="72"/>
        <v>66</v>
      </c>
      <c r="J791" s="24">
        <f t="shared" si="73"/>
        <v>0</v>
      </c>
      <c r="K791" s="23">
        <f t="shared" si="74"/>
        <v>66</v>
      </c>
    </row>
    <row r="792" spans="1:11" x14ac:dyDescent="0.25">
      <c r="A792" s="22" t="str">
        <f t="shared" si="70"/>
        <v>City of Yonkers Ward 3 ED 24</v>
      </c>
      <c r="B792" s="11">
        <v>250324</v>
      </c>
      <c r="C792" s="11">
        <v>49</v>
      </c>
      <c r="D792" s="11">
        <v>18</v>
      </c>
      <c r="E792" s="11">
        <v>2</v>
      </c>
      <c r="F792" s="11">
        <v>3</v>
      </c>
      <c r="G792" s="11">
        <v>1</v>
      </c>
      <c r="H792" s="11">
        <v>0</v>
      </c>
      <c r="I792" s="23">
        <f t="shared" si="72"/>
        <v>73</v>
      </c>
      <c r="J792" s="24">
        <f t="shared" si="73"/>
        <v>3</v>
      </c>
      <c r="K792" s="23">
        <f t="shared" si="74"/>
        <v>76</v>
      </c>
    </row>
    <row r="793" spans="1:11" x14ac:dyDescent="0.25">
      <c r="A793" s="22" t="str">
        <f t="shared" si="70"/>
        <v>City of Yonkers Ward 3 ED 25</v>
      </c>
      <c r="B793" s="11">
        <v>250325</v>
      </c>
      <c r="C793" s="11">
        <v>189</v>
      </c>
      <c r="D793" s="11">
        <v>148</v>
      </c>
      <c r="E793" s="11">
        <v>23</v>
      </c>
      <c r="F793" s="11">
        <v>12</v>
      </c>
      <c r="G793" s="11">
        <v>1</v>
      </c>
      <c r="H793" s="11">
        <v>0</v>
      </c>
      <c r="I793" s="23">
        <f t="shared" si="72"/>
        <v>373</v>
      </c>
      <c r="J793" s="24">
        <f t="shared" si="73"/>
        <v>8</v>
      </c>
      <c r="K793" s="23">
        <f t="shared" si="74"/>
        <v>381</v>
      </c>
    </row>
    <row r="794" spans="1:11" x14ac:dyDescent="0.25">
      <c r="A794" s="22" t="str">
        <f t="shared" si="70"/>
        <v>City of Yonkers Ward 3 ED 26</v>
      </c>
      <c r="B794" s="11">
        <v>250326</v>
      </c>
      <c r="C794" s="11">
        <v>70</v>
      </c>
      <c r="D794" s="11">
        <v>27</v>
      </c>
      <c r="E794" s="11">
        <v>1</v>
      </c>
      <c r="F794" s="11">
        <v>11</v>
      </c>
      <c r="G794" s="11">
        <v>1</v>
      </c>
      <c r="H794" s="11">
        <v>0</v>
      </c>
      <c r="I794" s="23">
        <f t="shared" si="72"/>
        <v>110</v>
      </c>
      <c r="J794" s="24">
        <f t="shared" si="73"/>
        <v>2</v>
      </c>
      <c r="K794" s="23">
        <f t="shared" si="74"/>
        <v>112</v>
      </c>
    </row>
    <row r="795" spans="1:11" x14ac:dyDescent="0.25">
      <c r="A795" s="22" t="str">
        <f t="shared" si="70"/>
        <v>City of Yonkers Ward 3 ED 27</v>
      </c>
      <c r="B795" s="11">
        <v>250327</v>
      </c>
      <c r="C795" s="11">
        <v>11</v>
      </c>
      <c r="D795" s="11">
        <v>1</v>
      </c>
      <c r="E795" s="11">
        <v>0</v>
      </c>
      <c r="F795" s="11">
        <v>1</v>
      </c>
      <c r="G795" s="11">
        <v>0</v>
      </c>
      <c r="H795" s="11">
        <v>0</v>
      </c>
      <c r="I795" s="23">
        <f t="shared" si="72"/>
        <v>13</v>
      </c>
      <c r="J795" s="24">
        <f t="shared" si="73"/>
        <v>1</v>
      </c>
      <c r="K795" s="23">
        <f t="shared" si="74"/>
        <v>14</v>
      </c>
    </row>
    <row r="796" spans="1:11" x14ac:dyDescent="0.25">
      <c r="A796" s="22" t="str">
        <f t="shared" si="70"/>
        <v>City of Yonkers Ward 3 ED 28</v>
      </c>
      <c r="B796" s="11">
        <v>250328</v>
      </c>
      <c r="C796" s="11">
        <v>232</v>
      </c>
      <c r="D796" s="11">
        <v>30</v>
      </c>
      <c r="E796" s="11">
        <v>2</v>
      </c>
      <c r="F796" s="11">
        <v>11</v>
      </c>
      <c r="G796" s="11">
        <v>2</v>
      </c>
      <c r="H796" s="11">
        <v>0</v>
      </c>
      <c r="I796" s="23">
        <f t="shared" si="72"/>
        <v>277</v>
      </c>
      <c r="J796" s="24">
        <f t="shared" si="73"/>
        <v>5</v>
      </c>
      <c r="K796" s="23">
        <f t="shared" si="74"/>
        <v>282</v>
      </c>
    </row>
    <row r="797" spans="1:11" ht="13.8" thickBot="1" x14ac:dyDescent="0.3">
      <c r="A797" s="18" t="str">
        <f t="shared" si="70"/>
        <v>City of Yonkers Ward 3 ED 29</v>
      </c>
      <c r="B797" s="19">
        <v>250329</v>
      </c>
      <c r="C797" s="19">
        <v>13</v>
      </c>
      <c r="D797" s="19">
        <v>10</v>
      </c>
      <c r="E797" s="19">
        <v>0</v>
      </c>
      <c r="F797" s="19">
        <v>1</v>
      </c>
      <c r="G797" s="19">
        <v>0</v>
      </c>
      <c r="H797" s="19">
        <v>0</v>
      </c>
      <c r="I797" s="19">
        <f t="shared" si="72"/>
        <v>24</v>
      </c>
      <c r="J797" s="26">
        <f t="shared" si="73"/>
        <v>0</v>
      </c>
      <c r="K797" s="19">
        <f t="shared" si="74"/>
        <v>24</v>
      </c>
    </row>
    <row r="798" spans="1:11" x14ac:dyDescent="0.25">
      <c r="A798" s="22"/>
      <c r="B798" s="11" t="s">
        <v>977</v>
      </c>
      <c r="C798" s="11">
        <f>SUM(C773:C797)</f>
        <v>3078</v>
      </c>
      <c r="D798" s="11">
        <f t="shared" ref="D798:K798" si="77">SUM(D773:D797)</f>
        <v>1173</v>
      </c>
      <c r="E798" s="11">
        <f t="shared" si="77"/>
        <v>159</v>
      </c>
      <c r="F798" s="11">
        <f t="shared" si="77"/>
        <v>199</v>
      </c>
      <c r="G798" s="11">
        <f t="shared" si="77"/>
        <v>16</v>
      </c>
      <c r="H798" s="11">
        <f t="shared" si="77"/>
        <v>1</v>
      </c>
      <c r="I798" s="11">
        <f t="shared" si="77"/>
        <v>4626</v>
      </c>
      <c r="J798" s="11">
        <f t="shared" si="77"/>
        <v>100</v>
      </c>
      <c r="K798" s="11">
        <f t="shared" si="77"/>
        <v>4726</v>
      </c>
    </row>
    <row r="799" spans="1:11" x14ac:dyDescent="0.25">
      <c r="A799" s="22" t="str">
        <f t="shared" si="70"/>
        <v>City of Yonkers Ward 4 ED 1</v>
      </c>
      <c r="B799" s="11">
        <v>250401</v>
      </c>
      <c r="C799" s="11">
        <v>222</v>
      </c>
      <c r="D799" s="11">
        <v>39</v>
      </c>
      <c r="E799" s="11">
        <v>3</v>
      </c>
      <c r="F799" s="11">
        <v>9</v>
      </c>
      <c r="G799" s="11">
        <v>0</v>
      </c>
      <c r="H799" s="11">
        <v>0</v>
      </c>
      <c r="I799" s="23">
        <f t="shared" si="72"/>
        <v>273</v>
      </c>
      <c r="J799" s="24">
        <f t="shared" si="73"/>
        <v>14</v>
      </c>
      <c r="K799" s="23">
        <f t="shared" si="74"/>
        <v>287</v>
      </c>
    </row>
    <row r="800" spans="1:11" x14ac:dyDescent="0.25">
      <c r="A800" s="22" t="str">
        <f t="shared" ref="A800:A866" si="78">VLOOKUP(B800,KEY,3,FALSE)</f>
        <v>City of Yonkers Ward 4 ED 2</v>
      </c>
      <c r="B800" s="11">
        <v>250402</v>
      </c>
      <c r="C800" s="11">
        <v>150</v>
      </c>
      <c r="D800" s="11">
        <v>36</v>
      </c>
      <c r="E800" s="11">
        <v>3</v>
      </c>
      <c r="F800" s="11">
        <v>3</v>
      </c>
      <c r="G800" s="11">
        <v>0</v>
      </c>
      <c r="H800" s="11">
        <v>0</v>
      </c>
      <c r="I800" s="23">
        <f t="shared" si="72"/>
        <v>192</v>
      </c>
      <c r="J800" s="24">
        <f t="shared" si="73"/>
        <v>8</v>
      </c>
      <c r="K800" s="23">
        <f t="shared" si="74"/>
        <v>200</v>
      </c>
    </row>
    <row r="801" spans="1:11" x14ac:dyDescent="0.25">
      <c r="A801" s="22" t="str">
        <f t="shared" si="78"/>
        <v>City of Yonkers Ward 4 ED 3</v>
      </c>
      <c r="B801" s="11">
        <v>250403</v>
      </c>
      <c r="C801" s="11">
        <v>263</v>
      </c>
      <c r="D801" s="11">
        <v>100</v>
      </c>
      <c r="E801" s="11">
        <v>9</v>
      </c>
      <c r="F801" s="11">
        <v>25</v>
      </c>
      <c r="G801" s="11">
        <v>1</v>
      </c>
      <c r="H801" s="11">
        <v>0</v>
      </c>
      <c r="I801" s="23">
        <f t="shared" si="72"/>
        <v>398</v>
      </c>
      <c r="J801" s="24">
        <f t="shared" si="73"/>
        <v>6</v>
      </c>
      <c r="K801" s="23">
        <f t="shared" si="74"/>
        <v>404</v>
      </c>
    </row>
    <row r="802" spans="1:11" x14ac:dyDescent="0.25">
      <c r="A802" s="22" t="str">
        <f t="shared" si="78"/>
        <v>City of Yonkers Ward 4 ED 4</v>
      </c>
      <c r="B802" s="11">
        <v>250404</v>
      </c>
      <c r="C802" s="11">
        <v>75</v>
      </c>
      <c r="D802" s="11">
        <v>24</v>
      </c>
      <c r="E802" s="11">
        <v>1</v>
      </c>
      <c r="F802" s="11">
        <v>2</v>
      </c>
      <c r="G802" s="11">
        <v>0</v>
      </c>
      <c r="H802" s="11">
        <v>0</v>
      </c>
      <c r="I802" s="23">
        <f t="shared" si="72"/>
        <v>102</v>
      </c>
      <c r="J802" s="24">
        <f t="shared" si="73"/>
        <v>7</v>
      </c>
      <c r="K802" s="23">
        <f t="shared" si="74"/>
        <v>109</v>
      </c>
    </row>
    <row r="803" spans="1:11" x14ac:dyDescent="0.25">
      <c r="A803" s="22" t="str">
        <f t="shared" si="78"/>
        <v>City of Yonkers Ward 4 ED 5</v>
      </c>
      <c r="B803" s="11">
        <v>250405</v>
      </c>
      <c r="C803" s="11">
        <v>187</v>
      </c>
      <c r="D803" s="11">
        <v>40</v>
      </c>
      <c r="E803" s="11">
        <v>4</v>
      </c>
      <c r="F803" s="11">
        <v>26</v>
      </c>
      <c r="G803" s="11">
        <v>1</v>
      </c>
      <c r="H803" s="11">
        <v>0</v>
      </c>
      <c r="I803" s="23">
        <f t="shared" si="72"/>
        <v>258</v>
      </c>
      <c r="J803" s="24">
        <f t="shared" si="73"/>
        <v>2</v>
      </c>
      <c r="K803" s="23">
        <f t="shared" si="74"/>
        <v>260</v>
      </c>
    </row>
    <row r="804" spans="1:11" x14ac:dyDescent="0.25">
      <c r="A804" s="22" t="str">
        <f t="shared" si="78"/>
        <v>City of Yonkers Ward 4 ED 6</v>
      </c>
      <c r="B804" s="11">
        <v>250406</v>
      </c>
      <c r="C804" s="11">
        <v>172</v>
      </c>
      <c r="D804" s="11">
        <v>45</v>
      </c>
      <c r="E804" s="11">
        <v>0</v>
      </c>
      <c r="F804" s="11">
        <v>6</v>
      </c>
      <c r="G804" s="11">
        <v>1</v>
      </c>
      <c r="H804" s="11">
        <v>0</v>
      </c>
      <c r="I804" s="23">
        <f t="shared" si="72"/>
        <v>224</v>
      </c>
      <c r="J804" s="24">
        <f t="shared" si="73"/>
        <v>19</v>
      </c>
      <c r="K804" s="23">
        <f t="shared" si="74"/>
        <v>243</v>
      </c>
    </row>
    <row r="805" spans="1:11" x14ac:dyDescent="0.25">
      <c r="A805" s="22" t="str">
        <f t="shared" si="78"/>
        <v>City of Yonkers Ward 4 ED 7</v>
      </c>
      <c r="B805" s="11">
        <v>250407</v>
      </c>
      <c r="C805" s="11">
        <v>139</v>
      </c>
      <c r="D805" s="11">
        <v>36</v>
      </c>
      <c r="E805" s="11">
        <v>1</v>
      </c>
      <c r="F805" s="11">
        <v>5</v>
      </c>
      <c r="G805" s="11">
        <v>0</v>
      </c>
      <c r="H805" s="11">
        <v>0</v>
      </c>
      <c r="I805" s="23">
        <f t="shared" si="72"/>
        <v>181</v>
      </c>
      <c r="J805" s="24">
        <f t="shared" si="73"/>
        <v>4</v>
      </c>
      <c r="K805" s="23">
        <f t="shared" si="74"/>
        <v>185</v>
      </c>
    </row>
    <row r="806" spans="1:11" x14ac:dyDescent="0.25">
      <c r="A806" s="22" t="str">
        <f t="shared" si="78"/>
        <v>City of Yonkers Ward 4 ED 8</v>
      </c>
      <c r="B806" s="11">
        <v>250408</v>
      </c>
      <c r="C806" s="11">
        <v>202</v>
      </c>
      <c r="D806" s="11">
        <v>55</v>
      </c>
      <c r="E806" s="11">
        <v>7</v>
      </c>
      <c r="F806" s="11">
        <v>9</v>
      </c>
      <c r="G806" s="11">
        <v>0</v>
      </c>
      <c r="H806" s="11">
        <v>1</v>
      </c>
      <c r="I806" s="23">
        <f t="shared" si="72"/>
        <v>274</v>
      </c>
      <c r="J806" s="24">
        <f t="shared" si="73"/>
        <v>6</v>
      </c>
      <c r="K806" s="23">
        <f t="shared" si="74"/>
        <v>280</v>
      </c>
    </row>
    <row r="807" spans="1:11" x14ac:dyDescent="0.25">
      <c r="A807" s="22" t="str">
        <f t="shared" si="78"/>
        <v>City of Yonkers Ward 4 ED 9</v>
      </c>
      <c r="B807" s="11">
        <v>250409</v>
      </c>
      <c r="C807" s="11">
        <v>76</v>
      </c>
      <c r="D807" s="11">
        <v>26</v>
      </c>
      <c r="E807" s="11">
        <v>2</v>
      </c>
      <c r="F807" s="11">
        <v>2</v>
      </c>
      <c r="G807" s="11">
        <v>0</v>
      </c>
      <c r="H807" s="11">
        <v>0</v>
      </c>
      <c r="I807" s="23">
        <f t="shared" si="72"/>
        <v>106</v>
      </c>
      <c r="J807" s="24">
        <f t="shared" si="73"/>
        <v>2</v>
      </c>
      <c r="K807" s="23">
        <f t="shared" si="74"/>
        <v>108</v>
      </c>
    </row>
    <row r="808" spans="1:11" x14ac:dyDescent="0.25">
      <c r="A808" s="22" t="str">
        <f t="shared" si="78"/>
        <v>City of Yonkers Ward 4 ED 10</v>
      </c>
      <c r="B808" s="11">
        <v>250410</v>
      </c>
      <c r="C808" s="11">
        <v>70</v>
      </c>
      <c r="D808" s="11">
        <v>38</v>
      </c>
      <c r="E808" s="11">
        <v>5</v>
      </c>
      <c r="F808" s="11">
        <v>4</v>
      </c>
      <c r="G808" s="11">
        <v>0</v>
      </c>
      <c r="H808" s="11">
        <v>0</v>
      </c>
      <c r="I808" s="23">
        <f t="shared" si="72"/>
        <v>117</v>
      </c>
      <c r="J808" s="24">
        <f t="shared" si="73"/>
        <v>1</v>
      </c>
      <c r="K808" s="23">
        <f t="shared" si="74"/>
        <v>118</v>
      </c>
    </row>
    <row r="809" spans="1:11" x14ac:dyDescent="0.25">
      <c r="A809" s="22" t="str">
        <f t="shared" si="78"/>
        <v>City of Yonkers Ward 4 ED 11</v>
      </c>
      <c r="B809" s="11">
        <v>250411</v>
      </c>
      <c r="C809" s="11">
        <v>88</v>
      </c>
      <c r="D809" s="11">
        <v>48</v>
      </c>
      <c r="E809" s="11">
        <v>8</v>
      </c>
      <c r="F809" s="11">
        <v>4</v>
      </c>
      <c r="G809" s="11">
        <v>2</v>
      </c>
      <c r="H809" s="11">
        <v>0</v>
      </c>
      <c r="I809" s="23">
        <f t="shared" si="72"/>
        <v>150</v>
      </c>
      <c r="J809" s="24">
        <f t="shared" si="73"/>
        <v>2</v>
      </c>
      <c r="K809" s="23">
        <f t="shared" si="74"/>
        <v>152</v>
      </c>
    </row>
    <row r="810" spans="1:11" x14ac:dyDescent="0.25">
      <c r="A810" s="22" t="str">
        <f t="shared" si="78"/>
        <v>City of Yonkers Ward 4 ED 12</v>
      </c>
      <c r="B810" s="11">
        <v>250412</v>
      </c>
      <c r="C810" s="11">
        <v>26</v>
      </c>
      <c r="D810" s="11">
        <v>13</v>
      </c>
      <c r="E810" s="11">
        <v>1</v>
      </c>
      <c r="F810" s="11">
        <v>4</v>
      </c>
      <c r="G810" s="11">
        <v>0</v>
      </c>
      <c r="H810" s="11">
        <v>0</v>
      </c>
      <c r="I810" s="23">
        <f t="shared" si="72"/>
        <v>44</v>
      </c>
      <c r="J810" s="24">
        <f t="shared" si="73"/>
        <v>0</v>
      </c>
      <c r="K810" s="23">
        <f t="shared" si="74"/>
        <v>44</v>
      </c>
    </row>
    <row r="811" spans="1:11" x14ac:dyDescent="0.25">
      <c r="A811" s="22" t="str">
        <f t="shared" si="78"/>
        <v>City of Yonkers Ward 4 ED 15</v>
      </c>
      <c r="B811" s="11">
        <v>250415</v>
      </c>
      <c r="C811" s="11">
        <v>136</v>
      </c>
      <c r="D811" s="11">
        <v>28</v>
      </c>
      <c r="E811" s="11">
        <v>2</v>
      </c>
      <c r="F811" s="11">
        <v>2</v>
      </c>
      <c r="G811" s="11">
        <v>0</v>
      </c>
      <c r="H811" s="11">
        <v>0</v>
      </c>
      <c r="I811" s="23">
        <f t="shared" si="72"/>
        <v>168</v>
      </c>
      <c r="J811" s="24">
        <f t="shared" si="73"/>
        <v>15</v>
      </c>
      <c r="K811" s="23">
        <f t="shared" si="74"/>
        <v>183</v>
      </c>
    </row>
    <row r="812" spans="1:11" x14ac:dyDescent="0.25">
      <c r="A812" s="22" t="str">
        <f t="shared" si="78"/>
        <v>City of Yonkers Ward 4 ED 16</v>
      </c>
      <c r="B812" s="11">
        <v>250416</v>
      </c>
      <c r="C812" s="11">
        <v>67</v>
      </c>
      <c r="D812" s="11">
        <v>26</v>
      </c>
      <c r="E812" s="11">
        <v>5</v>
      </c>
      <c r="F812" s="11">
        <v>3</v>
      </c>
      <c r="G812" s="11">
        <v>1</v>
      </c>
      <c r="H812" s="11">
        <v>0</v>
      </c>
      <c r="I812" s="23">
        <f t="shared" si="72"/>
        <v>102</v>
      </c>
      <c r="J812" s="24">
        <f t="shared" si="73"/>
        <v>4</v>
      </c>
      <c r="K812" s="23">
        <f t="shared" si="74"/>
        <v>106</v>
      </c>
    </row>
    <row r="813" spans="1:11" x14ac:dyDescent="0.25">
      <c r="A813" s="22" t="str">
        <f t="shared" si="78"/>
        <v>City of Yonkers Ward 4 ED 17</v>
      </c>
      <c r="B813" s="11">
        <v>250417</v>
      </c>
      <c r="C813" s="11">
        <v>49</v>
      </c>
      <c r="D813" s="11">
        <v>19</v>
      </c>
      <c r="E813" s="11">
        <v>3</v>
      </c>
      <c r="F813" s="11">
        <v>1</v>
      </c>
      <c r="G813" s="11">
        <v>1</v>
      </c>
      <c r="H813" s="11">
        <v>0</v>
      </c>
      <c r="I813" s="23">
        <f t="shared" ref="I813:I879" si="79">SUM(C813:H813)</f>
        <v>73</v>
      </c>
      <c r="J813" s="24">
        <f t="shared" ref="J813:J879" si="80">SUM(K813-I813)</f>
        <v>2</v>
      </c>
      <c r="K813" s="23">
        <f t="shared" ref="K813:K879" si="81">VLOOKUP(B813,KEY,2,FALSE)</f>
        <v>75</v>
      </c>
    </row>
    <row r="814" spans="1:11" x14ac:dyDescent="0.25">
      <c r="A814" s="22" t="str">
        <f t="shared" si="78"/>
        <v>City of Yonkers Ward 4 ED 18</v>
      </c>
      <c r="B814" s="11">
        <v>250418</v>
      </c>
      <c r="C814" s="11">
        <v>60</v>
      </c>
      <c r="D814" s="11">
        <v>33</v>
      </c>
      <c r="E814" s="11">
        <v>2</v>
      </c>
      <c r="F814" s="11">
        <v>4</v>
      </c>
      <c r="G814" s="11">
        <v>0</v>
      </c>
      <c r="H814" s="11">
        <v>0</v>
      </c>
      <c r="I814" s="23">
        <f t="shared" si="79"/>
        <v>99</v>
      </c>
      <c r="J814" s="24">
        <f t="shared" si="80"/>
        <v>4</v>
      </c>
      <c r="K814" s="23">
        <f t="shared" si="81"/>
        <v>103</v>
      </c>
    </row>
    <row r="815" spans="1:11" x14ac:dyDescent="0.25">
      <c r="A815" s="22" t="str">
        <f t="shared" si="78"/>
        <v>City of Yonkers Ward 4 ED 19</v>
      </c>
      <c r="B815" s="11">
        <v>250419</v>
      </c>
      <c r="C815" s="11">
        <v>59</v>
      </c>
      <c r="D815" s="11">
        <v>19</v>
      </c>
      <c r="E815" s="11">
        <v>2</v>
      </c>
      <c r="F815" s="11">
        <v>4</v>
      </c>
      <c r="G815" s="11">
        <v>2</v>
      </c>
      <c r="H815" s="11">
        <v>0</v>
      </c>
      <c r="I815" s="23">
        <f t="shared" si="79"/>
        <v>86</v>
      </c>
      <c r="J815" s="24">
        <f t="shared" si="80"/>
        <v>5</v>
      </c>
      <c r="K815" s="23">
        <f t="shared" si="81"/>
        <v>91</v>
      </c>
    </row>
    <row r="816" spans="1:11" ht="13.8" thickBot="1" x14ac:dyDescent="0.3">
      <c r="A816" s="18" t="str">
        <f t="shared" si="78"/>
        <v>City of Yonkers Ward 4 ED 21</v>
      </c>
      <c r="B816" s="19">
        <v>250421</v>
      </c>
      <c r="C816" s="19">
        <v>30</v>
      </c>
      <c r="D816" s="19">
        <v>4</v>
      </c>
      <c r="E816" s="19">
        <v>0</v>
      </c>
      <c r="F816" s="19">
        <v>2</v>
      </c>
      <c r="G816" s="19">
        <v>0</v>
      </c>
      <c r="H816" s="19">
        <v>0</v>
      </c>
      <c r="I816" s="19">
        <f t="shared" si="79"/>
        <v>36</v>
      </c>
      <c r="J816" s="26">
        <f t="shared" si="80"/>
        <v>0</v>
      </c>
      <c r="K816" s="19">
        <f t="shared" si="81"/>
        <v>36</v>
      </c>
    </row>
    <row r="817" spans="1:11" x14ac:dyDescent="0.25">
      <c r="A817" s="22"/>
      <c r="B817" s="11" t="s">
        <v>977</v>
      </c>
      <c r="C817" s="11">
        <f>SUM(C799:C816)</f>
        <v>2071</v>
      </c>
      <c r="D817" s="11">
        <f t="shared" ref="D817:K817" si="82">SUM(D799:D816)</f>
        <v>629</v>
      </c>
      <c r="E817" s="11">
        <f t="shared" si="82"/>
        <v>58</v>
      </c>
      <c r="F817" s="11">
        <f t="shared" si="82"/>
        <v>115</v>
      </c>
      <c r="G817" s="11">
        <f t="shared" si="82"/>
        <v>9</v>
      </c>
      <c r="H817" s="11">
        <f t="shared" si="82"/>
        <v>1</v>
      </c>
      <c r="I817" s="11">
        <f t="shared" si="82"/>
        <v>2883</v>
      </c>
      <c r="J817" s="11">
        <f t="shared" si="82"/>
        <v>101</v>
      </c>
      <c r="K817" s="11">
        <f t="shared" si="82"/>
        <v>2984</v>
      </c>
    </row>
    <row r="818" spans="1:11" x14ac:dyDescent="0.25">
      <c r="A818" s="22" t="str">
        <f t="shared" si="78"/>
        <v>City of Yonkers Ward 5 ED 1</v>
      </c>
      <c r="B818" s="11">
        <v>250501</v>
      </c>
      <c r="C818" s="11">
        <v>101</v>
      </c>
      <c r="D818" s="11">
        <v>135</v>
      </c>
      <c r="E818" s="11">
        <v>22</v>
      </c>
      <c r="F818" s="11">
        <v>13</v>
      </c>
      <c r="G818" s="11">
        <v>0</v>
      </c>
      <c r="H818" s="11">
        <v>0</v>
      </c>
      <c r="I818" s="23">
        <f t="shared" si="79"/>
        <v>271</v>
      </c>
      <c r="J818" s="24">
        <f t="shared" si="80"/>
        <v>3</v>
      </c>
      <c r="K818" s="23">
        <f t="shared" si="81"/>
        <v>274</v>
      </c>
    </row>
    <row r="819" spans="1:11" x14ac:dyDescent="0.25">
      <c r="A819" s="22" t="str">
        <f t="shared" si="78"/>
        <v>City of Yonkers Ward 5 ED 2</v>
      </c>
      <c r="B819" s="11">
        <v>250502</v>
      </c>
      <c r="C819" s="11">
        <v>46</v>
      </c>
      <c r="D819" s="11">
        <v>51</v>
      </c>
      <c r="E819" s="11">
        <v>9</v>
      </c>
      <c r="F819" s="11">
        <v>0</v>
      </c>
      <c r="G819" s="11">
        <v>0</v>
      </c>
      <c r="H819" s="11">
        <v>0</v>
      </c>
      <c r="I819" s="23">
        <f t="shared" si="79"/>
        <v>106</v>
      </c>
      <c r="J819" s="24">
        <f t="shared" si="80"/>
        <v>1</v>
      </c>
      <c r="K819" s="23">
        <f t="shared" si="81"/>
        <v>107</v>
      </c>
    </row>
    <row r="820" spans="1:11" x14ac:dyDescent="0.25">
      <c r="A820" s="22" t="str">
        <f t="shared" si="78"/>
        <v>City of Yonkers Ward 5 ED 3</v>
      </c>
      <c r="B820" s="11">
        <v>250503</v>
      </c>
      <c r="C820" s="11">
        <v>81</v>
      </c>
      <c r="D820" s="11">
        <v>107</v>
      </c>
      <c r="E820" s="11">
        <v>13</v>
      </c>
      <c r="F820" s="11">
        <v>4</v>
      </c>
      <c r="G820" s="11">
        <v>1</v>
      </c>
      <c r="H820" s="11">
        <v>0</v>
      </c>
      <c r="I820" s="23">
        <f t="shared" si="79"/>
        <v>206</v>
      </c>
      <c r="J820" s="24">
        <f t="shared" si="80"/>
        <v>7</v>
      </c>
      <c r="K820" s="23">
        <f t="shared" si="81"/>
        <v>213</v>
      </c>
    </row>
    <row r="821" spans="1:11" x14ac:dyDescent="0.25">
      <c r="A821" s="22" t="str">
        <f t="shared" si="78"/>
        <v>City of Yonkers Ward 5 ED 4</v>
      </c>
      <c r="B821" s="11">
        <v>250504</v>
      </c>
      <c r="C821" s="11">
        <v>114</v>
      </c>
      <c r="D821" s="11">
        <v>186</v>
      </c>
      <c r="E821" s="11">
        <v>21</v>
      </c>
      <c r="F821" s="11">
        <v>2</v>
      </c>
      <c r="G821" s="11">
        <v>1</v>
      </c>
      <c r="H821" s="11">
        <v>0</v>
      </c>
      <c r="I821" s="23">
        <f t="shared" si="79"/>
        <v>324</v>
      </c>
      <c r="J821" s="24">
        <f t="shared" si="80"/>
        <v>9</v>
      </c>
      <c r="K821" s="23">
        <f t="shared" si="81"/>
        <v>333</v>
      </c>
    </row>
    <row r="822" spans="1:11" x14ac:dyDescent="0.25">
      <c r="A822" s="22" t="str">
        <f t="shared" si="78"/>
        <v>City of Yonkers Ward 5 ED 5</v>
      </c>
      <c r="B822" s="11">
        <v>250505</v>
      </c>
      <c r="C822" s="11">
        <v>58</v>
      </c>
      <c r="D822" s="11">
        <v>142</v>
      </c>
      <c r="E822" s="11">
        <v>16</v>
      </c>
      <c r="F822" s="11">
        <v>5</v>
      </c>
      <c r="G822" s="11">
        <v>0</v>
      </c>
      <c r="H822" s="11">
        <v>0</v>
      </c>
      <c r="I822" s="23">
        <f t="shared" si="79"/>
        <v>221</v>
      </c>
      <c r="J822" s="24">
        <f t="shared" si="80"/>
        <v>6</v>
      </c>
      <c r="K822" s="23">
        <f t="shared" si="81"/>
        <v>227</v>
      </c>
    </row>
    <row r="823" spans="1:11" x14ac:dyDescent="0.25">
      <c r="A823" s="22" t="str">
        <f t="shared" si="78"/>
        <v>City of Yonkers Ward 5 ED 6</v>
      </c>
      <c r="B823" s="11">
        <v>250506</v>
      </c>
      <c r="C823" s="11">
        <v>135</v>
      </c>
      <c r="D823" s="11">
        <v>181</v>
      </c>
      <c r="E823" s="11">
        <v>20</v>
      </c>
      <c r="F823" s="11">
        <v>11</v>
      </c>
      <c r="G823" s="11">
        <v>2</v>
      </c>
      <c r="H823" s="11">
        <v>0</v>
      </c>
      <c r="I823" s="23">
        <f t="shared" si="79"/>
        <v>349</v>
      </c>
      <c r="J823" s="24">
        <f t="shared" si="80"/>
        <v>1</v>
      </c>
      <c r="K823" s="23">
        <f t="shared" si="81"/>
        <v>350</v>
      </c>
    </row>
    <row r="824" spans="1:11" x14ac:dyDescent="0.25">
      <c r="A824" s="22" t="str">
        <f t="shared" si="78"/>
        <v>City of Yonkers Ward 5 ED 7</v>
      </c>
      <c r="B824" s="11">
        <v>250507</v>
      </c>
      <c r="C824" s="11">
        <v>95</v>
      </c>
      <c r="D824" s="11">
        <v>112</v>
      </c>
      <c r="E824" s="11">
        <v>11</v>
      </c>
      <c r="F824" s="11">
        <v>4</v>
      </c>
      <c r="G824" s="11">
        <v>1</v>
      </c>
      <c r="H824" s="11">
        <v>0</v>
      </c>
      <c r="I824" s="23">
        <f t="shared" si="79"/>
        <v>223</v>
      </c>
      <c r="J824" s="24">
        <f t="shared" si="80"/>
        <v>7</v>
      </c>
      <c r="K824" s="23">
        <f t="shared" si="81"/>
        <v>230</v>
      </c>
    </row>
    <row r="825" spans="1:11" x14ac:dyDescent="0.25">
      <c r="A825" s="22" t="str">
        <f t="shared" si="78"/>
        <v>City of Yonkers Ward 5 ED 8</v>
      </c>
      <c r="B825" s="11">
        <v>250508</v>
      </c>
      <c r="C825" s="11">
        <v>167</v>
      </c>
      <c r="D825" s="11">
        <v>197</v>
      </c>
      <c r="E825" s="11">
        <v>12</v>
      </c>
      <c r="F825" s="11">
        <v>12</v>
      </c>
      <c r="G825" s="11">
        <v>1</v>
      </c>
      <c r="H825" s="11">
        <v>0</v>
      </c>
      <c r="I825" s="23">
        <f t="shared" si="79"/>
        <v>389</v>
      </c>
      <c r="J825" s="24">
        <f t="shared" si="80"/>
        <v>5</v>
      </c>
      <c r="K825" s="23">
        <f t="shared" si="81"/>
        <v>394</v>
      </c>
    </row>
    <row r="826" spans="1:11" x14ac:dyDescent="0.25">
      <c r="A826" s="22" t="str">
        <f t="shared" si="78"/>
        <v>City of Yonkers Ward 5 ED 9</v>
      </c>
      <c r="B826" s="11">
        <v>250509</v>
      </c>
      <c r="C826" s="11">
        <v>136</v>
      </c>
      <c r="D826" s="11">
        <v>78</v>
      </c>
      <c r="E826" s="11">
        <v>10</v>
      </c>
      <c r="F826" s="11">
        <v>2</v>
      </c>
      <c r="G826" s="11">
        <v>1</v>
      </c>
      <c r="H826" s="11">
        <v>1</v>
      </c>
      <c r="I826" s="23">
        <f t="shared" si="79"/>
        <v>228</v>
      </c>
      <c r="J826" s="24">
        <f t="shared" si="80"/>
        <v>6</v>
      </c>
      <c r="K826" s="23">
        <f t="shared" si="81"/>
        <v>234</v>
      </c>
    </row>
    <row r="827" spans="1:11" x14ac:dyDescent="0.25">
      <c r="A827" s="22" t="str">
        <f t="shared" si="78"/>
        <v>City of Yonkers Ward 5 ED 10</v>
      </c>
      <c r="B827" s="11">
        <v>250510</v>
      </c>
      <c r="C827" s="11">
        <v>82</v>
      </c>
      <c r="D827" s="11">
        <v>75</v>
      </c>
      <c r="E827" s="11">
        <v>11</v>
      </c>
      <c r="F827" s="11">
        <v>5</v>
      </c>
      <c r="G827" s="11">
        <v>2</v>
      </c>
      <c r="H827" s="11">
        <v>0</v>
      </c>
      <c r="I827" s="23">
        <f t="shared" si="79"/>
        <v>175</v>
      </c>
      <c r="J827" s="24">
        <f t="shared" si="80"/>
        <v>1</v>
      </c>
      <c r="K827" s="23">
        <f t="shared" si="81"/>
        <v>176</v>
      </c>
    </row>
    <row r="828" spans="1:11" x14ac:dyDescent="0.25">
      <c r="A828" s="22" t="str">
        <f t="shared" si="78"/>
        <v>City of Yonkers Ward 5 ED 11</v>
      </c>
      <c r="B828" s="11">
        <v>250511</v>
      </c>
      <c r="C828" s="11">
        <v>48</v>
      </c>
      <c r="D828" s="11">
        <v>44</v>
      </c>
      <c r="E828" s="11">
        <v>4</v>
      </c>
      <c r="F828" s="11">
        <v>0</v>
      </c>
      <c r="G828" s="11">
        <v>0</v>
      </c>
      <c r="H828" s="11">
        <v>0</v>
      </c>
      <c r="I828" s="23">
        <f t="shared" si="79"/>
        <v>96</v>
      </c>
      <c r="J828" s="24">
        <f t="shared" si="80"/>
        <v>1</v>
      </c>
      <c r="K828" s="23">
        <f t="shared" si="81"/>
        <v>97</v>
      </c>
    </row>
    <row r="829" spans="1:11" x14ac:dyDescent="0.25">
      <c r="A829" s="22" t="str">
        <f t="shared" si="78"/>
        <v>City of Yonkers Ward 5 ED 12</v>
      </c>
      <c r="B829" s="11">
        <v>250512</v>
      </c>
      <c r="C829" s="11">
        <v>107</v>
      </c>
      <c r="D829" s="11">
        <v>178</v>
      </c>
      <c r="E829" s="11">
        <v>37</v>
      </c>
      <c r="F829" s="11">
        <v>9</v>
      </c>
      <c r="G829" s="11">
        <v>3</v>
      </c>
      <c r="H829" s="11">
        <v>0</v>
      </c>
      <c r="I829" s="23">
        <f t="shared" si="79"/>
        <v>334</v>
      </c>
      <c r="J829" s="24">
        <f t="shared" si="80"/>
        <v>3</v>
      </c>
      <c r="K829" s="23">
        <f t="shared" si="81"/>
        <v>337</v>
      </c>
    </row>
    <row r="830" spans="1:11" x14ac:dyDescent="0.25">
      <c r="A830" s="22" t="str">
        <f t="shared" si="78"/>
        <v>City of Yonkers Ward 5 ED 13</v>
      </c>
      <c r="B830" s="11">
        <v>250513</v>
      </c>
      <c r="C830" s="11">
        <v>76</v>
      </c>
      <c r="D830" s="11">
        <v>32</v>
      </c>
      <c r="E830" s="11">
        <v>4</v>
      </c>
      <c r="F830" s="11">
        <v>7</v>
      </c>
      <c r="G830" s="11">
        <v>1</v>
      </c>
      <c r="H830" s="11">
        <v>0</v>
      </c>
      <c r="I830" s="23">
        <f t="shared" si="79"/>
        <v>120</v>
      </c>
      <c r="J830" s="24">
        <f t="shared" si="80"/>
        <v>1</v>
      </c>
      <c r="K830" s="23">
        <f t="shared" si="81"/>
        <v>121</v>
      </c>
    </row>
    <row r="831" spans="1:11" x14ac:dyDescent="0.25">
      <c r="A831" s="22" t="str">
        <f t="shared" si="78"/>
        <v>City of Yonkers Ward 5 ED 14</v>
      </c>
      <c r="B831" s="11">
        <v>250514</v>
      </c>
      <c r="C831" s="11">
        <v>112</v>
      </c>
      <c r="D831" s="11">
        <v>138</v>
      </c>
      <c r="E831" s="11">
        <v>23</v>
      </c>
      <c r="F831" s="11">
        <v>11</v>
      </c>
      <c r="G831" s="11">
        <v>3</v>
      </c>
      <c r="H831" s="11">
        <v>0</v>
      </c>
      <c r="I831" s="23">
        <f t="shared" si="79"/>
        <v>287</v>
      </c>
      <c r="J831" s="24">
        <f t="shared" si="80"/>
        <v>7</v>
      </c>
      <c r="K831" s="23">
        <f t="shared" si="81"/>
        <v>294</v>
      </c>
    </row>
    <row r="832" spans="1:11" x14ac:dyDescent="0.25">
      <c r="A832" s="22" t="str">
        <f t="shared" si="78"/>
        <v>City of Yonkers Ward 5 ED 15</v>
      </c>
      <c r="B832" s="11">
        <v>250515</v>
      </c>
      <c r="C832" s="11">
        <v>136</v>
      </c>
      <c r="D832" s="11">
        <v>54</v>
      </c>
      <c r="E832" s="11">
        <v>5</v>
      </c>
      <c r="F832" s="11">
        <v>4</v>
      </c>
      <c r="G832" s="11">
        <v>2</v>
      </c>
      <c r="H832" s="11">
        <v>1</v>
      </c>
      <c r="I832" s="23">
        <f t="shared" si="79"/>
        <v>202</v>
      </c>
      <c r="J832" s="24">
        <f t="shared" si="80"/>
        <v>5</v>
      </c>
      <c r="K832" s="23">
        <f t="shared" si="81"/>
        <v>207</v>
      </c>
    </row>
    <row r="833" spans="1:11" x14ac:dyDescent="0.25">
      <c r="A833" s="22" t="str">
        <f t="shared" si="78"/>
        <v>City of Yonkers Ward 5 ED 16</v>
      </c>
      <c r="B833" s="11">
        <v>250516</v>
      </c>
      <c r="C833" s="11">
        <v>106</v>
      </c>
      <c r="D833" s="11">
        <v>107</v>
      </c>
      <c r="E833" s="11">
        <v>9</v>
      </c>
      <c r="F833" s="11">
        <v>3</v>
      </c>
      <c r="G833" s="11">
        <v>0</v>
      </c>
      <c r="H833" s="11">
        <v>0</v>
      </c>
      <c r="I833" s="23">
        <f t="shared" si="79"/>
        <v>225</v>
      </c>
      <c r="J833" s="24">
        <f t="shared" si="80"/>
        <v>6</v>
      </c>
      <c r="K833" s="23">
        <f t="shared" si="81"/>
        <v>231</v>
      </c>
    </row>
    <row r="834" spans="1:11" x14ac:dyDescent="0.25">
      <c r="A834" s="22" t="str">
        <f t="shared" si="78"/>
        <v>City of Yonkers Ward 5 ED 17</v>
      </c>
      <c r="B834" s="11">
        <v>250517</v>
      </c>
      <c r="C834" s="11">
        <v>124</v>
      </c>
      <c r="D834" s="11">
        <v>172</v>
      </c>
      <c r="E834" s="11">
        <v>10</v>
      </c>
      <c r="F834" s="11">
        <v>7</v>
      </c>
      <c r="G834" s="11">
        <v>1</v>
      </c>
      <c r="H834" s="11">
        <v>0</v>
      </c>
      <c r="I834" s="23">
        <f t="shared" si="79"/>
        <v>314</v>
      </c>
      <c r="J834" s="24">
        <f t="shared" si="80"/>
        <v>4</v>
      </c>
      <c r="K834" s="23">
        <f t="shared" si="81"/>
        <v>318</v>
      </c>
    </row>
    <row r="835" spans="1:11" x14ac:dyDescent="0.25">
      <c r="A835" s="22" t="str">
        <f t="shared" si="78"/>
        <v>City of Yonkers Ward 5 ED 18</v>
      </c>
      <c r="B835" s="11">
        <v>250518</v>
      </c>
      <c r="C835" s="11">
        <v>194</v>
      </c>
      <c r="D835" s="11">
        <v>126</v>
      </c>
      <c r="E835" s="11">
        <v>6</v>
      </c>
      <c r="F835" s="11">
        <v>7</v>
      </c>
      <c r="G835" s="11">
        <v>0</v>
      </c>
      <c r="H835" s="11">
        <v>0</v>
      </c>
      <c r="I835" s="23">
        <f t="shared" si="79"/>
        <v>333</v>
      </c>
      <c r="J835" s="24">
        <f t="shared" si="80"/>
        <v>14</v>
      </c>
      <c r="K835" s="23">
        <f t="shared" si="81"/>
        <v>347</v>
      </c>
    </row>
    <row r="836" spans="1:11" x14ac:dyDescent="0.25">
      <c r="A836" s="22" t="str">
        <f t="shared" si="78"/>
        <v>City of Yonkers Ward 5 ED 19</v>
      </c>
      <c r="B836" s="11">
        <v>250519</v>
      </c>
      <c r="C836" s="11">
        <v>52</v>
      </c>
      <c r="D836" s="11">
        <v>102</v>
      </c>
      <c r="E836" s="11">
        <v>8</v>
      </c>
      <c r="F836" s="11">
        <v>1</v>
      </c>
      <c r="G836" s="11">
        <v>1</v>
      </c>
      <c r="H836" s="11">
        <v>0</v>
      </c>
      <c r="I836" s="23">
        <f t="shared" si="79"/>
        <v>164</v>
      </c>
      <c r="J836" s="24">
        <f t="shared" si="80"/>
        <v>2</v>
      </c>
      <c r="K836" s="23">
        <f t="shared" si="81"/>
        <v>166</v>
      </c>
    </row>
    <row r="837" spans="1:11" x14ac:dyDescent="0.25">
      <c r="A837" s="22" t="str">
        <f t="shared" si="78"/>
        <v>City of Yonkers Ward 5 ED 20</v>
      </c>
      <c r="B837" s="11">
        <v>250520</v>
      </c>
      <c r="C837" s="11">
        <v>114</v>
      </c>
      <c r="D837" s="11">
        <v>184</v>
      </c>
      <c r="E837" s="11">
        <v>15</v>
      </c>
      <c r="F837" s="11">
        <v>14</v>
      </c>
      <c r="G837" s="11">
        <v>1</v>
      </c>
      <c r="H837" s="11">
        <v>0</v>
      </c>
      <c r="I837" s="23">
        <f t="shared" si="79"/>
        <v>328</v>
      </c>
      <c r="J837" s="24">
        <f t="shared" si="80"/>
        <v>6</v>
      </c>
      <c r="K837" s="23">
        <f t="shared" si="81"/>
        <v>334</v>
      </c>
    </row>
    <row r="838" spans="1:11" x14ac:dyDescent="0.25">
      <c r="A838" s="22" t="str">
        <f t="shared" si="78"/>
        <v>City of Yonkers Ward 5 ED 22</v>
      </c>
      <c r="B838" s="11">
        <v>250522</v>
      </c>
      <c r="C838" s="11">
        <v>96</v>
      </c>
      <c r="D838" s="11">
        <v>69</v>
      </c>
      <c r="E838" s="11">
        <v>10</v>
      </c>
      <c r="F838" s="11">
        <v>9</v>
      </c>
      <c r="G838" s="11">
        <v>0</v>
      </c>
      <c r="H838" s="11">
        <v>0</v>
      </c>
      <c r="I838" s="23">
        <f t="shared" si="79"/>
        <v>184</v>
      </c>
      <c r="J838" s="24">
        <f t="shared" si="80"/>
        <v>6</v>
      </c>
      <c r="K838" s="23">
        <f t="shared" si="81"/>
        <v>190</v>
      </c>
    </row>
    <row r="839" spans="1:11" x14ac:dyDescent="0.25">
      <c r="A839" s="22" t="str">
        <f t="shared" si="78"/>
        <v>City of Yonkers Ward 5 ED 23</v>
      </c>
      <c r="B839" s="11">
        <v>250523</v>
      </c>
      <c r="C839" s="11">
        <v>29</v>
      </c>
      <c r="D839" s="11">
        <v>96</v>
      </c>
      <c r="E839" s="11">
        <v>14</v>
      </c>
      <c r="F839" s="11">
        <v>0</v>
      </c>
      <c r="G839" s="11">
        <v>1</v>
      </c>
      <c r="H839" s="11">
        <v>0</v>
      </c>
      <c r="I839" s="23">
        <f t="shared" si="79"/>
        <v>140</v>
      </c>
      <c r="J839" s="24">
        <f t="shared" si="80"/>
        <v>0</v>
      </c>
      <c r="K839" s="23">
        <f t="shared" si="81"/>
        <v>140</v>
      </c>
    </row>
    <row r="840" spans="1:11" ht="13.8" thickBot="1" x14ac:dyDescent="0.3">
      <c r="A840" s="18" t="str">
        <f t="shared" si="78"/>
        <v>City of Yonkers Ward 5 ED 24</v>
      </c>
      <c r="B840" s="19">
        <v>250524</v>
      </c>
      <c r="C840" s="19">
        <v>91</v>
      </c>
      <c r="D840" s="19">
        <v>90</v>
      </c>
      <c r="E840" s="19">
        <v>13</v>
      </c>
      <c r="F840" s="19">
        <v>4</v>
      </c>
      <c r="G840" s="19">
        <v>0</v>
      </c>
      <c r="H840" s="19">
        <v>0</v>
      </c>
      <c r="I840" s="19">
        <f t="shared" si="79"/>
        <v>198</v>
      </c>
      <c r="J840" s="26">
        <f t="shared" si="80"/>
        <v>3</v>
      </c>
      <c r="K840" s="19">
        <f t="shared" si="81"/>
        <v>201</v>
      </c>
    </row>
    <row r="841" spans="1:11" x14ac:dyDescent="0.25">
      <c r="A841" s="22"/>
      <c r="B841" s="11" t="s">
        <v>977</v>
      </c>
      <c r="C841" s="11">
        <f>SUM(C818:C840)</f>
        <v>2300</v>
      </c>
      <c r="D841" s="11">
        <f t="shared" ref="D841:K841" si="83">SUM(D818:D840)</f>
        <v>2656</v>
      </c>
      <c r="E841" s="11">
        <f t="shared" si="83"/>
        <v>303</v>
      </c>
      <c r="F841" s="11">
        <f t="shared" si="83"/>
        <v>134</v>
      </c>
      <c r="G841" s="11">
        <f t="shared" si="83"/>
        <v>22</v>
      </c>
      <c r="H841" s="11">
        <f t="shared" si="83"/>
        <v>2</v>
      </c>
      <c r="I841" s="11">
        <f t="shared" si="83"/>
        <v>5417</v>
      </c>
      <c r="J841" s="11">
        <f t="shared" si="83"/>
        <v>104</v>
      </c>
      <c r="K841" s="11">
        <f t="shared" si="83"/>
        <v>5521</v>
      </c>
    </row>
    <row r="842" spans="1:11" x14ac:dyDescent="0.25">
      <c r="A842" s="22" t="str">
        <f t="shared" si="78"/>
        <v>City of Yonkers Ward 6 ED 1</v>
      </c>
      <c r="B842" s="11">
        <v>250601</v>
      </c>
      <c r="C842" s="11">
        <v>82</v>
      </c>
      <c r="D842" s="11">
        <v>14</v>
      </c>
      <c r="E842" s="11">
        <v>3</v>
      </c>
      <c r="F842" s="11">
        <v>3</v>
      </c>
      <c r="G842" s="11">
        <v>1</v>
      </c>
      <c r="H842" s="11">
        <v>0</v>
      </c>
      <c r="I842" s="23">
        <f t="shared" si="79"/>
        <v>103</v>
      </c>
      <c r="J842" s="24">
        <f t="shared" si="80"/>
        <v>2</v>
      </c>
      <c r="K842" s="23">
        <f t="shared" si="81"/>
        <v>105</v>
      </c>
    </row>
    <row r="843" spans="1:11" x14ac:dyDescent="0.25">
      <c r="A843" s="22" t="str">
        <f t="shared" si="78"/>
        <v>City of Yonkers Ward 6 ED 2</v>
      </c>
      <c r="B843" s="11">
        <v>250602</v>
      </c>
      <c r="C843" s="11">
        <v>33</v>
      </c>
      <c r="D843" s="11">
        <v>12</v>
      </c>
      <c r="E843" s="11">
        <v>3</v>
      </c>
      <c r="F843" s="11">
        <v>1</v>
      </c>
      <c r="G843" s="11">
        <v>2</v>
      </c>
      <c r="H843" s="11">
        <v>0</v>
      </c>
      <c r="I843" s="23">
        <f t="shared" si="79"/>
        <v>51</v>
      </c>
      <c r="J843" s="24">
        <f t="shared" si="80"/>
        <v>1</v>
      </c>
      <c r="K843" s="23">
        <f t="shared" si="81"/>
        <v>52</v>
      </c>
    </row>
    <row r="844" spans="1:11" x14ac:dyDescent="0.25">
      <c r="A844" s="22" t="str">
        <f t="shared" si="78"/>
        <v>City of Yonkers Ward 6 ED 3</v>
      </c>
      <c r="B844" s="11">
        <v>250603</v>
      </c>
      <c r="C844" s="11">
        <v>69</v>
      </c>
      <c r="D844" s="11">
        <v>19</v>
      </c>
      <c r="E844" s="11">
        <v>0</v>
      </c>
      <c r="F844" s="11">
        <v>4</v>
      </c>
      <c r="G844" s="11">
        <v>0</v>
      </c>
      <c r="H844" s="11">
        <v>0</v>
      </c>
      <c r="I844" s="23">
        <f t="shared" si="79"/>
        <v>92</v>
      </c>
      <c r="J844" s="24">
        <f t="shared" si="80"/>
        <v>2</v>
      </c>
      <c r="K844" s="23">
        <f t="shared" si="81"/>
        <v>94</v>
      </c>
    </row>
    <row r="845" spans="1:11" x14ac:dyDescent="0.25">
      <c r="A845" s="22" t="str">
        <f t="shared" si="78"/>
        <v>City of Yonkers Ward 6 ED 4</v>
      </c>
      <c r="B845" s="11">
        <v>250604</v>
      </c>
      <c r="C845" s="11">
        <v>31</v>
      </c>
      <c r="D845" s="11">
        <v>34</v>
      </c>
      <c r="E845" s="11">
        <v>3</v>
      </c>
      <c r="F845" s="11">
        <v>6</v>
      </c>
      <c r="G845" s="11">
        <v>0</v>
      </c>
      <c r="H845" s="11">
        <v>1</v>
      </c>
      <c r="I845" s="23">
        <f t="shared" si="79"/>
        <v>75</v>
      </c>
      <c r="J845" s="24">
        <f t="shared" si="80"/>
        <v>4</v>
      </c>
      <c r="K845" s="23">
        <f t="shared" si="81"/>
        <v>79</v>
      </c>
    </row>
    <row r="846" spans="1:11" x14ac:dyDescent="0.25">
      <c r="A846" s="22" t="str">
        <f t="shared" si="78"/>
        <v>City of Yonkers Ward 6 ED 6</v>
      </c>
      <c r="B846" s="11">
        <v>250606</v>
      </c>
      <c r="C846" s="11">
        <v>173</v>
      </c>
      <c r="D846" s="11">
        <v>118</v>
      </c>
      <c r="E846" s="11">
        <v>9</v>
      </c>
      <c r="F846" s="11">
        <v>5</v>
      </c>
      <c r="G846" s="11">
        <v>2</v>
      </c>
      <c r="H846" s="11">
        <v>0</v>
      </c>
      <c r="I846" s="23">
        <f t="shared" si="79"/>
        <v>307</v>
      </c>
      <c r="J846" s="24">
        <f t="shared" si="80"/>
        <v>14</v>
      </c>
      <c r="K846" s="23">
        <f t="shared" si="81"/>
        <v>321</v>
      </c>
    </row>
    <row r="847" spans="1:11" x14ac:dyDescent="0.25">
      <c r="A847" s="22" t="str">
        <f t="shared" si="78"/>
        <v>City of Yonkers Ward 6 ED 7</v>
      </c>
      <c r="B847" s="11">
        <v>250607</v>
      </c>
      <c r="C847" s="11">
        <v>62</v>
      </c>
      <c r="D847" s="11">
        <v>85</v>
      </c>
      <c r="E847" s="11">
        <v>11</v>
      </c>
      <c r="F847" s="11">
        <v>7</v>
      </c>
      <c r="G847" s="11">
        <v>0</v>
      </c>
      <c r="H847" s="11">
        <v>0</v>
      </c>
      <c r="I847" s="23">
        <f t="shared" si="79"/>
        <v>165</v>
      </c>
      <c r="J847" s="24">
        <f t="shared" si="80"/>
        <v>1</v>
      </c>
      <c r="K847" s="23">
        <f t="shared" si="81"/>
        <v>166</v>
      </c>
    </row>
    <row r="848" spans="1:11" x14ac:dyDescent="0.25">
      <c r="A848" s="22" t="str">
        <f t="shared" si="78"/>
        <v>City of Yonkers Ward 6 ED 8</v>
      </c>
      <c r="B848" s="11">
        <v>250608</v>
      </c>
      <c r="C848" s="11">
        <v>54</v>
      </c>
      <c r="D848" s="11">
        <v>38</v>
      </c>
      <c r="E848" s="11">
        <v>9</v>
      </c>
      <c r="F848" s="11">
        <v>8</v>
      </c>
      <c r="G848" s="11">
        <v>1</v>
      </c>
      <c r="H848" s="11">
        <v>0</v>
      </c>
      <c r="I848" s="23">
        <f t="shared" si="79"/>
        <v>110</v>
      </c>
      <c r="J848" s="24">
        <f t="shared" si="80"/>
        <v>5</v>
      </c>
      <c r="K848" s="23">
        <f t="shared" si="81"/>
        <v>115</v>
      </c>
    </row>
    <row r="849" spans="1:11" x14ac:dyDescent="0.25">
      <c r="A849" s="22" t="str">
        <f t="shared" si="78"/>
        <v>City of Yonkers Ward 6 ED 10</v>
      </c>
      <c r="B849" s="11">
        <v>250610</v>
      </c>
      <c r="C849" s="11">
        <v>198</v>
      </c>
      <c r="D849" s="11">
        <v>264</v>
      </c>
      <c r="E849" s="11">
        <v>30</v>
      </c>
      <c r="F849" s="11">
        <v>13</v>
      </c>
      <c r="G849" s="11">
        <v>2</v>
      </c>
      <c r="H849" s="11">
        <v>0</v>
      </c>
      <c r="I849" s="23">
        <f t="shared" si="79"/>
        <v>507</v>
      </c>
      <c r="J849" s="24">
        <f t="shared" si="80"/>
        <v>10</v>
      </c>
      <c r="K849" s="23">
        <f t="shared" si="81"/>
        <v>517</v>
      </c>
    </row>
    <row r="850" spans="1:11" x14ac:dyDescent="0.25">
      <c r="A850" s="22" t="str">
        <f t="shared" si="78"/>
        <v>City of Yonkers Ward 6 ED 11</v>
      </c>
      <c r="B850" s="11">
        <v>250611</v>
      </c>
      <c r="C850" s="11">
        <v>71</v>
      </c>
      <c r="D850" s="11">
        <v>59</v>
      </c>
      <c r="E850" s="11">
        <v>17</v>
      </c>
      <c r="F850" s="11">
        <v>17</v>
      </c>
      <c r="G850" s="11">
        <v>0</v>
      </c>
      <c r="H850" s="11">
        <v>0</v>
      </c>
      <c r="I850" s="23">
        <f t="shared" si="79"/>
        <v>164</v>
      </c>
      <c r="J850" s="24">
        <f t="shared" si="80"/>
        <v>1</v>
      </c>
      <c r="K850" s="23">
        <f t="shared" si="81"/>
        <v>165</v>
      </c>
    </row>
    <row r="851" spans="1:11" x14ac:dyDescent="0.25">
      <c r="A851" s="22" t="str">
        <f t="shared" si="78"/>
        <v>City of Yonkers Ward 6 ED 12</v>
      </c>
      <c r="B851" s="11">
        <v>250612</v>
      </c>
      <c r="C851" s="11">
        <v>72</v>
      </c>
      <c r="D851" s="11">
        <v>57</v>
      </c>
      <c r="E851" s="11">
        <v>14</v>
      </c>
      <c r="F851" s="11">
        <v>3</v>
      </c>
      <c r="G851" s="11">
        <v>1</v>
      </c>
      <c r="H851" s="11">
        <v>0</v>
      </c>
      <c r="I851" s="23">
        <f t="shared" si="79"/>
        <v>147</v>
      </c>
      <c r="J851" s="24">
        <f t="shared" si="80"/>
        <v>5</v>
      </c>
      <c r="K851" s="23">
        <f t="shared" si="81"/>
        <v>152</v>
      </c>
    </row>
    <row r="852" spans="1:11" x14ac:dyDescent="0.25">
      <c r="A852" s="22" t="str">
        <f t="shared" si="78"/>
        <v>City of Yonkers Ward 6 ED 13</v>
      </c>
      <c r="B852" s="11">
        <v>250613</v>
      </c>
      <c r="C852" s="11">
        <v>62</v>
      </c>
      <c r="D852" s="11">
        <v>15</v>
      </c>
      <c r="E852" s="11">
        <v>3</v>
      </c>
      <c r="F852" s="11">
        <v>0</v>
      </c>
      <c r="G852" s="11">
        <v>1</v>
      </c>
      <c r="H852" s="11">
        <v>0</v>
      </c>
      <c r="I852" s="23">
        <f t="shared" si="79"/>
        <v>81</v>
      </c>
      <c r="J852" s="24">
        <f t="shared" si="80"/>
        <v>2</v>
      </c>
      <c r="K852" s="23">
        <f t="shared" si="81"/>
        <v>83</v>
      </c>
    </row>
    <row r="853" spans="1:11" x14ac:dyDescent="0.25">
      <c r="A853" s="22" t="str">
        <f t="shared" si="78"/>
        <v>City of Yonkers Ward 6 ED 14</v>
      </c>
      <c r="B853" s="11">
        <v>250614</v>
      </c>
      <c r="C853" s="11">
        <v>64</v>
      </c>
      <c r="D853" s="11">
        <v>61</v>
      </c>
      <c r="E853" s="11">
        <v>5</v>
      </c>
      <c r="F853" s="11">
        <v>3</v>
      </c>
      <c r="G853" s="11">
        <v>0</v>
      </c>
      <c r="H853" s="11">
        <v>0</v>
      </c>
      <c r="I853" s="23">
        <f t="shared" si="79"/>
        <v>133</v>
      </c>
      <c r="J853" s="24">
        <f t="shared" si="80"/>
        <v>7</v>
      </c>
      <c r="K853" s="23">
        <f t="shared" si="81"/>
        <v>140</v>
      </c>
    </row>
    <row r="854" spans="1:11" x14ac:dyDescent="0.25">
      <c r="A854" s="22" t="str">
        <f t="shared" si="78"/>
        <v>City of Yonkers Ward 6 ED 16</v>
      </c>
      <c r="B854" s="11">
        <v>250616</v>
      </c>
      <c r="C854" s="11">
        <v>73</v>
      </c>
      <c r="D854" s="11">
        <v>94</v>
      </c>
      <c r="E854" s="11">
        <v>14</v>
      </c>
      <c r="F854" s="11">
        <v>5</v>
      </c>
      <c r="G854" s="11">
        <v>2</v>
      </c>
      <c r="H854" s="11">
        <v>0</v>
      </c>
      <c r="I854" s="23">
        <f t="shared" si="79"/>
        <v>188</v>
      </c>
      <c r="J854" s="24">
        <f t="shared" si="80"/>
        <v>6</v>
      </c>
      <c r="K854" s="23">
        <f t="shared" si="81"/>
        <v>194</v>
      </c>
    </row>
    <row r="855" spans="1:11" x14ac:dyDescent="0.25">
      <c r="A855" s="22" t="str">
        <f t="shared" si="78"/>
        <v>City of Yonkers Ward 6 ED 17</v>
      </c>
      <c r="B855" s="11">
        <v>250617</v>
      </c>
      <c r="C855" s="11">
        <v>43</v>
      </c>
      <c r="D855" s="11">
        <v>6</v>
      </c>
      <c r="E855" s="11">
        <v>0</v>
      </c>
      <c r="F855" s="11">
        <v>2</v>
      </c>
      <c r="G855" s="11">
        <v>0</v>
      </c>
      <c r="H855" s="11">
        <v>0</v>
      </c>
      <c r="I855" s="23">
        <f t="shared" si="79"/>
        <v>51</v>
      </c>
      <c r="J855" s="24">
        <f t="shared" si="80"/>
        <v>7</v>
      </c>
      <c r="K855" s="23">
        <f t="shared" si="81"/>
        <v>58</v>
      </c>
    </row>
    <row r="856" spans="1:11" x14ac:dyDescent="0.25">
      <c r="A856" s="22" t="str">
        <f t="shared" si="78"/>
        <v>City of Yonkers Ward 6 ED 18</v>
      </c>
      <c r="B856" s="11">
        <v>250618</v>
      </c>
      <c r="C856" s="11">
        <v>176</v>
      </c>
      <c r="D856" s="11">
        <v>176</v>
      </c>
      <c r="E856" s="11">
        <v>14</v>
      </c>
      <c r="F856" s="11">
        <v>5</v>
      </c>
      <c r="G856" s="11">
        <v>2</v>
      </c>
      <c r="H856" s="11">
        <v>0</v>
      </c>
      <c r="I856" s="23">
        <f t="shared" si="79"/>
        <v>373</v>
      </c>
      <c r="J856" s="24">
        <f t="shared" si="80"/>
        <v>4</v>
      </c>
      <c r="K856" s="23">
        <f t="shared" si="81"/>
        <v>377</v>
      </c>
    </row>
    <row r="857" spans="1:11" x14ac:dyDescent="0.25">
      <c r="A857" s="22" t="str">
        <f t="shared" si="78"/>
        <v>City of Yonkers Ward 6 ED 20</v>
      </c>
      <c r="B857" s="11">
        <v>250620</v>
      </c>
      <c r="C857" s="11">
        <v>61</v>
      </c>
      <c r="D857" s="11">
        <v>30</v>
      </c>
      <c r="E857" s="11">
        <v>1</v>
      </c>
      <c r="F857" s="11">
        <v>2</v>
      </c>
      <c r="G857" s="11">
        <v>0</v>
      </c>
      <c r="H857" s="11">
        <v>0</v>
      </c>
      <c r="I857" s="23">
        <f t="shared" si="79"/>
        <v>94</v>
      </c>
      <c r="J857" s="24">
        <f t="shared" si="80"/>
        <v>3</v>
      </c>
      <c r="K857" s="23">
        <f t="shared" si="81"/>
        <v>97</v>
      </c>
    </row>
    <row r="858" spans="1:11" x14ac:dyDescent="0.25">
      <c r="A858" s="22" t="str">
        <f t="shared" si="78"/>
        <v>City of Yonkers Ward 6 ED 21</v>
      </c>
      <c r="B858" s="11">
        <v>250621</v>
      </c>
      <c r="C858" s="11">
        <v>34</v>
      </c>
      <c r="D858" s="11">
        <v>4</v>
      </c>
      <c r="E858" s="11">
        <v>0</v>
      </c>
      <c r="F858" s="11">
        <v>0</v>
      </c>
      <c r="G858" s="11">
        <v>0</v>
      </c>
      <c r="H858" s="11">
        <v>0</v>
      </c>
      <c r="I858" s="23">
        <f t="shared" si="79"/>
        <v>38</v>
      </c>
      <c r="J858" s="24">
        <f t="shared" si="80"/>
        <v>0</v>
      </c>
      <c r="K858" s="23">
        <f t="shared" si="81"/>
        <v>38</v>
      </c>
    </row>
    <row r="859" spans="1:11" x14ac:dyDescent="0.25">
      <c r="A859" s="22" t="str">
        <f t="shared" si="78"/>
        <v>City of Yonkers Ward 6 ED 22</v>
      </c>
      <c r="B859" s="11">
        <v>250622</v>
      </c>
      <c r="C859" s="11">
        <v>50</v>
      </c>
      <c r="D859" s="11">
        <v>12</v>
      </c>
      <c r="E859" s="11">
        <v>1</v>
      </c>
      <c r="F859" s="11">
        <v>4</v>
      </c>
      <c r="G859" s="11">
        <v>2</v>
      </c>
      <c r="H859" s="11">
        <v>0</v>
      </c>
      <c r="I859" s="23">
        <f t="shared" si="79"/>
        <v>69</v>
      </c>
      <c r="J859" s="24">
        <f t="shared" si="80"/>
        <v>2</v>
      </c>
      <c r="K859" s="23">
        <f t="shared" si="81"/>
        <v>71</v>
      </c>
    </row>
    <row r="860" spans="1:11" x14ac:dyDescent="0.25">
      <c r="A860" s="22" t="str">
        <f t="shared" si="78"/>
        <v>City of Yonkers Ward 6 ED 24</v>
      </c>
      <c r="B860" s="11">
        <v>250624</v>
      </c>
      <c r="C860" s="11">
        <v>105</v>
      </c>
      <c r="D860" s="11">
        <v>79</v>
      </c>
      <c r="E860" s="11">
        <v>4</v>
      </c>
      <c r="F860" s="11">
        <v>7</v>
      </c>
      <c r="G860" s="11">
        <v>0</v>
      </c>
      <c r="H860" s="11">
        <v>0</v>
      </c>
      <c r="I860" s="23">
        <f t="shared" si="79"/>
        <v>195</v>
      </c>
      <c r="J860" s="24">
        <f t="shared" si="80"/>
        <v>4</v>
      </c>
      <c r="K860" s="23">
        <f t="shared" si="81"/>
        <v>199</v>
      </c>
    </row>
    <row r="861" spans="1:11" x14ac:dyDescent="0.25">
      <c r="A861" s="22" t="str">
        <f t="shared" si="78"/>
        <v>City of Yonkers Ward 6 ED 28</v>
      </c>
      <c r="B861" s="11">
        <v>250628</v>
      </c>
      <c r="C861" s="11">
        <v>52</v>
      </c>
      <c r="D861" s="11">
        <v>21</v>
      </c>
      <c r="E861" s="11">
        <v>0</v>
      </c>
      <c r="F861" s="11">
        <v>2</v>
      </c>
      <c r="G861" s="11">
        <v>0</v>
      </c>
      <c r="H861" s="11">
        <v>0</v>
      </c>
      <c r="I861" s="23">
        <f t="shared" si="79"/>
        <v>75</v>
      </c>
      <c r="J861" s="24">
        <f t="shared" si="80"/>
        <v>1</v>
      </c>
      <c r="K861" s="23">
        <f t="shared" si="81"/>
        <v>76</v>
      </c>
    </row>
    <row r="862" spans="1:11" x14ac:dyDescent="0.25">
      <c r="A862" s="22" t="str">
        <f t="shared" si="78"/>
        <v>City of Yonkers Ward 6 ED 32</v>
      </c>
      <c r="B862" s="11">
        <v>250632</v>
      </c>
      <c r="C862" s="11">
        <v>31</v>
      </c>
      <c r="D862" s="11">
        <v>28</v>
      </c>
      <c r="E862" s="11">
        <v>2</v>
      </c>
      <c r="F862" s="11">
        <v>2</v>
      </c>
      <c r="G862" s="11">
        <v>0</v>
      </c>
      <c r="H862" s="11">
        <v>0</v>
      </c>
      <c r="I862" s="23">
        <f t="shared" si="79"/>
        <v>63</v>
      </c>
      <c r="J862" s="24">
        <f t="shared" si="80"/>
        <v>0</v>
      </c>
      <c r="K862" s="23">
        <f t="shared" si="81"/>
        <v>63</v>
      </c>
    </row>
    <row r="863" spans="1:11" ht="13.8" thickBot="1" x14ac:dyDescent="0.3">
      <c r="A863" s="18" t="str">
        <f t="shared" si="78"/>
        <v>City of Yonkers Ward 6 ED 33</v>
      </c>
      <c r="B863" s="19">
        <v>250633</v>
      </c>
      <c r="C863" s="19">
        <v>39</v>
      </c>
      <c r="D863" s="19">
        <v>21</v>
      </c>
      <c r="E863" s="19">
        <v>5</v>
      </c>
      <c r="F863" s="19">
        <v>2</v>
      </c>
      <c r="G863" s="19">
        <v>0</v>
      </c>
      <c r="H863" s="19">
        <v>0</v>
      </c>
      <c r="I863" s="19">
        <f t="shared" si="79"/>
        <v>67</v>
      </c>
      <c r="J863" s="26">
        <f t="shared" si="80"/>
        <v>5</v>
      </c>
      <c r="K863" s="19">
        <f t="shared" si="81"/>
        <v>72</v>
      </c>
    </row>
    <row r="864" spans="1:11" x14ac:dyDescent="0.25">
      <c r="A864" s="22"/>
      <c r="B864" s="11" t="s">
        <v>977</v>
      </c>
      <c r="C864" s="11">
        <f>SUM(C842:C863)</f>
        <v>1635</v>
      </c>
      <c r="D864" s="11">
        <f t="shared" ref="D864:K864" si="84">SUM(D842:D863)</f>
        <v>1247</v>
      </c>
      <c r="E864" s="11">
        <f t="shared" si="84"/>
        <v>148</v>
      </c>
      <c r="F864" s="11">
        <f t="shared" si="84"/>
        <v>101</v>
      </c>
      <c r="G864" s="11">
        <f t="shared" si="84"/>
        <v>16</v>
      </c>
      <c r="H864" s="11">
        <f t="shared" si="84"/>
        <v>1</v>
      </c>
      <c r="I864" s="11">
        <f t="shared" si="84"/>
        <v>3148</v>
      </c>
      <c r="J864" s="11">
        <f t="shared" si="84"/>
        <v>86</v>
      </c>
      <c r="K864" s="11">
        <f t="shared" si="84"/>
        <v>3234</v>
      </c>
    </row>
    <row r="865" spans="1:11" x14ac:dyDescent="0.25">
      <c r="A865" s="22" t="str">
        <f t="shared" si="78"/>
        <v>City of Yonkers Ward 7 ED 1</v>
      </c>
      <c r="B865" s="11">
        <v>250701</v>
      </c>
      <c r="C865" s="11">
        <v>27</v>
      </c>
      <c r="D865" s="11">
        <v>18</v>
      </c>
      <c r="E865" s="11">
        <v>4</v>
      </c>
      <c r="F865" s="11">
        <v>1</v>
      </c>
      <c r="G865" s="11">
        <v>0</v>
      </c>
      <c r="H865" s="11">
        <v>0</v>
      </c>
      <c r="I865" s="23">
        <f t="shared" si="79"/>
        <v>50</v>
      </c>
      <c r="J865" s="24">
        <f t="shared" si="80"/>
        <v>2</v>
      </c>
      <c r="K865" s="23">
        <f t="shared" si="81"/>
        <v>52</v>
      </c>
    </row>
    <row r="866" spans="1:11" x14ac:dyDescent="0.25">
      <c r="A866" s="22" t="str">
        <f t="shared" si="78"/>
        <v>City of Yonkers Ward 7 ED 2</v>
      </c>
      <c r="B866" s="11">
        <v>250702</v>
      </c>
      <c r="C866" s="11">
        <v>62</v>
      </c>
      <c r="D866" s="11">
        <v>21</v>
      </c>
      <c r="E866" s="11">
        <v>3</v>
      </c>
      <c r="F866" s="11">
        <v>6</v>
      </c>
      <c r="G866" s="11">
        <v>0</v>
      </c>
      <c r="H866" s="11">
        <v>0</v>
      </c>
      <c r="I866" s="23">
        <f t="shared" si="79"/>
        <v>92</v>
      </c>
      <c r="J866" s="24">
        <f t="shared" si="80"/>
        <v>4</v>
      </c>
      <c r="K866" s="23">
        <f t="shared" si="81"/>
        <v>96</v>
      </c>
    </row>
    <row r="867" spans="1:11" x14ac:dyDescent="0.25">
      <c r="A867" s="22" t="str">
        <f t="shared" ref="A867:A933" si="85">VLOOKUP(B867,KEY,3,FALSE)</f>
        <v>City of Yonkers Ward 7 ED 3</v>
      </c>
      <c r="B867" s="11">
        <v>250703</v>
      </c>
      <c r="C867" s="11">
        <v>98</v>
      </c>
      <c r="D867" s="11">
        <v>21</v>
      </c>
      <c r="E867" s="11">
        <v>0</v>
      </c>
      <c r="F867" s="11">
        <v>3</v>
      </c>
      <c r="G867" s="11">
        <v>1</v>
      </c>
      <c r="H867" s="11">
        <v>0</v>
      </c>
      <c r="I867" s="23">
        <f t="shared" si="79"/>
        <v>123</v>
      </c>
      <c r="J867" s="24">
        <f t="shared" si="80"/>
        <v>5</v>
      </c>
      <c r="K867" s="23">
        <f t="shared" si="81"/>
        <v>128</v>
      </c>
    </row>
    <row r="868" spans="1:11" x14ac:dyDescent="0.25">
      <c r="A868" s="22" t="str">
        <f t="shared" si="85"/>
        <v>City of Yonkers Ward 7 ED 4</v>
      </c>
      <c r="B868" s="11">
        <v>250704</v>
      </c>
      <c r="C868" s="11">
        <v>135</v>
      </c>
      <c r="D868" s="11">
        <v>142</v>
      </c>
      <c r="E868" s="11">
        <v>15</v>
      </c>
      <c r="F868" s="11">
        <v>11</v>
      </c>
      <c r="G868" s="11">
        <v>0</v>
      </c>
      <c r="H868" s="11">
        <v>0</v>
      </c>
      <c r="I868" s="23">
        <f t="shared" si="79"/>
        <v>303</v>
      </c>
      <c r="J868" s="24">
        <f t="shared" si="80"/>
        <v>7</v>
      </c>
      <c r="K868" s="23">
        <f t="shared" si="81"/>
        <v>310</v>
      </c>
    </row>
    <row r="869" spans="1:11" x14ac:dyDescent="0.25">
      <c r="A869" s="22" t="str">
        <f t="shared" si="85"/>
        <v>City of Yonkers Ward 7 ED 5</v>
      </c>
      <c r="B869" s="11">
        <v>250705</v>
      </c>
      <c r="C869" s="11">
        <v>41</v>
      </c>
      <c r="D869" s="11">
        <v>13</v>
      </c>
      <c r="E869" s="11">
        <v>1</v>
      </c>
      <c r="F869" s="11">
        <v>0</v>
      </c>
      <c r="G869" s="11">
        <v>0</v>
      </c>
      <c r="H869" s="11">
        <v>0</v>
      </c>
      <c r="I869" s="23">
        <f t="shared" si="79"/>
        <v>55</v>
      </c>
      <c r="J869" s="24">
        <f t="shared" si="80"/>
        <v>6</v>
      </c>
      <c r="K869" s="23">
        <f t="shared" si="81"/>
        <v>61</v>
      </c>
    </row>
    <row r="870" spans="1:11" x14ac:dyDescent="0.25">
      <c r="A870" s="22" t="str">
        <f t="shared" si="85"/>
        <v>City of Yonkers Ward 7 ED 6</v>
      </c>
      <c r="B870" s="11">
        <v>250706</v>
      </c>
      <c r="C870" s="11">
        <v>34</v>
      </c>
      <c r="D870" s="11">
        <v>10</v>
      </c>
      <c r="E870" s="11">
        <v>0</v>
      </c>
      <c r="F870" s="11">
        <v>2</v>
      </c>
      <c r="G870" s="11">
        <v>3</v>
      </c>
      <c r="H870" s="11">
        <v>0</v>
      </c>
      <c r="I870" s="23">
        <f t="shared" si="79"/>
        <v>49</v>
      </c>
      <c r="J870" s="24">
        <f t="shared" si="80"/>
        <v>3</v>
      </c>
      <c r="K870" s="23">
        <f t="shared" si="81"/>
        <v>52</v>
      </c>
    </row>
    <row r="871" spans="1:11" x14ac:dyDescent="0.25">
      <c r="A871" s="22" t="str">
        <f t="shared" si="85"/>
        <v>City of Yonkers Ward 7 ED 7</v>
      </c>
      <c r="B871" s="11">
        <v>250707</v>
      </c>
      <c r="C871" s="11">
        <v>31</v>
      </c>
      <c r="D871" s="11">
        <v>7</v>
      </c>
      <c r="E871" s="11">
        <v>1</v>
      </c>
      <c r="F871" s="11">
        <v>2</v>
      </c>
      <c r="G871" s="11">
        <v>0</v>
      </c>
      <c r="H871" s="11">
        <v>0</v>
      </c>
      <c r="I871" s="23">
        <f t="shared" si="79"/>
        <v>41</v>
      </c>
      <c r="J871" s="24">
        <f t="shared" si="80"/>
        <v>1</v>
      </c>
      <c r="K871" s="23">
        <f t="shared" si="81"/>
        <v>42</v>
      </c>
    </row>
    <row r="872" spans="1:11" x14ac:dyDescent="0.25">
      <c r="A872" s="22" t="str">
        <f t="shared" si="85"/>
        <v>City of Yonkers Ward 7 ED 8</v>
      </c>
      <c r="B872" s="11">
        <v>250708</v>
      </c>
      <c r="C872" s="11">
        <v>80</v>
      </c>
      <c r="D872" s="11">
        <v>22</v>
      </c>
      <c r="E872" s="11">
        <v>2</v>
      </c>
      <c r="F872" s="11">
        <v>4</v>
      </c>
      <c r="G872" s="11">
        <v>1</v>
      </c>
      <c r="H872" s="11">
        <v>0</v>
      </c>
      <c r="I872" s="23">
        <f t="shared" si="79"/>
        <v>109</v>
      </c>
      <c r="J872" s="24">
        <f t="shared" si="80"/>
        <v>2</v>
      </c>
      <c r="K872" s="23">
        <f t="shared" si="81"/>
        <v>111</v>
      </c>
    </row>
    <row r="873" spans="1:11" x14ac:dyDescent="0.25">
      <c r="A873" s="22" t="str">
        <f t="shared" si="85"/>
        <v>City of Yonkers Ward 7 ED 9</v>
      </c>
      <c r="B873" s="11">
        <v>250709</v>
      </c>
      <c r="C873" s="11">
        <v>161</v>
      </c>
      <c r="D873" s="11">
        <v>31</v>
      </c>
      <c r="E873" s="11">
        <v>7</v>
      </c>
      <c r="F873" s="11">
        <v>4</v>
      </c>
      <c r="G873" s="11">
        <v>2</v>
      </c>
      <c r="H873" s="11">
        <v>0</v>
      </c>
      <c r="I873" s="23">
        <f t="shared" si="79"/>
        <v>205</v>
      </c>
      <c r="J873" s="24">
        <f t="shared" si="80"/>
        <v>9</v>
      </c>
      <c r="K873" s="23">
        <f t="shared" si="81"/>
        <v>214</v>
      </c>
    </row>
    <row r="874" spans="1:11" x14ac:dyDescent="0.25">
      <c r="A874" s="22" t="str">
        <f t="shared" si="85"/>
        <v>City of Yonkers Ward 7 ED 11</v>
      </c>
      <c r="B874" s="11">
        <v>250711</v>
      </c>
      <c r="C874" s="11">
        <v>4</v>
      </c>
      <c r="D874" s="11">
        <v>2</v>
      </c>
      <c r="E874" s="11">
        <v>0</v>
      </c>
      <c r="F874" s="11">
        <v>0</v>
      </c>
      <c r="G874" s="11">
        <v>1</v>
      </c>
      <c r="H874" s="11">
        <v>0</v>
      </c>
      <c r="I874" s="23">
        <f t="shared" si="79"/>
        <v>7</v>
      </c>
      <c r="J874" s="24">
        <f t="shared" si="80"/>
        <v>0</v>
      </c>
      <c r="K874" s="23">
        <f t="shared" si="81"/>
        <v>7</v>
      </c>
    </row>
    <row r="875" spans="1:11" x14ac:dyDescent="0.25">
      <c r="A875" s="22" t="str">
        <f t="shared" si="85"/>
        <v>City of Yonkers Ward 7 ED 13</v>
      </c>
      <c r="B875" s="11">
        <v>250713</v>
      </c>
      <c r="C875" s="11">
        <v>124</v>
      </c>
      <c r="D875" s="11">
        <v>62</v>
      </c>
      <c r="E875" s="11">
        <v>7</v>
      </c>
      <c r="F875" s="11">
        <v>15</v>
      </c>
      <c r="G875" s="11">
        <v>1</v>
      </c>
      <c r="H875" s="11">
        <v>0</v>
      </c>
      <c r="I875" s="23">
        <f t="shared" si="79"/>
        <v>209</v>
      </c>
      <c r="J875" s="24">
        <f t="shared" si="80"/>
        <v>2</v>
      </c>
      <c r="K875" s="23">
        <f t="shared" si="81"/>
        <v>211</v>
      </c>
    </row>
    <row r="876" spans="1:11" x14ac:dyDescent="0.25">
      <c r="A876" s="22" t="str">
        <f t="shared" si="85"/>
        <v>City of Yonkers Ward 7 ED 14</v>
      </c>
      <c r="B876" s="11">
        <v>250714</v>
      </c>
      <c r="C876" s="11">
        <v>73</v>
      </c>
      <c r="D876" s="11">
        <v>98</v>
      </c>
      <c r="E876" s="11">
        <v>12</v>
      </c>
      <c r="F876" s="11">
        <v>6</v>
      </c>
      <c r="G876" s="11">
        <v>1</v>
      </c>
      <c r="H876" s="11">
        <v>0</v>
      </c>
      <c r="I876" s="23">
        <f t="shared" si="79"/>
        <v>190</v>
      </c>
      <c r="J876" s="24">
        <f t="shared" si="80"/>
        <v>14</v>
      </c>
      <c r="K876" s="23">
        <f t="shared" si="81"/>
        <v>204</v>
      </c>
    </row>
    <row r="877" spans="1:11" x14ac:dyDescent="0.25">
      <c r="A877" s="22" t="str">
        <f t="shared" si="85"/>
        <v>City of Yonkers Ward 7 ED 15</v>
      </c>
      <c r="B877" s="11">
        <v>250715</v>
      </c>
      <c r="C877" s="11">
        <v>76</v>
      </c>
      <c r="D877" s="11">
        <v>44</v>
      </c>
      <c r="E877" s="11">
        <v>9</v>
      </c>
      <c r="F877" s="11">
        <v>6</v>
      </c>
      <c r="G877" s="11">
        <v>2</v>
      </c>
      <c r="H877" s="11">
        <v>0</v>
      </c>
      <c r="I877" s="23">
        <f t="shared" si="79"/>
        <v>137</v>
      </c>
      <c r="J877" s="24">
        <f t="shared" si="80"/>
        <v>4</v>
      </c>
      <c r="K877" s="23">
        <f t="shared" si="81"/>
        <v>141</v>
      </c>
    </row>
    <row r="878" spans="1:11" x14ac:dyDescent="0.25">
      <c r="A878" s="22" t="str">
        <f t="shared" si="85"/>
        <v>City of Yonkers Ward 7 ED 16</v>
      </c>
      <c r="B878" s="11">
        <v>250716</v>
      </c>
      <c r="C878" s="11">
        <v>30</v>
      </c>
      <c r="D878" s="11">
        <v>21</v>
      </c>
      <c r="E878" s="11">
        <v>2</v>
      </c>
      <c r="F878" s="11">
        <v>4</v>
      </c>
      <c r="G878" s="11">
        <v>0</v>
      </c>
      <c r="H878" s="11">
        <v>0</v>
      </c>
      <c r="I878" s="23">
        <f t="shared" si="79"/>
        <v>57</v>
      </c>
      <c r="J878" s="24">
        <f t="shared" si="80"/>
        <v>2</v>
      </c>
      <c r="K878" s="23">
        <f t="shared" si="81"/>
        <v>59</v>
      </c>
    </row>
    <row r="879" spans="1:11" x14ac:dyDescent="0.25">
      <c r="A879" s="22" t="str">
        <f t="shared" si="85"/>
        <v>City of Yonkers Ward 7 ED 17</v>
      </c>
      <c r="B879" s="11">
        <v>250717</v>
      </c>
      <c r="C879" s="11">
        <v>37</v>
      </c>
      <c r="D879" s="11">
        <v>14</v>
      </c>
      <c r="E879" s="11">
        <v>0</v>
      </c>
      <c r="F879" s="11">
        <v>0</v>
      </c>
      <c r="G879" s="11">
        <v>0</v>
      </c>
      <c r="H879" s="11">
        <v>0</v>
      </c>
      <c r="I879" s="23">
        <f t="shared" si="79"/>
        <v>51</v>
      </c>
      <c r="J879" s="24">
        <f t="shared" si="80"/>
        <v>0</v>
      </c>
      <c r="K879" s="23">
        <f t="shared" si="81"/>
        <v>51</v>
      </c>
    </row>
    <row r="880" spans="1:11" x14ac:dyDescent="0.25">
      <c r="A880" s="22" t="str">
        <f t="shared" si="85"/>
        <v>City of Yonkers Ward 7 ED 19</v>
      </c>
      <c r="B880" s="11">
        <v>250719</v>
      </c>
      <c r="C880" s="11">
        <v>51</v>
      </c>
      <c r="D880" s="11">
        <v>36</v>
      </c>
      <c r="E880" s="11">
        <v>6</v>
      </c>
      <c r="F880" s="11">
        <v>6</v>
      </c>
      <c r="G880" s="11">
        <v>1</v>
      </c>
      <c r="H880" s="11">
        <v>0</v>
      </c>
      <c r="I880" s="23">
        <f t="shared" ref="I880:I946" si="86">SUM(C880:H880)</f>
        <v>100</v>
      </c>
      <c r="J880" s="24">
        <f t="shared" ref="J880:J946" si="87">SUM(K880-I880)</f>
        <v>1</v>
      </c>
      <c r="K880" s="23">
        <f t="shared" ref="K880:K946" si="88">VLOOKUP(B880,KEY,2,FALSE)</f>
        <v>101</v>
      </c>
    </row>
    <row r="881" spans="1:11" x14ac:dyDescent="0.25">
      <c r="A881" s="22" t="str">
        <f t="shared" si="85"/>
        <v>City of Yonkers Ward 7 ED 20</v>
      </c>
      <c r="B881" s="11">
        <v>250720</v>
      </c>
      <c r="C881" s="11">
        <v>49</v>
      </c>
      <c r="D881" s="11">
        <v>57</v>
      </c>
      <c r="E881" s="11">
        <v>8</v>
      </c>
      <c r="F881" s="11">
        <v>2</v>
      </c>
      <c r="G881" s="11">
        <v>1</v>
      </c>
      <c r="H881" s="11">
        <v>0</v>
      </c>
      <c r="I881" s="23">
        <f t="shared" si="86"/>
        <v>117</v>
      </c>
      <c r="J881" s="24">
        <f t="shared" si="87"/>
        <v>2</v>
      </c>
      <c r="K881" s="23">
        <f t="shared" si="88"/>
        <v>119</v>
      </c>
    </row>
    <row r="882" spans="1:11" x14ac:dyDescent="0.25">
      <c r="A882" s="22" t="str">
        <f t="shared" si="85"/>
        <v>City of Yonkers Ward 7 ED 21</v>
      </c>
      <c r="B882" s="11">
        <v>250721</v>
      </c>
      <c r="C882" s="11">
        <v>25</v>
      </c>
      <c r="D882" s="11">
        <v>25</v>
      </c>
      <c r="E882" s="11">
        <v>5</v>
      </c>
      <c r="F882" s="11">
        <v>2</v>
      </c>
      <c r="G882" s="11">
        <v>0</v>
      </c>
      <c r="H882" s="11">
        <v>0</v>
      </c>
      <c r="I882" s="23">
        <f t="shared" si="86"/>
        <v>57</v>
      </c>
      <c r="J882" s="24">
        <f t="shared" si="87"/>
        <v>1</v>
      </c>
      <c r="K882" s="23">
        <f t="shared" si="88"/>
        <v>58</v>
      </c>
    </row>
    <row r="883" spans="1:11" x14ac:dyDescent="0.25">
      <c r="A883" s="22" t="str">
        <f t="shared" si="85"/>
        <v>City of Yonkers Ward 7 ED 23</v>
      </c>
      <c r="B883" s="11">
        <v>250723</v>
      </c>
      <c r="C883" s="11">
        <v>76</v>
      </c>
      <c r="D883" s="11">
        <v>9</v>
      </c>
      <c r="E883" s="11">
        <v>1</v>
      </c>
      <c r="F883" s="11">
        <v>1</v>
      </c>
      <c r="G883" s="11">
        <v>1</v>
      </c>
      <c r="H883" s="11">
        <v>0</v>
      </c>
      <c r="I883" s="23">
        <f t="shared" si="86"/>
        <v>88</v>
      </c>
      <c r="J883" s="24">
        <f t="shared" si="87"/>
        <v>16</v>
      </c>
      <c r="K883" s="23">
        <f t="shared" si="88"/>
        <v>104</v>
      </c>
    </row>
    <row r="884" spans="1:11" x14ac:dyDescent="0.25">
      <c r="A884" s="22" t="str">
        <f t="shared" si="85"/>
        <v>City of Yonkers Ward 7 ED 24</v>
      </c>
      <c r="B884" s="11">
        <v>250724</v>
      </c>
      <c r="C884" s="11">
        <v>0</v>
      </c>
      <c r="D884" s="11">
        <v>0</v>
      </c>
      <c r="E884" s="11">
        <v>0</v>
      </c>
      <c r="F884" s="11">
        <v>0</v>
      </c>
      <c r="G884" s="11">
        <v>0</v>
      </c>
      <c r="H884" s="11">
        <v>0</v>
      </c>
      <c r="I884" s="23">
        <f t="shared" si="86"/>
        <v>0</v>
      </c>
      <c r="J884" s="24">
        <f t="shared" si="87"/>
        <v>0</v>
      </c>
      <c r="K884" s="23">
        <f t="shared" si="88"/>
        <v>0</v>
      </c>
    </row>
    <row r="885" spans="1:11" x14ac:dyDescent="0.25">
      <c r="A885" s="22" t="str">
        <f t="shared" si="85"/>
        <v>City of Yonkers Ward 7 ED 25</v>
      </c>
      <c r="B885" s="11">
        <v>250725</v>
      </c>
      <c r="C885" s="11">
        <v>50</v>
      </c>
      <c r="D885" s="11">
        <v>5</v>
      </c>
      <c r="E885" s="11">
        <v>4</v>
      </c>
      <c r="F885" s="11">
        <v>4</v>
      </c>
      <c r="G885" s="11">
        <v>0</v>
      </c>
      <c r="H885" s="11">
        <v>0</v>
      </c>
      <c r="I885" s="23">
        <f t="shared" si="86"/>
        <v>63</v>
      </c>
      <c r="J885" s="24">
        <f t="shared" si="87"/>
        <v>4</v>
      </c>
      <c r="K885" s="23">
        <f t="shared" si="88"/>
        <v>67</v>
      </c>
    </row>
    <row r="886" spans="1:11" x14ac:dyDescent="0.25">
      <c r="A886" s="22" t="str">
        <f t="shared" si="85"/>
        <v>City of Yonkers Ward 7 ED 26</v>
      </c>
      <c r="B886" s="11">
        <v>250726</v>
      </c>
      <c r="C886" s="11">
        <v>45</v>
      </c>
      <c r="D886" s="11">
        <v>36</v>
      </c>
      <c r="E886" s="11">
        <v>6</v>
      </c>
      <c r="F886" s="11">
        <v>0</v>
      </c>
      <c r="G886" s="11">
        <v>0</v>
      </c>
      <c r="H886" s="11">
        <v>0</v>
      </c>
      <c r="I886" s="23">
        <f t="shared" si="86"/>
        <v>87</v>
      </c>
      <c r="J886" s="24">
        <f t="shared" si="87"/>
        <v>9</v>
      </c>
      <c r="K886" s="23">
        <f t="shared" si="88"/>
        <v>96</v>
      </c>
    </row>
    <row r="887" spans="1:11" x14ac:dyDescent="0.25">
      <c r="A887" s="22" t="str">
        <f t="shared" si="85"/>
        <v>City of Yonkers Ward 7 ED 29</v>
      </c>
      <c r="B887" s="11">
        <v>250729</v>
      </c>
      <c r="C887" s="11">
        <v>33</v>
      </c>
      <c r="D887" s="11">
        <v>15</v>
      </c>
      <c r="E887" s="11">
        <v>1</v>
      </c>
      <c r="F887" s="11">
        <v>1</v>
      </c>
      <c r="G887" s="11">
        <v>0</v>
      </c>
      <c r="H887" s="11">
        <v>1</v>
      </c>
      <c r="I887" s="23">
        <f t="shared" si="86"/>
        <v>51</v>
      </c>
      <c r="J887" s="24">
        <f t="shared" si="87"/>
        <v>6</v>
      </c>
      <c r="K887" s="23">
        <f t="shared" si="88"/>
        <v>57</v>
      </c>
    </row>
    <row r="888" spans="1:11" x14ac:dyDescent="0.25">
      <c r="A888" s="22" t="str">
        <f t="shared" si="85"/>
        <v>City of Yonkers Ward 7 ED 30</v>
      </c>
      <c r="B888" s="11">
        <v>250730</v>
      </c>
      <c r="C888" s="11">
        <v>44</v>
      </c>
      <c r="D888" s="11">
        <v>36</v>
      </c>
      <c r="E888" s="11">
        <v>5</v>
      </c>
      <c r="F888" s="11">
        <v>0</v>
      </c>
      <c r="G888" s="11">
        <v>0</v>
      </c>
      <c r="H888" s="11">
        <v>0</v>
      </c>
      <c r="I888" s="23">
        <f t="shared" si="86"/>
        <v>85</v>
      </c>
      <c r="J888" s="24">
        <f t="shared" si="87"/>
        <v>2</v>
      </c>
      <c r="K888" s="23">
        <f t="shared" si="88"/>
        <v>87</v>
      </c>
    </row>
    <row r="889" spans="1:11" ht="13.8" thickBot="1" x14ac:dyDescent="0.3">
      <c r="A889" s="18" t="str">
        <f t="shared" si="85"/>
        <v>City of Yonkers Ward 7 ED 31</v>
      </c>
      <c r="B889" s="19">
        <v>250731</v>
      </c>
      <c r="C889" s="19">
        <v>37</v>
      </c>
      <c r="D889" s="19">
        <v>39</v>
      </c>
      <c r="E889" s="19">
        <v>3</v>
      </c>
      <c r="F889" s="19">
        <v>3</v>
      </c>
      <c r="G889" s="19">
        <v>0</v>
      </c>
      <c r="H889" s="19">
        <v>0</v>
      </c>
      <c r="I889" s="19">
        <f t="shared" si="86"/>
        <v>82</v>
      </c>
      <c r="J889" s="26">
        <f t="shared" si="87"/>
        <v>0</v>
      </c>
      <c r="K889" s="19">
        <f t="shared" si="88"/>
        <v>82</v>
      </c>
    </row>
    <row r="890" spans="1:11" x14ac:dyDescent="0.25">
      <c r="A890" s="22"/>
      <c r="B890" s="11" t="s">
        <v>977</v>
      </c>
      <c r="C890" s="11">
        <f>SUM(C865:C889)</f>
        <v>1423</v>
      </c>
      <c r="D890" s="11">
        <f t="shared" ref="D890:K890" si="89">SUM(D865:D889)</f>
        <v>784</v>
      </c>
      <c r="E890" s="11">
        <f t="shared" si="89"/>
        <v>102</v>
      </c>
      <c r="F890" s="11">
        <f t="shared" si="89"/>
        <v>83</v>
      </c>
      <c r="G890" s="11">
        <f t="shared" si="89"/>
        <v>15</v>
      </c>
      <c r="H890" s="11">
        <f t="shared" si="89"/>
        <v>1</v>
      </c>
      <c r="I890" s="11">
        <f t="shared" si="89"/>
        <v>2408</v>
      </c>
      <c r="J890" s="11">
        <f t="shared" si="89"/>
        <v>102</v>
      </c>
      <c r="K890" s="11">
        <f t="shared" si="89"/>
        <v>2510</v>
      </c>
    </row>
    <row r="891" spans="1:11" x14ac:dyDescent="0.25">
      <c r="A891" s="22" t="str">
        <f t="shared" si="85"/>
        <v>City of Yonkers Ward 8 ED 1</v>
      </c>
      <c r="B891" s="11">
        <v>250801</v>
      </c>
      <c r="C891" s="11">
        <v>56</v>
      </c>
      <c r="D891" s="11">
        <v>26</v>
      </c>
      <c r="E891" s="11">
        <v>6</v>
      </c>
      <c r="F891" s="11">
        <v>2</v>
      </c>
      <c r="G891" s="11">
        <v>0</v>
      </c>
      <c r="H891" s="11">
        <v>0</v>
      </c>
      <c r="I891" s="23">
        <f t="shared" si="86"/>
        <v>90</v>
      </c>
      <c r="J891" s="24">
        <f t="shared" si="87"/>
        <v>3</v>
      </c>
      <c r="K891" s="23">
        <f t="shared" si="88"/>
        <v>93</v>
      </c>
    </row>
    <row r="892" spans="1:11" x14ac:dyDescent="0.25">
      <c r="A892" s="22" t="str">
        <f t="shared" si="85"/>
        <v>City of Yonkers Ward 8 ED 2</v>
      </c>
      <c r="B892" s="11">
        <v>250802</v>
      </c>
      <c r="C892" s="11">
        <v>95</v>
      </c>
      <c r="D892" s="11">
        <v>36</v>
      </c>
      <c r="E892" s="11">
        <v>6</v>
      </c>
      <c r="F892" s="11">
        <v>6</v>
      </c>
      <c r="G892" s="11">
        <v>0</v>
      </c>
      <c r="H892" s="11">
        <v>0</v>
      </c>
      <c r="I892" s="23">
        <f t="shared" si="86"/>
        <v>143</v>
      </c>
      <c r="J892" s="24">
        <f t="shared" si="87"/>
        <v>2</v>
      </c>
      <c r="K892" s="23">
        <f t="shared" si="88"/>
        <v>145</v>
      </c>
    </row>
    <row r="893" spans="1:11" x14ac:dyDescent="0.25">
      <c r="A893" s="22" t="str">
        <f t="shared" si="85"/>
        <v>City of Yonkers Ward 8 ED 3</v>
      </c>
      <c r="B893" s="11">
        <v>250803</v>
      </c>
      <c r="C893" s="11">
        <v>97</v>
      </c>
      <c r="D893" s="11">
        <v>18</v>
      </c>
      <c r="E893" s="11">
        <v>6</v>
      </c>
      <c r="F893" s="11">
        <v>4</v>
      </c>
      <c r="G893" s="11">
        <v>0</v>
      </c>
      <c r="H893" s="11">
        <v>0</v>
      </c>
      <c r="I893" s="23">
        <f t="shared" si="86"/>
        <v>125</v>
      </c>
      <c r="J893" s="24">
        <f t="shared" si="87"/>
        <v>5</v>
      </c>
      <c r="K893" s="23">
        <f t="shared" si="88"/>
        <v>130</v>
      </c>
    </row>
    <row r="894" spans="1:11" x14ac:dyDescent="0.25">
      <c r="A894" s="22" t="str">
        <f t="shared" si="85"/>
        <v>City of Yonkers Ward 8 ED 5</v>
      </c>
      <c r="B894" s="11">
        <v>250805</v>
      </c>
      <c r="C894" s="11">
        <v>120</v>
      </c>
      <c r="D894" s="11">
        <v>50</v>
      </c>
      <c r="E894" s="11">
        <v>12</v>
      </c>
      <c r="F894" s="11">
        <v>17</v>
      </c>
      <c r="G894" s="11">
        <v>2</v>
      </c>
      <c r="H894" s="11">
        <v>0</v>
      </c>
      <c r="I894" s="23">
        <f t="shared" si="86"/>
        <v>201</v>
      </c>
      <c r="J894" s="24">
        <f t="shared" si="87"/>
        <v>0</v>
      </c>
      <c r="K894" s="23">
        <f t="shared" si="88"/>
        <v>201</v>
      </c>
    </row>
    <row r="895" spans="1:11" x14ac:dyDescent="0.25">
      <c r="A895" s="22" t="str">
        <f t="shared" si="85"/>
        <v>City of Yonkers Ward 8 ED 6</v>
      </c>
      <c r="B895" s="11">
        <v>250806</v>
      </c>
      <c r="C895" s="11">
        <v>161</v>
      </c>
      <c r="D895" s="11">
        <v>60</v>
      </c>
      <c r="E895" s="11">
        <v>6</v>
      </c>
      <c r="F895" s="11">
        <v>9</v>
      </c>
      <c r="G895" s="11">
        <v>3</v>
      </c>
      <c r="H895" s="11">
        <v>0</v>
      </c>
      <c r="I895" s="23">
        <f t="shared" si="86"/>
        <v>239</v>
      </c>
      <c r="J895" s="24">
        <f t="shared" si="87"/>
        <v>10</v>
      </c>
      <c r="K895" s="23">
        <f t="shared" si="88"/>
        <v>249</v>
      </c>
    </row>
    <row r="896" spans="1:11" x14ac:dyDescent="0.25">
      <c r="A896" s="22" t="str">
        <f t="shared" si="85"/>
        <v>City of Yonkers Ward 8 ED 7</v>
      </c>
      <c r="B896" s="11">
        <v>250807</v>
      </c>
      <c r="C896" s="11">
        <v>154</v>
      </c>
      <c r="D896" s="11">
        <v>65</v>
      </c>
      <c r="E896" s="11">
        <v>7</v>
      </c>
      <c r="F896" s="11">
        <v>4</v>
      </c>
      <c r="G896" s="11">
        <v>0</v>
      </c>
      <c r="H896" s="11">
        <v>0</v>
      </c>
      <c r="I896" s="23">
        <f t="shared" si="86"/>
        <v>230</v>
      </c>
      <c r="J896" s="24">
        <f t="shared" si="87"/>
        <v>9</v>
      </c>
      <c r="K896" s="23">
        <f t="shared" si="88"/>
        <v>239</v>
      </c>
    </row>
    <row r="897" spans="1:11" x14ac:dyDescent="0.25">
      <c r="A897" s="22" t="str">
        <f t="shared" si="85"/>
        <v>City of Yonkers Ward 8 ED 9</v>
      </c>
      <c r="B897" s="11">
        <v>250809</v>
      </c>
      <c r="C897" s="11">
        <v>62</v>
      </c>
      <c r="D897" s="11">
        <v>24</v>
      </c>
      <c r="E897" s="11">
        <v>8</v>
      </c>
      <c r="F897" s="11">
        <v>2</v>
      </c>
      <c r="G897" s="11">
        <v>0</v>
      </c>
      <c r="H897" s="11">
        <v>0</v>
      </c>
      <c r="I897" s="23">
        <f t="shared" si="86"/>
        <v>96</v>
      </c>
      <c r="J897" s="24">
        <f t="shared" si="87"/>
        <v>4</v>
      </c>
      <c r="K897" s="23">
        <f t="shared" si="88"/>
        <v>100</v>
      </c>
    </row>
    <row r="898" spans="1:11" x14ac:dyDescent="0.25">
      <c r="A898" s="22" t="str">
        <f t="shared" si="85"/>
        <v>City of Yonkers Ward 8 ED 10</v>
      </c>
      <c r="B898" s="11">
        <v>250810</v>
      </c>
      <c r="C898" s="11">
        <v>26</v>
      </c>
      <c r="D898" s="11">
        <v>6</v>
      </c>
      <c r="E898" s="11">
        <v>0</v>
      </c>
      <c r="F898" s="11">
        <v>1</v>
      </c>
      <c r="G898" s="11">
        <v>1</v>
      </c>
      <c r="H898" s="11">
        <v>0</v>
      </c>
      <c r="I898" s="23">
        <f t="shared" si="86"/>
        <v>34</v>
      </c>
      <c r="J898" s="24">
        <f t="shared" si="87"/>
        <v>6</v>
      </c>
      <c r="K898" s="23">
        <f t="shared" si="88"/>
        <v>40</v>
      </c>
    </row>
    <row r="899" spans="1:11" x14ac:dyDescent="0.25">
      <c r="A899" s="22" t="str">
        <f t="shared" si="85"/>
        <v>City of Yonkers Ward 8 ED 11</v>
      </c>
      <c r="B899" s="11">
        <v>250811</v>
      </c>
      <c r="C899" s="11">
        <v>11</v>
      </c>
      <c r="D899" s="11">
        <v>8</v>
      </c>
      <c r="E899" s="11">
        <v>3</v>
      </c>
      <c r="F899" s="11">
        <v>3</v>
      </c>
      <c r="G899" s="11">
        <v>0</v>
      </c>
      <c r="H899" s="11">
        <v>0</v>
      </c>
      <c r="I899" s="23">
        <f t="shared" si="86"/>
        <v>25</v>
      </c>
      <c r="J899" s="24">
        <f t="shared" si="87"/>
        <v>0</v>
      </c>
      <c r="K899" s="23">
        <f t="shared" si="88"/>
        <v>25</v>
      </c>
    </row>
    <row r="900" spans="1:11" x14ac:dyDescent="0.25">
      <c r="A900" s="22" t="str">
        <f t="shared" si="85"/>
        <v>City of Yonkers Ward 8 ED 12</v>
      </c>
      <c r="B900" s="11">
        <v>250812</v>
      </c>
      <c r="C900" s="11">
        <v>65</v>
      </c>
      <c r="D900" s="11">
        <v>26</v>
      </c>
      <c r="E900" s="11">
        <v>3</v>
      </c>
      <c r="F900" s="11">
        <v>7</v>
      </c>
      <c r="G900" s="11">
        <v>1</v>
      </c>
      <c r="H900" s="11">
        <v>0</v>
      </c>
      <c r="I900" s="23">
        <f t="shared" si="86"/>
        <v>102</v>
      </c>
      <c r="J900" s="24">
        <f t="shared" si="87"/>
        <v>4</v>
      </c>
      <c r="K900" s="23">
        <f t="shared" si="88"/>
        <v>106</v>
      </c>
    </row>
    <row r="901" spans="1:11" x14ac:dyDescent="0.25">
      <c r="A901" s="22" t="str">
        <f t="shared" si="85"/>
        <v>City of Yonkers Ward 8 ED 13</v>
      </c>
      <c r="B901" s="11">
        <v>250813</v>
      </c>
      <c r="C901" s="11">
        <v>58</v>
      </c>
      <c r="D901" s="11">
        <v>28</v>
      </c>
      <c r="E901" s="11">
        <v>5</v>
      </c>
      <c r="F901" s="11">
        <v>3</v>
      </c>
      <c r="G901" s="11">
        <v>0</v>
      </c>
      <c r="H901" s="11">
        <v>0</v>
      </c>
      <c r="I901" s="23">
        <f t="shared" si="86"/>
        <v>94</v>
      </c>
      <c r="J901" s="24">
        <f t="shared" si="87"/>
        <v>2</v>
      </c>
      <c r="K901" s="23">
        <f t="shared" si="88"/>
        <v>96</v>
      </c>
    </row>
    <row r="902" spans="1:11" x14ac:dyDescent="0.25">
      <c r="A902" s="22" t="str">
        <f t="shared" si="85"/>
        <v>City of Yonkers Ward 8 ED 14</v>
      </c>
      <c r="B902" s="11">
        <v>250814</v>
      </c>
      <c r="C902" s="11">
        <v>24</v>
      </c>
      <c r="D902" s="11">
        <v>2</v>
      </c>
      <c r="E902" s="11">
        <v>0</v>
      </c>
      <c r="F902" s="11">
        <v>3</v>
      </c>
      <c r="G902" s="11">
        <v>0</v>
      </c>
      <c r="H902" s="11">
        <v>0</v>
      </c>
      <c r="I902" s="23">
        <f t="shared" si="86"/>
        <v>29</v>
      </c>
      <c r="J902" s="24">
        <f t="shared" si="87"/>
        <v>1</v>
      </c>
      <c r="K902" s="23">
        <f t="shared" si="88"/>
        <v>30</v>
      </c>
    </row>
    <row r="903" spans="1:11" x14ac:dyDescent="0.25">
      <c r="A903" s="22" t="str">
        <f t="shared" si="85"/>
        <v>City of Yonkers Ward 8 ED 15</v>
      </c>
      <c r="B903" s="11">
        <v>250815</v>
      </c>
      <c r="C903" s="11">
        <v>81</v>
      </c>
      <c r="D903" s="11">
        <v>14</v>
      </c>
      <c r="E903" s="11">
        <v>1</v>
      </c>
      <c r="F903" s="11">
        <v>8</v>
      </c>
      <c r="G903" s="11">
        <v>0</v>
      </c>
      <c r="H903" s="11">
        <v>0</v>
      </c>
      <c r="I903" s="23">
        <f t="shared" si="86"/>
        <v>104</v>
      </c>
      <c r="J903" s="24">
        <f t="shared" si="87"/>
        <v>3</v>
      </c>
      <c r="K903" s="23">
        <f t="shared" si="88"/>
        <v>107</v>
      </c>
    </row>
    <row r="904" spans="1:11" x14ac:dyDescent="0.25">
      <c r="A904" s="22" t="str">
        <f t="shared" si="85"/>
        <v>City of Yonkers Ward 8 ED 17</v>
      </c>
      <c r="B904" s="11">
        <v>250817</v>
      </c>
      <c r="C904" s="11">
        <v>47</v>
      </c>
      <c r="D904" s="11">
        <v>19</v>
      </c>
      <c r="E904" s="11">
        <v>3</v>
      </c>
      <c r="F904" s="11">
        <v>3</v>
      </c>
      <c r="G904" s="11">
        <v>0</v>
      </c>
      <c r="H904" s="11">
        <v>0</v>
      </c>
      <c r="I904" s="23">
        <f t="shared" si="86"/>
        <v>72</v>
      </c>
      <c r="J904" s="24">
        <f t="shared" si="87"/>
        <v>3</v>
      </c>
      <c r="K904" s="23">
        <f t="shared" si="88"/>
        <v>75</v>
      </c>
    </row>
    <row r="905" spans="1:11" x14ac:dyDescent="0.25">
      <c r="A905" s="22" t="str">
        <f t="shared" si="85"/>
        <v>City of Yonkers Ward 8 ED 22</v>
      </c>
      <c r="B905" s="11">
        <v>250822</v>
      </c>
      <c r="C905" s="11">
        <v>16</v>
      </c>
      <c r="D905" s="11">
        <v>12</v>
      </c>
      <c r="E905" s="11">
        <v>0</v>
      </c>
      <c r="F905" s="11">
        <v>1</v>
      </c>
      <c r="G905" s="11">
        <v>0</v>
      </c>
      <c r="H905" s="11">
        <v>0</v>
      </c>
      <c r="I905" s="23">
        <f t="shared" si="86"/>
        <v>29</v>
      </c>
      <c r="J905" s="24">
        <f t="shared" si="87"/>
        <v>0</v>
      </c>
      <c r="K905" s="23">
        <f t="shared" si="88"/>
        <v>29</v>
      </c>
    </row>
    <row r="906" spans="1:11" x14ac:dyDescent="0.25">
      <c r="A906" s="22" t="str">
        <f t="shared" si="85"/>
        <v>City of Yonkers Ward 8 ED 23</v>
      </c>
      <c r="B906" s="11">
        <v>250823</v>
      </c>
      <c r="C906" s="11">
        <v>22</v>
      </c>
      <c r="D906" s="11">
        <v>15</v>
      </c>
      <c r="E906" s="11">
        <v>1</v>
      </c>
      <c r="F906" s="11">
        <v>3</v>
      </c>
      <c r="G906" s="11">
        <v>0</v>
      </c>
      <c r="H906" s="11">
        <v>0</v>
      </c>
      <c r="I906" s="23">
        <f t="shared" si="86"/>
        <v>41</v>
      </c>
      <c r="J906" s="24">
        <f t="shared" si="87"/>
        <v>6</v>
      </c>
      <c r="K906" s="23">
        <f t="shared" si="88"/>
        <v>47</v>
      </c>
    </row>
    <row r="907" spans="1:11" x14ac:dyDescent="0.25">
      <c r="A907" s="22" t="str">
        <f t="shared" si="85"/>
        <v>City of Yonkers Ward 8 ED 24</v>
      </c>
      <c r="B907" s="11">
        <v>250824</v>
      </c>
      <c r="C907" s="11">
        <v>14</v>
      </c>
      <c r="D907" s="11">
        <v>4</v>
      </c>
      <c r="E907" s="11">
        <v>0</v>
      </c>
      <c r="F907" s="11">
        <v>0</v>
      </c>
      <c r="G907" s="11">
        <v>0</v>
      </c>
      <c r="H907" s="11">
        <v>0</v>
      </c>
      <c r="I907" s="23">
        <f t="shared" si="86"/>
        <v>18</v>
      </c>
      <c r="J907" s="24">
        <f t="shared" si="87"/>
        <v>3</v>
      </c>
      <c r="K907" s="23">
        <f t="shared" si="88"/>
        <v>21</v>
      </c>
    </row>
    <row r="908" spans="1:11" x14ac:dyDescent="0.25">
      <c r="A908" s="22" t="str">
        <f t="shared" si="85"/>
        <v>City of Yonkers Ward 8 ED 26</v>
      </c>
      <c r="B908" s="11">
        <v>250826</v>
      </c>
      <c r="C908" s="11">
        <v>55</v>
      </c>
      <c r="D908" s="11">
        <v>41</v>
      </c>
      <c r="E908" s="11">
        <v>1</v>
      </c>
      <c r="F908" s="11">
        <v>4</v>
      </c>
      <c r="G908" s="11">
        <v>1</v>
      </c>
      <c r="H908" s="11">
        <v>0</v>
      </c>
      <c r="I908" s="23">
        <f t="shared" si="86"/>
        <v>102</v>
      </c>
      <c r="J908" s="24">
        <f t="shared" si="87"/>
        <v>5</v>
      </c>
      <c r="K908" s="23">
        <f t="shared" si="88"/>
        <v>107</v>
      </c>
    </row>
    <row r="909" spans="1:11" ht="13.8" thickBot="1" x14ac:dyDescent="0.3">
      <c r="A909" s="18" t="str">
        <f t="shared" si="85"/>
        <v>City of Yonkers Ward 8 ED 28</v>
      </c>
      <c r="B909" s="19">
        <v>250828</v>
      </c>
      <c r="C909" s="19">
        <v>56</v>
      </c>
      <c r="D909" s="19">
        <v>6</v>
      </c>
      <c r="E909" s="19">
        <v>0</v>
      </c>
      <c r="F909" s="19">
        <v>4</v>
      </c>
      <c r="G909" s="19">
        <v>0</v>
      </c>
      <c r="H909" s="19">
        <v>0</v>
      </c>
      <c r="I909" s="19">
        <f t="shared" si="86"/>
        <v>66</v>
      </c>
      <c r="J909" s="26">
        <f t="shared" si="87"/>
        <v>5</v>
      </c>
      <c r="K909" s="19">
        <f t="shared" si="88"/>
        <v>71</v>
      </c>
    </row>
    <row r="910" spans="1:11" x14ac:dyDescent="0.25">
      <c r="A910" s="22"/>
      <c r="B910" s="11" t="s">
        <v>977</v>
      </c>
      <c r="C910" s="11">
        <f>SUM(C891:C909)</f>
        <v>1220</v>
      </c>
      <c r="D910" s="11">
        <f t="shared" ref="D910:K910" si="90">SUM(D891:D909)</f>
        <v>460</v>
      </c>
      <c r="E910" s="11">
        <f t="shared" si="90"/>
        <v>68</v>
      </c>
      <c r="F910" s="11">
        <f t="shared" si="90"/>
        <v>84</v>
      </c>
      <c r="G910" s="11">
        <f t="shared" si="90"/>
        <v>8</v>
      </c>
      <c r="H910" s="11">
        <f t="shared" si="90"/>
        <v>0</v>
      </c>
      <c r="I910" s="11">
        <f t="shared" si="90"/>
        <v>1840</v>
      </c>
      <c r="J910" s="11">
        <f t="shared" si="90"/>
        <v>71</v>
      </c>
      <c r="K910" s="11">
        <f t="shared" si="90"/>
        <v>1911</v>
      </c>
    </row>
    <row r="911" spans="1:11" x14ac:dyDescent="0.25">
      <c r="A911" s="22" t="str">
        <f t="shared" si="85"/>
        <v>City of Yonkers Ward 9 ED 1</v>
      </c>
      <c r="B911" s="11">
        <v>250901</v>
      </c>
      <c r="C911" s="11">
        <v>196</v>
      </c>
      <c r="D911" s="11">
        <v>150</v>
      </c>
      <c r="E911" s="11">
        <v>15</v>
      </c>
      <c r="F911" s="11">
        <v>8</v>
      </c>
      <c r="G911" s="11">
        <v>0</v>
      </c>
      <c r="H911" s="11">
        <v>0</v>
      </c>
      <c r="I911" s="23">
        <f t="shared" si="86"/>
        <v>369</v>
      </c>
      <c r="J911" s="24">
        <f t="shared" si="87"/>
        <v>7</v>
      </c>
      <c r="K911" s="23">
        <f t="shared" si="88"/>
        <v>376</v>
      </c>
    </row>
    <row r="912" spans="1:11" x14ac:dyDescent="0.25">
      <c r="A912" s="22" t="str">
        <f t="shared" si="85"/>
        <v>City of Yonkers Ward 9 ED 2</v>
      </c>
      <c r="B912" s="11">
        <v>250902</v>
      </c>
      <c r="C912" s="11">
        <v>86</v>
      </c>
      <c r="D912" s="11">
        <v>54</v>
      </c>
      <c r="E912" s="11">
        <v>10</v>
      </c>
      <c r="F912" s="11">
        <v>5</v>
      </c>
      <c r="G912" s="11">
        <v>1</v>
      </c>
      <c r="H912" s="11">
        <v>0</v>
      </c>
      <c r="I912" s="23">
        <f t="shared" si="86"/>
        <v>156</v>
      </c>
      <c r="J912" s="24">
        <f t="shared" si="87"/>
        <v>1</v>
      </c>
      <c r="K912" s="23">
        <f t="shared" si="88"/>
        <v>157</v>
      </c>
    </row>
    <row r="913" spans="1:11" x14ac:dyDescent="0.25">
      <c r="A913" s="22" t="str">
        <f t="shared" si="85"/>
        <v>City of Yonkers Ward 9 ED 3</v>
      </c>
      <c r="B913" s="11">
        <v>250903</v>
      </c>
      <c r="C913" s="11">
        <v>91</v>
      </c>
      <c r="D913" s="11">
        <v>136</v>
      </c>
      <c r="E913" s="11">
        <v>16</v>
      </c>
      <c r="F913" s="11">
        <v>10</v>
      </c>
      <c r="G913" s="11">
        <v>2</v>
      </c>
      <c r="H913" s="11">
        <v>0</v>
      </c>
      <c r="I913" s="23">
        <f t="shared" si="86"/>
        <v>255</v>
      </c>
      <c r="J913" s="24">
        <f t="shared" si="87"/>
        <v>3</v>
      </c>
      <c r="K913" s="23">
        <f t="shared" si="88"/>
        <v>258</v>
      </c>
    </row>
    <row r="914" spans="1:11" x14ac:dyDescent="0.25">
      <c r="A914" s="22" t="str">
        <f t="shared" si="85"/>
        <v>City of Yonkers Ward 9 ED 4</v>
      </c>
      <c r="B914" s="11">
        <v>250904</v>
      </c>
      <c r="C914" s="11">
        <v>46</v>
      </c>
      <c r="D914" s="11">
        <v>58</v>
      </c>
      <c r="E914" s="11">
        <v>3</v>
      </c>
      <c r="F914" s="11">
        <v>7</v>
      </c>
      <c r="G914" s="11">
        <v>0</v>
      </c>
      <c r="H914" s="11">
        <v>0</v>
      </c>
      <c r="I914" s="23">
        <f t="shared" si="86"/>
        <v>114</v>
      </c>
      <c r="J914" s="24">
        <f t="shared" si="87"/>
        <v>2</v>
      </c>
      <c r="K914" s="23">
        <f t="shared" si="88"/>
        <v>116</v>
      </c>
    </row>
    <row r="915" spans="1:11" x14ac:dyDescent="0.25">
      <c r="A915" s="22" t="str">
        <f t="shared" si="85"/>
        <v>City of Yonkers Ward 9 ED 5</v>
      </c>
      <c r="B915" s="11">
        <v>250905</v>
      </c>
      <c r="C915" s="11">
        <v>73</v>
      </c>
      <c r="D915" s="11">
        <v>93</v>
      </c>
      <c r="E915" s="11">
        <v>14</v>
      </c>
      <c r="F915" s="11">
        <v>6</v>
      </c>
      <c r="G915" s="11">
        <v>0</v>
      </c>
      <c r="H915" s="11">
        <v>0</v>
      </c>
      <c r="I915" s="23">
        <f t="shared" si="86"/>
        <v>186</v>
      </c>
      <c r="J915" s="24">
        <f t="shared" si="87"/>
        <v>6</v>
      </c>
      <c r="K915" s="23">
        <f t="shared" si="88"/>
        <v>192</v>
      </c>
    </row>
    <row r="916" spans="1:11" x14ac:dyDescent="0.25">
      <c r="A916" s="22" t="str">
        <f t="shared" si="85"/>
        <v>City of Yonkers Ward 9 ED 6</v>
      </c>
      <c r="B916" s="11">
        <v>250906</v>
      </c>
      <c r="C916" s="11">
        <v>39</v>
      </c>
      <c r="D916" s="11">
        <v>53</v>
      </c>
      <c r="E916" s="11">
        <v>2</v>
      </c>
      <c r="F916" s="11">
        <v>2</v>
      </c>
      <c r="G916" s="11">
        <v>0</v>
      </c>
      <c r="H916" s="11">
        <v>0</v>
      </c>
      <c r="I916" s="23">
        <f t="shared" si="86"/>
        <v>96</v>
      </c>
      <c r="J916" s="24">
        <f t="shared" si="87"/>
        <v>3</v>
      </c>
      <c r="K916" s="23">
        <f t="shared" si="88"/>
        <v>99</v>
      </c>
    </row>
    <row r="917" spans="1:11" x14ac:dyDescent="0.25">
      <c r="A917" s="22" t="str">
        <f t="shared" si="85"/>
        <v>City of Yonkers Ward 9 ED 7</v>
      </c>
      <c r="B917" s="11">
        <v>250907</v>
      </c>
      <c r="C917" s="11">
        <v>227</v>
      </c>
      <c r="D917" s="11">
        <v>132</v>
      </c>
      <c r="E917" s="11">
        <v>15</v>
      </c>
      <c r="F917" s="11">
        <v>17</v>
      </c>
      <c r="G917" s="11">
        <v>2</v>
      </c>
      <c r="H917" s="11">
        <v>0</v>
      </c>
      <c r="I917" s="23">
        <f t="shared" si="86"/>
        <v>393</v>
      </c>
      <c r="J917" s="24">
        <f t="shared" si="87"/>
        <v>5</v>
      </c>
      <c r="K917" s="23">
        <f t="shared" si="88"/>
        <v>398</v>
      </c>
    </row>
    <row r="918" spans="1:11" x14ac:dyDescent="0.25">
      <c r="A918" s="22" t="str">
        <f t="shared" si="85"/>
        <v>City of Yonkers Ward 9 ED 8</v>
      </c>
      <c r="B918" s="11">
        <v>250908</v>
      </c>
      <c r="C918" s="11">
        <v>103</v>
      </c>
      <c r="D918" s="11">
        <v>82</v>
      </c>
      <c r="E918" s="11">
        <v>10</v>
      </c>
      <c r="F918" s="11">
        <v>3</v>
      </c>
      <c r="G918" s="11">
        <v>0</v>
      </c>
      <c r="H918" s="11">
        <v>0</v>
      </c>
      <c r="I918" s="23">
        <f t="shared" si="86"/>
        <v>198</v>
      </c>
      <c r="J918" s="24">
        <f t="shared" si="87"/>
        <v>1</v>
      </c>
      <c r="K918" s="23">
        <f t="shared" si="88"/>
        <v>199</v>
      </c>
    </row>
    <row r="919" spans="1:11" x14ac:dyDescent="0.25">
      <c r="A919" s="22" t="str">
        <f t="shared" si="85"/>
        <v>City of Yonkers Ward 9 ED 9</v>
      </c>
      <c r="B919" s="11">
        <v>250909</v>
      </c>
      <c r="C919" s="11">
        <v>146</v>
      </c>
      <c r="D919" s="11">
        <v>186</v>
      </c>
      <c r="E919" s="11">
        <v>14</v>
      </c>
      <c r="F919" s="11">
        <v>14</v>
      </c>
      <c r="G919" s="11">
        <v>3</v>
      </c>
      <c r="H919" s="11">
        <v>0</v>
      </c>
      <c r="I919" s="23">
        <f t="shared" si="86"/>
        <v>363</v>
      </c>
      <c r="J919" s="24">
        <f t="shared" si="87"/>
        <v>5</v>
      </c>
      <c r="K919" s="23">
        <f t="shared" si="88"/>
        <v>368</v>
      </c>
    </row>
    <row r="920" spans="1:11" x14ac:dyDescent="0.25">
      <c r="A920" s="22" t="str">
        <f t="shared" si="85"/>
        <v>City of Yonkers Ward 9 ED 10</v>
      </c>
      <c r="B920" s="11">
        <v>250910</v>
      </c>
      <c r="C920" s="11">
        <v>121</v>
      </c>
      <c r="D920" s="11">
        <v>222</v>
      </c>
      <c r="E920" s="11">
        <v>10</v>
      </c>
      <c r="F920" s="11">
        <v>7</v>
      </c>
      <c r="G920" s="11">
        <v>0</v>
      </c>
      <c r="H920" s="11">
        <v>0</v>
      </c>
      <c r="I920" s="23">
        <f t="shared" si="86"/>
        <v>360</v>
      </c>
      <c r="J920" s="24">
        <f t="shared" si="87"/>
        <v>8</v>
      </c>
      <c r="K920" s="23">
        <f t="shared" si="88"/>
        <v>368</v>
      </c>
    </row>
    <row r="921" spans="1:11" x14ac:dyDescent="0.25">
      <c r="A921" s="22" t="str">
        <f t="shared" si="85"/>
        <v>City of Yonkers Ward 9 ED 11</v>
      </c>
      <c r="B921" s="11">
        <v>250911</v>
      </c>
      <c r="C921" s="11">
        <v>122</v>
      </c>
      <c r="D921" s="11">
        <v>181</v>
      </c>
      <c r="E921" s="11">
        <v>24</v>
      </c>
      <c r="F921" s="11">
        <v>9</v>
      </c>
      <c r="G921" s="11">
        <v>0</v>
      </c>
      <c r="H921" s="11">
        <v>3</v>
      </c>
      <c r="I921" s="23">
        <f t="shared" si="86"/>
        <v>339</v>
      </c>
      <c r="J921" s="24">
        <f t="shared" si="87"/>
        <v>9</v>
      </c>
      <c r="K921" s="23">
        <f t="shared" si="88"/>
        <v>348</v>
      </c>
    </row>
    <row r="922" spans="1:11" x14ac:dyDescent="0.25">
      <c r="A922" s="22" t="str">
        <f t="shared" si="85"/>
        <v>City of Yonkers Ward 9 ED 12</v>
      </c>
      <c r="B922" s="11">
        <v>250912</v>
      </c>
      <c r="C922" s="11">
        <v>63</v>
      </c>
      <c r="D922" s="11">
        <v>99</v>
      </c>
      <c r="E922" s="11">
        <v>14</v>
      </c>
      <c r="F922" s="11">
        <v>6</v>
      </c>
      <c r="G922" s="11">
        <v>0</v>
      </c>
      <c r="H922" s="11">
        <v>0</v>
      </c>
      <c r="I922" s="23">
        <f t="shared" si="86"/>
        <v>182</v>
      </c>
      <c r="J922" s="24">
        <f t="shared" si="87"/>
        <v>1</v>
      </c>
      <c r="K922" s="23">
        <f t="shared" si="88"/>
        <v>183</v>
      </c>
    </row>
    <row r="923" spans="1:11" x14ac:dyDescent="0.25">
      <c r="A923" s="22" t="str">
        <f t="shared" si="85"/>
        <v>City of Yonkers Ward 9 ED 13</v>
      </c>
      <c r="B923" s="11">
        <v>250913</v>
      </c>
      <c r="C923" s="11">
        <v>91</v>
      </c>
      <c r="D923" s="11">
        <v>48</v>
      </c>
      <c r="E923" s="11">
        <v>3</v>
      </c>
      <c r="F923" s="11">
        <v>4</v>
      </c>
      <c r="G923" s="11">
        <v>1</v>
      </c>
      <c r="H923" s="11">
        <v>0</v>
      </c>
      <c r="I923" s="23">
        <f t="shared" si="86"/>
        <v>147</v>
      </c>
      <c r="J923" s="24">
        <f t="shared" si="87"/>
        <v>2</v>
      </c>
      <c r="K923" s="23">
        <f t="shared" si="88"/>
        <v>149</v>
      </c>
    </row>
    <row r="924" spans="1:11" x14ac:dyDescent="0.25">
      <c r="A924" s="22" t="str">
        <f t="shared" si="85"/>
        <v>City of Yonkers Ward 9 ED 15</v>
      </c>
      <c r="B924" s="11">
        <v>250915</v>
      </c>
      <c r="C924" s="11">
        <v>123</v>
      </c>
      <c r="D924" s="11">
        <v>229</v>
      </c>
      <c r="E924" s="11">
        <v>20</v>
      </c>
      <c r="F924" s="11">
        <v>5</v>
      </c>
      <c r="G924" s="11">
        <v>2</v>
      </c>
      <c r="H924" s="11">
        <v>0</v>
      </c>
      <c r="I924" s="23">
        <f t="shared" si="86"/>
        <v>379</v>
      </c>
      <c r="J924" s="24">
        <f t="shared" si="87"/>
        <v>0</v>
      </c>
      <c r="K924" s="23">
        <f t="shared" si="88"/>
        <v>379</v>
      </c>
    </row>
    <row r="925" spans="1:11" x14ac:dyDescent="0.25">
      <c r="A925" s="22" t="str">
        <f t="shared" si="85"/>
        <v>City of Yonkers Ward 9 ED 16</v>
      </c>
      <c r="B925" s="11">
        <v>250916</v>
      </c>
      <c r="C925" s="11">
        <v>113</v>
      </c>
      <c r="D925" s="11">
        <v>140</v>
      </c>
      <c r="E925" s="11">
        <v>10</v>
      </c>
      <c r="F925" s="11">
        <v>13</v>
      </c>
      <c r="G925" s="11">
        <v>1</v>
      </c>
      <c r="H925" s="11">
        <v>0</v>
      </c>
      <c r="I925" s="23">
        <f t="shared" si="86"/>
        <v>277</v>
      </c>
      <c r="J925" s="24">
        <f t="shared" si="87"/>
        <v>7</v>
      </c>
      <c r="K925" s="23">
        <f t="shared" si="88"/>
        <v>284</v>
      </c>
    </row>
    <row r="926" spans="1:11" ht="13.8" thickBot="1" x14ac:dyDescent="0.3">
      <c r="A926" s="18" t="str">
        <f t="shared" si="85"/>
        <v>City of Yonkers Ward 9 ED 17</v>
      </c>
      <c r="B926" s="19">
        <v>250917</v>
      </c>
      <c r="C926" s="19">
        <v>49</v>
      </c>
      <c r="D926" s="19">
        <v>38</v>
      </c>
      <c r="E926" s="19">
        <v>1</v>
      </c>
      <c r="F926" s="19">
        <v>2</v>
      </c>
      <c r="G926" s="19">
        <v>0</v>
      </c>
      <c r="H926" s="19">
        <v>0</v>
      </c>
      <c r="I926" s="19">
        <f t="shared" si="86"/>
        <v>90</v>
      </c>
      <c r="J926" s="26">
        <f t="shared" si="87"/>
        <v>0</v>
      </c>
      <c r="K926" s="19">
        <f t="shared" si="88"/>
        <v>90</v>
      </c>
    </row>
    <row r="927" spans="1:11" x14ac:dyDescent="0.25">
      <c r="A927" s="22"/>
      <c r="B927" s="11" t="s">
        <v>977</v>
      </c>
      <c r="C927" s="11">
        <f>SUM(C911:C926)</f>
        <v>1689</v>
      </c>
      <c r="D927" s="11">
        <f t="shared" ref="D927:K927" si="91">SUM(D911:D926)</f>
        <v>1901</v>
      </c>
      <c r="E927" s="11">
        <f t="shared" si="91"/>
        <v>181</v>
      </c>
      <c r="F927" s="11">
        <f t="shared" si="91"/>
        <v>118</v>
      </c>
      <c r="G927" s="11">
        <f t="shared" si="91"/>
        <v>12</v>
      </c>
      <c r="H927" s="11">
        <f t="shared" si="91"/>
        <v>3</v>
      </c>
      <c r="I927" s="11">
        <f t="shared" si="91"/>
        <v>3904</v>
      </c>
      <c r="J927" s="11">
        <f t="shared" si="91"/>
        <v>60</v>
      </c>
      <c r="K927" s="11">
        <f t="shared" si="91"/>
        <v>3964</v>
      </c>
    </row>
    <row r="928" spans="1:11" x14ac:dyDescent="0.25">
      <c r="A928" s="22" t="str">
        <f t="shared" si="85"/>
        <v>City of Yonkers Ward 10 ED 1</v>
      </c>
      <c r="B928" s="11">
        <v>251001</v>
      </c>
      <c r="C928" s="11">
        <v>110</v>
      </c>
      <c r="D928" s="11">
        <v>75</v>
      </c>
      <c r="E928" s="11">
        <v>13</v>
      </c>
      <c r="F928" s="11">
        <v>6</v>
      </c>
      <c r="G928" s="11">
        <v>0</v>
      </c>
      <c r="H928" s="11">
        <v>0</v>
      </c>
      <c r="I928" s="23">
        <f t="shared" si="86"/>
        <v>204</v>
      </c>
      <c r="J928" s="24">
        <f t="shared" si="87"/>
        <v>2</v>
      </c>
      <c r="K928" s="23">
        <f t="shared" si="88"/>
        <v>206</v>
      </c>
    </row>
    <row r="929" spans="1:11" x14ac:dyDescent="0.25">
      <c r="A929" s="22" t="str">
        <f t="shared" si="85"/>
        <v>City of Yonkers Ward 10 ED 2</v>
      </c>
      <c r="B929" s="11">
        <v>251002</v>
      </c>
      <c r="C929" s="11">
        <v>111</v>
      </c>
      <c r="D929" s="11">
        <v>59</v>
      </c>
      <c r="E929" s="11">
        <v>8</v>
      </c>
      <c r="F929" s="11">
        <v>2</v>
      </c>
      <c r="G929" s="11">
        <v>1</v>
      </c>
      <c r="H929" s="11">
        <v>0</v>
      </c>
      <c r="I929" s="23">
        <f t="shared" si="86"/>
        <v>181</v>
      </c>
      <c r="J929" s="24">
        <f t="shared" si="87"/>
        <v>2</v>
      </c>
      <c r="K929" s="23">
        <f t="shared" si="88"/>
        <v>183</v>
      </c>
    </row>
    <row r="930" spans="1:11" x14ac:dyDescent="0.25">
      <c r="A930" s="22" t="str">
        <f t="shared" si="85"/>
        <v>City of Yonkers Ward 10 ED 3</v>
      </c>
      <c r="B930" s="11">
        <v>251003</v>
      </c>
      <c r="C930" s="11">
        <v>109</v>
      </c>
      <c r="D930" s="11">
        <v>136</v>
      </c>
      <c r="E930" s="11">
        <v>14</v>
      </c>
      <c r="F930" s="11">
        <v>3</v>
      </c>
      <c r="G930" s="11">
        <v>0</v>
      </c>
      <c r="H930" s="11">
        <v>0</v>
      </c>
      <c r="I930" s="23">
        <f t="shared" si="86"/>
        <v>262</v>
      </c>
      <c r="J930" s="24">
        <f t="shared" si="87"/>
        <v>2</v>
      </c>
      <c r="K930" s="23">
        <f t="shared" si="88"/>
        <v>264</v>
      </c>
    </row>
    <row r="931" spans="1:11" x14ac:dyDescent="0.25">
      <c r="A931" s="22" t="str">
        <f t="shared" si="85"/>
        <v>City of Yonkers Ward 10 ED 4</v>
      </c>
      <c r="B931" s="11">
        <v>251004</v>
      </c>
      <c r="C931" s="11">
        <v>84</v>
      </c>
      <c r="D931" s="11">
        <v>118</v>
      </c>
      <c r="E931" s="11">
        <v>10</v>
      </c>
      <c r="F931" s="11">
        <v>6</v>
      </c>
      <c r="G931" s="11">
        <v>0</v>
      </c>
      <c r="H931" s="11">
        <v>0</v>
      </c>
      <c r="I931" s="23">
        <f t="shared" si="86"/>
        <v>218</v>
      </c>
      <c r="J931" s="24">
        <f t="shared" si="87"/>
        <v>4</v>
      </c>
      <c r="K931" s="23">
        <f t="shared" si="88"/>
        <v>222</v>
      </c>
    </row>
    <row r="932" spans="1:11" x14ac:dyDescent="0.25">
      <c r="A932" s="22" t="str">
        <f t="shared" si="85"/>
        <v>City of Yonkers Ward 10 ED 5</v>
      </c>
      <c r="B932" s="11">
        <v>251005</v>
      </c>
      <c r="C932" s="11">
        <v>59</v>
      </c>
      <c r="D932" s="11">
        <v>111</v>
      </c>
      <c r="E932" s="11">
        <v>14</v>
      </c>
      <c r="F932" s="11">
        <v>5</v>
      </c>
      <c r="G932" s="11">
        <v>0</v>
      </c>
      <c r="H932" s="11">
        <v>0</v>
      </c>
      <c r="I932" s="23">
        <f t="shared" si="86"/>
        <v>189</v>
      </c>
      <c r="J932" s="24">
        <f t="shared" si="87"/>
        <v>1</v>
      </c>
      <c r="K932" s="23">
        <f t="shared" si="88"/>
        <v>190</v>
      </c>
    </row>
    <row r="933" spans="1:11" x14ac:dyDescent="0.25">
      <c r="A933" s="22" t="str">
        <f t="shared" si="85"/>
        <v>City of Yonkers Ward 10 ED 6</v>
      </c>
      <c r="B933" s="11">
        <v>251006</v>
      </c>
      <c r="C933" s="11">
        <v>305</v>
      </c>
      <c r="D933" s="11">
        <v>35</v>
      </c>
      <c r="E933" s="11">
        <v>1</v>
      </c>
      <c r="F933" s="11">
        <v>9</v>
      </c>
      <c r="G933" s="11">
        <v>2</v>
      </c>
      <c r="H933" s="11">
        <v>0</v>
      </c>
      <c r="I933" s="23">
        <f t="shared" si="86"/>
        <v>352</v>
      </c>
      <c r="J933" s="24">
        <f t="shared" si="87"/>
        <v>9</v>
      </c>
      <c r="K933" s="23">
        <f t="shared" si="88"/>
        <v>361</v>
      </c>
    </row>
    <row r="934" spans="1:11" x14ac:dyDescent="0.25">
      <c r="A934" s="22" t="str">
        <f t="shared" ref="A934:A988" si="92">VLOOKUP(B934,KEY,3,FALSE)</f>
        <v>City of Yonkers Ward 10 ED 7</v>
      </c>
      <c r="B934" s="11">
        <v>251007</v>
      </c>
      <c r="C934" s="11">
        <v>215</v>
      </c>
      <c r="D934" s="11">
        <v>200</v>
      </c>
      <c r="E934" s="11">
        <v>31</v>
      </c>
      <c r="F934" s="11">
        <v>11</v>
      </c>
      <c r="G934" s="11">
        <v>3</v>
      </c>
      <c r="H934" s="11">
        <v>1</v>
      </c>
      <c r="I934" s="23">
        <f t="shared" si="86"/>
        <v>461</v>
      </c>
      <c r="J934" s="24">
        <f t="shared" si="87"/>
        <v>14</v>
      </c>
      <c r="K934" s="23">
        <f t="shared" si="88"/>
        <v>475</v>
      </c>
    </row>
    <row r="935" spans="1:11" x14ac:dyDescent="0.25">
      <c r="A935" s="22" t="str">
        <f t="shared" si="92"/>
        <v>City of Yonkers Ward 10 ED 8</v>
      </c>
      <c r="B935" s="11">
        <v>251008</v>
      </c>
      <c r="C935" s="11">
        <v>94</v>
      </c>
      <c r="D935" s="11">
        <v>153</v>
      </c>
      <c r="E935" s="11">
        <v>14</v>
      </c>
      <c r="F935" s="11">
        <v>7</v>
      </c>
      <c r="G935" s="11">
        <v>1</v>
      </c>
      <c r="H935" s="11">
        <v>1</v>
      </c>
      <c r="I935" s="23">
        <f t="shared" si="86"/>
        <v>270</v>
      </c>
      <c r="J935" s="24">
        <f t="shared" si="87"/>
        <v>7</v>
      </c>
      <c r="K935" s="23">
        <f t="shared" si="88"/>
        <v>277</v>
      </c>
    </row>
    <row r="936" spans="1:11" x14ac:dyDescent="0.25">
      <c r="A936" s="22" t="str">
        <f t="shared" si="92"/>
        <v>City of Yonkers Ward 10 ED 9</v>
      </c>
      <c r="B936" s="11">
        <v>251009</v>
      </c>
      <c r="C936" s="11">
        <v>172</v>
      </c>
      <c r="D936" s="11">
        <v>208</v>
      </c>
      <c r="E936" s="11">
        <v>34</v>
      </c>
      <c r="F936" s="11">
        <v>10</v>
      </c>
      <c r="G936" s="11">
        <v>3</v>
      </c>
      <c r="H936" s="11">
        <v>0</v>
      </c>
      <c r="I936" s="23">
        <f t="shared" si="86"/>
        <v>427</v>
      </c>
      <c r="J936" s="24">
        <f t="shared" si="87"/>
        <v>6</v>
      </c>
      <c r="K936" s="23">
        <f t="shared" si="88"/>
        <v>433</v>
      </c>
    </row>
    <row r="937" spans="1:11" x14ac:dyDescent="0.25">
      <c r="A937" s="22" t="str">
        <f t="shared" si="92"/>
        <v>City of Yonkers Ward 10 ED 11</v>
      </c>
      <c r="B937" s="11">
        <v>251011</v>
      </c>
      <c r="C937" s="11">
        <v>212</v>
      </c>
      <c r="D937" s="11">
        <v>209</v>
      </c>
      <c r="E937" s="11">
        <v>16</v>
      </c>
      <c r="F937" s="11">
        <v>10</v>
      </c>
      <c r="G937" s="11">
        <v>3</v>
      </c>
      <c r="H937" s="11">
        <v>0</v>
      </c>
      <c r="I937" s="23">
        <f t="shared" si="86"/>
        <v>450</v>
      </c>
      <c r="J937" s="24">
        <f t="shared" si="87"/>
        <v>15</v>
      </c>
      <c r="K937" s="23">
        <f t="shared" si="88"/>
        <v>465</v>
      </c>
    </row>
    <row r="938" spans="1:11" x14ac:dyDescent="0.25">
      <c r="A938" s="22" t="str">
        <f t="shared" si="92"/>
        <v>City of Yonkers Ward 10 ED 12</v>
      </c>
      <c r="B938" s="11">
        <v>251012</v>
      </c>
      <c r="C938" s="11">
        <v>201</v>
      </c>
      <c r="D938" s="11">
        <v>99</v>
      </c>
      <c r="E938" s="11">
        <v>12</v>
      </c>
      <c r="F938" s="11">
        <v>6</v>
      </c>
      <c r="G938" s="11">
        <v>1</v>
      </c>
      <c r="H938" s="11">
        <v>0</v>
      </c>
      <c r="I938" s="23">
        <f t="shared" si="86"/>
        <v>319</v>
      </c>
      <c r="J938" s="24">
        <f t="shared" si="87"/>
        <v>9</v>
      </c>
      <c r="K938" s="23">
        <f t="shared" si="88"/>
        <v>328</v>
      </c>
    </row>
    <row r="939" spans="1:11" x14ac:dyDescent="0.25">
      <c r="A939" s="22" t="str">
        <f t="shared" si="92"/>
        <v>City of Yonkers Ward 10 ED 13</v>
      </c>
      <c r="B939" s="11">
        <v>251013</v>
      </c>
      <c r="C939" s="11">
        <v>66</v>
      </c>
      <c r="D939" s="11">
        <v>49</v>
      </c>
      <c r="E939" s="11">
        <v>8</v>
      </c>
      <c r="F939" s="11">
        <v>5</v>
      </c>
      <c r="G939" s="11">
        <v>0</v>
      </c>
      <c r="H939" s="11">
        <v>0</v>
      </c>
      <c r="I939" s="23">
        <f t="shared" si="86"/>
        <v>128</v>
      </c>
      <c r="J939" s="24">
        <f t="shared" si="87"/>
        <v>4</v>
      </c>
      <c r="K939" s="23">
        <f t="shared" si="88"/>
        <v>132</v>
      </c>
    </row>
    <row r="940" spans="1:11" x14ac:dyDescent="0.25">
      <c r="A940" s="22" t="str">
        <f t="shared" si="92"/>
        <v>City of Yonkers Ward 10 ED 14</v>
      </c>
      <c r="B940" s="11">
        <v>251014</v>
      </c>
      <c r="C940" s="11">
        <v>160</v>
      </c>
      <c r="D940" s="11">
        <v>276</v>
      </c>
      <c r="E940" s="11">
        <v>26</v>
      </c>
      <c r="F940" s="11">
        <v>14</v>
      </c>
      <c r="G940" s="11">
        <v>1</v>
      </c>
      <c r="H940" s="11">
        <v>0</v>
      </c>
      <c r="I940" s="23">
        <f t="shared" si="86"/>
        <v>477</v>
      </c>
      <c r="J940" s="24">
        <f t="shared" si="87"/>
        <v>4</v>
      </c>
      <c r="K940" s="23">
        <f t="shared" si="88"/>
        <v>481</v>
      </c>
    </row>
    <row r="941" spans="1:11" x14ac:dyDescent="0.25">
      <c r="A941" s="22" t="str">
        <f t="shared" si="92"/>
        <v>City of Yonkers Ward 10 ED 15</v>
      </c>
      <c r="B941" s="11">
        <v>251015</v>
      </c>
      <c r="C941" s="11">
        <v>106</v>
      </c>
      <c r="D941" s="11">
        <v>42</v>
      </c>
      <c r="E941" s="11">
        <v>7</v>
      </c>
      <c r="F941" s="11">
        <v>5</v>
      </c>
      <c r="G941" s="11">
        <v>2</v>
      </c>
      <c r="H941" s="11">
        <v>0</v>
      </c>
      <c r="I941" s="23">
        <f t="shared" si="86"/>
        <v>162</v>
      </c>
      <c r="J941" s="24">
        <f t="shared" si="87"/>
        <v>3</v>
      </c>
      <c r="K941" s="23">
        <f t="shared" si="88"/>
        <v>165</v>
      </c>
    </row>
    <row r="942" spans="1:11" x14ac:dyDescent="0.25">
      <c r="A942" s="22" t="str">
        <f t="shared" si="92"/>
        <v>City of Yonkers Ward 10 ED 16</v>
      </c>
      <c r="B942" s="11">
        <v>251016</v>
      </c>
      <c r="C942" s="11">
        <v>160</v>
      </c>
      <c r="D942" s="11">
        <v>211</v>
      </c>
      <c r="E942" s="11">
        <v>33</v>
      </c>
      <c r="F942" s="11">
        <v>11</v>
      </c>
      <c r="G942" s="11">
        <v>0</v>
      </c>
      <c r="H942" s="11">
        <v>0</v>
      </c>
      <c r="I942" s="23">
        <f t="shared" si="86"/>
        <v>415</v>
      </c>
      <c r="J942" s="24">
        <f t="shared" si="87"/>
        <v>7</v>
      </c>
      <c r="K942" s="23">
        <f t="shared" si="88"/>
        <v>422</v>
      </c>
    </row>
    <row r="943" spans="1:11" x14ac:dyDescent="0.25">
      <c r="A943" s="22" t="str">
        <f t="shared" si="92"/>
        <v>City of Yonkers Ward 10 ED 17</v>
      </c>
      <c r="B943" s="11">
        <v>251017</v>
      </c>
      <c r="C943" s="11">
        <v>4</v>
      </c>
      <c r="D943" s="11">
        <v>9</v>
      </c>
      <c r="E943" s="11">
        <v>2</v>
      </c>
      <c r="F943" s="11">
        <v>2</v>
      </c>
      <c r="G943" s="11">
        <v>1</v>
      </c>
      <c r="H943" s="11">
        <v>0</v>
      </c>
      <c r="I943" s="23">
        <f t="shared" si="86"/>
        <v>18</v>
      </c>
      <c r="J943" s="24">
        <f t="shared" si="87"/>
        <v>0</v>
      </c>
      <c r="K943" s="23">
        <f t="shared" si="88"/>
        <v>18</v>
      </c>
    </row>
    <row r="944" spans="1:11" x14ac:dyDescent="0.25">
      <c r="A944" s="22" t="str">
        <f t="shared" si="92"/>
        <v>City of Yonkers Ward 10 ED 18</v>
      </c>
      <c r="B944" s="11">
        <v>251018</v>
      </c>
      <c r="C944" s="11">
        <v>20</v>
      </c>
      <c r="D944" s="11">
        <v>20</v>
      </c>
      <c r="E944" s="11">
        <v>0</v>
      </c>
      <c r="F944" s="11">
        <v>3</v>
      </c>
      <c r="G944" s="11">
        <v>0</v>
      </c>
      <c r="H944" s="11">
        <v>0</v>
      </c>
      <c r="I944" s="23">
        <f t="shared" si="86"/>
        <v>43</v>
      </c>
      <c r="J944" s="24">
        <f t="shared" si="87"/>
        <v>3</v>
      </c>
      <c r="K944" s="23">
        <f t="shared" si="88"/>
        <v>46</v>
      </c>
    </row>
    <row r="945" spans="1:11" x14ac:dyDescent="0.25">
      <c r="A945" s="22" t="str">
        <f t="shared" si="92"/>
        <v>City of Yonkers Ward 10 ED 20</v>
      </c>
      <c r="B945" s="11">
        <v>251020</v>
      </c>
      <c r="C945" s="11">
        <v>187</v>
      </c>
      <c r="D945" s="11">
        <v>205</v>
      </c>
      <c r="E945" s="11">
        <v>16</v>
      </c>
      <c r="F945" s="11">
        <v>8</v>
      </c>
      <c r="G945" s="11">
        <v>0</v>
      </c>
      <c r="H945" s="11">
        <v>0</v>
      </c>
      <c r="I945" s="23">
        <f t="shared" si="86"/>
        <v>416</v>
      </c>
      <c r="J945" s="24">
        <f t="shared" si="87"/>
        <v>6</v>
      </c>
      <c r="K945" s="23">
        <f t="shared" si="88"/>
        <v>422</v>
      </c>
    </row>
    <row r="946" spans="1:11" x14ac:dyDescent="0.25">
      <c r="A946" s="22" t="str">
        <f t="shared" si="92"/>
        <v>City of Yonkers Ward 10 ED 21</v>
      </c>
      <c r="B946" s="11">
        <v>251021</v>
      </c>
      <c r="C946" s="11">
        <v>27</v>
      </c>
      <c r="D946" s="11">
        <v>63</v>
      </c>
      <c r="E946" s="11">
        <v>3</v>
      </c>
      <c r="F946" s="11">
        <v>5</v>
      </c>
      <c r="G946" s="11">
        <v>0</v>
      </c>
      <c r="H946" s="11">
        <v>0</v>
      </c>
      <c r="I946" s="23">
        <f t="shared" si="86"/>
        <v>98</v>
      </c>
      <c r="J946" s="24">
        <f t="shared" si="87"/>
        <v>3</v>
      </c>
      <c r="K946" s="23">
        <f t="shared" si="88"/>
        <v>101</v>
      </c>
    </row>
    <row r="947" spans="1:11" ht="13.8" thickBot="1" x14ac:dyDescent="0.3">
      <c r="A947" s="18" t="str">
        <f t="shared" si="92"/>
        <v>City of Yonkers Ward 10 ED 25</v>
      </c>
      <c r="B947" s="19">
        <v>251025</v>
      </c>
      <c r="C947" s="19">
        <v>158</v>
      </c>
      <c r="D947" s="19">
        <v>156</v>
      </c>
      <c r="E947" s="19">
        <v>18</v>
      </c>
      <c r="F947" s="19">
        <v>11</v>
      </c>
      <c r="G947" s="19">
        <v>2</v>
      </c>
      <c r="H947" s="19">
        <v>0</v>
      </c>
      <c r="I947" s="19">
        <f t="shared" ref="I947:I988" si="93">SUM(C947:H947)</f>
        <v>345</v>
      </c>
      <c r="J947" s="26">
        <f t="shared" ref="J947:J988" si="94">SUM(K947-I947)</f>
        <v>1</v>
      </c>
      <c r="K947" s="19">
        <f t="shared" ref="K947:K988" si="95">VLOOKUP(B947,KEY,2,FALSE)</f>
        <v>346</v>
      </c>
    </row>
    <row r="948" spans="1:11" x14ac:dyDescent="0.25">
      <c r="A948" s="22"/>
      <c r="B948" s="11" t="s">
        <v>977</v>
      </c>
      <c r="C948" s="11">
        <f>SUM(C928:C947)</f>
        <v>2560</v>
      </c>
      <c r="D948" s="11">
        <f t="shared" ref="D948:K948" si="96">SUM(D928:D947)</f>
        <v>2434</v>
      </c>
      <c r="E948" s="11">
        <f t="shared" si="96"/>
        <v>280</v>
      </c>
      <c r="F948" s="11">
        <f t="shared" si="96"/>
        <v>139</v>
      </c>
      <c r="G948" s="11">
        <f t="shared" si="96"/>
        <v>20</v>
      </c>
      <c r="H948" s="11">
        <f t="shared" si="96"/>
        <v>2</v>
      </c>
      <c r="I948" s="11">
        <f t="shared" si="96"/>
        <v>5435</v>
      </c>
      <c r="J948" s="11">
        <f t="shared" si="96"/>
        <v>102</v>
      </c>
      <c r="K948" s="11">
        <f t="shared" si="96"/>
        <v>5537</v>
      </c>
    </row>
    <row r="949" spans="1:11" x14ac:dyDescent="0.25">
      <c r="A949" s="22" t="str">
        <f t="shared" si="92"/>
        <v>City of Yonkers Ward 11 ED 1</v>
      </c>
      <c r="B949" s="11">
        <v>251101</v>
      </c>
      <c r="C949" s="11">
        <v>201</v>
      </c>
      <c r="D949" s="11">
        <v>215</v>
      </c>
      <c r="E949" s="11">
        <v>17</v>
      </c>
      <c r="F949" s="11">
        <v>16</v>
      </c>
      <c r="G949" s="11">
        <v>1</v>
      </c>
      <c r="H949" s="11">
        <v>1</v>
      </c>
      <c r="I949" s="23">
        <f t="shared" si="93"/>
        <v>451</v>
      </c>
      <c r="J949" s="24">
        <f t="shared" si="94"/>
        <v>0</v>
      </c>
      <c r="K949" s="23">
        <f t="shared" si="95"/>
        <v>451</v>
      </c>
    </row>
    <row r="950" spans="1:11" x14ac:dyDescent="0.25">
      <c r="A950" s="22" t="str">
        <f t="shared" si="92"/>
        <v>City of Yonkers Ward 11 ED 2</v>
      </c>
      <c r="B950" s="11">
        <v>251102</v>
      </c>
      <c r="C950" s="11">
        <v>166</v>
      </c>
      <c r="D950" s="11">
        <v>156</v>
      </c>
      <c r="E950" s="11">
        <v>21</v>
      </c>
      <c r="F950" s="11">
        <v>17</v>
      </c>
      <c r="G950" s="11">
        <v>2</v>
      </c>
      <c r="H950" s="11">
        <v>0</v>
      </c>
      <c r="I950" s="23">
        <f t="shared" si="93"/>
        <v>362</v>
      </c>
      <c r="J950" s="24">
        <f t="shared" si="94"/>
        <v>7</v>
      </c>
      <c r="K950" s="23">
        <f t="shared" si="95"/>
        <v>369</v>
      </c>
    </row>
    <row r="951" spans="1:11" x14ac:dyDescent="0.25">
      <c r="A951" s="22" t="str">
        <f t="shared" si="92"/>
        <v>City of Yonkers Ward 11 ED 3</v>
      </c>
      <c r="B951" s="11">
        <v>251103</v>
      </c>
      <c r="C951" s="11">
        <v>160</v>
      </c>
      <c r="D951" s="11">
        <v>204</v>
      </c>
      <c r="E951" s="11">
        <v>18</v>
      </c>
      <c r="F951" s="11">
        <v>12</v>
      </c>
      <c r="G951" s="11">
        <v>0</v>
      </c>
      <c r="H951" s="11">
        <v>0</v>
      </c>
      <c r="I951" s="23">
        <f t="shared" si="93"/>
        <v>394</v>
      </c>
      <c r="J951" s="24">
        <f t="shared" si="94"/>
        <v>6</v>
      </c>
      <c r="K951" s="23">
        <f t="shared" si="95"/>
        <v>400</v>
      </c>
    </row>
    <row r="952" spans="1:11" x14ac:dyDescent="0.25">
      <c r="A952" s="22" t="str">
        <f t="shared" si="92"/>
        <v>City of Yonkers Ward 11 ED 4</v>
      </c>
      <c r="B952" s="11">
        <v>251104</v>
      </c>
      <c r="C952" s="11">
        <v>236</v>
      </c>
      <c r="D952" s="11">
        <v>128</v>
      </c>
      <c r="E952" s="11">
        <v>23</v>
      </c>
      <c r="F952" s="11">
        <v>15</v>
      </c>
      <c r="G952" s="11">
        <v>3</v>
      </c>
      <c r="H952" s="11">
        <v>0</v>
      </c>
      <c r="I952" s="23">
        <f t="shared" si="93"/>
        <v>405</v>
      </c>
      <c r="J952" s="24">
        <f t="shared" si="94"/>
        <v>5</v>
      </c>
      <c r="K952" s="23">
        <f t="shared" si="95"/>
        <v>410</v>
      </c>
    </row>
    <row r="953" spans="1:11" x14ac:dyDescent="0.25">
      <c r="A953" s="22" t="str">
        <f t="shared" si="92"/>
        <v>City of Yonkers Ward 11 ED 5</v>
      </c>
      <c r="B953" s="11">
        <v>251105</v>
      </c>
      <c r="C953" s="11">
        <v>221</v>
      </c>
      <c r="D953" s="11">
        <v>202</v>
      </c>
      <c r="E953" s="11">
        <v>21</v>
      </c>
      <c r="F953" s="11">
        <v>14</v>
      </c>
      <c r="G953" s="11">
        <v>1</v>
      </c>
      <c r="H953" s="11">
        <v>0</v>
      </c>
      <c r="I953" s="23">
        <f t="shared" si="93"/>
        <v>459</v>
      </c>
      <c r="J953" s="24">
        <f t="shared" si="94"/>
        <v>9</v>
      </c>
      <c r="K953" s="23">
        <f t="shared" si="95"/>
        <v>468</v>
      </c>
    </row>
    <row r="954" spans="1:11" x14ac:dyDescent="0.25">
      <c r="A954" s="22" t="str">
        <f t="shared" si="92"/>
        <v>City of Yonkers Ward 11 ED 6</v>
      </c>
      <c r="B954" s="11">
        <v>251106</v>
      </c>
      <c r="C954" s="11">
        <v>70</v>
      </c>
      <c r="D954" s="11">
        <v>62</v>
      </c>
      <c r="E954" s="11">
        <v>5</v>
      </c>
      <c r="F954" s="11">
        <v>5</v>
      </c>
      <c r="G954" s="11">
        <v>0</v>
      </c>
      <c r="H954" s="11">
        <v>0</v>
      </c>
      <c r="I954" s="23">
        <f t="shared" si="93"/>
        <v>142</v>
      </c>
      <c r="J954" s="24">
        <f t="shared" si="94"/>
        <v>2</v>
      </c>
      <c r="K954" s="23">
        <f t="shared" si="95"/>
        <v>144</v>
      </c>
    </row>
    <row r="955" spans="1:11" x14ac:dyDescent="0.25">
      <c r="A955" s="22" t="str">
        <f t="shared" si="92"/>
        <v>City of Yonkers Ward 11 ED 7</v>
      </c>
      <c r="B955" s="11">
        <v>251107</v>
      </c>
      <c r="C955" s="11">
        <v>150</v>
      </c>
      <c r="D955" s="11">
        <v>159</v>
      </c>
      <c r="E955" s="11">
        <v>22</v>
      </c>
      <c r="F955" s="11">
        <v>16</v>
      </c>
      <c r="G955" s="11">
        <v>1</v>
      </c>
      <c r="H955" s="11">
        <v>0</v>
      </c>
      <c r="I955" s="23">
        <f t="shared" si="93"/>
        <v>348</v>
      </c>
      <c r="J955" s="24">
        <f t="shared" si="94"/>
        <v>2</v>
      </c>
      <c r="K955" s="23">
        <f t="shared" si="95"/>
        <v>350</v>
      </c>
    </row>
    <row r="956" spans="1:11" x14ac:dyDescent="0.25">
      <c r="A956" s="22" t="str">
        <f t="shared" si="92"/>
        <v>City of Yonkers Ward 11 ED 8</v>
      </c>
      <c r="B956" s="11">
        <v>251108</v>
      </c>
      <c r="C956" s="11">
        <v>123</v>
      </c>
      <c r="D956" s="11">
        <v>123</v>
      </c>
      <c r="E956" s="11">
        <v>12</v>
      </c>
      <c r="F956" s="11">
        <v>6</v>
      </c>
      <c r="G956" s="11">
        <v>2</v>
      </c>
      <c r="H956" s="11">
        <v>0</v>
      </c>
      <c r="I956" s="23">
        <f t="shared" si="93"/>
        <v>266</v>
      </c>
      <c r="J956" s="24">
        <f t="shared" si="94"/>
        <v>3</v>
      </c>
      <c r="K956" s="23">
        <f t="shared" si="95"/>
        <v>269</v>
      </c>
    </row>
    <row r="957" spans="1:11" x14ac:dyDescent="0.25">
      <c r="A957" s="22" t="str">
        <f t="shared" si="92"/>
        <v>City of Yonkers Ward 11 ED 9</v>
      </c>
      <c r="B957" s="11">
        <v>251109</v>
      </c>
      <c r="C957" s="11">
        <v>96</v>
      </c>
      <c r="D957" s="11">
        <v>121</v>
      </c>
      <c r="E957" s="11">
        <v>13</v>
      </c>
      <c r="F957" s="11">
        <v>10</v>
      </c>
      <c r="G957" s="11">
        <v>0</v>
      </c>
      <c r="H957" s="11">
        <v>0</v>
      </c>
      <c r="I957" s="23">
        <f t="shared" si="93"/>
        <v>240</v>
      </c>
      <c r="J957" s="24">
        <f t="shared" si="94"/>
        <v>4</v>
      </c>
      <c r="K957" s="23">
        <f t="shared" si="95"/>
        <v>244</v>
      </c>
    </row>
    <row r="958" spans="1:11" x14ac:dyDescent="0.25">
      <c r="A958" s="22" t="str">
        <f t="shared" si="92"/>
        <v>City of Yonkers Ward 11 ED 10</v>
      </c>
      <c r="B958" s="11">
        <v>251110</v>
      </c>
      <c r="C958" s="11">
        <v>163</v>
      </c>
      <c r="D958" s="11">
        <v>171</v>
      </c>
      <c r="E958" s="11">
        <v>25</v>
      </c>
      <c r="F958" s="11">
        <v>6</v>
      </c>
      <c r="G958" s="11">
        <v>3</v>
      </c>
      <c r="H958" s="11">
        <v>0</v>
      </c>
      <c r="I958" s="23">
        <f t="shared" si="93"/>
        <v>368</v>
      </c>
      <c r="J958" s="24">
        <f t="shared" si="94"/>
        <v>9</v>
      </c>
      <c r="K958" s="23">
        <f t="shared" si="95"/>
        <v>377</v>
      </c>
    </row>
    <row r="959" spans="1:11" x14ac:dyDescent="0.25">
      <c r="A959" s="22" t="str">
        <f t="shared" si="92"/>
        <v>City of Yonkers Ward 11 ED 11</v>
      </c>
      <c r="B959" s="11">
        <v>251111</v>
      </c>
      <c r="C959" s="11">
        <v>176</v>
      </c>
      <c r="D959" s="11">
        <v>126</v>
      </c>
      <c r="E959" s="11">
        <v>14</v>
      </c>
      <c r="F959" s="11">
        <v>16</v>
      </c>
      <c r="G959" s="11">
        <v>1</v>
      </c>
      <c r="H959" s="11">
        <v>0</v>
      </c>
      <c r="I959" s="23">
        <f t="shared" si="93"/>
        <v>333</v>
      </c>
      <c r="J959" s="24">
        <f t="shared" si="94"/>
        <v>7</v>
      </c>
      <c r="K959" s="23">
        <f t="shared" si="95"/>
        <v>340</v>
      </c>
    </row>
    <row r="960" spans="1:11" x14ac:dyDescent="0.25">
      <c r="A960" s="22" t="str">
        <f t="shared" si="92"/>
        <v>City of Yonkers Ward 11 ED 12</v>
      </c>
      <c r="B960" s="11">
        <v>251112</v>
      </c>
      <c r="C960" s="11">
        <v>250</v>
      </c>
      <c r="D960" s="11">
        <v>97</v>
      </c>
      <c r="E960" s="11">
        <v>18</v>
      </c>
      <c r="F960" s="11">
        <v>11</v>
      </c>
      <c r="G960" s="11">
        <v>1</v>
      </c>
      <c r="H960" s="11">
        <v>0</v>
      </c>
      <c r="I960" s="23">
        <f t="shared" si="93"/>
        <v>377</v>
      </c>
      <c r="J960" s="24">
        <f t="shared" si="94"/>
        <v>6</v>
      </c>
      <c r="K960" s="23">
        <f t="shared" si="95"/>
        <v>383</v>
      </c>
    </row>
    <row r="961" spans="1:11" x14ac:dyDescent="0.25">
      <c r="A961" s="22" t="str">
        <f t="shared" si="92"/>
        <v>City of Yonkers Ward 11 ED 13</v>
      </c>
      <c r="B961" s="11">
        <v>251113</v>
      </c>
      <c r="C961" s="11">
        <v>71</v>
      </c>
      <c r="D961" s="11">
        <v>34</v>
      </c>
      <c r="E961" s="11">
        <v>4</v>
      </c>
      <c r="F961" s="11">
        <v>4</v>
      </c>
      <c r="G961" s="11">
        <v>0</v>
      </c>
      <c r="H961" s="11">
        <v>0</v>
      </c>
      <c r="I961" s="23">
        <f t="shared" si="93"/>
        <v>113</v>
      </c>
      <c r="J961" s="24">
        <f t="shared" si="94"/>
        <v>3</v>
      </c>
      <c r="K961" s="23">
        <f t="shared" si="95"/>
        <v>116</v>
      </c>
    </row>
    <row r="962" spans="1:11" x14ac:dyDescent="0.25">
      <c r="A962" s="22" t="str">
        <f t="shared" si="92"/>
        <v>City of Yonkers Ward 11 ED 14</v>
      </c>
      <c r="B962" s="11">
        <v>251114</v>
      </c>
      <c r="C962" s="11">
        <v>178</v>
      </c>
      <c r="D962" s="11">
        <v>85</v>
      </c>
      <c r="E962" s="11">
        <v>6</v>
      </c>
      <c r="F962" s="11">
        <v>18</v>
      </c>
      <c r="G962" s="11">
        <v>0</v>
      </c>
      <c r="H962" s="11">
        <v>0</v>
      </c>
      <c r="I962" s="23">
        <f t="shared" si="93"/>
        <v>287</v>
      </c>
      <c r="J962" s="24">
        <f t="shared" si="94"/>
        <v>7</v>
      </c>
      <c r="K962" s="23">
        <f t="shared" si="95"/>
        <v>294</v>
      </c>
    </row>
    <row r="963" spans="1:11" x14ac:dyDescent="0.25">
      <c r="A963" s="22" t="str">
        <f t="shared" si="92"/>
        <v>City of Yonkers Ward 11 ED 16</v>
      </c>
      <c r="B963" s="11">
        <v>251116</v>
      </c>
      <c r="C963" s="11">
        <v>123</v>
      </c>
      <c r="D963" s="11">
        <v>43</v>
      </c>
      <c r="E963" s="11">
        <v>6</v>
      </c>
      <c r="F963" s="11">
        <v>4</v>
      </c>
      <c r="G963" s="11">
        <v>0</v>
      </c>
      <c r="H963" s="11">
        <v>0</v>
      </c>
      <c r="I963" s="23">
        <f t="shared" si="93"/>
        <v>176</v>
      </c>
      <c r="J963" s="24">
        <f t="shared" si="94"/>
        <v>1</v>
      </c>
      <c r="K963" s="23">
        <f t="shared" si="95"/>
        <v>177</v>
      </c>
    </row>
    <row r="964" spans="1:11" x14ac:dyDescent="0.25">
      <c r="A964" s="22" t="str">
        <f t="shared" si="92"/>
        <v>City of Yonkers Ward 11 ED 17</v>
      </c>
      <c r="B964" s="11">
        <v>251117</v>
      </c>
      <c r="C964" s="11">
        <v>159</v>
      </c>
      <c r="D964" s="11">
        <v>203</v>
      </c>
      <c r="E964" s="11">
        <v>27</v>
      </c>
      <c r="F964" s="11">
        <v>20</v>
      </c>
      <c r="G964" s="11">
        <v>2</v>
      </c>
      <c r="H964" s="11">
        <v>1</v>
      </c>
      <c r="I964" s="23">
        <f t="shared" si="93"/>
        <v>412</v>
      </c>
      <c r="J964" s="24">
        <f t="shared" si="94"/>
        <v>11</v>
      </c>
      <c r="K964" s="23">
        <f t="shared" si="95"/>
        <v>423</v>
      </c>
    </row>
    <row r="965" spans="1:11" x14ac:dyDescent="0.25">
      <c r="A965" s="22" t="str">
        <f t="shared" si="92"/>
        <v>City of Yonkers Ward 11 ED 18</v>
      </c>
      <c r="B965" s="11">
        <v>251118</v>
      </c>
      <c r="C965" s="11">
        <v>107</v>
      </c>
      <c r="D965" s="11">
        <v>88</v>
      </c>
      <c r="E965" s="11">
        <v>12</v>
      </c>
      <c r="F965" s="11">
        <v>7</v>
      </c>
      <c r="G965" s="11">
        <v>0</v>
      </c>
      <c r="H965" s="11">
        <v>0</v>
      </c>
      <c r="I965" s="23">
        <f t="shared" si="93"/>
        <v>214</v>
      </c>
      <c r="J965" s="24">
        <f t="shared" si="94"/>
        <v>2</v>
      </c>
      <c r="K965" s="23">
        <f t="shared" si="95"/>
        <v>216</v>
      </c>
    </row>
    <row r="966" spans="1:11" x14ac:dyDescent="0.25">
      <c r="A966" s="22" t="str">
        <f t="shared" si="92"/>
        <v>City of Yonkers Ward 11 ED 19</v>
      </c>
      <c r="B966" s="11">
        <v>251119</v>
      </c>
      <c r="C966" s="11">
        <v>88</v>
      </c>
      <c r="D966" s="11">
        <v>129</v>
      </c>
      <c r="E966" s="11">
        <v>5</v>
      </c>
      <c r="F966" s="11">
        <v>4</v>
      </c>
      <c r="G966" s="11">
        <v>1</v>
      </c>
      <c r="H966" s="11">
        <v>0</v>
      </c>
      <c r="I966" s="23">
        <f t="shared" si="93"/>
        <v>227</v>
      </c>
      <c r="J966" s="24">
        <f t="shared" si="94"/>
        <v>8</v>
      </c>
      <c r="K966" s="23">
        <f t="shared" si="95"/>
        <v>235</v>
      </c>
    </row>
    <row r="967" spans="1:11" x14ac:dyDescent="0.25">
      <c r="A967" s="22" t="str">
        <f t="shared" si="92"/>
        <v>City of Yonkers Ward 11 ED 20</v>
      </c>
      <c r="B967" s="11">
        <v>251120</v>
      </c>
      <c r="C967" s="11">
        <v>79</v>
      </c>
      <c r="D967" s="11">
        <v>78</v>
      </c>
      <c r="E967" s="11">
        <v>6</v>
      </c>
      <c r="F967" s="11">
        <v>3</v>
      </c>
      <c r="G967" s="11">
        <v>2</v>
      </c>
      <c r="H967" s="11">
        <v>0</v>
      </c>
      <c r="I967" s="23">
        <f t="shared" si="93"/>
        <v>168</v>
      </c>
      <c r="J967" s="24">
        <f t="shared" si="94"/>
        <v>2</v>
      </c>
      <c r="K967" s="23">
        <f t="shared" si="95"/>
        <v>170</v>
      </c>
    </row>
    <row r="968" spans="1:11" ht="13.8" thickBot="1" x14ac:dyDescent="0.3">
      <c r="A968" s="18" t="str">
        <f t="shared" si="92"/>
        <v>City of Yonkers Ward 11 ED 21</v>
      </c>
      <c r="B968" s="19">
        <v>251121</v>
      </c>
      <c r="C968" s="19">
        <v>124</v>
      </c>
      <c r="D968" s="19">
        <v>42</v>
      </c>
      <c r="E968" s="19">
        <v>3</v>
      </c>
      <c r="F968" s="19">
        <v>4</v>
      </c>
      <c r="G968" s="19">
        <v>0</v>
      </c>
      <c r="H968" s="19">
        <v>0</v>
      </c>
      <c r="I968" s="19">
        <f t="shared" si="93"/>
        <v>173</v>
      </c>
      <c r="J968" s="26">
        <f t="shared" si="94"/>
        <v>2</v>
      </c>
      <c r="K968" s="19">
        <f t="shared" si="95"/>
        <v>175</v>
      </c>
    </row>
    <row r="969" spans="1:11" x14ac:dyDescent="0.25">
      <c r="A969" s="22"/>
      <c r="B969" s="11" t="s">
        <v>977</v>
      </c>
      <c r="C969" s="11">
        <f>SUM(C949:C968)</f>
        <v>2941</v>
      </c>
      <c r="D969" s="11">
        <f t="shared" ref="D969:K969" si="97">SUM(D949:D968)</f>
        <v>2466</v>
      </c>
      <c r="E969" s="11">
        <f t="shared" si="97"/>
        <v>278</v>
      </c>
      <c r="F969" s="11">
        <f t="shared" si="97"/>
        <v>208</v>
      </c>
      <c r="G969" s="11">
        <f t="shared" si="97"/>
        <v>20</v>
      </c>
      <c r="H969" s="11">
        <f t="shared" si="97"/>
        <v>2</v>
      </c>
      <c r="I969" s="11">
        <f t="shared" si="97"/>
        <v>5915</v>
      </c>
      <c r="J969" s="11">
        <f t="shared" si="97"/>
        <v>96</v>
      </c>
      <c r="K969" s="11">
        <f t="shared" si="97"/>
        <v>6011</v>
      </c>
    </row>
    <row r="970" spans="1:11" x14ac:dyDescent="0.25">
      <c r="A970" s="22" t="str">
        <f t="shared" si="92"/>
        <v>City of Yonkers Ward 12 ED 1</v>
      </c>
      <c r="B970" s="11">
        <v>251201</v>
      </c>
      <c r="C970" s="11">
        <v>101</v>
      </c>
      <c r="D970" s="11">
        <v>88</v>
      </c>
      <c r="E970" s="11">
        <v>7</v>
      </c>
      <c r="F970" s="11">
        <v>9</v>
      </c>
      <c r="G970" s="11">
        <v>1</v>
      </c>
      <c r="H970" s="11">
        <v>0</v>
      </c>
      <c r="I970" s="23">
        <f t="shared" si="93"/>
        <v>206</v>
      </c>
      <c r="J970" s="24">
        <f t="shared" si="94"/>
        <v>8</v>
      </c>
      <c r="K970" s="23">
        <f t="shared" si="95"/>
        <v>214</v>
      </c>
    </row>
    <row r="971" spans="1:11" x14ac:dyDescent="0.25">
      <c r="A971" s="22" t="str">
        <f t="shared" si="92"/>
        <v>City of Yonkers Ward 12 ED 2</v>
      </c>
      <c r="B971" s="11">
        <v>251202</v>
      </c>
      <c r="C971" s="11">
        <v>111</v>
      </c>
      <c r="D971" s="11">
        <v>64</v>
      </c>
      <c r="E971" s="11">
        <v>3</v>
      </c>
      <c r="F971" s="11">
        <v>3</v>
      </c>
      <c r="G971" s="11">
        <v>0</v>
      </c>
      <c r="H971" s="11">
        <v>0</v>
      </c>
      <c r="I971" s="23">
        <f t="shared" si="93"/>
        <v>181</v>
      </c>
      <c r="J971" s="24">
        <f t="shared" si="94"/>
        <v>0</v>
      </c>
      <c r="K971" s="23">
        <f t="shared" si="95"/>
        <v>181</v>
      </c>
    </row>
    <row r="972" spans="1:11" x14ac:dyDescent="0.25">
      <c r="A972" s="22" t="str">
        <f t="shared" si="92"/>
        <v>City of Yonkers Ward 12 ED 3</v>
      </c>
      <c r="B972" s="11">
        <v>251203</v>
      </c>
      <c r="C972" s="11">
        <v>70</v>
      </c>
      <c r="D972" s="11">
        <v>89</v>
      </c>
      <c r="E972" s="11">
        <v>6</v>
      </c>
      <c r="F972" s="11">
        <v>2</v>
      </c>
      <c r="G972" s="11">
        <v>2</v>
      </c>
      <c r="H972" s="11">
        <v>0</v>
      </c>
      <c r="I972" s="23">
        <f t="shared" si="93"/>
        <v>169</v>
      </c>
      <c r="J972" s="24">
        <f t="shared" si="94"/>
        <v>5</v>
      </c>
      <c r="K972" s="23">
        <f t="shared" si="95"/>
        <v>174</v>
      </c>
    </row>
    <row r="973" spans="1:11" x14ac:dyDescent="0.25">
      <c r="A973" s="22" t="str">
        <f t="shared" si="92"/>
        <v>City of Yonkers Ward 12 ED 4</v>
      </c>
      <c r="B973" s="11">
        <v>251204</v>
      </c>
      <c r="C973" s="11">
        <v>188</v>
      </c>
      <c r="D973" s="11">
        <v>82</v>
      </c>
      <c r="E973" s="11">
        <v>10</v>
      </c>
      <c r="F973" s="11">
        <v>15</v>
      </c>
      <c r="G973" s="11">
        <v>1</v>
      </c>
      <c r="H973" s="11">
        <v>0</v>
      </c>
      <c r="I973" s="23">
        <f t="shared" si="93"/>
        <v>296</v>
      </c>
      <c r="J973" s="24">
        <f t="shared" si="94"/>
        <v>3</v>
      </c>
      <c r="K973" s="23">
        <f t="shared" si="95"/>
        <v>299</v>
      </c>
    </row>
    <row r="974" spans="1:11" x14ac:dyDescent="0.25">
      <c r="A974" s="22" t="str">
        <f t="shared" si="92"/>
        <v>City of Yonkers Ward 12 ED 5</v>
      </c>
      <c r="B974" s="11">
        <v>251205</v>
      </c>
      <c r="C974" s="11">
        <v>69</v>
      </c>
      <c r="D974" s="11">
        <v>90</v>
      </c>
      <c r="E974" s="11">
        <v>7</v>
      </c>
      <c r="F974" s="11">
        <v>8</v>
      </c>
      <c r="G974" s="11">
        <v>0</v>
      </c>
      <c r="H974" s="11">
        <v>0</v>
      </c>
      <c r="I974" s="23">
        <f t="shared" si="93"/>
        <v>174</v>
      </c>
      <c r="J974" s="24">
        <f t="shared" si="94"/>
        <v>4</v>
      </c>
      <c r="K974" s="23">
        <f t="shared" si="95"/>
        <v>178</v>
      </c>
    </row>
    <row r="975" spans="1:11" x14ac:dyDescent="0.25">
      <c r="A975" s="22" t="str">
        <f t="shared" si="92"/>
        <v>City of Yonkers Ward 12 ED 6</v>
      </c>
      <c r="B975" s="11">
        <v>251206</v>
      </c>
      <c r="C975" s="11">
        <v>311</v>
      </c>
      <c r="D975" s="11">
        <v>169</v>
      </c>
      <c r="E975" s="11">
        <v>18</v>
      </c>
      <c r="F975" s="11">
        <v>22</v>
      </c>
      <c r="G975" s="11">
        <v>1</v>
      </c>
      <c r="H975" s="11">
        <v>0</v>
      </c>
      <c r="I975" s="23">
        <f t="shared" si="93"/>
        <v>521</v>
      </c>
      <c r="J975" s="24">
        <f t="shared" si="94"/>
        <v>13</v>
      </c>
      <c r="K975" s="23">
        <f t="shared" si="95"/>
        <v>534</v>
      </c>
    </row>
    <row r="976" spans="1:11" x14ac:dyDescent="0.25">
      <c r="A976" s="22" t="str">
        <f t="shared" si="92"/>
        <v>City of Yonkers Ward 12 ED 7</v>
      </c>
      <c r="B976" s="11">
        <v>251207</v>
      </c>
      <c r="C976" s="11">
        <v>187</v>
      </c>
      <c r="D976" s="11">
        <v>109</v>
      </c>
      <c r="E976" s="11">
        <v>8</v>
      </c>
      <c r="F976" s="11">
        <v>15</v>
      </c>
      <c r="G976" s="11">
        <v>3</v>
      </c>
      <c r="H976" s="11">
        <v>0</v>
      </c>
      <c r="I976" s="23">
        <f t="shared" si="93"/>
        <v>322</v>
      </c>
      <c r="J976" s="24">
        <f t="shared" si="94"/>
        <v>6</v>
      </c>
      <c r="K976" s="23">
        <f t="shared" si="95"/>
        <v>328</v>
      </c>
    </row>
    <row r="977" spans="1:11" x14ac:dyDescent="0.25">
      <c r="A977" s="22" t="str">
        <f t="shared" si="92"/>
        <v>City of Yonkers Ward 12 ED 8</v>
      </c>
      <c r="B977" s="11">
        <v>251208</v>
      </c>
      <c r="C977" s="11">
        <v>146</v>
      </c>
      <c r="D977" s="11">
        <v>213</v>
      </c>
      <c r="E977" s="11">
        <v>17</v>
      </c>
      <c r="F977" s="11">
        <v>14</v>
      </c>
      <c r="G977" s="11">
        <v>3</v>
      </c>
      <c r="H977" s="11">
        <v>0</v>
      </c>
      <c r="I977" s="23">
        <f t="shared" si="93"/>
        <v>393</v>
      </c>
      <c r="J977" s="24">
        <f t="shared" si="94"/>
        <v>4</v>
      </c>
      <c r="K977" s="23">
        <f t="shared" si="95"/>
        <v>397</v>
      </c>
    </row>
    <row r="978" spans="1:11" x14ac:dyDescent="0.25">
      <c r="A978" s="22" t="str">
        <f t="shared" si="92"/>
        <v>City of Yonkers Ward 12 ED 9</v>
      </c>
      <c r="B978" s="11">
        <v>251209</v>
      </c>
      <c r="C978" s="11">
        <v>129</v>
      </c>
      <c r="D978" s="11">
        <v>77</v>
      </c>
      <c r="E978" s="11">
        <v>7</v>
      </c>
      <c r="F978" s="11">
        <v>6</v>
      </c>
      <c r="G978" s="11">
        <v>2</v>
      </c>
      <c r="H978" s="11">
        <v>0</v>
      </c>
      <c r="I978" s="23">
        <f t="shared" si="93"/>
        <v>221</v>
      </c>
      <c r="J978" s="24">
        <f t="shared" si="94"/>
        <v>2</v>
      </c>
      <c r="K978" s="23">
        <f t="shared" si="95"/>
        <v>223</v>
      </c>
    </row>
    <row r="979" spans="1:11" x14ac:dyDescent="0.25">
      <c r="A979" s="22" t="str">
        <f t="shared" si="92"/>
        <v xml:space="preserve">City of Yonkers Ward 12 ED 10 </v>
      </c>
      <c r="B979" s="11">
        <v>251210</v>
      </c>
      <c r="C979" s="11">
        <v>99</v>
      </c>
      <c r="D979" s="11">
        <v>69</v>
      </c>
      <c r="E979" s="11">
        <v>6</v>
      </c>
      <c r="F979" s="11">
        <v>8</v>
      </c>
      <c r="G979" s="11">
        <v>0</v>
      </c>
      <c r="H979" s="11">
        <v>0</v>
      </c>
      <c r="I979" s="23">
        <f t="shared" si="93"/>
        <v>182</v>
      </c>
      <c r="J979" s="24">
        <f t="shared" si="94"/>
        <v>4</v>
      </c>
      <c r="K979" s="23">
        <f t="shared" si="95"/>
        <v>186</v>
      </c>
    </row>
    <row r="980" spans="1:11" x14ac:dyDescent="0.25">
      <c r="A980" s="22" t="str">
        <f t="shared" si="92"/>
        <v>City of Yonkers Ward 12 ED 11</v>
      </c>
      <c r="B980" s="11">
        <v>251211</v>
      </c>
      <c r="C980" s="11">
        <v>71</v>
      </c>
      <c r="D980" s="11">
        <v>66</v>
      </c>
      <c r="E980" s="11">
        <v>11</v>
      </c>
      <c r="F980" s="11">
        <v>2</v>
      </c>
      <c r="G980" s="11">
        <v>0</v>
      </c>
      <c r="H980" s="11">
        <v>0</v>
      </c>
      <c r="I980" s="23">
        <f t="shared" si="93"/>
        <v>150</v>
      </c>
      <c r="J980" s="24">
        <f t="shared" si="94"/>
        <v>1</v>
      </c>
      <c r="K980" s="23">
        <f t="shared" si="95"/>
        <v>151</v>
      </c>
    </row>
    <row r="981" spans="1:11" x14ac:dyDescent="0.25">
      <c r="A981" s="22" t="str">
        <f t="shared" si="92"/>
        <v>City of Yonkers Ward 12 ED 12</v>
      </c>
      <c r="B981" s="11">
        <v>251212</v>
      </c>
      <c r="C981" s="11">
        <v>37</v>
      </c>
      <c r="D981" s="11">
        <v>101</v>
      </c>
      <c r="E981" s="11">
        <v>14</v>
      </c>
      <c r="F981" s="11">
        <v>3</v>
      </c>
      <c r="G981" s="11">
        <v>1</v>
      </c>
      <c r="H981" s="11">
        <v>0</v>
      </c>
      <c r="I981" s="23">
        <f t="shared" si="93"/>
        <v>156</v>
      </c>
      <c r="J981" s="24">
        <f t="shared" si="94"/>
        <v>2</v>
      </c>
      <c r="K981" s="23">
        <f t="shared" si="95"/>
        <v>158</v>
      </c>
    </row>
    <row r="982" spans="1:11" x14ac:dyDescent="0.25">
      <c r="A982" s="22" t="str">
        <f t="shared" si="92"/>
        <v>City of Yonkers Ward 12 ED 13</v>
      </c>
      <c r="B982" s="11">
        <v>251213</v>
      </c>
      <c r="C982" s="11">
        <v>276</v>
      </c>
      <c r="D982" s="11">
        <v>164</v>
      </c>
      <c r="E982" s="11">
        <v>19</v>
      </c>
      <c r="F982" s="11">
        <v>13</v>
      </c>
      <c r="G982" s="11">
        <v>1</v>
      </c>
      <c r="H982" s="11">
        <v>0</v>
      </c>
      <c r="I982" s="23">
        <f t="shared" si="93"/>
        <v>473</v>
      </c>
      <c r="J982" s="24">
        <f t="shared" si="94"/>
        <v>14</v>
      </c>
      <c r="K982" s="23">
        <f t="shared" si="95"/>
        <v>487</v>
      </c>
    </row>
    <row r="983" spans="1:11" x14ac:dyDescent="0.25">
      <c r="A983" s="22" t="str">
        <f t="shared" si="92"/>
        <v>City of Yonkers Ward 12 ED 15</v>
      </c>
      <c r="B983" s="11">
        <v>251215</v>
      </c>
      <c r="C983" s="11">
        <v>19</v>
      </c>
      <c r="D983" s="11">
        <v>34</v>
      </c>
      <c r="E983" s="11">
        <v>3</v>
      </c>
      <c r="F983" s="11">
        <v>0</v>
      </c>
      <c r="G983" s="11">
        <v>0</v>
      </c>
      <c r="H983" s="11">
        <v>0</v>
      </c>
      <c r="I983" s="23">
        <f t="shared" si="93"/>
        <v>56</v>
      </c>
      <c r="J983" s="24">
        <f t="shared" si="94"/>
        <v>3</v>
      </c>
      <c r="K983" s="23">
        <f t="shared" si="95"/>
        <v>59</v>
      </c>
    </row>
    <row r="984" spans="1:11" x14ac:dyDescent="0.25">
      <c r="A984" s="22" t="str">
        <f t="shared" si="92"/>
        <v>City of Yonkers Ward 12 ED 16</v>
      </c>
      <c r="B984" s="11">
        <v>251216</v>
      </c>
      <c r="C984" s="11">
        <v>142</v>
      </c>
      <c r="D984" s="11">
        <v>132</v>
      </c>
      <c r="E984" s="11">
        <v>19</v>
      </c>
      <c r="F984" s="11">
        <v>7</v>
      </c>
      <c r="G984" s="11">
        <v>3</v>
      </c>
      <c r="H984" s="11">
        <v>0</v>
      </c>
      <c r="I984" s="23">
        <f t="shared" si="93"/>
        <v>303</v>
      </c>
      <c r="J984" s="24">
        <f t="shared" si="94"/>
        <v>7</v>
      </c>
      <c r="K984" s="23">
        <f t="shared" si="95"/>
        <v>310</v>
      </c>
    </row>
    <row r="985" spans="1:11" x14ac:dyDescent="0.25">
      <c r="A985" s="22" t="str">
        <f t="shared" si="92"/>
        <v>City of Yonkers Ward 12 ED 17</v>
      </c>
      <c r="B985" s="11">
        <v>251217</v>
      </c>
      <c r="C985" s="11">
        <v>20</v>
      </c>
      <c r="D985" s="11">
        <v>30</v>
      </c>
      <c r="E985" s="11">
        <v>8</v>
      </c>
      <c r="F985" s="11">
        <v>6</v>
      </c>
      <c r="G985" s="11">
        <v>0</v>
      </c>
      <c r="H985" s="11">
        <v>0</v>
      </c>
      <c r="I985" s="23">
        <f t="shared" si="93"/>
        <v>64</v>
      </c>
      <c r="J985" s="24">
        <f t="shared" si="94"/>
        <v>4</v>
      </c>
      <c r="K985" s="23">
        <f t="shared" si="95"/>
        <v>68</v>
      </c>
    </row>
    <row r="986" spans="1:11" x14ac:dyDescent="0.25">
      <c r="A986" s="22" t="str">
        <f t="shared" si="92"/>
        <v>City of Yonkers Ward 12 ED 18</v>
      </c>
      <c r="B986" s="11">
        <v>251218</v>
      </c>
      <c r="C986" s="11">
        <v>193</v>
      </c>
      <c r="D986" s="11">
        <v>76</v>
      </c>
      <c r="E986" s="11">
        <v>10</v>
      </c>
      <c r="F986" s="11">
        <v>15</v>
      </c>
      <c r="G986" s="11">
        <v>1</v>
      </c>
      <c r="H986" s="11">
        <v>0</v>
      </c>
      <c r="I986" s="23">
        <f t="shared" si="93"/>
        <v>295</v>
      </c>
      <c r="J986" s="24">
        <f t="shared" si="94"/>
        <v>9</v>
      </c>
      <c r="K986" s="23">
        <f t="shared" si="95"/>
        <v>304</v>
      </c>
    </row>
    <row r="987" spans="1:11" x14ac:dyDescent="0.25">
      <c r="A987" s="22" t="str">
        <f t="shared" si="92"/>
        <v>City of Yonkers Ward 12 ED 19</v>
      </c>
      <c r="B987" s="11">
        <v>251219</v>
      </c>
      <c r="C987" s="11">
        <v>59</v>
      </c>
      <c r="D987" s="11">
        <v>47</v>
      </c>
      <c r="E987" s="11">
        <v>1</v>
      </c>
      <c r="F987" s="11">
        <v>1</v>
      </c>
      <c r="G987" s="11">
        <v>1</v>
      </c>
      <c r="H987" s="11">
        <v>0</v>
      </c>
      <c r="I987" s="23">
        <f t="shared" si="93"/>
        <v>109</v>
      </c>
      <c r="J987" s="24">
        <f t="shared" si="94"/>
        <v>2</v>
      </c>
      <c r="K987" s="23">
        <f t="shared" si="95"/>
        <v>111</v>
      </c>
    </row>
    <row r="988" spans="1:11" ht="13.8" thickBot="1" x14ac:dyDescent="0.3">
      <c r="A988" s="18" t="str">
        <f t="shared" si="92"/>
        <v>City of Yonkers Ward 12 ED 20</v>
      </c>
      <c r="B988" s="19">
        <v>251220</v>
      </c>
      <c r="C988" s="19">
        <v>20</v>
      </c>
      <c r="D988" s="19">
        <v>7</v>
      </c>
      <c r="E988" s="19">
        <v>0</v>
      </c>
      <c r="F988" s="19">
        <v>3</v>
      </c>
      <c r="G988" s="19">
        <v>0</v>
      </c>
      <c r="H988" s="19">
        <v>0</v>
      </c>
      <c r="I988" s="19">
        <f t="shared" si="93"/>
        <v>30</v>
      </c>
      <c r="J988" s="26">
        <f t="shared" si="94"/>
        <v>2</v>
      </c>
      <c r="K988" s="19">
        <f t="shared" si="95"/>
        <v>32</v>
      </c>
    </row>
    <row r="989" spans="1:11" x14ac:dyDescent="0.25">
      <c r="B989" s="11" t="s">
        <v>977</v>
      </c>
      <c r="C989" s="11">
        <f>SUM(C970:C988)</f>
        <v>2248</v>
      </c>
      <c r="D989" s="11">
        <f t="shared" ref="D989:K989" si="98">SUM(D970:D988)</f>
        <v>1707</v>
      </c>
      <c r="E989" s="11">
        <f t="shared" si="98"/>
        <v>174</v>
      </c>
      <c r="F989" s="11">
        <f t="shared" si="98"/>
        <v>152</v>
      </c>
      <c r="G989" s="11">
        <f t="shared" si="98"/>
        <v>20</v>
      </c>
      <c r="H989" s="11">
        <f t="shared" si="98"/>
        <v>0</v>
      </c>
      <c r="I989" s="11">
        <f t="shared" si="98"/>
        <v>4301</v>
      </c>
      <c r="J989" s="11">
        <f t="shared" si="98"/>
        <v>93</v>
      </c>
      <c r="K989" s="11">
        <f t="shared" si="98"/>
        <v>4394</v>
      </c>
    </row>
    <row r="990" spans="1:11" x14ac:dyDescent="0.25">
      <c r="B990" s="11"/>
      <c r="C990" s="11"/>
      <c r="D990" s="11"/>
      <c r="E990" s="11"/>
      <c r="F990" s="11"/>
      <c r="G990" s="11"/>
      <c r="H990" s="11"/>
      <c r="J990" s="11"/>
    </row>
    <row r="991" spans="1:11" ht="13.8" x14ac:dyDescent="0.3">
      <c r="A991" s="15" t="s">
        <v>658</v>
      </c>
      <c r="B991" s="12"/>
      <c r="C991" s="11"/>
      <c r="D991" s="11"/>
      <c r="E991" s="11"/>
      <c r="F991" s="11"/>
      <c r="G991" s="11"/>
      <c r="H991" s="11"/>
      <c r="J991" s="11"/>
    </row>
    <row r="992" spans="1:11" ht="13.8" x14ac:dyDescent="0.3">
      <c r="A992" s="15" t="s">
        <v>663</v>
      </c>
      <c r="B992" s="14" t="s">
        <v>659</v>
      </c>
      <c r="C992" s="11">
        <f>SUM(C749,C772,C798,C817,C841,C864,C890,C910,C927,C948,C969,C989)</f>
        <v>25155</v>
      </c>
      <c r="D992" s="11">
        <f t="shared" ref="D992:K992" si="99">SUM(D749,D772,D798,D817,D841,D864,D890,D910,D927,D948,D969,D989)</f>
        <v>17793</v>
      </c>
      <c r="E992" s="11">
        <f t="shared" si="99"/>
        <v>1933</v>
      </c>
      <c r="F992" s="11">
        <f t="shared" si="99"/>
        <v>1563</v>
      </c>
      <c r="G992" s="11">
        <f t="shared" si="99"/>
        <v>185</v>
      </c>
      <c r="H992" s="11">
        <f t="shared" si="99"/>
        <v>15</v>
      </c>
      <c r="I992" s="11">
        <f t="shared" si="99"/>
        <v>46644</v>
      </c>
      <c r="J992" s="11">
        <f t="shared" si="99"/>
        <v>1108</v>
      </c>
      <c r="K992" s="11">
        <f t="shared" si="99"/>
        <v>47752</v>
      </c>
    </row>
    <row r="993" spans="1:11" ht="13.8" x14ac:dyDescent="0.3">
      <c r="A993" s="15"/>
      <c r="B993" s="14"/>
      <c r="C993" s="11"/>
      <c r="D993" s="11"/>
      <c r="E993" s="11"/>
      <c r="F993" s="11"/>
      <c r="G993" s="11"/>
      <c r="H993" s="11"/>
      <c r="J993" s="11"/>
    </row>
    <row r="994" spans="1:11" ht="13.8" x14ac:dyDescent="0.3">
      <c r="A994" s="15" t="s">
        <v>660</v>
      </c>
      <c r="B994" s="12"/>
      <c r="C994" s="11"/>
      <c r="D994" s="11"/>
      <c r="E994" s="11"/>
      <c r="F994" s="11"/>
      <c r="G994" s="11"/>
      <c r="H994" s="11"/>
      <c r="J994" s="11"/>
    </row>
    <row r="995" spans="1:11" ht="13.8" x14ac:dyDescent="0.3">
      <c r="A995" s="15" t="s">
        <v>663</v>
      </c>
      <c r="B995" s="14" t="s">
        <v>659</v>
      </c>
      <c r="C995" s="11">
        <f>SUM(C21,C59,C99,C181,C202,C215,C244,C252,C295,C312,C324,C333,C364,C375,C380,C412,C432,C451,C495)</f>
        <v>121153</v>
      </c>
      <c r="D995" s="11">
        <f t="shared" ref="D995:K995" si="100">SUM(D21,D59,D99,D181,D202,D215,D244,D252,D295,D312,D324,D333,D364,D375,D380,D412,D432,D451,D495)</f>
        <v>73384</v>
      </c>
      <c r="E995" s="11">
        <f t="shared" si="100"/>
        <v>7040</v>
      </c>
      <c r="F995" s="11">
        <f t="shared" si="100"/>
        <v>7922</v>
      </c>
      <c r="G995" s="11">
        <f t="shared" si="100"/>
        <v>607</v>
      </c>
      <c r="H995" s="11">
        <f t="shared" si="100"/>
        <v>60</v>
      </c>
      <c r="I995" s="11">
        <f t="shared" si="100"/>
        <v>210166</v>
      </c>
      <c r="J995" s="11">
        <f t="shared" si="100"/>
        <v>2822</v>
      </c>
      <c r="K995" s="11">
        <f t="shared" si="100"/>
        <v>212988</v>
      </c>
    </row>
    <row r="996" spans="1:11" x14ac:dyDescent="0.25">
      <c r="A996" s="16"/>
      <c r="B996" s="12"/>
      <c r="C996" s="11"/>
      <c r="D996" s="11"/>
      <c r="E996" s="11"/>
      <c r="F996" s="11"/>
      <c r="G996" s="11"/>
      <c r="H996" s="11"/>
      <c r="J996" s="11"/>
    </row>
    <row r="997" spans="1:11" ht="13.8" x14ac:dyDescent="0.3">
      <c r="A997" s="15" t="s">
        <v>661</v>
      </c>
      <c r="B997" s="12"/>
      <c r="C997" s="11"/>
      <c r="D997" s="11"/>
      <c r="E997" s="11"/>
      <c r="F997" s="11"/>
      <c r="G997" s="11"/>
      <c r="H997" s="11"/>
      <c r="J997" s="11"/>
    </row>
    <row r="998" spans="1:11" ht="13.8" x14ac:dyDescent="0.3">
      <c r="A998" s="15" t="s">
        <v>663</v>
      </c>
      <c r="B998" s="14" t="s">
        <v>659</v>
      </c>
      <c r="C998" s="11">
        <f>SUM(C570,C647,C670,C685,C733,C749,C772,C798,C817,C841,C864,C890,C910,C927,C948,C969,C989)</f>
        <v>72205</v>
      </c>
      <c r="D998" s="11">
        <f t="shared" ref="D998:K998" si="101">SUM(D570,D647,D670,D685,D733,D749,D772,D798,D817,D841,D864,D890,D910,D927,D948,D969,D989)</f>
        <v>35782</v>
      </c>
      <c r="E998" s="11">
        <f t="shared" si="101"/>
        <v>3685</v>
      </c>
      <c r="F998" s="11">
        <f t="shared" si="101"/>
        <v>4216</v>
      </c>
      <c r="G998" s="11">
        <f t="shared" si="101"/>
        <v>433</v>
      </c>
      <c r="H998" s="11">
        <f t="shared" si="101"/>
        <v>36</v>
      </c>
      <c r="I998" s="11">
        <f t="shared" si="101"/>
        <v>116357</v>
      </c>
      <c r="J998" s="11">
        <f t="shared" si="101"/>
        <v>2241</v>
      </c>
      <c r="K998" s="11">
        <f t="shared" si="101"/>
        <v>118598</v>
      </c>
    </row>
    <row r="999" spans="1:11" ht="13.8" x14ac:dyDescent="0.3">
      <c r="A999" s="16"/>
      <c r="B999" s="14" t="s">
        <v>663</v>
      </c>
      <c r="C999" s="11"/>
      <c r="D999" s="11"/>
      <c r="E999" s="11"/>
      <c r="F999" s="11"/>
      <c r="G999" s="11"/>
      <c r="H999" s="11"/>
      <c r="J999" s="11"/>
    </row>
    <row r="1000" spans="1:11" ht="13.8" x14ac:dyDescent="0.3">
      <c r="A1000" s="15" t="s">
        <v>662</v>
      </c>
      <c r="B1000" s="12"/>
      <c r="C1000" s="11"/>
      <c r="D1000" s="11"/>
      <c r="E1000" s="11"/>
      <c r="F1000" s="11"/>
      <c r="G1000" s="11"/>
      <c r="H1000" s="11"/>
      <c r="J1000" s="11"/>
    </row>
    <row r="1001" spans="1:11" ht="13.8" x14ac:dyDescent="0.3">
      <c r="A1001" s="15" t="s">
        <v>663</v>
      </c>
      <c r="B1001" s="14" t="s">
        <v>659</v>
      </c>
      <c r="C1001" s="11">
        <f>SUM(C998,C995)</f>
        <v>193358</v>
      </c>
      <c r="D1001" s="11">
        <f t="shared" ref="D1001:K1001" si="102">SUM(D998,D995)</f>
        <v>109166</v>
      </c>
      <c r="E1001" s="11">
        <f t="shared" si="102"/>
        <v>10725</v>
      </c>
      <c r="F1001" s="11">
        <f t="shared" si="102"/>
        <v>12138</v>
      </c>
      <c r="G1001" s="11">
        <f t="shared" si="102"/>
        <v>1040</v>
      </c>
      <c r="H1001" s="11">
        <f t="shared" si="102"/>
        <v>96</v>
      </c>
      <c r="I1001" s="11">
        <f t="shared" si="102"/>
        <v>326523</v>
      </c>
      <c r="J1001" s="11">
        <f t="shared" si="102"/>
        <v>5063</v>
      </c>
      <c r="K1001" s="11">
        <f t="shared" si="102"/>
        <v>331586</v>
      </c>
    </row>
    <row r="1002" spans="1:11" x14ac:dyDescent="0.25">
      <c r="H1002" s="11"/>
    </row>
    <row r="1005" spans="1:11" x14ac:dyDescent="0.25">
      <c r="C1005" s="11"/>
      <c r="D1005" s="11"/>
      <c r="E1005" s="11"/>
      <c r="F1005" s="11"/>
      <c r="G1005" s="11"/>
      <c r="H1005" s="11"/>
    </row>
  </sheetData>
  <pageMargins left="0" right="0" top="1.75" bottom="0.75" header="1.25" footer="0"/>
  <pageSetup orientation="landscape" horizontalDpi="300" verticalDpi="300" r:id="rId1"/>
  <headerFooter alignWithMargins="0">
    <oddHeader>&amp;L&amp;"Arial Black,Regular"2022 GENERAL&amp;C&amp;"Arial Black,Regular"&amp;16UNITED STATES SENATOR&amp;R&amp;"Arial Black,Regular"&amp;P OF 630</oddHeader>
  </headerFooter>
  <rowBreaks count="48" manualBreakCount="48">
    <brk id="21" max="16383" man="1"/>
    <brk id="59" max="16383" man="1"/>
    <brk id="99" max="16383" man="1"/>
    <brk id="181" max="16383" man="1"/>
    <brk id="202" max="16383" man="1"/>
    <brk id="215" max="16383" man="1"/>
    <brk id="231" max="16383" man="1"/>
    <brk id="244" max="16383" man="1"/>
    <brk id="252" max="16383" man="1"/>
    <brk id="295" max="16383" man="1"/>
    <brk id="312" max="16383" man="1"/>
    <brk id="324" max="16383" man="1"/>
    <brk id="333" max="16383" man="1"/>
    <brk id="351" max="16383" man="1"/>
    <brk id="364" max="16383" man="1"/>
    <brk id="375" max="16383" man="1"/>
    <brk id="380" max="16383" man="1"/>
    <brk id="395" max="16383" man="1"/>
    <brk id="412" max="16383" man="1"/>
    <brk id="432" max="16383" man="1"/>
    <brk id="451" max="16383" man="1"/>
    <brk id="469" max="16383" man="1"/>
    <brk id="483" max="16383" man="1"/>
    <brk id="495" max="16383" man="1"/>
    <brk id="514" max="16383" man="1"/>
    <brk id="555" max="16383" man="1"/>
    <brk id="570" max="16383" man="1"/>
    <brk id="590" max="16383" man="1"/>
    <brk id="631" max="16383" man="1"/>
    <brk id="647" max="16383" man="1"/>
    <brk id="670" max="16383" man="1"/>
    <brk id="685" max="16383" man="1"/>
    <brk id="708" max="16383" man="1"/>
    <brk id="733" max="16383" man="1"/>
    <brk id="749" max="16383" man="1"/>
    <brk id="772" max="16383" man="1"/>
    <brk id="787" max="16383" man="1"/>
    <brk id="798" max="16383" man="1"/>
    <brk id="817" max="16383" man="1"/>
    <brk id="841" max="16383" man="1"/>
    <brk id="864" max="16383" man="1"/>
    <brk id="875" max="16383" man="1"/>
    <brk id="890" max="16383" man="1"/>
    <brk id="910" max="16383" man="1"/>
    <brk id="927" max="16383" man="1"/>
    <brk id="948" max="16383" man="1"/>
    <brk id="969" max="16383" man="1"/>
    <brk id="98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I1005"/>
  <sheetViews>
    <sheetView topLeftCell="C979" zoomScaleNormal="100" workbookViewId="0">
      <selection activeCell="C6" sqref="C6"/>
    </sheetView>
  </sheetViews>
  <sheetFormatPr defaultRowHeight="13.2" x14ac:dyDescent="0.25"/>
  <cols>
    <col min="1" max="1" width="28.109375" bestFit="1" customWidth="1"/>
    <col min="2" max="2" width="8.5546875" style="11" bestFit="1" customWidth="1"/>
    <col min="3" max="16" width="7" bestFit="1" customWidth="1"/>
    <col min="17" max="21" width="6" bestFit="1" customWidth="1"/>
    <col min="22" max="23" width="5" bestFit="1" customWidth="1"/>
    <col min="24" max="24" width="4" bestFit="1" customWidth="1"/>
    <col min="25" max="25" width="8" style="11" bestFit="1" customWidth="1"/>
    <col min="26" max="26" width="8.6640625" style="13" bestFit="1" customWidth="1"/>
    <col min="27" max="27" width="8" style="11" bestFit="1" customWidth="1"/>
  </cols>
  <sheetData>
    <row r="1" spans="1:27" ht="13.8" x14ac:dyDescent="0.3">
      <c r="A1" s="1" t="s">
        <v>663</v>
      </c>
      <c r="B1" s="2"/>
      <c r="C1" s="2" t="s">
        <v>684</v>
      </c>
      <c r="D1" s="2" t="s">
        <v>684</v>
      </c>
      <c r="E1" s="2" t="s">
        <v>684</v>
      </c>
      <c r="F1" s="2" t="s">
        <v>684</v>
      </c>
      <c r="G1" s="2" t="s">
        <v>684</v>
      </c>
      <c r="H1" s="2" t="s">
        <v>684</v>
      </c>
      <c r="I1" s="2" t="s">
        <v>684</v>
      </c>
      <c r="J1" s="2" t="s">
        <v>664</v>
      </c>
      <c r="K1" s="2" t="s">
        <v>664</v>
      </c>
      <c r="L1" s="2" t="s">
        <v>664</v>
      </c>
      <c r="M1" s="2" t="s">
        <v>664</v>
      </c>
      <c r="N1" s="2" t="s">
        <v>664</v>
      </c>
      <c r="O1" s="2" t="s">
        <v>664</v>
      </c>
      <c r="P1" s="2" t="s">
        <v>664</v>
      </c>
      <c r="Q1" s="2" t="s">
        <v>685</v>
      </c>
      <c r="R1" s="2" t="s">
        <v>685</v>
      </c>
      <c r="S1" s="2" t="s">
        <v>685</v>
      </c>
      <c r="T1" s="2" t="s">
        <v>685</v>
      </c>
      <c r="U1" s="2" t="s">
        <v>685</v>
      </c>
      <c r="V1" s="2" t="s">
        <v>685</v>
      </c>
      <c r="W1" s="2" t="s">
        <v>685</v>
      </c>
      <c r="X1" s="2" t="s">
        <v>982</v>
      </c>
      <c r="Y1" s="12"/>
      <c r="AA1" s="12"/>
    </row>
    <row r="2" spans="1:27" ht="165.6" customHeight="1" thickBot="1" x14ac:dyDescent="0.3">
      <c r="A2" s="4"/>
      <c r="B2" s="5" t="s">
        <v>665</v>
      </c>
      <c r="C2" s="5" t="s">
        <v>1044</v>
      </c>
      <c r="D2" s="5" t="s">
        <v>1045</v>
      </c>
      <c r="E2" s="5" t="s">
        <v>1046</v>
      </c>
      <c r="F2" s="5" t="s">
        <v>1055</v>
      </c>
      <c r="G2" s="5" t="s">
        <v>1047</v>
      </c>
      <c r="H2" s="5" t="s">
        <v>1042</v>
      </c>
      <c r="I2" s="5" t="s">
        <v>1043</v>
      </c>
      <c r="J2" s="5" t="s">
        <v>1050</v>
      </c>
      <c r="K2" s="5" t="s">
        <v>1051</v>
      </c>
      <c r="L2" s="5" t="s">
        <v>1054</v>
      </c>
      <c r="M2" s="5" t="s">
        <v>1052</v>
      </c>
      <c r="N2" s="5" t="s">
        <v>1053</v>
      </c>
      <c r="O2" s="5" t="s">
        <v>1048</v>
      </c>
      <c r="P2" s="5" t="s">
        <v>1049</v>
      </c>
      <c r="Q2" s="5" t="s">
        <v>1044</v>
      </c>
      <c r="R2" s="5" t="s">
        <v>1045</v>
      </c>
      <c r="S2" s="5" t="s">
        <v>1054</v>
      </c>
      <c r="T2" s="5" t="s">
        <v>1052</v>
      </c>
      <c r="U2" s="5" t="s">
        <v>1047</v>
      </c>
      <c r="V2" s="5" t="s">
        <v>1042</v>
      </c>
      <c r="W2" s="5" t="s">
        <v>1043</v>
      </c>
      <c r="X2" s="5" t="s">
        <v>984</v>
      </c>
      <c r="Y2" s="5" t="s">
        <v>666</v>
      </c>
      <c r="Z2" s="5" t="s">
        <v>667</v>
      </c>
      <c r="AA2" s="5" t="s">
        <v>668</v>
      </c>
    </row>
    <row r="3" spans="1:27" x14ac:dyDescent="0.25">
      <c r="A3" t="str">
        <f t="shared" ref="A3:A70" si="0">VLOOKUP(B3,KEY,3,FALSE)</f>
        <v>Town of Bedford - 1</v>
      </c>
      <c r="B3" s="11">
        <v>10001</v>
      </c>
      <c r="C3" s="11">
        <v>155</v>
      </c>
      <c r="D3" s="11">
        <v>148</v>
      </c>
      <c r="E3" s="11">
        <v>153</v>
      </c>
      <c r="F3" s="11">
        <v>148</v>
      </c>
      <c r="G3" s="11">
        <v>146</v>
      </c>
      <c r="H3" s="11">
        <v>140</v>
      </c>
      <c r="I3" s="11">
        <v>146</v>
      </c>
      <c r="J3" s="11">
        <v>85</v>
      </c>
      <c r="K3" s="11">
        <v>82</v>
      </c>
      <c r="L3" s="11">
        <v>86</v>
      </c>
      <c r="M3" s="11">
        <v>85</v>
      </c>
      <c r="N3" s="11">
        <v>83</v>
      </c>
      <c r="O3" s="11">
        <v>83</v>
      </c>
      <c r="P3" s="11">
        <v>80</v>
      </c>
      <c r="Q3" s="11">
        <v>4</v>
      </c>
      <c r="R3" s="11">
        <v>6</v>
      </c>
      <c r="S3" s="11">
        <v>2</v>
      </c>
      <c r="T3" s="11">
        <v>2</v>
      </c>
      <c r="U3" s="11">
        <v>4</v>
      </c>
      <c r="V3" s="11">
        <v>5</v>
      </c>
      <c r="W3" s="11">
        <v>4</v>
      </c>
      <c r="X3" s="11">
        <v>0</v>
      </c>
      <c r="Y3" s="11">
        <f t="shared" ref="Y3:Y16" si="1">SUM(C3:X3)</f>
        <v>1647</v>
      </c>
      <c r="Z3" s="13">
        <f t="shared" ref="Z3:Z16" si="2">SUM(AA3-Y3)</f>
        <v>180</v>
      </c>
      <c r="AA3" s="11">
        <f t="shared" ref="AA3:AA16" si="3">VLOOKUP(B3,KEY,2,FALSE)*7</f>
        <v>1827</v>
      </c>
    </row>
    <row r="4" spans="1:27" x14ac:dyDescent="0.25">
      <c r="A4" t="str">
        <f t="shared" si="0"/>
        <v>Town of Bedford - 2</v>
      </c>
      <c r="B4" s="11">
        <v>10002</v>
      </c>
      <c r="C4" s="11">
        <v>214</v>
      </c>
      <c r="D4" s="11">
        <v>210</v>
      </c>
      <c r="E4" s="11">
        <v>217</v>
      </c>
      <c r="F4" s="11">
        <v>219</v>
      </c>
      <c r="G4" s="11">
        <v>213</v>
      </c>
      <c r="H4" s="11">
        <v>202</v>
      </c>
      <c r="I4" s="11">
        <v>210</v>
      </c>
      <c r="J4" s="11">
        <v>108</v>
      </c>
      <c r="K4" s="11">
        <v>102</v>
      </c>
      <c r="L4" s="11">
        <v>103</v>
      </c>
      <c r="M4" s="11">
        <v>98</v>
      </c>
      <c r="N4" s="11">
        <v>101</v>
      </c>
      <c r="O4" s="11">
        <v>98</v>
      </c>
      <c r="P4" s="11">
        <v>100</v>
      </c>
      <c r="Q4" s="11">
        <v>9</v>
      </c>
      <c r="R4" s="11">
        <v>11</v>
      </c>
      <c r="S4" s="11">
        <v>10</v>
      </c>
      <c r="T4" s="11">
        <v>10</v>
      </c>
      <c r="U4" s="11">
        <v>10</v>
      </c>
      <c r="V4" s="11">
        <v>10</v>
      </c>
      <c r="W4" s="11">
        <v>8</v>
      </c>
      <c r="X4" s="11">
        <v>0</v>
      </c>
      <c r="Y4" s="11">
        <f t="shared" si="1"/>
        <v>2263</v>
      </c>
      <c r="Z4" s="13">
        <f t="shared" si="2"/>
        <v>187</v>
      </c>
      <c r="AA4" s="11">
        <f t="shared" si="3"/>
        <v>2450</v>
      </c>
    </row>
    <row r="5" spans="1:27" x14ac:dyDescent="0.25">
      <c r="A5" s="22" t="str">
        <f t="shared" si="0"/>
        <v>Town of Bedford - 3</v>
      </c>
      <c r="B5" s="11">
        <v>10003</v>
      </c>
      <c r="C5" s="11">
        <v>316</v>
      </c>
      <c r="D5" s="11">
        <v>306</v>
      </c>
      <c r="E5" s="11">
        <v>311</v>
      </c>
      <c r="F5" s="11">
        <v>309</v>
      </c>
      <c r="G5" s="11">
        <v>302</v>
      </c>
      <c r="H5" s="11">
        <v>295</v>
      </c>
      <c r="I5" s="11">
        <v>307</v>
      </c>
      <c r="J5" s="11">
        <v>166</v>
      </c>
      <c r="K5" s="11">
        <v>151</v>
      </c>
      <c r="L5" s="11">
        <v>159</v>
      </c>
      <c r="M5" s="11">
        <v>144</v>
      </c>
      <c r="N5" s="11">
        <v>145</v>
      </c>
      <c r="O5" s="11">
        <v>149</v>
      </c>
      <c r="P5" s="11">
        <v>145</v>
      </c>
      <c r="Q5" s="11">
        <v>10</v>
      </c>
      <c r="R5" s="11">
        <v>17</v>
      </c>
      <c r="S5" s="11">
        <v>16</v>
      </c>
      <c r="T5" s="11">
        <v>13</v>
      </c>
      <c r="U5" s="11">
        <v>10</v>
      </c>
      <c r="V5" s="11">
        <v>9</v>
      </c>
      <c r="W5" s="11">
        <v>10</v>
      </c>
      <c r="X5" s="11">
        <v>0</v>
      </c>
      <c r="Y5" s="11">
        <f t="shared" si="1"/>
        <v>3290</v>
      </c>
      <c r="Z5" s="24">
        <f t="shared" si="2"/>
        <v>350</v>
      </c>
      <c r="AA5" s="11">
        <f t="shared" si="3"/>
        <v>3640</v>
      </c>
    </row>
    <row r="6" spans="1:27" x14ac:dyDescent="0.25">
      <c r="A6" s="22" t="str">
        <f t="shared" si="0"/>
        <v>Town of Bedford - 4</v>
      </c>
      <c r="B6" s="11">
        <v>10004</v>
      </c>
      <c r="C6" s="11">
        <v>247</v>
      </c>
      <c r="D6" s="11">
        <v>239</v>
      </c>
      <c r="E6" s="11">
        <v>243</v>
      </c>
      <c r="F6" s="11">
        <v>245</v>
      </c>
      <c r="G6" s="11">
        <v>242</v>
      </c>
      <c r="H6" s="11">
        <v>237</v>
      </c>
      <c r="I6" s="11">
        <v>242</v>
      </c>
      <c r="J6" s="11">
        <v>156</v>
      </c>
      <c r="K6" s="11">
        <v>146</v>
      </c>
      <c r="L6" s="11">
        <v>151</v>
      </c>
      <c r="M6" s="11">
        <v>140</v>
      </c>
      <c r="N6" s="11">
        <v>142</v>
      </c>
      <c r="O6" s="11">
        <v>143</v>
      </c>
      <c r="P6" s="11">
        <v>140</v>
      </c>
      <c r="Q6" s="11">
        <v>22</v>
      </c>
      <c r="R6" s="11">
        <v>31</v>
      </c>
      <c r="S6" s="11">
        <v>28</v>
      </c>
      <c r="T6" s="11">
        <v>24</v>
      </c>
      <c r="U6" s="11">
        <v>20</v>
      </c>
      <c r="V6" s="11">
        <v>18</v>
      </c>
      <c r="W6" s="11">
        <v>23</v>
      </c>
      <c r="X6" s="11">
        <v>1</v>
      </c>
      <c r="Y6" s="11">
        <f t="shared" si="1"/>
        <v>2880</v>
      </c>
      <c r="Z6" s="24">
        <f t="shared" si="2"/>
        <v>333</v>
      </c>
      <c r="AA6" s="11">
        <f t="shared" si="3"/>
        <v>3213</v>
      </c>
    </row>
    <row r="7" spans="1:27" x14ac:dyDescent="0.25">
      <c r="A7" s="22" t="str">
        <f t="shared" si="0"/>
        <v>Town of Bedford - 5</v>
      </c>
      <c r="B7" s="11">
        <v>10005</v>
      </c>
      <c r="C7" s="11">
        <v>213</v>
      </c>
      <c r="D7" s="11">
        <v>212</v>
      </c>
      <c r="E7" s="11">
        <v>211</v>
      </c>
      <c r="F7" s="11">
        <v>210</v>
      </c>
      <c r="G7" s="11">
        <v>204</v>
      </c>
      <c r="H7" s="11">
        <v>193</v>
      </c>
      <c r="I7" s="11">
        <v>199</v>
      </c>
      <c r="J7" s="11">
        <v>132</v>
      </c>
      <c r="K7" s="11">
        <v>122</v>
      </c>
      <c r="L7" s="11">
        <v>127</v>
      </c>
      <c r="M7" s="11">
        <v>118</v>
      </c>
      <c r="N7" s="11">
        <v>119</v>
      </c>
      <c r="O7" s="11">
        <v>129</v>
      </c>
      <c r="P7" s="11">
        <v>127</v>
      </c>
      <c r="Q7" s="11">
        <v>20</v>
      </c>
      <c r="R7" s="11">
        <v>19</v>
      </c>
      <c r="S7" s="11">
        <v>21</v>
      </c>
      <c r="T7" s="11">
        <v>18</v>
      </c>
      <c r="U7" s="11">
        <v>18</v>
      </c>
      <c r="V7" s="11">
        <v>14</v>
      </c>
      <c r="W7" s="11">
        <v>17</v>
      </c>
      <c r="X7" s="11">
        <v>0</v>
      </c>
      <c r="Y7" s="11">
        <f t="shared" si="1"/>
        <v>2443</v>
      </c>
      <c r="Z7" s="24">
        <f t="shared" si="2"/>
        <v>322</v>
      </c>
      <c r="AA7" s="11">
        <f t="shared" si="3"/>
        <v>2765</v>
      </c>
    </row>
    <row r="8" spans="1:27" x14ac:dyDescent="0.25">
      <c r="A8" s="22" t="str">
        <f t="shared" si="0"/>
        <v>Town of Bedford - 6</v>
      </c>
      <c r="B8" s="11">
        <v>10006</v>
      </c>
      <c r="C8" s="11">
        <v>253</v>
      </c>
      <c r="D8" s="11">
        <v>242</v>
      </c>
      <c r="E8" s="11">
        <v>245</v>
      </c>
      <c r="F8" s="11">
        <v>250</v>
      </c>
      <c r="G8" s="11">
        <v>244</v>
      </c>
      <c r="H8" s="11">
        <v>238</v>
      </c>
      <c r="I8" s="11">
        <v>243</v>
      </c>
      <c r="J8" s="11">
        <v>80</v>
      </c>
      <c r="K8" s="11">
        <v>82</v>
      </c>
      <c r="L8" s="11">
        <v>77</v>
      </c>
      <c r="M8" s="11">
        <v>79</v>
      </c>
      <c r="N8" s="11">
        <v>73</v>
      </c>
      <c r="O8" s="11">
        <v>79</v>
      </c>
      <c r="P8" s="11">
        <v>78</v>
      </c>
      <c r="Q8" s="11">
        <v>17</v>
      </c>
      <c r="R8" s="11">
        <v>12</v>
      </c>
      <c r="S8" s="11">
        <v>15</v>
      </c>
      <c r="T8" s="11">
        <v>10</v>
      </c>
      <c r="U8" s="11">
        <v>12</v>
      </c>
      <c r="V8" s="11">
        <v>10</v>
      </c>
      <c r="W8" s="11">
        <v>11</v>
      </c>
      <c r="X8" s="11">
        <v>0</v>
      </c>
      <c r="Y8" s="11">
        <f t="shared" si="1"/>
        <v>2350</v>
      </c>
      <c r="Z8" s="24">
        <f t="shared" si="2"/>
        <v>212</v>
      </c>
      <c r="AA8" s="11">
        <f t="shared" si="3"/>
        <v>2562</v>
      </c>
    </row>
    <row r="9" spans="1:27" x14ac:dyDescent="0.25">
      <c r="A9" s="22" t="str">
        <f t="shared" si="0"/>
        <v>Town of Bedford - 7</v>
      </c>
      <c r="B9" s="11">
        <v>10007</v>
      </c>
      <c r="C9" s="11">
        <v>49</v>
      </c>
      <c r="D9" s="11">
        <v>47</v>
      </c>
      <c r="E9" s="11">
        <v>47</v>
      </c>
      <c r="F9" s="11">
        <v>49</v>
      </c>
      <c r="G9" s="11">
        <v>49</v>
      </c>
      <c r="H9" s="11">
        <v>46</v>
      </c>
      <c r="I9" s="11">
        <v>47</v>
      </c>
      <c r="J9" s="11">
        <v>40</v>
      </c>
      <c r="K9" s="11">
        <v>38</v>
      </c>
      <c r="L9" s="11">
        <v>36</v>
      </c>
      <c r="M9" s="11">
        <v>34</v>
      </c>
      <c r="N9" s="11">
        <v>35</v>
      </c>
      <c r="O9" s="11">
        <v>36</v>
      </c>
      <c r="P9" s="11">
        <v>35</v>
      </c>
      <c r="Q9" s="11">
        <v>2</v>
      </c>
      <c r="R9" s="11">
        <v>5</v>
      </c>
      <c r="S9" s="11">
        <v>5</v>
      </c>
      <c r="T9" s="11">
        <v>4</v>
      </c>
      <c r="U9" s="11">
        <v>3</v>
      </c>
      <c r="V9" s="11">
        <v>4</v>
      </c>
      <c r="W9" s="11">
        <v>4</v>
      </c>
      <c r="X9" s="11">
        <v>0</v>
      </c>
      <c r="Y9" s="11">
        <f t="shared" si="1"/>
        <v>615</v>
      </c>
      <c r="Z9" s="24">
        <f t="shared" si="2"/>
        <v>64</v>
      </c>
      <c r="AA9" s="11">
        <f t="shared" si="3"/>
        <v>679</v>
      </c>
    </row>
    <row r="10" spans="1:27" x14ac:dyDescent="0.25">
      <c r="A10" s="22" t="str">
        <f t="shared" si="0"/>
        <v>Town of Bedford - 8</v>
      </c>
      <c r="B10" s="11">
        <v>10008</v>
      </c>
      <c r="C10" s="11">
        <v>430</v>
      </c>
      <c r="D10" s="11">
        <v>428</v>
      </c>
      <c r="E10" s="11">
        <v>435</v>
      </c>
      <c r="F10" s="11">
        <v>431</v>
      </c>
      <c r="G10" s="11">
        <v>420</v>
      </c>
      <c r="H10" s="11">
        <v>416</v>
      </c>
      <c r="I10" s="11">
        <v>414</v>
      </c>
      <c r="J10" s="11">
        <v>138</v>
      </c>
      <c r="K10" s="11">
        <v>128</v>
      </c>
      <c r="L10" s="11">
        <v>122</v>
      </c>
      <c r="M10" s="11">
        <v>119</v>
      </c>
      <c r="N10" s="11">
        <v>121</v>
      </c>
      <c r="O10" s="11">
        <v>123</v>
      </c>
      <c r="P10" s="11">
        <v>121</v>
      </c>
      <c r="Q10" s="11">
        <v>17</v>
      </c>
      <c r="R10" s="11">
        <v>17</v>
      </c>
      <c r="S10" s="11">
        <v>13</v>
      </c>
      <c r="T10" s="11">
        <v>15</v>
      </c>
      <c r="U10" s="11">
        <v>18</v>
      </c>
      <c r="V10" s="11">
        <v>15</v>
      </c>
      <c r="W10" s="11">
        <v>15</v>
      </c>
      <c r="X10" s="11">
        <v>0</v>
      </c>
      <c r="Y10" s="11">
        <f t="shared" si="1"/>
        <v>3956</v>
      </c>
      <c r="Z10" s="24">
        <f t="shared" si="2"/>
        <v>398</v>
      </c>
      <c r="AA10" s="11">
        <f t="shared" si="3"/>
        <v>4354</v>
      </c>
    </row>
    <row r="11" spans="1:27" x14ac:dyDescent="0.25">
      <c r="A11" s="22" t="str">
        <f t="shared" si="0"/>
        <v>Town of Bedford - 9</v>
      </c>
      <c r="B11" s="11">
        <v>10009</v>
      </c>
      <c r="C11" s="11">
        <v>288</v>
      </c>
      <c r="D11" s="11">
        <v>280</v>
      </c>
      <c r="E11" s="11">
        <v>286</v>
      </c>
      <c r="F11" s="11">
        <v>280</v>
      </c>
      <c r="G11" s="11">
        <v>279</v>
      </c>
      <c r="H11" s="11">
        <v>274</v>
      </c>
      <c r="I11" s="11">
        <v>280</v>
      </c>
      <c r="J11" s="11">
        <v>147</v>
      </c>
      <c r="K11" s="11">
        <v>131</v>
      </c>
      <c r="L11" s="11">
        <v>142</v>
      </c>
      <c r="M11" s="11">
        <v>131</v>
      </c>
      <c r="N11" s="11">
        <v>131</v>
      </c>
      <c r="O11" s="11">
        <v>127</v>
      </c>
      <c r="P11" s="11">
        <v>131</v>
      </c>
      <c r="Q11" s="11">
        <v>16</v>
      </c>
      <c r="R11" s="11">
        <v>15</v>
      </c>
      <c r="S11" s="11">
        <v>8</v>
      </c>
      <c r="T11" s="11">
        <v>10</v>
      </c>
      <c r="U11" s="11">
        <v>15</v>
      </c>
      <c r="V11" s="11">
        <v>12</v>
      </c>
      <c r="W11" s="11">
        <v>9</v>
      </c>
      <c r="X11" s="11">
        <v>0</v>
      </c>
      <c r="Y11" s="11">
        <f t="shared" si="1"/>
        <v>2992</v>
      </c>
      <c r="Z11" s="24">
        <f t="shared" si="2"/>
        <v>291</v>
      </c>
      <c r="AA11" s="11">
        <f t="shared" si="3"/>
        <v>3283</v>
      </c>
    </row>
    <row r="12" spans="1:27" x14ac:dyDescent="0.25">
      <c r="A12" s="22" t="str">
        <f t="shared" si="0"/>
        <v>Town of Bedford - 10</v>
      </c>
      <c r="B12" s="11">
        <v>10010</v>
      </c>
      <c r="C12" s="11">
        <v>317</v>
      </c>
      <c r="D12" s="11">
        <v>314</v>
      </c>
      <c r="E12" s="11">
        <v>323</v>
      </c>
      <c r="F12" s="11">
        <v>317</v>
      </c>
      <c r="G12" s="11">
        <v>310</v>
      </c>
      <c r="H12" s="11">
        <v>302</v>
      </c>
      <c r="I12" s="11">
        <v>307</v>
      </c>
      <c r="J12" s="11">
        <v>190</v>
      </c>
      <c r="K12" s="11">
        <v>180</v>
      </c>
      <c r="L12" s="11">
        <v>177</v>
      </c>
      <c r="M12" s="11">
        <v>170</v>
      </c>
      <c r="N12" s="11">
        <v>173</v>
      </c>
      <c r="O12" s="11">
        <v>175</v>
      </c>
      <c r="P12" s="11">
        <v>173</v>
      </c>
      <c r="Q12" s="11">
        <v>17</v>
      </c>
      <c r="R12" s="11">
        <v>19</v>
      </c>
      <c r="S12" s="11">
        <v>18</v>
      </c>
      <c r="T12" s="11">
        <v>14</v>
      </c>
      <c r="U12" s="11">
        <v>14</v>
      </c>
      <c r="V12" s="11">
        <v>15</v>
      </c>
      <c r="W12" s="11">
        <v>15</v>
      </c>
      <c r="X12" s="11">
        <v>0</v>
      </c>
      <c r="Y12" s="11">
        <f t="shared" si="1"/>
        <v>3540</v>
      </c>
      <c r="Z12" s="24">
        <f t="shared" si="2"/>
        <v>380</v>
      </c>
      <c r="AA12" s="11">
        <f t="shared" si="3"/>
        <v>3920</v>
      </c>
    </row>
    <row r="13" spans="1:27" x14ac:dyDescent="0.25">
      <c r="A13" s="22" t="str">
        <f t="shared" si="0"/>
        <v>Town of Bedford - 11</v>
      </c>
      <c r="B13" s="11">
        <v>10011</v>
      </c>
      <c r="C13" s="11">
        <v>252</v>
      </c>
      <c r="D13" s="11">
        <v>246</v>
      </c>
      <c r="E13" s="11">
        <v>258</v>
      </c>
      <c r="F13" s="11">
        <v>257</v>
      </c>
      <c r="G13" s="11">
        <v>250</v>
      </c>
      <c r="H13" s="11">
        <v>248</v>
      </c>
      <c r="I13" s="11">
        <v>241</v>
      </c>
      <c r="J13" s="11">
        <v>131</v>
      </c>
      <c r="K13" s="11">
        <v>123</v>
      </c>
      <c r="L13" s="11">
        <v>130</v>
      </c>
      <c r="M13" s="11">
        <v>129</v>
      </c>
      <c r="N13" s="11">
        <v>125</v>
      </c>
      <c r="O13" s="11">
        <v>128</v>
      </c>
      <c r="P13" s="11">
        <v>125</v>
      </c>
      <c r="Q13" s="11">
        <v>17</v>
      </c>
      <c r="R13" s="11">
        <v>13</v>
      </c>
      <c r="S13" s="11">
        <v>8</v>
      </c>
      <c r="T13" s="11">
        <v>6</v>
      </c>
      <c r="U13" s="11">
        <v>11</v>
      </c>
      <c r="V13" s="11">
        <v>10</v>
      </c>
      <c r="W13" s="11">
        <v>8</v>
      </c>
      <c r="X13" s="11">
        <v>0</v>
      </c>
      <c r="Y13" s="11">
        <f t="shared" si="1"/>
        <v>2716</v>
      </c>
      <c r="Z13" s="24">
        <f t="shared" si="2"/>
        <v>252</v>
      </c>
      <c r="AA13" s="11">
        <f t="shared" si="3"/>
        <v>2968</v>
      </c>
    </row>
    <row r="14" spans="1:27" x14ac:dyDescent="0.25">
      <c r="A14" s="22" t="str">
        <f t="shared" si="0"/>
        <v>Town of Bedford - 12</v>
      </c>
      <c r="B14" s="11">
        <v>10012</v>
      </c>
      <c r="C14" s="11">
        <v>265</v>
      </c>
      <c r="D14" s="11">
        <v>266</v>
      </c>
      <c r="E14" s="11">
        <v>257</v>
      </c>
      <c r="F14" s="11">
        <v>265</v>
      </c>
      <c r="G14" s="11">
        <v>257</v>
      </c>
      <c r="H14" s="11">
        <v>248</v>
      </c>
      <c r="I14" s="11">
        <v>256</v>
      </c>
      <c r="J14" s="11">
        <v>160</v>
      </c>
      <c r="K14" s="11">
        <v>147</v>
      </c>
      <c r="L14" s="11">
        <v>155</v>
      </c>
      <c r="M14" s="11">
        <v>147</v>
      </c>
      <c r="N14" s="11">
        <v>148</v>
      </c>
      <c r="O14" s="11">
        <v>148</v>
      </c>
      <c r="P14" s="11">
        <v>147</v>
      </c>
      <c r="Q14" s="11">
        <v>8</v>
      </c>
      <c r="R14" s="11">
        <v>12</v>
      </c>
      <c r="S14" s="11">
        <v>11</v>
      </c>
      <c r="T14" s="11">
        <v>6</v>
      </c>
      <c r="U14" s="11">
        <v>9</v>
      </c>
      <c r="V14" s="11">
        <v>12</v>
      </c>
      <c r="W14" s="11">
        <v>13</v>
      </c>
      <c r="X14" s="11">
        <v>0</v>
      </c>
      <c r="Y14" s="11">
        <f t="shared" si="1"/>
        <v>2937</v>
      </c>
      <c r="Z14" s="24">
        <f t="shared" si="2"/>
        <v>220</v>
      </c>
      <c r="AA14" s="11">
        <f t="shared" si="3"/>
        <v>3157</v>
      </c>
    </row>
    <row r="15" spans="1:27" x14ac:dyDescent="0.25">
      <c r="A15" s="22" t="str">
        <f t="shared" si="0"/>
        <v>Town of Bedford - 13</v>
      </c>
      <c r="B15" s="11">
        <v>10013</v>
      </c>
      <c r="C15" s="11">
        <v>234</v>
      </c>
      <c r="D15" s="11">
        <v>225</v>
      </c>
      <c r="E15" s="11">
        <v>235</v>
      </c>
      <c r="F15" s="11">
        <v>235</v>
      </c>
      <c r="G15" s="11">
        <v>225</v>
      </c>
      <c r="H15" s="11">
        <v>220</v>
      </c>
      <c r="I15" s="11">
        <v>222</v>
      </c>
      <c r="J15" s="11">
        <v>137</v>
      </c>
      <c r="K15" s="11">
        <v>125</v>
      </c>
      <c r="L15" s="11">
        <v>126</v>
      </c>
      <c r="M15" s="11">
        <v>122</v>
      </c>
      <c r="N15" s="11">
        <v>127</v>
      </c>
      <c r="O15" s="11">
        <v>125</v>
      </c>
      <c r="P15" s="11">
        <v>125</v>
      </c>
      <c r="Q15" s="11">
        <v>9</v>
      </c>
      <c r="R15" s="11">
        <v>11</v>
      </c>
      <c r="S15" s="11">
        <v>10</v>
      </c>
      <c r="T15" s="11">
        <v>10</v>
      </c>
      <c r="U15" s="11">
        <v>9</v>
      </c>
      <c r="V15" s="11">
        <v>11</v>
      </c>
      <c r="W15" s="11">
        <v>5</v>
      </c>
      <c r="X15" s="11">
        <v>0</v>
      </c>
      <c r="Y15" s="11">
        <f t="shared" si="1"/>
        <v>2548</v>
      </c>
      <c r="Z15" s="24">
        <f t="shared" si="2"/>
        <v>224</v>
      </c>
      <c r="AA15" s="11">
        <f t="shared" si="3"/>
        <v>2772</v>
      </c>
    </row>
    <row r="16" spans="1:27" x14ac:dyDescent="0.25">
      <c r="A16" s="22" t="str">
        <f t="shared" si="0"/>
        <v>Town of Bedford - 14</v>
      </c>
      <c r="B16" s="11">
        <v>10014</v>
      </c>
      <c r="C16" s="11">
        <v>336</v>
      </c>
      <c r="D16" s="11">
        <v>335</v>
      </c>
      <c r="E16" s="11">
        <v>330</v>
      </c>
      <c r="F16" s="11">
        <v>335</v>
      </c>
      <c r="G16" s="11">
        <v>324</v>
      </c>
      <c r="H16" s="11">
        <v>317</v>
      </c>
      <c r="I16" s="11">
        <v>330</v>
      </c>
      <c r="J16" s="11">
        <v>141</v>
      </c>
      <c r="K16" s="11">
        <v>132</v>
      </c>
      <c r="L16" s="11">
        <v>138</v>
      </c>
      <c r="M16" s="11">
        <v>131</v>
      </c>
      <c r="N16" s="11">
        <v>129</v>
      </c>
      <c r="O16" s="11">
        <v>132</v>
      </c>
      <c r="P16" s="11">
        <v>132</v>
      </c>
      <c r="Q16" s="11">
        <v>16</v>
      </c>
      <c r="R16" s="11">
        <v>19</v>
      </c>
      <c r="S16" s="11">
        <v>17</v>
      </c>
      <c r="T16" s="11">
        <v>15</v>
      </c>
      <c r="U16" s="11">
        <v>17</v>
      </c>
      <c r="V16" s="11">
        <v>19</v>
      </c>
      <c r="W16" s="11">
        <v>16</v>
      </c>
      <c r="X16" s="11">
        <v>2</v>
      </c>
      <c r="Y16" s="11">
        <f t="shared" si="1"/>
        <v>3363</v>
      </c>
      <c r="Z16" s="24">
        <f t="shared" si="2"/>
        <v>319</v>
      </c>
      <c r="AA16" s="11">
        <f t="shared" si="3"/>
        <v>3682</v>
      </c>
    </row>
    <row r="17" spans="1:27" x14ac:dyDescent="0.25">
      <c r="A17" s="22" t="str">
        <f t="shared" si="0"/>
        <v>Town of Bedford - 15</v>
      </c>
      <c r="B17" s="11">
        <v>10015</v>
      </c>
      <c r="C17" s="11">
        <v>263</v>
      </c>
      <c r="D17" s="11">
        <v>266</v>
      </c>
      <c r="E17" s="11">
        <v>269</v>
      </c>
      <c r="F17" s="11">
        <v>267</v>
      </c>
      <c r="G17" s="11">
        <v>256</v>
      </c>
      <c r="H17" s="11">
        <v>255</v>
      </c>
      <c r="I17" s="11">
        <v>261</v>
      </c>
      <c r="J17" s="11">
        <v>112</v>
      </c>
      <c r="K17" s="11">
        <v>107</v>
      </c>
      <c r="L17" s="11">
        <v>104</v>
      </c>
      <c r="M17" s="11">
        <v>102</v>
      </c>
      <c r="N17" s="11">
        <v>111</v>
      </c>
      <c r="O17" s="11">
        <v>107</v>
      </c>
      <c r="P17" s="11">
        <v>104</v>
      </c>
      <c r="Q17" s="11">
        <v>11</v>
      </c>
      <c r="R17" s="11">
        <v>12</v>
      </c>
      <c r="S17" s="11">
        <v>12</v>
      </c>
      <c r="T17" s="11">
        <v>14</v>
      </c>
      <c r="U17" s="11">
        <v>13</v>
      </c>
      <c r="V17" s="11">
        <v>11</v>
      </c>
      <c r="W17" s="11">
        <v>10</v>
      </c>
      <c r="X17" s="11">
        <v>0</v>
      </c>
      <c r="Y17" s="11">
        <f t="shared" ref="Y17:Y82" si="4">SUM(C17:X17)</f>
        <v>2667</v>
      </c>
      <c r="Z17" s="24">
        <f t="shared" ref="Z17:Z82" si="5">SUM(AA17-Y17)</f>
        <v>224</v>
      </c>
      <c r="AA17" s="11">
        <f t="shared" ref="AA17:AA82" si="6">VLOOKUP(B17,KEY,2,FALSE)*7</f>
        <v>2891</v>
      </c>
    </row>
    <row r="18" spans="1:27" x14ac:dyDescent="0.25">
      <c r="A18" s="22" t="str">
        <f t="shared" si="0"/>
        <v>Town of Bedford - 16</v>
      </c>
      <c r="B18" s="11">
        <v>10016</v>
      </c>
      <c r="C18" s="11">
        <v>318</v>
      </c>
      <c r="D18" s="11">
        <v>298</v>
      </c>
      <c r="E18" s="11">
        <v>323</v>
      </c>
      <c r="F18" s="11">
        <v>312</v>
      </c>
      <c r="G18" s="11">
        <v>311</v>
      </c>
      <c r="H18" s="11">
        <v>302</v>
      </c>
      <c r="I18" s="11">
        <v>305</v>
      </c>
      <c r="J18" s="11">
        <v>142</v>
      </c>
      <c r="K18" s="11">
        <v>138</v>
      </c>
      <c r="L18" s="11">
        <v>137</v>
      </c>
      <c r="M18" s="11">
        <v>136</v>
      </c>
      <c r="N18" s="11">
        <v>130</v>
      </c>
      <c r="O18" s="11">
        <v>132</v>
      </c>
      <c r="P18" s="11">
        <v>134</v>
      </c>
      <c r="Q18" s="11">
        <v>16</v>
      </c>
      <c r="R18" s="11">
        <v>17</v>
      </c>
      <c r="S18" s="11">
        <v>15</v>
      </c>
      <c r="T18" s="11">
        <v>15</v>
      </c>
      <c r="U18" s="11">
        <v>16</v>
      </c>
      <c r="V18" s="11">
        <v>12</v>
      </c>
      <c r="W18" s="11">
        <v>10</v>
      </c>
      <c r="X18" s="11">
        <v>0</v>
      </c>
      <c r="Y18" s="11">
        <f t="shared" si="4"/>
        <v>3219</v>
      </c>
      <c r="Z18" s="24">
        <f t="shared" si="5"/>
        <v>344</v>
      </c>
      <c r="AA18" s="11">
        <f t="shared" si="6"/>
        <v>3563</v>
      </c>
    </row>
    <row r="19" spans="1:27" x14ac:dyDescent="0.25">
      <c r="A19" s="22" t="str">
        <f t="shared" si="0"/>
        <v>Town of Bedford - 17</v>
      </c>
      <c r="B19" s="11">
        <v>10017</v>
      </c>
      <c r="C19" s="11">
        <v>163</v>
      </c>
      <c r="D19" s="11">
        <v>155</v>
      </c>
      <c r="E19" s="11">
        <v>155</v>
      </c>
      <c r="F19" s="11">
        <v>151</v>
      </c>
      <c r="G19" s="11">
        <v>150</v>
      </c>
      <c r="H19" s="11">
        <v>145</v>
      </c>
      <c r="I19" s="11">
        <v>148</v>
      </c>
      <c r="J19" s="11">
        <v>88</v>
      </c>
      <c r="K19" s="11">
        <v>88</v>
      </c>
      <c r="L19" s="11">
        <v>85</v>
      </c>
      <c r="M19" s="11">
        <v>86</v>
      </c>
      <c r="N19" s="11">
        <v>87</v>
      </c>
      <c r="O19" s="11">
        <v>89</v>
      </c>
      <c r="P19" s="11">
        <v>86</v>
      </c>
      <c r="Q19" s="11">
        <v>10</v>
      </c>
      <c r="R19" s="11">
        <v>10</v>
      </c>
      <c r="S19" s="11">
        <v>12</v>
      </c>
      <c r="T19" s="11">
        <v>13</v>
      </c>
      <c r="U19" s="11">
        <v>8</v>
      </c>
      <c r="V19" s="11">
        <v>9</v>
      </c>
      <c r="W19" s="11">
        <v>9</v>
      </c>
      <c r="X19" s="11">
        <v>0</v>
      </c>
      <c r="Y19" s="11">
        <f t="shared" si="4"/>
        <v>1747</v>
      </c>
      <c r="Z19" s="24">
        <f t="shared" si="5"/>
        <v>262</v>
      </c>
      <c r="AA19" s="11">
        <f t="shared" si="6"/>
        <v>2009</v>
      </c>
    </row>
    <row r="20" spans="1:27" ht="13.8" thickBot="1" x14ac:dyDescent="0.3">
      <c r="A20" s="18" t="str">
        <f t="shared" si="0"/>
        <v>Town of Bedford - 18</v>
      </c>
      <c r="B20" s="19">
        <v>10018</v>
      </c>
      <c r="C20" s="19">
        <v>118</v>
      </c>
      <c r="D20" s="19">
        <v>117</v>
      </c>
      <c r="E20" s="19">
        <v>114</v>
      </c>
      <c r="F20" s="19">
        <v>114</v>
      </c>
      <c r="G20" s="19">
        <v>117</v>
      </c>
      <c r="H20" s="19">
        <v>115</v>
      </c>
      <c r="I20" s="19">
        <v>117</v>
      </c>
      <c r="J20" s="19">
        <v>54</v>
      </c>
      <c r="K20" s="19">
        <v>49</v>
      </c>
      <c r="L20" s="19">
        <v>54</v>
      </c>
      <c r="M20" s="19">
        <v>51</v>
      </c>
      <c r="N20" s="19">
        <v>48</v>
      </c>
      <c r="O20" s="19">
        <v>49</v>
      </c>
      <c r="P20" s="19">
        <v>53</v>
      </c>
      <c r="Q20" s="19">
        <v>10</v>
      </c>
      <c r="R20" s="19">
        <v>11</v>
      </c>
      <c r="S20" s="19">
        <v>10</v>
      </c>
      <c r="T20" s="19">
        <v>11</v>
      </c>
      <c r="U20" s="19">
        <v>10</v>
      </c>
      <c r="V20" s="19">
        <v>7</v>
      </c>
      <c r="W20" s="19">
        <v>8</v>
      </c>
      <c r="X20" s="19">
        <v>4</v>
      </c>
      <c r="Y20" s="19">
        <f t="shared" si="4"/>
        <v>1241</v>
      </c>
      <c r="Z20" s="26">
        <f t="shared" si="5"/>
        <v>236</v>
      </c>
      <c r="AA20" s="19">
        <f t="shared" si="6"/>
        <v>1477</v>
      </c>
    </row>
    <row r="21" spans="1:27" x14ac:dyDescent="0.25">
      <c r="A21" s="22"/>
      <c r="B21" s="11" t="s">
        <v>977</v>
      </c>
      <c r="C21" s="11">
        <f>SUM(C3:C20)</f>
        <v>4431</v>
      </c>
      <c r="D21" s="11">
        <f t="shared" ref="D21:AA21" si="7">SUM(D3:D20)</f>
        <v>4334</v>
      </c>
      <c r="E21" s="11">
        <f t="shared" si="7"/>
        <v>4412</v>
      </c>
      <c r="F21" s="11">
        <f t="shared" si="7"/>
        <v>4394</v>
      </c>
      <c r="G21" s="11">
        <f t="shared" si="7"/>
        <v>4299</v>
      </c>
      <c r="H21" s="11">
        <f t="shared" si="7"/>
        <v>4193</v>
      </c>
      <c r="I21" s="11">
        <f t="shared" si="7"/>
        <v>4275</v>
      </c>
      <c r="J21" s="11">
        <f t="shared" si="7"/>
        <v>2207</v>
      </c>
      <c r="K21" s="11">
        <f t="shared" si="7"/>
        <v>2071</v>
      </c>
      <c r="L21" s="11">
        <f t="shared" si="7"/>
        <v>2109</v>
      </c>
      <c r="M21" s="11">
        <f t="shared" si="7"/>
        <v>2022</v>
      </c>
      <c r="N21" s="11">
        <f t="shared" si="7"/>
        <v>2028</v>
      </c>
      <c r="O21" s="11">
        <f t="shared" si="7"/>
        <v>2052</v>
      </c>
      <c r="P21" s="11">
        <f t="shared" si="7"/>
        <v>2036</v>
      </c>
      <c r="Q21" s="11">
        <f t="shared" si="7"/>
        <v>231</v>
      </c>
      <c r="R21" s="11">
        <f t="shared" si="7"/>
        <v>257</v>
      </c>
      <c r="S21" s="11">
        <f t="shared" si="7"/>
        <v>231</v>
      </c>
      <c r="T21" s="11">
        <f t="shared" si="7"/>
        <v>210</v>
      </c>
      <c r="U21" s="11">
        <f t="shared" si="7"/>
        <v>217</v>
      </c>
      <c r="V21" s="11">
        <f t="shared" si="7"/>
        <v>203</v>
      </c>
      <c r="W21" s="11">
        <f t="shared" si="7"/>
        <v>195</v>
      </c>
      <c r="X21" s="11">
        <f t="shared" si="7"/>
        <v>7</v>
      </c>
      <c r="Y21" s="11">
        <f t="shared" si="7"/>
        <v>46414</v>
      </c>
      <c r="Z21" s="11">
        <f t="shared" si="7"/>
        <v>4798</v>
      </c>
      <c r="AA21" s="11">
        <f t="shared" si="7"/>
        <v>51212</v>
      </c>
    </row>
    <row r="22" spans="1:27" x14ac:dyDescent="0.25">
      <c r="A22" s="22" t="str">
        <f t="shared" si="0"/>
        <v>Town of Cortlandt - 1</v>
      </c>
      <c r="B22" s="11">
        <v>20001</v>
      </c>
      <c r="C22" s="11">
        <v>182</v>
      </c>
      <c r="D22" s="11">
        <v>168</v>
      </c>
      <c r="E22" s="11">
        <v>171</v>
      </c>
      <c r="F22" s="11">
        <v>182</v>
      </c>
      <c r="G22" s="11">
        <v>178</v>
      </c>
      <c r="H22" s="11">
        <v>165</v>
      </c>
      <c r="I22" s="11">
        <v>177</v>
      </c>
      <c r="J22" s="11">
        <v>250</v>
      </c>
      <c r="K22" s="11">
        <v>242</v>
      </c>
      <c r="L22" s="11">
        <v>255</v>
      </c>
      <c r="M22" s="11">
        <v>239</v>
      </c>
      <c r="N22" s="11">
        <v>235</v>
      </c>
      <c r="O22" s="11">
        <v>239</v>
      </c>
      <c r="P22" s="11">
        <v>241</v>
      </c>
      <c r="Q22" s="11">
        <v>27</v>
      </c>
      <c r="R22" s="11">
        <v>24</v>
      </c>
      <c r="S22" s="11">
        <v>33</v>
      </c>
      <c r="T22" s="11">
        <v>26</v>
      </c>
      <c r="U22" s="11">
        <v>16</v>
      </c>
      <c r="V22" s="11">
        <v>21</v>
      </c>
      <c r="W22" s="11">
        <v>21</v>
      </c>
      <c r="X22" s="11">
        <v>0</v>
      </c>
      <c r="Y22" s="11">
        <f t="shared" si="4"/>
        <v>3092</v>
      </c>
      <c r="Z22" s="24">
        <f t="shared" si="5"/>
        <v>401</v>
      </c>
      <c r="AA22" s="11">
        <f t="shared" si="6"/>
        <v>3493</v>
      </c>
    </row>
    <row r="23" spans="1:27" x14ac:dyDescent="0.25">
      <c r="A23" s="22" t="str">
        <f t="shared" si="0"/>
        <v>Town of Cortlandt - 2</v>
      </c>
      <c r="B23" s="11">
        <v>20002</v>
      </c>
      <c r="C23" s="11">
        <v>125</v>
      </c>
      <c r="D23" s="11">
        <v>116</v>
      </c>
      <c r="E23" s="11">
        <v>113</v>
      </c>
      <c r="F23" s="11">
        <v>118</v>
      </c>
      <c r="G23" s="11">
        <v>117</v>
      </c>
      <c r="H23" s="11">
        <v>111</v>
      </c>
      <c r="I23" s="11">
        <v>110</v>
      </c>
      <c r="J23" s="11">
        <v>172</v>
      </c>
      <c r="K23" s="11">
        <v>157</v>
      </c>
      <c r="L23" s="11">
        <v>171</v>
      </c>
      <c r="M23" s="11">
        <v>154</v>
      </c>
      <c r="N23" s="11">
        <v>155</v>
      </c>
      <c r="O23" s="11">
        <v>153</v>
      </c>
      <c r="P23" s="11">
        <v>161</v>
      </c>
      <c r="Q23" s="11">
        <v>23</v>
      </c>
      <c r="R23" s="11">
        <v>24</v>
      </c>
      <c r="S23" s="11">
        <v>24</v>
      </c>
      <c r="T23" s="11">
        <v>26</v>
      </c>
      <c r="U23" s="11">
        <v>21</v>
      </c>
      <c r="V23" s="11">
        <v>22</v>
      </c>
      <c r="W23" s="11">
        <v>24</v>
      </c>
      <c r="X23" s="11">
        <v>0</v>
      </c>
      <c r="Y23" s="11">
        <f t="shared" si="4"/>
        <v>2097</v>
      </c>
      <c r="Z23" s="24">
        <f t="shared" si="5"/>
        <v>311</v>
      </c>
      <c r="AA23" s="11">
        <f t="shared" si="6"/>
        <v>2408</v>
      </c>
    </row>
    <row r="24" spans="1:27" x14ac:dyDescent="0.25">
      <c r="A24" s="22" t="str">
        <f t="shared" si="0"/>
        <v>Town of Cortlandt - 3</v>
      </c>
      <c r="B24" s="11">
        <v>20003</v>
      </c>
      <c r="C24" s="11">
        <v>76</v>
      </c>
      <c r="D24" s="11">
        <v>74</v>
      </c>
      <c r="E24" s="11">
        <v>78</v>
      </c>
      <c r="F24" s="11">
        <v>80</v>
      </c>
      <c r="G24" s="11">
        <v>72</v>
      </c>
      <c r="H24" s="11">
        <v>70</v>
      </c>
      <c r="I24" s="11">
        <v>70</v>
      </c>
      <c r="J24" s="11">
        <v>106</v>
      </c>
      <c r="K24" s="11">
        <v>100</v>
      </c>
      <c r="L24" s="11">
        <v>105</v>
      </c>
      <c r="M24" s="11">
        <v>95</v>
      </c>
      <c r="N24" s="11">
        <v>94</v>
      </c>
      <c r="O24" s="11">
        <v>96</v>
      </c>
      <c r="P24" s="11">
        <v>102</v>
      </c>
      <c r="Q24" s="11">
        <v>12</v>
      </c>
      <c r="R24" s="11">
        <v>7</v>
      </c>
      <c r="S24" s="11">
        <v>13</v>
      </c>
      <c r="T24" s="11">
        <v>11</v>
      </c>
      <c r="U24" s="11">
        <v>9</v>
      </c>
      <c r="V24" s="11">
        <v>6</v>
      </c>
      <c r="W24" s="11">
        <v>10</v>
      </c>
      <c r="X24" s="11">
        <v>0</v>
      </c>
      <c r="Y24" s="11">
        <f t="shared" si="4"/>
        <v>1286</v>
      </c>
      <c r="Z24" s="24">
        <f t="shared" si="5"/>
        <v>212</v>
      </c>
      <c r="AA24" s="11">
        <f t="shared" si="6"/>
        <v>1498</v>
      </c>
    </row>
    <row r="25" spans="1:27" x14ac:dyDescent="0.25">
      <c r="A25" s="22" t="str">
        <f t="shared" si="0"/>
        <v>Town of Cortlandt - 4</v>
      </c>
      <c r="B25" s="11">
        <v>20004</v>
      </c>
      <c r="C25" s="11">
        <v>206</v>
      </c>
      <c r="D25" s="11">
        <v>200</v>
      </c>
      <c r="E25" s="11">
        <v>195</v>
      </c>
      <c r="F25" s="11">
        <v>211</v>
      </c>
      <c r="G25" s="11">
        <v>199</v>
      </c>
      <c r="H25" s="11">
        <v>190</v>
      </c>
      <c r="I25" s="11">
        <v>201</v>
      </c>
      <c r="J25" s="11">
        <v>227</v>
      </c>
      <c r="K25" s="11">
        <v>213</v>
      </c>
      <c r="L25" s="11">
        <v>227</v>
      </c>
      <c r="M25" s="11">
        <v>206</v>
      </c>
      <c r="N25" s="11">
        <v>207</v>
      </c>
      <c r="O25" s="11">
        <v>214</v>
      </c>
      <c r="P25" s="11">
        <v>206</v>
      </c>
      <c r="Q25" s="11">
        <v>15</v>
      </c>
      <c r="R25" s="11">
        <v>17</v>
      </c>
      <c r="S25" s="11">
        <v>18</v>
      </c>
      <c r="T25" s="11">
        <v>16</v>
      </c>
      <c r="U25" s="11">
        <v>12</v>
      </c>
      <c r="V25" s="11">
        <v>13</v>
      </c>
      <c r="W25" s="11">
        <v>13</v>
      </c>
      <c r="X25" s="11">
        <v>0</v>
      </c>
      <c r="Y25" s="11">
        <f t="shared" si="4"/>
        <v>3006</v>
      </c>
      <c r="Z25" s="24">
        <f t="shared" si="5"/>
        <v>368</v>
      </c>
      <c r="AA25" s="11">
        <f t="shared" si="6"/>
        <v>3374</v>
      </c>
    </row>
    <row r="26" spans="1:27" x14ac:dyDescent="0.25">
      <c r="A26" s="22" t="str">
        <f t="shared" si="0"/>
        <v>Town of Cortlandt - 5</v>
      </c>
      <c r="B26" s="11">
        <v>20005</v>
      </c>
      <c r="C26" s="11">
        <v>272</v>
      </c>
      <c r="D26" s="11">
        <v>256</v>
      </c>
      <c r="E26" s="11">
        <v>264</v>
      </c>
      <c r="F26" s="11">
        <v>266</v>
      </c>
      <c r="G26" s="11">
        <v>255</v>
      </c>
      <c r="H26" s="11">
        <v>253</v>
      </c>
      <c r="I26" s="11">
        <v>257</v>
      </c>
      <c r="J26" s="11">
        <v>157</v>
      </c>
      <c r="K26" s="11">
        <v>145</v>
      </c>
      <c r="L26" s="11">
        <v>149</v>
      </c>
      <c r="M26" s="11">
        <v>140</v>
      </c>
      <c r="N26" s="11">
        <v>149</v>
      </c>
      <c r="O26" s="11">
        <v>147</v>
      </c>
      <c r="P26" s="11">
        <v>146</v>
      </c>
      <c r="Q26" s="11">
        <v>22</v>
      </c>
      <c r="R26" s="11">
        <v>17</v>
      </c>
      <c r="S26" s="11">
        <v>24</v>
      </c>
      <c r="T26" s="11">
        <v>26</v>
      </c>
      <c r="U26" s="11">
        <v>11</v>
      </c>
      <c r="V26" s="11">
        <v>12</v>
      </c>
      <c r="W26" s="11">
        <v>8</v>
      </c>
      <c r="X26" s="11">
        <v>0</v>
      </c>
      <c r="Y26" s="11">
        <f t="shared" si="4"/>
        <v>2976</v>
      </c>
      <c r="Z26" s="24">
        <f t="shared" si="5"/>
        <v>405</v>
      </c>
      <c r="AA26" s="11">
        <f t="shared" si="6"/>
        <v>3381</v>
      </c>
    </row>
    <row r="27" spans="1:27" x14ac:dyDescent="0.25">
      <c r="A27" s="22" t="str">
        <f t="shared" si="0"/>
        <v>Town of Cortlandt - 6</v>
      </c>
      <c r="B27" s="11">
        <v>20006</v>
      </c>
      <c r="C27" s="11">
        <v>410</v>
      </c>
      <c r="D27" s="11">
        <v>390</v>
      </c>
      <c r="E27" s="11">
        <v>401</v>
      </c>
      <c r="F27" s="11">
        <v>403</v>
      </c>
      <c r="G27" s="11">
        <v>396</v>
      </c>
      <c r="H27" s="11">
        <v>386</v>
      </c>
      <c r="I27" s="11">
        <v>388</v>
      </c>
      <c r="J27" s="11">
        <v>83</v>
      </c>
      <c r="K27" s="11">
        <v>77</v>
      </c>
      <c r="L27" s="11">
        <v>82</v>
      </c>
      <c r="M27" s="11">
        <v>73</v>
      </c>
      <c r="N27" s="11">
        <v>77</v>
      </c>
      <c r="O27" s="11">
        <v>75</v>
      </c>
      <c r="P27" s="11">
        <v>76</v>
      </c>
      <c r="Q27" s="11">
        <v>13</v>
      </c>
      <c r="R27" s="11">
        <v>15</v>
      </c>
      <c r="S27" s="11">
        <v>12</v>
      </c>
      <c r="T27" s="11">
        <v>12</v>
      </c>
      <c r="U27" s="11">
        <v>11</v>
      </c>
      <c r="V27" s="11">
        <v>13</v>
      </c>
      <c r="W27" s="11">
        <v>14</v>
      </c>
      <c r="X27" s="11">
        <v>0</v>
      </c>
      <c r="Y27" s="11">
        <f t="shared" si="4"/>
        <v>3407</v>
      </c>
      <c r="Z27" s="24">
        <f t="shared" si="5"/>
        <v>345</v>
      </c>
      <c r="AA27" s="11">
        <f t="shared" si="6"/>
        <v>3752</v>
      </c>
    </row>
    <row r="28" spans="1:27" x14ac:dyDescent="0.25">
      <c r="A28" s="22" t="str">
        <f t="shared" si="0"/>
        <v>Town of Cortlandt - 7</v>
      </c>
      <c r="B28" s="11">
        <v>20007</v>
      </c>
      <c r="C28" s="11">
        <v>288</v>
      </c>
      <c r="D28" s="11">
        <v>275</v>
      </c>
      <c r="E28" s="11">
        <v>275</v>
      </c>
      <c r="F28" s="11">
        <v>279</v>
      </c>
      <c r="G28" s="11">
        <v>275</v>
      </c>
      <c r="H28" s="11">
        <v>268</v>
      </c>
      <c r="I28" s="11">
        <v>270</v>
      </c>
      <c r="J28" s="11">
        <v>80</v>
      </c>
      <c r="K28" s="11">
        <v>77</v>
      </c>
      <c r="L28" s="11">
        <v>92</v>
      </c>
      <c r="M28" s="11">
        <v>80</v>
      </c>
      <c r="N28" s="11">
        <v>75</v>
      </c>
      <c r="O28" s="11">
        <v>78</v>
      </c>
      <c r="P28" s="11">
        <v>71</v>
      </c>
      <c r="Q28" s="11">
        <v>9</v>
      </c>
      <c r="R28" s="11">
        <v>7</v>
      </c>
      <c r="S28" s="11">
        <v>6</v>
      </c>
      <c r="T28" s="11">
        <v>7</v>
      </c>
      <c r="U28" s="11">
        <v>7</v>
      </c>
      <c r="V28" s="11">
        <v>6</v>
      </c>
      <c r="W28" s="11">
        <v>7</v>
      </c>
      <c r="X28" s="11">
        <v>0</v>
      </c>
      <c r="Y28" s="11">
        <f t="shared" si="4"/>
        <v>2532</v>
      </c>
      <c r="Z28" s="24">
        <f t="shared" si="5"/>
        <v>289</v>
      </c>
      <c r="AA28" s="11">
        <f t="shared" si="6"/>
        <v>2821</v>
      </c>
    </row>
    <row r="29" spans="1:27" x14ac:dyDescent="0.25">
      <c r="A29" s="22" t="str">
        <f t="shared" si="0"/>
        <v>Town of Cortlandt - 8</v>
      </c>
      <c r="B29" s="11">
        <v>20008</v>
      </c>
      <c r="C29" s="11">
        <v>309</v>
      </c>
      <c r="D29" s="11">
        <v>285</v>
      </c>
      <c r="E29" s="11">
        <v>299</v>
      </c>
      <c r="F29" s="11">
        <v>308</v>
      </c>
      <c r="G29" s="11">
        <v>292</v>
      </c>
      <c r="H29" s="11">
        <v>289</v>
      </c>
      <c r="I29" s="11">
        <v>291</v>
      </c>
      <c r="J29" s="11">
        <v>92</v>
      </c>
      <c r="K29" s="11">
        <v>91</v>
      </c>
      <c r="L29" s="11">
        <v>104</v>
      </c>
      <c r="M29" s="11">
        <v>83</v>
      </c>
      <c r="N29" s="11">
        <v>88</v>
      </c>
      <c r="O29" s="11">
        <v>89</v>
      </c>
      <c r="P29" s="11">
        <v>88</v>
      </c>
      <c r="Q29" s="11">
        <v>14</v>
      </c>
      <c r="R29" s="11">
        <v>10</v>
      </c>
      <c r="S29" s="11">
        <v>14</v>
      </c>
      <c r="T29" s="11">
        <v>9</v>
      </c>
      <c r="U29" s="11">
        <v>11</v>
      </c>
      <c r="V29" s="11">
        <v>9</v>
      </c>
      <c r="W29" s="11">
        <v>9</v>
      </c>
      <c r="X29" s="11">
        <v>0</v>
      </c>
      <c r="Y29" s="11">
        <f t="shared" si="4"/>
        <v>2784</v>
      </c>
      <c r="Z29" s="24">
        <f t="shared" si="5"/>
        <v>289</v>
      </c>
      <c r="AA29" s="11">
        <f t="shared" si="6"/>
        <v>3073</v>
      </c>
    </row>
    <row r="30" spans="1:27" x14ac:dyDescent="0.25">
      <c r="A30" s="22" t="str">
        <f t="shared" si="0"/>
        <v>Town of Cortlandt - 9</v>
      </c>
      <c r="B30" s="11">
        <v>20009</v>
      </c>
      <c r="C30" s="11">
        <v>229</v>
      </c>
      <c r="D30" s="11">
        <v>218</v>
      </c>
      <c r="E30" s="11">
        <v>221</v>
      </c>
      <c r="F30" s="11">
        <v>225</v>
      </c>
      <c r="G30" s="11">
        <v>220</v>
      </c>
      <c r="H30" s="11">
        <v>216</v>
      </c>
      <c r="I30" s="11">
        <v>212</v>
      </c>
      <c r="J30" s="11">
        <v>65</v>
      </c>
      <c r="K30" s="11">
        <v>65</v>
      </c>
      <c r="L30" s="11">
        <v>78</v>
      </c>
      <c r="M30" s="11">
        <v>58</v>
      </c>
      <c r="N30" s="11">
        <v>65</v>
      </c>
      <c r="O30" s="11">
        <v>64</v>
      </c>
      <c r="P30" s="11">
        <v>67</v>
      </c>
      <c r="Q30" s="11">
        <v>11</v>
      </c>
      <c r="R30" s="11">
        <v>7</v>
      </c>
      <c r="S30" s="11">
        <v>9</v>
      </c>
      <c r="T30" s="11">
        <v>8</v>
      </c>
      <c r="U30" s="11">
        <v>5</v>
      </c>
      <c r="V30" s="11">
        <v>4</v>
      </c>
      <c r="W30" s="11">
        <v>4</v>
      </c>
      <c r="X30" s="11">
        <v>0</v>
      </c>
      <c r="Y30" s="11">
        <f t="shared" si="4"/>
        <v>2051</v>
      </c>
      <c r="Z30" s="24">
        <f t="shared" si="5"/>
        <v>196</v>
      </c>
      <c r="AA30" s="11">
        <f t="shared" si="6"/>
        <v>2247</v>
      </c>
    </row>
    <row r="31" spans="1:27" x14ac:dyDescent="0.25">
      <c r="A31" s="22" t="str">
        <f t="shared" si="0"/>
        <v>Town of Cortlandt - 10</v>
      </c>
      <c r="B31" s="11">
        <v>20010</v>
      </c>
      <c r="C31" s="11">
        <v>413</v>
      </c>
      <c r="D31" s="11">
        <v>385</v>
      </c>
      <c r="E31" s="11">
        <v>395</v>
      </c>
      <c r="F31" s="11">
        <v>405</v>
      </c>
      <c r="G31" s="11">
        <v>388</v>
      </c>
      <c r="H31" s="11">
        <v>385</v>
      </c>
      <c r="I31" s="11">
        <v>379</v>
      </c>
      <c r="J31" s="11">
        <v>151</v>
      </c>
      <c r="K31" s="11">
        <v>131</v>
      </c>
      <c r="L31" s="11">
        <v>168</v>
      </c>
      <c r="M31" s="11">
        <v>127</v>
      </c>
      <c r="N31" s="11">
        <v>134</v>
      </c>
      <c r="O31" s="11">
        <v>130</v>
      </c>
      <c r="P31" s="11">
        <v>134</v>
      </c>
      <c r="Q31" s="11">
        <v>27</v>
      </c>
      <c r="R31" s="11">
        <v>24</v>
      </c>
      <c r="S31" s="11">
        <v>23</v>
      </c>
      <c r="T31" s="11">
        <v>20</v>
      </c>
      <c r="U31" s="11">
        <v>24</v>
      </c>
      <c r="V31" s="11">
        <v>24</v>
      </c>
      <c r="W31" s="11">
        <v>24</v>
      </c>
      <c r="X31" s="11">
        <v>0</v>
      </c>
      <c r="Y31" s="11">
        <f t="shared" si="4"/>
        <v>3891</v>
      </c>
      <c r="Z31" s="24">
        <f t="shared" si="5"/>
        <v>498</v>
      </c>
      <c r="AA31" s="11">
        <f t="shared" si="6"/>
        <v>4389</v>
      </c>
    </row>
    <row r="32" spans="1:27" x14ac:dyDescent="0.25">
      <c r="A32" s="22" t="str">
        <f t="shared" si="0"/>
        <v>Town of Cortlandt - 11</v>
      </c>
      <c r="B32" s="11">
        <v>20011</v>
      </c>
      <c r="C32" s="11">
        <v>268</v>
      </c>
      <c r="D32" s="11">
        <v>263</v>
      </c>
      <c r="E32" s="11">
        <v>275</v>
      </c>
      <c r="F32" s="11">
        <v>275</v>
      </c>
      <c r="G32" s="11">
        <v>267</v>
      </c>
      <c r="H32" s="11">
        <v>259</v>
      </c>
      <c r="I32" s="11">
        <v>264</v>
      </c>
      <c r="J32" s="11">
        <v>196</v>
      </c>
      <c r="K32" s="11">
        <v>189</v>
      </c>
      <c r="L32" s="11">
        <v>197</v>
      </c>
      <c r="M32" s="11">
        <v>183</v>
      </c>
      <c r="N32" s="11">
        <v>185</v>
      </c>
      <c r="O32" s="11">
        <v>187</v>
      </c>
      <c r="P32" s="11">
        <v>179</v>
      </c>
      <c r="Q32" s="11">
        <v>30</v>
      </c>
      <c r="R32" s="11">
        <v>30</v>
      </c>
      <c r="S32" s="11">
        <v>28</v>
      </c>
      <c r="T32" s="11">
        <v>32</v>
      </c>
      <c r="U32" s="11">
        <v>22</v>
      </c>
      <c r="V32" s="11">
        <v>24</v>
      </c>
      <c r="W32" s="11">
        <v>24</v>
      </c>
      <c r="X32" s="11">
        <v>0</v>
      </c>
      <c r="Y32" s="11">
        <f t="shared" si="4"/>
        <v>3377</v>
      </c>
      <c r="Z32" s="24">
        <f t="shared" si="5"/>
        <v>242</v>
      </c>
      <c r="AA32" s="11">
        <f t="shared" si="6"/>
        <v>3619</v>
      </c>
    </row>
    <row r="33" spans="1:27" x14ac:dyDescent="0.25">
      <c r="A33" s="22" t="str">
        <f t="shared" si="0"/>
        <v>Town of Cortlandt - 12</v>
      </c>
      <c r="B33" s="11">
        <v>20012</v>
      </c>
      <c r="C33" s="11">
        <v>219</v>
      </c>
      <c r="D33" s="11">
        <v>209</v>
      </c>
      <c r="E33" s="11">
        <v>217</v>
      </c>
      <c r="F33" s="11">
        <v>229</v>
      </c>
      <c r="G33" s="11">
        <v>213</v>
      </c>
      <c r="H33" s="11">
        <v>210</v>
      </c>
      <c r="I33" s="11">
        <v>213</v>
      </c>
      <c r="J33" s="11">
        <v>171</v>
      </c>
      <c r="K33" s="11">
        <v>162</v>
      </c>
      <c r="L33" s="11">
        <v>161</v>
      </c>
      <c r="M33" s="11">
        <v>153</v>
      </c>
      <c r="N33" s="11">
        <v>155</v>
      </c>
      <c r="O33" s="11">
        <v>153</v>
      </c>
      <c r="P33" s="11">
        <v>155</v>
      </c>
      <c r="Q33" s="11">
        <v>21</v>
      </c>
      <c r="R33" s="11">
        <v>23</v>
      </c>
      <c r="S33" s="11">
        <v>29</v>
      </c>
      <c r="T33" s="11">
        <v>22</v>
      </c>
      <c r="U33" s="11">
        <v>21</v>
      </c>
      <c r="V33" s="11">
        <v>20</v>
      </c>
      <c r="W33" s="11">
        <v>20</v>
      </c>
      <c r="X33" s="11">
        <v>0</v>
      </c>
      <c r="Y33" s="11">
        <f t="shared" si="4"/>
        <v>2776</v>
      </c>
      <c r="Z33" s="24">
        <f t="shared" si="5"/>
        <v>262</v>
      </c>
      <c r="AA33" s="11">
        <f t="shared" si="6"/>
        <v>3038</v>
      </c>
    </row>
    <row r="34" spans="1:27" x14ac:dyDescent="0.25">
      <c r="A34" s="22" t="str">
        <f t="shared" si="0"/>
        <v>Town of Cortlandt - 13</v>
      </c>
      <c r="B34" s="11">
        <v>20013</v>
      </c>
      <c r="C34" s="11">
        <v>372</v>
      </c>
      <c r="D34" s="11">
        <v>355</v>
      </c>
      <c r="E34" s="11">
        <v>375</v>
      </c>
      <c r="F34" s="11">
        <v>392</v>
      </c>
      <c r="G34" s="11">
        <v>361</v>
      </c>
      <c r="H34" s="11">
        <v>350</v>
      </c>
      <c r="I34" s="11">
        <v>356</v>
      </c>
      <c r="J34" s="11">
        <v>355</v>
      </c>
      <c r="K34" s="11">
        <v>326</v>
      </c>
      <c r="L34" s="11">
        <v>356</v>
      </c>
      <c r="M34" s="11">
        <v>319</v>
      </c>
      <c r="N34" s="11">
        <v>313</v>
      </c>
      <c r="O34" s="11">
        <v>324</v>
      </c>
      <c r="P34" s="11">
        <v>326</v>
      </c>
      <c r="Q34" s="11">
        <v>33</v>
      </c>
      <c r="R34" s="11">
        <v>31</v>
      </c>
      <c r="S34" s="11">
        <v>29</v>
      </c>
      <c r="T34" s="11">
        <v>24</v>
      </c>
      <c r="U34" s="11">
        <v>31</v>
      </c>
      <c r="V34" s="11">
        <v>24</v>
      </c>
      <c r="W34" s="11">
        <v>32</v>
      </c>
      <c r="X34" s="11">
        <v>1</v>
      </c>
      <c r="Y34" s="11">
        <f t="shared" si="4"/>
        <v>5085</v>
      </c>
      <c r="Z34" s="24">
        <f t="shared" si="5"/>
        <v>767</v>
      </c>
      <c r="AA34" s="11">
        <f t="shared" si="6"/>
        <v>5852</v>
      </c>
    </row>
    <row r="35" spans="1:27" x14ac:dyDescent="0.25">
      <c r="A35" s="22" t="str">
        <f t="shared" si="0"/>
        <v>Town of Cortlandt - 14</v>
      </c>
      <c r="B35" s="11">
        <v>20014</v>
      </c>
      <c r="C35" s="11">
        <v>234</v>
      </c>
      <c r="D35" s="11">
        <v>225</v>
      </c>
      <c r="E35" s="11">
        <v>228</v>
      </c>
      <c r="F35" s="11">
        <v>240</v>
      </c>
      <c r="G35" s="11">
        <v>230</v>
      </c>
      <c r="H35" s="11">
        <v>222</v>
      </c>
      <c r="I35" s="11">
        <v>227</v>
      </c>
      <c r="J35" s="11">
        <v>214</v>
      </c>
      <c r="K35" s="11">
        <v>198</v>
      </c>
      <c r="L35" s="11">
        <v>202</v>
      </c>
      <c r="M35" s="11">
        <v>193</v>
      </c>
      <c r="N35" s="11">
        <v>182</v>
      </c>
      <c r="O35" s="11">
        <v>186</v>
      </c>
      <c r="P35" s="11">
        <v>191</v>
      </c>
      <c r="Q35" s="11">
        <v>13</v>
      </c>
      <c r="R35" s="11">
        <v>14</v>
      </c>
      <c r="S35" s="11">
        <v>21</v>
      </c>
      <c r="T35" s="11">
        <v>17</v>
      </c>
      <c r="U35" s="11">
        <v>10</v>
      </c>
      <c r="V35" s="11">
        <v>7</v>
      </c>
      <c r="W35" s="11">
        <v>10</v>
      </c>
      <c r="X35" s="11">
        <v>0</v>
      </c>
      <c r="Y35" s="11">
        <f t="shared" si="4"/>
        <v>3064</v>
      </c>
      <c r="Z35" s="24">
        <f t="shared" si="5"/>
        <v>401</v>
      </c>
      <c r="AA35" s="11">
        <f t="shared" si="6"/>
        <v>3465</v>
      </c>
    </row>
    <row r="36" spans="1:27" x14ac:dyDescent="0.25">
      <c r="A36" s="22" t="str">
        <f t="shared" si="0"/>
        <v>Town of Cortlandt - 15</v>
      </c>
      <c r="B36" s="11">
        <v>20015</v>
      </c>
      <c r="C36" s="11">
        <v>338</v>
      </c>
      <c r="D36" s="11">
        <v>323</v>
      </c>
      <c r="E36" s="11">
        <v>330</v>
      </c>
      <c r="F36" s="11">
        <v>344</v>
      </c>
      <c r="G36" s="11">
        <v>330</v>
      </c>
      <c r="H36" s="11">
        <v>324</v>
      </c>
      <c r="I36" s="11">
        <v>330</v>
      </c>
      <c r="J36" s="11">
        <v>256</v>
      </c>
      <c r="K36" s="11">
        <v>246</v>
      </c>
      <c r="L36" s="11">
        <v>253</v>
      </c>
      <c r="M36" s="11">
        <v>229</v>
      </c>
      <c r="N36" s="11">
        <v>241</v>
      </c>
      <c r="O36" s="11">
        <v>244</v>
      </c>
      <c r="P36" s="11">
        <v>238</v>
      </c>
      <c r="Q36" s="11">
        <v>25</v>
      </c>
      <c r="R36" s="11">
        <v>26</v>
      </c>
      <c r="S36" s="11">
        <v>26</v>
      </c>
      <c r="T36" s="11">
        <v>27</v>
      </c>
      <c r="U36" s="11">
        <v>20</v>
      </c>
      <c r="V36" s="11">
        <v>20</v>
      </c>
      <c r="W36" s="11">
        <v>25</v>
      </c>
      <c r="X36" s="11">
        <v>1</v>
      </c>
      <c r="Y36" s="11">
        <f t="shared" si="4"/>
        <v>4196</v>
      </c>
      <c r="Z36" s="24">
        <f t="shared" si="5"/>
        <v>382</v>
      </c>
      <c r="AA36" s="11">
        <f t="shared" si="6"/>
        <v>4578</v>
      </c>
    </row>
    <row r="37" spans="1:27" x14ac:dyDescent="0.25">
      <c r="A37" s="22" t="str">
        <f t="shared" si="0"/>
        <v>Town of Cortlandt - 16</v>
      </c>
      <c r="B37" s="11">
        <v>20016</v>
      </c>
      <c r="C37" s="11">
        <v>100</v>
      </c>
      <c r="D37" s="11">
        <v>96</v>
      </c>
      <c r="E37" s="11">
        <v>97</v>
      </c>
      <c r="F37" s="11">
        <v>103</v>
      </c>
      <c r="G37" s="11">
        <v>95</v>
      </c>
      <c r="H37" s="11">
        <v>94</v>
      </c>
      <c r="I37" s="11">
        <v>96</v>
      </c>
      <c r="J37" s="11">
        <v>180</v>
      </c>
      <c r="K37" s="11">
        <v>173</v>
      </c>
      <c r="L37" s="11">
        <v>174</v>
      </c>
      <c r="M37" s="11">
        <v>161</v>
      </c>
      <c r="N37" s="11">
        <v>161</v>
      </c>
      <c r="O37" s="11">
        <v>161</v>
      </c>
      <c r="P37" s="11">
        <v>166</v>
      </c>
      <c r="Q37" s="11">
        <v>18</v>
      </c>
      <c r="R37" s="11">
        <v>16</v>
      </c>
      <c r="S37" s="11">
        <v>25</v>
      </c>
      <c r="T37" s="11">
        <v>22</v>
      </c>
      <c r="U37" s="11">
        <v>21</v>
      </c>
      <c r="V37" s="11">
        <v>17</v>
      </c>
      <c r="W37" s="11">
        <v>16</v>
      </c>
      <c r="X37" s="11">
        <v>0</v>
      </c>
      <c r="Y37" s="11">
        <f t="shared" si="4"/>
        <v>1992</v>
      </c>
      <c r="Z37" s="24">
        <f t="shared" si="5"/>
        <v>262</v>
      </c>
      <c r="AA37" s="11">
        <f t="shared" si="6"/>
        <v>2254</v>
      </c>
    </row>
    <row r="38" spans="1:27" x14ac:dyDescent="0.25">
      <c r="A38" s="22" t="str">
        <f t="shared" si="0"/>
        <v>Town of Cortlandt - 17</v>
      </c>
      <c r="B38" s="11">
        <v>20017</v>
      </c>
      <c r="C38" s="11">
        <v>166</v>
      </c>
      <c r="D38" s="11">
        <v>166</v>
      </c>
      <c r="E38" s="11">
        <v>164</v>
      </c>
      <c r="F38" s="11">
        <v>167</v>
      </c>
      <c r="G38" s="11">
        <v>159</v>
      </c>
      <c r="H38" s="11">
        <v>160</v>
      </c>
      <c r="I38" s="11">
        <v>158</v>
      </c>
      <c r="J38" s="11">
        <v>114</v>
      </c>
      <c r="K38" s="11">
        <v>106</v>
      </c>
      <c r="L38" s="11">
        <v>114</v>
      </c>
      <c r="M38" s="11">
        <v>103</v>
      </c>
      <c r="N38" s="11">
        <v>106</v>
      </c>
      <c r="O38" s="11">
        <v>110</v>
      </c>
      <c r="P38" s="11">
        <v>112</v>
      </c>
      <c r="Q38" s="11">
        <v>17</v>
      </c>
      <c r="R38" s="11">
        <v>12</v>
      </c>
      <c r="S38" s="11">
        <v>19</v>
      </c>
      <c r="T38" s="11">
        <v>16</v>
      </c>
      <c r="U38" s="11">
        <v>10</v>
      </c>
      <c r="V38" s="11">
        <v>8</v>
      </c>
      <c r="W38" s="11">
        <v>9</v>
      </c>
      <c r="X38" s="11">
        <v>0</v>
      </c>
      <c r="Y38" s="11">
        <f t="shared" si="4"/>
        <v>1996</v>
      </c>
      <c r="Z38" s="24">
        <f t="shared" si="5"/>
        <v>160</v>
      </c>
      <c r="AA38" s="11">
        <f t="shared" si="6"/>
        <v>2156</v>
      </c>
    </row>
    <row r="39" spans="1:27" x14ac:dyDescent="0.25">
      <c r="A39" s="22" t="str">
        <f t="shared" si="0"/>
        <v>Town of Cortlandt - 18</v>
      </c>
      <c r="B39" s="11">
        <v>20018</v>
      </c>
      <c r="C39" s="11">
        <v>178</v>
      </c>
      <c r="D39" s="11">
        <v>174</v>
      </c>
      <c r="E39" s="11">
        <v>178</v>
      </c>
      <c r="F39" s="11">
        <v>192</v>
      </c>
      <c r="G39" s="11">
        <v>178</v>
      </c>
      <c r="H39" s="11">
        <v>168</v>
      </c>
      <c r="I39" s="11">
        <v>169</v>
      </c>
      <c r="J39" s="11">
        <v>164</v>
      </c>
      <c r="K39" s="11">
        <v>149</v>
      </c>
      <c r="L39" s="11">
        <v>157</v>
      </c>
      <c r="M39" s="11">
        <v>137</v>
      </c>
      <c r="N39" s="11">
        <v>137</v>
      </c>
      <c r="O39" s="11">
        <v>146</v>
      </c>
      <c r="P39" s="11">
        <v>149</v>
      </c>
      <c r="Q39" s="11">
        <v>17</v>
      </c>
      <c r="R39" s="11">
        <v>15</v>
      </c>
      <c r="S39" s="11">
        <v>15</v>
      </c>
      <c r="T39" s="11">
        <v>13</v>
      </c>
      <c r="U39" s="11">
        <v>12</v>
      </c>
      <c r="V39" s="11">
        <v>13</v>
      </c>
      <c r="W39" s="11">
        <v>12</v>
      </c>
      <c r="X39" s="11">
        <v>0</v>
      </c>
      <c r="Y39" s="11">
        <f t="shared" si="4"/>
        <v>2373</v>
      </c>
      <c r="Z39" s="24">
        <f t="shared" si="5"/>
        <v>266</v>
      </c>
      <c r="AA39" s="11">
        <f t="shared" si="6"/>
        <v>2639</v>
      </c>
    </row>
    <row r="40" spans="1:27" x14ac:dyDescent="0.25">
      <c r="A40" s="22" t="str">
        <f t="shared" si="0"/>
        <v>Town of Cortlandt - 19</v>
      </c>
      <c r="B40" s="11">
        <v>20019</v>
      </c>
      <c r="C40" s="11">
        <v>158</v>
      </c>
      <c r="D40" s="11">
        <v>148</v>
      </c>
      <c r="E40" s="11">
        <v>155</v>
      </c>
      <c r="F40" s="11">
        <v>157</v>
      </c>
      <c r="G40" s="11">
        <v>155</v>
      </c>
      <c r="H40" s="11">
        <v>151</v>
      </c>
      <c r="I40" s="11">
        <v>151</v>
      </c>
      <c r="J40" s="11">
        <v>45</v>
      </c>
      <c r="K40" s="11">
        <v>42</v>
      </c>
      <c r="L40" s="11">
        <v>50</v>
      </c>
      <c r="M40" s="11">
        <v>41</v>
      </c>
      <c r="N40" s="11">
        <v>43</v>
      </c>
      <c r="O40" s="11">
        <v>39</v>
      </c>
      <c r="P40" s="11">
        <v>40</v>
      </c>
      <c r="Q40" s="11">
        <v>6</v>
      </c>
      <c r="R40" s="11">
        <v>6</v>
      </c>
      <c r="S40" s="11">
        <v>4</v>
      </c>
      <c r="T40" s="11">
        <v>5</v>
      </c>
      <c r="U40" s="11">
        <v>2</v>
      </c>
      <c r="V40" s="11">
        <v>4</v>
      </c>
      <c r="W40" s="11">
        <v>4</v>
      </c>
      <c r="X40" s="11">
        <v>0</v>
      </c>
      <c r="Y40" s="11">
        <f t="shared" si="4"/>
        <v>1406</v>
      </c>
      <c r="Z40" s="24">
        <f t="shared" si="5"/>
        <v>99</v>
      </c>
      <c r="AA40" s="11">
        <f t="shared" si="6"/>
        <v>1505</v>
      </c>
    </row>
    <row r="41" spans="1:27" x14ac:dyDescent="0.25">
      <c r="A41" s="22" t="str">
        <f t="shared" si="0"/>
        <v>Town of Cortlandt - 20</v>
      </c>
      <c r="B41" s="11">
        <v>20020</v>
      </c>
      <c r="C41" s="11">
        <v>201</v>
      </c>
      <c r="D41" s="11">
        <v>186</v>
      </c>
      <c r="E41" s="11">
        <v>203</v>
      </c>
      <c r="F41" s="11">
        <v>211</v>
      </c>
      <c r="G41" s="11">
        <v>195</v>
      </c>
      <c r="H41" s="11">
        <v>185</v>
      </c>
      <c r="I41" s="11">
        <v>194</v>
      </c>
      <c r="J41" s="11">
        <v>187</v>
      </c>
      <c r="K41" s="11">
        <v>185</v>
      </c>
      <c r="L41" s="11">
        <v>192</v>
      </c>
      <c r="M41" s="11">
        <v>177</v>
      </c>
      <c r="N41" s="11">
        <v>178</v>
      </c>
      <c r="O41" s="11">
        <v>185</v>
      </c>
      <c r="P41" s="11">
        <v>186</v>
      </c>
      <c r="Q41" s="11">
        <v>14</v>
      </c>
      <c r="R41" s="11">
        <v>15</v>
      </c>
      <c r="S41" s="11">
        <v>11</v>
      </c>
      <c r="T41" s="11">
        <v>15</v>
      </c>
      <c r="U41" s="11">
        <v>15</v>
      </c>
      <c r="V41" s="11">
        <v>12</v>
      </c>
      <c r="W41" s="11">
        <v>8</v>
      </c>
      <c r="X41" s="11">
        <v>1</v>
      </c>
      <c r="Y41" s="11">
        <f t="shared" si="4"/>
        <v>2756</v>
      </c>
      <c r="Z41" s="24">
        <f t="shared" si="5"/>
        <v>352</v>
      </c>
      <c r="AA41" s="11">
        <f t="shared" si="6"/>
        <v>3108</v>
      </c>
    </row>
    <row r="42" spans="1:27" x14ac:dyDescent="0.25">
      <c r="A42" s="22" t="str">
        <f t="shared" si="0"/>
        <v>Town of Cortlandt - 21</v>
      </c>
      <c r="B42" s="11">
        <v>20021</v>
      </c>
      <c r="C42" s="11">
        <v>248</v>
      </c>
      <c r="D42" s="11">
        <v>235</v>
      </c>
      <c r="E42" s="11">
        <v>247</v>
      </c>
      <c r="F42" s="11">
        <v>261</v>
      </c>
      <c r="G42" s="11">
        <v>245</v>
      </c>
      <c r="H42" s="11">
        <v>236</v>
      </c>
      <c r="I42" s="11">
        <v>243</v>
      </c>
      <c r="J42" s="11">
        <v>303</v>
      </c>
      <c r="K42" s="11">
        <v>287</v>
      </c>
      <c r="L42" s="11">
        <v>297</v>
      </c>
      <c r="M42" s="11">
        <v>275</v>
      </c>
      <c r="N42" s="11">
        <v>280</v>
      </c>
      <c r="O42" s="11">
        <v>282</v>
      </c>
      <c r="P42" s="11">
        <v>280</v>
      </c>
      <c r="Q42" s="11">
        <v>25</v>
      </c>
      <c r="R42" s="11">
        <v>25</v>
      </c>
      <c r="S42" s="11">
        <v>32</v>
      </c>
      <c r="T42" s="11">
        <v>32</v>
      </c>
      <c r="U42" s="11">
        <v>24</v>
      </c>
      <c r="V42" s="11">
        <v>25</v>
      </c>
      <c r="W42" s="11">
        <v>22</v>
      </c>
      <c r="X42" s="11">
        <v>0</v>
      </c>
      <c r="Y42" s="11">
        <f t="shared" si="4"/>
        <v>3904</v>
      </c>
      <c r="Z42" s="24">
        <f t="shared" si="5"/>
        <v>415</v>
      </c>
      <c r="AA42" s="11">
        <f t="shared" si="6"/>
        <v>4319</v>
      </c>
    </row>
    <row r="43" spans="1:27" x14ac:dyDescent="0.25">
      <c r="A43" s="22" t="str">
        <f t="shared" si="0"/>
        <v>Town of Cortlandt - 22</v>
      </c>
      <c r="B43" s="11">
        <v>20022</v>
      </c>
      <c r="C43" s="11">
        <v>544</v>
      </c>
      <c r="D43" s="11">
        <v>535</v>
      </c>
      <c r="E43" s="11">
        <v>547</v>
      </c>
      <c r="F43" s="11">
        <v>549</v>
      </c>
      <c r="G43" s="11">
        <v>532</v>
      </c>
      <c r="H43" s="11">
        <v>528</v>
      </c>
      <c r="I43" s="11">
        <v>532</v>
      </c>
      <c r="J43" s="11">
        <v>263</v>
      </c>
      <c r="K43" s="11">
        <v>247</v>
      </c>
      <c r="L43" s="11">
        <v>272</v>
      </c>
      <c r="M43" s="11">
        <v>249</v>
      </c>
      <c r="N43" s="11">
        <v>249</v>
      </c>
      <c r="O43" s="11">
        <v>250</v>
      </c>
      <c r="P43" s="11">
        <v>252</v>
      </c>
      <c r="Q43" s="11">
        <v>27</v>
      </c>
      <c r="R43" s="11">
        <v>27</v>
      </c>
      <c r="S43" s="11">
        <v>27</v>
      </c>
      <c r="T43" s="11">
        <v>23</v>
      </c>
      <c r="U43" s="11">
        <v>27</v>
      </c>
      <c r="V43" s="11">
        <v>18</v>
      </c>
      <c r="W43" s="11">
        <v>19</v>
      </c>
      <c r="X43" s="11">
        <v>0</v>
      </c>
      <c r="Y43" s="11">
        <f t="shared" si="4"/>
        <v>5717</v>
      </c>
      <c r="Z43" s="24">
        <f t="shared" si="5"/>
        <v>464</v>
      </c>
      <c r="AA43" s="11">
        <f t="shared" si="6"/>
        <v>6181</v>
      </c>
    </row>
    <row r="44" spans="1:27" x14ac:dyDescent="0.25">
      <c r="A44" s="22" t="str">
        <f t="shared" si="0"/>
        <v>Town of Cortlandt - 23</v>
      </c>
      <c r="B44" s="11">
        <v>20023</v>
      </c>
      <c r="C44" s="11">
        <v>288</v>
      </c>
      <c r="D44" s="11">
        <v>278</v>
      </c>
      <c r="E44" s="11">
        <v>290</v>
      </c>
      <c r="F44" s="11">
        <v>295</v>
      </c>
      <c r="G44" s="11">
        <v>281</v>
      </c>
      <c r="H44" s="11">
        <v>276</v>
      </c>
      <c r="I44" s="11">
        <v>270</v>
      </c>
      <c r="J44" s="11">
        <v>165</v>
      </c>
      <c r="K44" s="11">
        <v>146</v>
      </c>
      <c r="L44" s="11">
        <v>144</v>
      </c>
      <c r="M44" s="11">
        <v>136</v>
      </c>
      <c r="N44" s="11">
        <v>139</v>
      </c>
      <c r="O44" s="11">
        <v>147</v>
      </c>
      <c r="P44" s="11">
        <v>149</v>
      </c>
      <c r="Q44" s="11">
        <v>12</v>
      </c>
      <c r="R44" s="11">
        <v>12</v>
      </c>
      <c r="S44" s="11">
        <v>19</v>
      </c>
      <c r="T44" s="11">
        <v>16</v>
      </c>
      <c r="U44" s="11">
        <v>14</v>
      </c>
      <c r="V44" s="11">
        <v>10</v>
      </c>
      <c r="W44" s="11">
        <v>12</v>
      </c>
      <c r="X44" s="11">
        <v>0</v>
      </c>
      <c r="Y44" s="11">
        <f t="shared" si="4"/>
        <v>3099</v>
      </c>
      <c r="Z44" s="24">
        <f t="shared" si="5"/>
        <v>436</v>
      </c>
      <c r="AA44" s="11">
        <f t="shared" si="6"/>
        <v>3535</v>
      </c>
    </row>
    <row r="45" spans="1:27" x14ac:dyDescent="0.25">
      <c r="A45" s="22" t="str">
        <f t="shared" si="0"/>
        <v>Town of Cortlandt - 24</v>
      </c>
      <c r="B45" s="11">
        <v>20024</v>
      </c>
      <c r="C45" s="11">
        <v>261</v>
      </c>
      <c r="D45" s="11">
        <v>254</v>
      </c>
      <c r="E45" s="11">
        <v>256</v>
      </c>
      <c r="F45" s="11">
        <v>273</v>
      </c>
      <c r="G45" s="11">
        <v>259</v>
      </c>
      <c r="H45" s="11">
        <v>252</v>
      </c>
      <c r="I45" s="11">
        <v>251</v>
      </c>
      <c r="J45" s="11">
        <v>240</v>
      </c>
      <c r="K45" s="11">
        <v>225</v>
      </c>
      <c r="L45" s="11">
        <v>237</v>
      </c>
      <c r="M45" s="11">
        <v>216</v>
      </c>
      <c r="N45" s="11">
        <v>213</v>
      </c>
      <c r="O45" s="11">
        <v>217</v>
      </c>
      <c r="P45" s="11">
        <v>228</v>
      </c>
      <c r="Q45" s="11">
        <v>27</v>
      </c>
      <c r="R45" s="11">
        <v>21</v>
      </c>
      <c r="S45" s="11">
        <v>26</v>
      </c>
      <c r="T45" s="11">
        <v>22</v>
      </c>
      <c r="U45" s="11">
        <v>22</v>
      </c>
      <c r="V45" s="11">
        <v>19</v>
      </c>
      <c r="W45" s="11">
        <v>17</v>
      </c>
      <c r="X45" s="11">
        <v>0</v>
      </c>
      <c r="Y45" s="11">
        <f t="shared" si="4"/>
        <v>3536</v>
      </c>
      <c r="Z45" s="24">
        <f t="shared" si="5"/>
        <v>440</v>
      </c>
      <c r="AA45" s="11">
        <f t="shared" si="6"/>
        <v>3976</v>
      </c>
    </row>
    <row r="46" spans="1:27" x14ac:dyDescent="0.25">
      <c r="A46" s="22" t="str">
        <f t="shared" si="0"/>
        <v>Town of Cortlandt - 25</v>
      </c>
      <c r="B46" s="11">
        <v>20025</v>
      </c>
      <c r="C46" s="11">
        <v>539</v>
      </c>
      <c r="D46" s="11">
        <v>515</v>
      </c>
      <c r="E46" s="11">
        <v>507</v>
      </c>
      <c r="F46" s="11">
        <v>517</v>
      </c>
      <c r="G46" s="11">
        <v>510</v>
      </c>
      <c r="H46" s="11">
        <v>499</v>
      </c>
      <c r="I46" s="11">
        <v>504</v>
      </c>
      <c r="J46" s="11">
        <v>126</v>
      </c>
      <c r="K46" s="11">
        <v>123</v>
      </c>
      <c r="L46" s="11">
        <v>174</v>
      </c>
      <c r="M46" s="11">
        <v>132</v>
      </c>
      <c r="N46" s="11">
        <v>129</v>
      </c>
      <c r="O46" s="11">
        <v>128</v>
      </c>
      <c r="P46" s="11">
        <v>127</v>
      </c>
      <c r="Q46" s="11">
        <v>36</v>
      </c>
      <c r="R46" s="11">
        <v>25</v>
      </c>
      <c r="S46" s="11">
        <v>24</v>
      </c>
      <c r="T46" s="11">
        <v>21</v>
      </c>
      <c r="U46" s="11">
        <v>22</v>
      </c>
      <c r="V46" s="11">
        <v>21</v>
      </c>
      <c r="W46" s="11">
        <v>24</v>
      </c>
      <c r="X46" s="11">
        <v>6</v>
      </c>
      <c r="Y46" s="11">
        <f t="shared" si="4"/>
        <v>4709</v>
      </c>
      <c r="Z46" s="24">
        <f t="shared" si="5"/>
        <v>527</v>
      </c>
      <c r="AA46" s="11">
        <f t="shared" si="6"/>
        <v>5236</v>
      </c>
    </row>
    <row r="47" spans="1:27" x14ac:dyDescent="0.25">
      <c r="A47" s="22" t="str">
        <f t="shared" si="0"/>
        <v>Town of Cortlandt - 26</v>
      </c>
      <c r="B47" s="11">
        <v>20026</v>
      </c>
      <c r="C47" s="11">
        <v>183</v>
      </c>
      <c r="D47" s="11">
        <v>184</v>
      </c>
      <c r="E47" s="11">
        <v>182</v>
      </c>
      <c r="F47" s="11">
        <v>189</v>
      </c>
      <c r="G47" s="11">
        <v>185</v>
      </c>
      <c r="H47" s="11">
        <v>180</v>
      </c>
      <c r="I47" s="11">
        <v>185</v>
      </c>
      <c r="J47" s="11">
        <v>204</v>
      </c>
      <c r="K47" s="11">
        <v>183</v>
      </c>
      <c r="L47" s="11">
        <v>202</v>
      </c>
      <c r="M47" s="11">
        <v>189</v>
      </c>
      <c r="N47" s="11">
        <v>184</v>
      </c>
      <c r="O47" s="11">
        <v>188</v>
      </c>
      <c r="P47" s="11">
        <v>183</v>
      </c>
      <c r="Q47" s="11">
        <v>17</v>
      </c>
      <c r="R47" s="11">
        <v>17</v>
      </c>
      <c r="S47" s="11">
        <v>23</v>
      </c>
      <c r="T47" s="11">
        <v>21</v>
      </c>
      <c r="U47" s="11">
        <v>14</v>
      </c>
      <c r="V47" s="11">
        <v>14</v>
      </c>
      <c r="W47" s="11">
        <v>16</v>
      </c>
      <c r="X47" s="11">
        <v>0</v>
      </c>
      <c r="Y47" s="11">
        <f t="shared" si="4"/>
        <v>2743</v>
      </c>
      <c r="Z47" s="24">
        <f t="shared" si="5"/>
        <v>351</v>
      </c>
      <c r="AA47" s="11">
        <f t="shared" si="6"/>
        <v>3094</v>
      </c>
    </row>
    <row r="48" spans="1:27" x14ac:dyDescent="0.25">
      <c r="A48" s="22" t="str">
        <f t="shared" si="0"/>
        <v>Town of Cortlandt - 27</v>
      </c>
      <c r="B48" s="11">
        <v>20027</v>
      </c>
      <c r="C48" s="11">
        <v>215</v>
      </c>
      <c r="D48" s="11">
        <v>202</v>
      </c>
      <c r="E48" s="11">
        <v>212</v>
      </c>
      <c r="F48" s="11">
        <v>216</v>
      </c>
      <c r="G48" s="11">
        <v>204</v>
      </c>
      <c r="H48" s="11">
        <v>200</v>
      </c>
      <c r="I48" s="11">
        <v>204</v>
      </c>
      <c r="J48" s="11">
        <v>299</v>
      </c>
      <c r="K48" s="11">
        <v>283</v>
      </c>
      <c r="L48" s="11">
        <v>292</v>
      </c>
      <c r="M48" s="11">
        <v>280</v>
      </c>
      <c r="N48" s="11">
        <v>272</v>
      </c>
      <c r="O48" s="11">
        <v>284</v>
      </c>
      <c r="P48" s="11">
        <v>289</v>
      </c>
      <c r="Q48" s="11">
        <v>21</v>
      </c>
      <c r="R48" s="11">
        <v>30</v>
      </c>
      <c r="S48" s="11">
        <v>32</v>
      </c>
      <c r="T48" s="11">
        <v>30</v>
      </c>
      <c r="U48" s="11">
        <v>26</v>
      </c>
      <c r="V48" s="11">
        <v>22</v>
      </c>
      <c r="W48" s="11">
        <v>18</v>
      </c>
      <c r="X48" s="11">
        <v>0</v>
      </c>
      <c r="Y48" s="11">
        <f t="shared" si="4"/>
        <v>3631</v>
      </c>
      <c r="Z48" s="24">
        <f t="shared" si="5"/>
        <v>408</v>
      </c>
      <c r="AA48" s="11">
        <f t="shared" si="6"/>
        <v>4039</v>
      </c>
    </row>
    <row r="49" spans="1:27" x14ac:dyDescent="0.25">
      <c r="A49" s="22" t="str">
        <f t="shared" si="0"/>
        <v>Town of Cortlandt - 28</v>
      </c>
      <c r="B49" s="11">
        <v>20028</v>
      </c>
      <c r="C49" s="11">
        <v>356</v>
      </c>
      <c r="D49" s="11">
        <v>341</v>
      </c>
      <c r="E49" s="11">
        <v>339</v>
      </c>
      <c r="F49" s="11">
        <v>364</v>
      </c>
      <c r="G49" s="11">
        <v>338</v>
      </c>
      <c r="H49" s="11">
        <v>336</v>
      </c>
      <c r="I49" s="11">
        <v>336</v>
      </c>
      <c r="J49" s="11">
        <v>286</v>
      </c>
      <c r="K49" s="11">
        <v>265</v>
      </c>
      <c r="L49" s="11">
        <v>283</v>
      </c>
      <c r="M49" s="11">
        <v>247</v>
      </c>
      <c r="N49" s="11">
        <v>263</v>
      </c>
      <c r="O49" s="11">
        <v>258</v>
      </c>
      <c r="P49" s="11">
        <v>267</v>
      </c>
      <c r="Q49" s="11">
        <v>28</v>
      </c>
      <c r="R49" s="11">
        <v>24</v>
      </c>
      <c r="S49" s="11">
        <v>34</v>
      </c>
      <c r="T49" s="11">
        <v>30</v>
      </c>
      <c r="U49" s="11">
        <v>24</v>
      </c>
      <c r="V49" s="11">
        <v>19</v>
      </c>
      <c r="W49" s="11">
        <v>19</v>
      </c>
      <c r="X49" s="11">
        <v>0</v>
      </c>
      <c r="Y49" s="11">
        <f t="shared" si="4"/>
        <v>4457</v>
      </c>
      <c r="Z49" s="24">
        <f t="shared" si="5"/>
        <v>548</v>
      </c>
      <c r="AA49" s="11">
        <f t="shared" si="6"/>
        <v>5005</v>
      </c>
    </row>
    <row r="50" spans="1:27" x14ac:dyDescent="0.25">
      <c r="A50" s="22" t="str">
        <f t="shared" si="0"/>
        <v>Town of Cortlandt - 29</v>
      </c>
      <c r="B50" s="11">
        <v>20029</v>
      </c>
      <c r="C50" s="11">
        <v>151</v>
      </c>
      <c r="D50" s="11">
        <v>141</v>
      </c>
      <c r="E50" s="11">
        <v>144</v>
      </c>
      <c r="F50" s="11">
        <v>148</v>
      </c>
      <c r="G50" s="11">
        <v>143</v>
      </c>
      <c r="H50" s="11">
        <v>142</v>
      </c>
      <c r="I50" s="11">
        <v>144</v>
      </c>
      <c r="J50" s="11">
        <v>42</v>
      </c>
      <c r="K50" s="11">
        <v>41</v>
      </c>
      <c r="L50" s="11">
        <v>44</v>
      </c>
      <c r="M50" s="11">
        <v>38</v>
      </c>
      <c r="N50" s="11">
        <v>40</v>
      </c>
      <c r="O50" s="11">
        <v>40</v>
      </c>
      <c r="P50" s="11">
        <v>39</v>
      </c>
      <c r="Q50" s="11">
        <v>1</v>
      </c>
      <c r="R50" s="11">
        <v>2</v>
      </c>
      <c r="S50" s="11">
        <v>8</v>
      </c>
      <c r="T50" s="11">
        <v>4</v>
      </c>
      <c r="U50" s="11">
        <v>2</v>
      </c>
      <c r="V50" s="11">
        <v>2</v>
      </c>
      <c r="W50" s="11">
        <v>0</v>
      </c>
      <c r="X50" s="11">
        <v>0</v>
      </c>
      <c r="Y50" s="11">
        <f t="shared" si="4"/>
        <v>1316</v>
      </c>
      <c r="Z50" s="24">
        <f t="shared" si="5"/>
        <v>84</v>
      </c>
      <c r="AA50" s="11">
        <f t="shared" si="6"/>
        <v>1400</v>
      </c>
    </row>
    <row r="51" spans="1:27" x14ac:dyDescent="0.25">
      <c r="A51" s="22" t="str">
        <f t="shared" si="0"/>
        <v>Town of Cortlandt - 30</v>
      </c>
      <c r="B51" s="11">
        <v>20030</v>
      </c>
      <c r="C51" s="11">
        <v>231</v>
      </c>
      <c r="D51" s="11">
        <v>234</v>
      </c>
      <c r="E51" s="11">
        <v>231</v>
      </c>
      <c r="F51" s="11">
        <v>232</v>
      </c>
      <c r="G51" s="11">
        <v>230</v>
      </c>
      <c r="H51" s="11">
        <v>219</v>
      </c>
      <c r="I51" s="11">
        <v>227</v>
      </c>
      <c r="J51" s="11">
        <v>149</v>
      </c>
      <c r="K51" s="11">
        <v>135</v>
      </c>
      <c r="L51" s="11">
        <v>145</v>
      </c>
      <c r="M51" s="11">
        <v>132</v>
      </c>
      <c r="N51" s="11">
        <v>131</v>
      </c>
      <c r="O51" s="11">
        <v>134</v>
      </c>
      <c r="P51" s="11">
        <v>130</v>
      </c>
      <c r="Q51" s="11">
        <v>10</v>
      </c>
      <c r="R51" s="11">
        <v>11</v>
      </c>
      <c r="S51" s="11">
        <v>16</v>
      </c>
      <c r="T51" s="11">
        <v>14</v>
      </c>
      <c r="U51" s="11">
        <v>6</v>
      </c>
      <c r="V51" s="11">
        <v>7</v>
      </c>
      <c r="W51" s="11">
        <v>8</v>
      </c>
      <c r="X51" s="11">
        <v>0</v>
      </c>
      <c r="Y51" s="11">
        <f t="shared" si="4"/>
        <v>2632</v>
      </c>
      <c r="Z51" s="24">
        <f t="shared" si="5"/>
        <v>280</v>
      </c>
      <c r="AA51" s="11">
        <f t="shared" si="6"/>
        <v>2912</v>
      </c>
    </row>
    <row r="52" spans="1:27" x14ac:dyDescent="0.25">
      <c r="A52" s="22" t="str">
        <f t="shared" si="0"/>
        <v>Town of Cortlandt - 31</v>
      </c>
      <c r="B52" s="11">
        <v>20031</v>
      </c>
      <c r="C52" s="11">
        <v>235</v>
      </c>
      <c r="D52" s="11">
        <v>220</v>
      </c>
      <c r="E52" s="11">
        <v>222</v>
      </c>
      <c r="F52" s="11">
        <v>231</v>
      </c>
      <c r="G52" s="11">
        <v>223</v>
      </c>
      <c r="H52" s="11">
        <v>220</v>
      </c>
      <c r="I52" s="11">
        <v>221</v>
      </c>
      <c r="J52" s="11">
        <v>100</v>
      </c>
      <c r="K52" s="11">
        <v>96</v>
      </c>
      <c r="L52" s="11">
        <v>103</v>
      </c>
      <c r="M52" s="11">
        <v>90</v>
      </c>
      <c r="N52" s="11">
        <v>92</v>
      </c>
      <c r="O52" s="11">
        <v>93</v>
      </c>
      <c r="P52" s="11">
        <v>95</v>
      </c>
      <c r="Q52" s="11">
        <v>8</v>
      </c>
      <c r="R52" s="11">
        <v>9</v>
      </c>
      <c r="S52" s="11">
        <v>13</v>
      </c>
      <c r="T52" s="11">
        <v>11</v>
      </c>
      <c r="U52" s="11">
        <v>10</v>
      </c>
      <c r="V52" s="11">
        <v>9</v>
      </c>
      <c r="W52" s="11">
        <v>8</v>
      </c>
      <c r="X52" s="11">
        <v>0</v>
      </c>
      <c r="Y52" s="11">
        <f t="shared" si="4"/>
        <v>2309</v>
      </c>
      <c r="Z52" s="24">
        <f t="shared" si="5"/>
        <v>274</v>
      </c>
      <c r="AA52" s="11">
        <f t="shared" si="6"/>
        <v>2583</v>
      </c>
    </row>
    <row r="53" spans="1:27" x14ac:dyDescent="0.25">
      <c r="A53" s="22" t="str">
        <f t="shared" si="0"/>
        <v>Town of Cortlandt - 32</v>
      </c>
      <c r="B53" s="11">
        <v>20032</v>
      </c>
      <c r="C53" s="11">
        <v>227</v>
      </c>
      <c r="D53" s="11">
        <v>212</v>
      </c>
      <c r="E53" s="11">
        <v>218</v>
      </c>
      <c r="F53" s="11">
        <v>225</v>
      </c>
      <c r="G53" s="11">
        <v>216</v>
      </c>
      <c r="H53" s="11">
        <v>209</v>
      </c>
      <c r="I53" s="11">
        <v>210</v>
      </c>
      <c r="J53" s="11">
        <v>57</v>
      </c>
      <c r="K53" s="11">
        <v>54</v>
      </c>
      <c r="L53" s="11">
        <v>68</v>
      </c>
      <c r="M53" s="11">
        <v>54</v>
      </c>
      <c r="N53" s="11">
        <v>47</v>
      </c>
      <c r="O53" s="11">
        <v>52</v>
      </c>
      <c r="P53" s="11">
        <v>53</v>
      </c>
      <c r="Q53" s="11">
        <v>8</v>
      </c>
      <c r="R53" s="11">
        <v>10</v>
      </c>
      <c r="S53" s="11">
        <v>14</v>
      </c>
      <c r="T53" s="11">
        <v>11</v>
      </c>
      <c r="U53" s="11">
        <v>9</v>
      </c>
      <c r="V53" s="11">
        <v>7</v>
      </c>
      <c r="W53" s="11">
        <v>10</v>
      </c>
      <c r="X53" s="11">
        <v>2</v>
      </c>
      <c r="Y53" s="11">
        <f t="shared" si="4"/>
        <v>1973</v>
      </c>
      <c r="Z53" s="24">
        <f t="shared" si="5"/>
        <v>246</v>
      </c>
      <c r="AA53" s="11">
        <f t="shared" si="6"/>
        <v>2219</v>
      </c>
    </row>
    <row r="54" spans="1:27" x14ac:dyDescent="0.25">
      <c r="A54" s="22" t="str">
        <f t="shared" si="0"/>
        <v>Town of Cortlandt - 33</v>
      </c>
      <c r="B54" s="11">
        <v>20033</v>
      </c>
      <c r="C54" s="11">
        <v>248</v>
      </c>
      <c r="D54" s="11">
        <v>237</v>
      </c>
      <c r="E54" s="11">
        <v>242</v>
      </c>
      <c r="F54" s="11">
        <v>248</v>
      </c>
      <c r="G54" s="11">
        <v>247</v>
      </c>
      <c r="H54" s="11">
        <v>243</v>
      </c>
      <c r="I54" s="11">
        <v>243</v>
      </c>
      <c r="J54" s="11">
        <v>112</v>
      </c>
      <c r="K54" s="11">
        <v>104</v>
      </c>
      <c r="L54" s="11">
        <v>118</v>
      </c>
      <c r="M54" s="11">
        <v>110</v>
      </c>
      <c r="N54" s="11">
        <v>105</v>
      </c>
      <c r="O54" s="11">
        <v>104</v>
      </c>
      <c r="P54" s="11">
        <v>108</v>
      </c>
      <c r="Q54" s="11">
        <v>17</v>
      </c>
      <c r="R54" s="11">
        <v>16</v>
      </c>
      <c r="S54" s="11">
        <v>12</v>
      </c>
      <c r="T54" s="11">
        <v>11</v>
      </c>
      <c r="U54" s="11">
        <v>11</v>
      </c>
      <c r="V54" s="11">
        <v>9</v>
      </c>
      <c r="W54" s="11">
        <v>6</v>
      </c>
      <c r="X54" s="11">
        <v>0</v>
      </c>
      <c r="Y54" s="11">
        <f t="shared" si="4"/>
        <v>2551</v>
      </c>
      <c r="Z54" s="24">
        <f t="shared" si="5"/>
        <v>200</v>
      </c>
      <c r="AA54" s="11">
        <f t="shared" si="6"/>
        <v>2751</v>
      </c>
    </row>
    <row r="55" spans="1:27" x14ac:dyDescent="0.25">
      <c r="A55" s="22" t="str">
        <f t="shared" si="0"/>
        <v>Town of Cortlandt - 34</v>
      </c>
      <c r="B55" s="11">
        <v>20034</v>
      </c>
      <c r="C55" s="11">
        <v>295</v>
      </c>
      <c r="D55" s="11">
        <v>262</v>
      </c>
      <c r="E55" s="11">
        <v>287</v>
      </c>
      <c r="F55" s="11">
        <v>298</v>
      </c>
      <c r="G55" s="11">
        <v>287</v>
      </c>
      <c r="H55" s="11">
        <v>263</v>
      </c>
      <c r="I55" s="11">
        <v>272</v>
      </c>
      <c r="J55" s="11">
        <v>238</v>
      </c>
      <c r="K55" s="11">
        <v>223</v>
      </c>
      <c r="L55" s="11">
        <v>235</v>
      </c>
      <c r="M55" s="11">
        <v>208</v>
      </c>
      <c r="N55" s="11">
        <v>212</v>
      </c>
      <c r="O55" s="11">
        <v>220</v>
      </c>
      <c r="P55" s="11">
        <v>208</v>
      </c>
      <c r="Q55" s="11">
        <v>21</v>
      </c>
      <c r="R55" s="11">
        <v>23</v>
      </c>
      <c r="S55" s="11">
        <v>34</v>
      </c>
      <c r="T55" s="11">
        <v>31</v>
      </c>
      <c r="U55" s="11">
        <v>20</v>
      </c>
      <c r="V55" s="11">
        <v>19</v>
      </c>
      <c r="W55" s="11">
        <v>18</v>
      </c>
      <c r="X55" s="11">
        <v>0</v>
      </c>
      <c r="Y55" s="11">
        <f t="shared" si="4"/>
        <v>3674</v>
      </c>
      <c r="Z55" s="24">
        <f t="shared" si="5"/>
        <v>638</v>
      </c>
      <c r="AA55" s="11">
        <f t="shared" si="6"/>
        <v>4312</v>
      </c>
    </row>
    <row r="56" spans="1:27" x14ac:dyDescent="0.25">
      <c r="A56" s="22" t="str">
        <f t="shared" si="0"/>
        <v>Town of Cortlandt - 35</v>
      </c>
      <c r="B56" s="11">
        <v>20035</v>
      </c>
      <c r="C56" s="11">
        <v>143</v>
      </c>
      <c r="D56" s="11">
        <v>136</v>
      </c>
      <c r="E56" s="11">
        <v>142</v>
      </c>
      <c r="F56" s="11">
        <v>160</v>
      </c>
      <c r="G56" s="11">
        <v>140</v>
      </c>
      <c r="H56" s="11">
        <v>134</v>
      </c>
      <c r="I56" s="11">
        <v>141</v>
      </c>
      <c r="J56" s="11">
        <v>148</v>
      </c>
      <c r="K56" s="11">
        <v>141</v>
      </c>
      <c r="L56" s="11">
        <v>143</v>
      </c>
      <c r="M56" s="11">
        <v>130</v>
      </c>
      <c r="N56" s="11">
        <v>134</v>
      </c>
      <c r="O56" s="11">
        <v>139</v>
      </c>
      <c r="P56" s="11">
        <v>139</v>
      </c>
      <c r="Q56" s="11">
        <v>12</v>
      </c>
      <c r="R56" s="11">
        <v>7</v>
      </c>
      <c r="S56" s="11">
        <v>13</v>
      </c>
      <c r="T56" s="11">
        <v>11</v>
      </c>
      <c r="U56" s="11">
        <v>9</v>
      </c>
      <c r="V56" s="11">
        <v>9</v>
      </c>
      <c r="W56" s="11">
        <v>8</v>
      </c>
      <c r="X56" s="11">
        <v>0</v>
      </c>
      <c r="Y56" s="11">
        <f t="shared" si="4"/>
        <v>2039</v>
      </c>
      <c r="Z56" s="24">
        <f t="shared" si="5"/>
        <v>243</v>
      </c>
      <c r="AA56" s="11">
        <f t="shared" si="6"/>
        <v>2282</v>
      </c>
    </row>
    <row r="57" spans="1:27" x14ac:dyDescent="0.25">
      <c r="A57" s="22" t="str">
        <f t="shared" si="0"/>
        <v>Town of Cortlandt - 38</v>
      </c>
      <c r="B57" s="11">
        <v>20038</v>
      </c>
      <c r="C57" s="11">
        <v>327</v>
      </c>
      <c r="D57" s="11">
        <v>311</v>
      </c>
      <c r="E57" s="11">
        <v>327</v>
      </c>
      <c r="F57" s="11">
        <v>323</v>
      </c>
      <c r="G57" s="11">
        <v>313</v>
      </c>
      <c r="H57" s="11">
        <v>311</v>
      </c>
      <c r="I57" s="11">
        <v>314</v>
      </c>
      <c r="J57" s="11">
        <v>205</v>
      </c>
      <c r="K57" s="11">
        <v>196</v>
      </c>
      <c r="L57" s="11">
        <v>192</v>
      </c>
      <c r="M57" s="11">
        <v>184</v>
      </c>
      <c r="N57" s="11">
        <v>186</v>
      </c>
      <c r="O57" s="11">
        <v>182</v>
      </c>
      <c r="P57" s="11">
        <v>185</v>
      </c>
      <c r="Q57" s="11">
        <v>22</v>
      </c>
      <c r="R57" s="11">
        <v>24</v>
      </c>
      <c r="S57" s="11">
        <v>28</v>
      </c>
      <c r="T57" s="11">
        <v>28</v>
      </c>
      <c r="U57" s="11">
        <v>26</v>
      </c>
      <c r="V57" s="11">
        <v>22</v>
      </c>
      <c r="W57" s="11">
        <v>27</v>
      </c>
      <c r="X57" s="11">
        <v>0</v>
      </c>
      <c r="Y57" s="11">
        <f t="shared" si="4"/>
        <v>3733</v>
      </c>
      <c r="Z57" s="24">
        <f t="shared" si="5"/>
        <v>390</v>
      </c>
      <c r="AA57" s="11">
        <f t="shared" si="6"/>
        <v>4123</v>
      </c>
    </row>
    <row r="58" spans="1:27" ht="13.8" thickBot="1" x14ac:dyDescent="0.3">
      <c r="A58" s="18" t="str">
        <f t="shared" si="0"/>
        <v>Town of Cortlandt - 39</v>
      </c>
      <c r="B58" s="19">
        <v>20039</v>
      </c>
      <c r="C58" s="19">
        <v>391</v>
      </c>
      <c r="D58" s="19">
        <v>370</v>
      </c>
      <c r="E58" s="19">
        <v>373</v>
      </c>
      <c r="F58" s="19">
        <v>381</v>
      </c>
      <c r="G58" s="19">
        <v>371</v>
      </c>
      <c r="H58" s="19">
        <v>360</v>
      </c>
      <c r="I58" s="19">
        <v>369</v>
      </c>
      <c r="J58" s="19">
        <v>172</v>
      </c>
      <c r="K58" s="19">
        <v>162</v>
      </c>
      <c r="L58" s="19">
        <v>178</v>
      </c>
      <c r="M58" s="19">
        <v>160</v>
      </c>
      <c r="N58" s="19">
        <v>160</v>
      </c>
      <c r="O58" s="19">
        <v>167</v>
      </c>
      <c r="P58" s="19">
        <v>158</v>
      </c>
      <c r="Q58" s="19">
        <v>26</v>
      </c>
      <c r="R58" s="19">
        <v>21</v>
      </c>
      <c r="S58" s="19">
        <v>26</v>
      </c>
      <c r="T58" s="19">
        <v>18</v>
      </c>
      <c r="U58" s="19">
        <v>18</v>
      </c>
      <c r="V58" s="19">
        <v>15</v>
      </c>
      <c r="W58" s="19">
        <v>15</v>
      </c>
      <c r="X58" s="19">
        <v>0</v>
      </c>
      <c r="Y58" s="19">
        <f t="shared" si="4"/>
        <v>3911</v>
      </c>
      <c r="Z58" s="26">
        <f t="shared" si="5"/>
        <v>408</v>
      </c>
      <c r="AA58" s="19">
        <f t="shared" si="6"/>
        <v>4319</v>
      </c>
    </row>
    <row r="59" spans="1:27" x14ac:dyDescent="0.25">
      <c r="A59" s="22"/>
      <c r="B59" s="11" t="s">
        <v>977</v>
      </c>
      <c r="C59" s="11">
        <f>SUM(C22:C58)</f>
        <v>9626</v>
      </c>
      <c r="D59" s="11">
        <f t="shared" ref="D59:AA59" si="8">SUM(D22:D58)</f>
        <v>9179</v>
      </c>
      <c r="E59" s="11">
        <f t="shared" si="8"/>
        <v>9400</v>
      </c>
      <c r="F59" s="11">
        <f t="shared" si="8"/>
        <v>9697</v>
      </c>
      <c r="G59" s="11">
        <f t="shared" si="8"/>
        <v>9299</v>
      </c>
      <c r="H59" s="11">
        <f t="shared" si="8"/>
        <v>9064</v>
      </c>
      <c r="I59" s="11">
        <f t="shared" si="8"/>
        <v>9179</v>
      </c>
      <c r="J59" s="11">
        <f t="shared" si="8"/>
        <v>6374</v>
      </c>
      <c r="K59" s="11">
        <f t="shared" si="8"/>
        <v>5985</v>
      </c>
      <c r="L59" s="11">
        <f t="shared" si="8"/>
        <v>6414</v>
      </c>
      <c r="M59" s="11">
        <f t="shared" si="8"/>
        <v>5781</v>
      </c>
      <c r="N59" s="11">
        <f t="shared" si="8"/>
        <v>5816</v>
      </c>
      <c r="O59" s="11">
        <f t="shared" si="8"/>
        <v>5905</v>
      </c>
      <c r="P59" s="11">
        <f t="shared" si="8"/>
        <v>5924</v>
      </c>
      <c r="Q59" s="11">
        <f t="shared" si="8"/>
        <v>685</v>
      </c>
      <c r="R59" s="11">
        <f t="shared" si="8"/>
        <v>644</v>
      </c>
      <c r="S59" s="11">
        <f t="shared" si="8"/>
        <v>764</v>
      </c>
      <c r="T59" s="11">
        <f t="shared" si="8"/>
        <v>688</v>
      </c>
      <c r="U59" s="11">
        <f t="shared" si="8"/>
        <v>575</v>
      </c>
      <c r="V59" s="11">
        <f t="shared" si="8"/>
        <v>526</v>
      </c>
      <c r="W59" s="11">
        <f t="shared" si="8"/>
        <v>541</v>
      </c>
      <c r="X59" s="11">
        <f t="shared" si="8"/>
        <v>11</v>
      </c>
      <c r="Y59" s="11">
        <f t="shared" si="8"/>
        <v>112077</v>
      </c>
      <c r="Z59" s="11">
        <f t="shared" si="8"/>
        <v>12859</v>
      </c>
      <c r="AA59" s="11">
        <f t="shared" si="8"/>
        <v>124936</v>
      </c>
    </row>
    <row r="60" spans="1:27" x14ac:dyDescent="0.25">
      <c r="A60" s="22" t="str">
        <f t="shared" si="0"/>
        <v>Town of Eastchester - 1</v>
      </c>
      <c r="B60" s="11">
        <v>30001</v>
      </c>
      <c r="C60" s="11">
        <v>384</v>
      </c>
      <c r="D60" s="11">
        <v>366</v>
      </c>
      <c r="E60" s="11">
        <v>386</v>
      </c>
      <c r="F60" s="11">
        <v>387</v>
      </c>
      <c r="G60" s="11">
        <v>373</v>
      </c>
      <c r="H60" s="11">
        <v>360</v>
      </c>
      <c r="I60" s="11">
        <v>368</v>
      </c>
      <c r="J60" s="11">
        <v>164</v>
      </c>
      <c r="K60" s="11">
        <v>155</v>
      </c>
      <c r="L60" s="11">
        <v>148</v>
      </c>
      <c r="M60" s="11">
        <v>145</v>
      </c>
      <c r="N60" s="11">
        <v>147</v>
      </c>
      <c r="O60" s="11">
        <v>150</v>
      </c>
      <c r="P60" s="11">
        <v>153</v>
      </c>
      <c r="Q60" s="11">
        <v>16</v>
      </c>
      <c r="R60" s="11">
        <v>18</v>
      </c>
      <c r="S60" s="11">
        <v>22</v>
      </c>
      <c r="T60" s="11">
        <v>20</v>
      </c>
      <c r="U60" s="11">
        <v>15</v>
      </c>
      <c r="V60" s="11">
        <v>14</v>
      </c>
      <c r="W60" s="11">
        <v>13</v>
      </c>
      <c r="X60" s="11">
        <v>0</v>
      </c>
      <c r="Y60" s="11">
        <f t="shared" si="4"/>
        <v>3804</v>
      </c>
      <c r="Z60" s="24">
        <f t="shared" si="5"/>
        <v>291</v>
      </c>
      <c r="AA60" s="11">
        <f t="shared" si="6"/>
        <v>4095</v>
      </c>
    </row>
    <row r="61" spans="1:27" x14ac:dyDescent="0.25">
      <c r="A61" s="22" t="str">
        <f t="shared" si="0"/>
        <v>Town of Eastchester - 2</v>
      </c>
      <c r="B61" s="11">
        <v>30002</v>
      </c>
      <c r="C61" s="11">
        <v>141</v>
      </c>
      <c r="D61" s="11">
        <v>133</v>
      </c>
      <c r="E61" s="11">
        <v>142</v>
      </c>
      <c r="F61" s="11">
        <v>138</v>
      </c>
      <c r="G61" s="11">
        <v>142</v>
      </c>
      <c r="H61" s="11">
        <v>133</v>
      </c>
      <c r="I61" s="11">
        <v>135</v>
      </c>
      <c r="J61" s="11">
        <v>83</v>
      </c>
      <c r="K61" s="11">
        <v>80</v>
      </c>
      <c r="L61" s="11">
        <v>80</v>
      </c>
      <c r="M61" s="11">
        <v>80</v>
      </c>
      <c r="N61" s="11">
        <v>81</v>
      </c>
      <c r="O61" s="11">
        <v>84</v>
      </c>
      <c r="P61" s="11">
        <v>84</v>
      </c>
      <c r="Q61" s="11">
        <v>6</v>
      </c>
      <c r="R61" s="11">
        <v>5</v>
      </c>
      <c r="S61" s="11">
        <v>5</v>
      </c>
      <c r="T61" s="11">
        <v>5</v>
      </c>
      <c r="U61" s="11">
        <v>5</v>
      </c>
      <c r="V61" s="11">
        <v>4</v>
      </c>
      <c r="W61" s="11">
        <v>5</v>
      </c>
      <c r="X61" s="11">
        <v>0</v>
      </c>
      <c r="Y61" s="11">
        <f t="shared" si="4"/>
        <v>1571</v>
      </c>
      <c r="Z61" s="24">
        <f t="shared" si="5"/>
        <v>130</v>
      </c>
      <c r="AA61" s="11">
        <f t="shared" si="6"/>
        <v>1701</v>
      </c>
    </row>
    <row r="62" spans="1:27" x14ac:dyDescent="0.25">
      <c r="A62" s="22" t="str">
        <f t="shared" si="0"/>
        <v>Town of Eastchester - 3</v>
      </c>
      <c r="B62" s="11">
        <v>30003</v>
      </c>
      <c r="C62" s="11">
        <v>169</v>
      </c>
      <c r="D62" s="11">
        <v>158</v>
      </c>
      <c r="E62" s="11">
        <v>169</v>
      </c>
      <c r="F62" s="11">
        <v>165</v>
      </c>
      <c r="G62" s="11">
        <v>162</v>
      </c>
      <c r="H62" s="11">
        <v>157</v>
      </c>
      <c r="I62" s="11">
        <v>155</v>
      </c>
      <c r="J62" s="11">
        <v>232</v>
      </c>
      <c r="K62" s="11">
        <v>224</v>
      </c>
      <c r="L62" s="11">
        <v>225</v>
      </c>
      <c r="M62" s="11">
        <v>215</v>
      </c>
      <c r="N62" s="11">
        <v>212</v>
      </c>
      <c r="O62" s="11">
        <v>217</v>
      </c>
      <c r="P62" s="11">
        <v>221</v>
      </c>
      <c r="Q62" s="11">
        <v>12</v>
      </c>
      <c r="R62" s="11">
        <v>14</v>
      </c>
      <c r="S62" s="11">
        <v>12</v>
      </c>
      <c r="T62" s="11">
        <v>13</v>
      </c>
      <c r="U62" s="11">
        <v>11</v>
      </c>
      <c r="V62" s="11">
        <v>10</v>
      </c>
      <c r="W62" s="11">
        <v>7</v>
      </c>
      <c r="X62" s="11">
        <v>0</v>
      </c>
      <c r="Y62" s="11">
        <f t="shared" si="4"/>
        <v>2760</v>
      </c>
      <c r="Z62" s="24">
        <f t="shared" si="5"/>
        <v>292</v>
      </c>
      <c r="AA62" s="11">
        <f t="shared" si="6"/>
        <v>3052</v>
      </c>
    </row>
    <row r="63" spans="1:27" x14ac:dyDescent="0.25">
      <c r="A63" s="22" t="str">
        <f t="shared" si="0"/>
        <v>Town of Eastchester - 4</v>
      </c>
      <c r="B63" s="11">
        <v>30004</v>
      </c>
      <c r="C63" s="11">
        <v>189</v>
      </c>
      <c r="D63" s="11">
        <v>182</v>
      </c>
      <c r="E63" s="11">
        <v>195</v>
      </c>
      <c r="F63" s="11">
        <v>195</v>
      </c>
      <c r="G63" s="11">
        <v>191</v>
      </c>
      <c r="H63" s="11">
        <v>187</v>
      </c>
      <c r="I63" s="11">
        <v>185</v>
      </c>
      <c r="J63" s="11">
        <v>285</v>
      </c>
      <c r="K63" s="11">
        <v>278</v>
      </c>
      <c r="L63" s="11">
        <v>280</v>
      </c>
      <c r="M63" s="11">
        <v>281</v>
      </c>
      <c r="N63" s="11">
        <v>265</v>
      </c>
      <c r="O63" s="11">
        <v>278</v>
      </c>
      <c r="P63" s="11">
        <v>283</v>
      </c>
      <c r="Q63" s="11">
        <v>26</v>
      </c>
      <c r="R63" s="11">
        <v>23</v>
      </c>
      <c r="S63" s="11">
        <v>23</v>
      </c>
      <c r="T63" s="11">
        <v>22</v>
      </c>
      <c r="U63" s="11">
        <v>21</v>
      </c>
      <c r="V63" s="11">
        <v>17</v>
      </c>
      <c r="W63" s="11">
        <v>15</v>
      </c>
      <c r="X63" s="11">
        <v>0</v>
      </c>
      <c r="Y63" s="11">
        <f t="shared" si="4"/>
        <v>3421</v>
      </c>
      <c r="Z63" s="24">
        <f t="shared" si="5"/>
        <v>296</v>
      </c>
      <c r="AA63" s="11">
        <f t="shared" si="6"/>
        <v>3717</v>
      </c>
    </row>
    <row r="64" spans="1:27" x14ac:dyDescent="0.25">
      <c r="A64" s="22" t="str">
        <f t="shared" si="0"/>
        <v>Town of Eastchester - 5</v>
      </c>
      <c r="B64" s="11">
        <v>30005</v>
      </c>
      <c r="C64" s="11">
        <v>142</v>
      </c>
      <c r="D64" s="11">
        <v>133</v>
      </c>
      <c r="E64" s="11">
        <v>142</v>
      </c>
      <c r="F64" s="11">
        <v>143</v>
      </c>
      <c r="G64" s="11">
        <v>135</v>
      </c>
      <c r="H64" s="11">
        <v>135</v>
      </c>
      <c r="I64" s="11">
        <v>140</v>
      </c>
      <c r="J64" s="11">
        <v>246</v>
      </c>
      <c r="K64" s="11">
        <v>233</v>
      </c>
      <c r="L64" s="11">
        <v>241</v>
      </c>
      <c r="M64" s="11">
        <v>247</v>
      </c>
      <c r="N64" s="11">
        <v>224</v>
      </c>
      <c r="O64" s="11">
        <v>234</v>
      </c>
      <c r="P64" s="11">
        <v>229</v>
      </c>
      <c r="Q64" s="11">
        <v>16</v>
      </c>
      <c r="R64" s="11">
        <v>16</v>
      </c>
      <c r="S64" s="11">
        <v>15</v>
      </c>
      <c r="T64" s="11">
        <v>11</v>
      </c>
      <c r="U64" s="11">
        <v>19</v>
      </c>
      <c r="V64" s="11">
        <v>15</v>
      </c>
      <c r="W64" s="11">
        <v>15</v>
      </c>
      <c r="X64" s="11">
        <v>0</v>
      </c>
      <c r="Y64" s="11">
        <f t="shared" si="4"/>
        <v>2731</v>
      </c>
      <c r="Z64" s="24">
        <f t="shared" si="5"/>
        <v>349</v>
      </c>
      <c r="AA64" s="11">
        <f t="shared" si="6"/>
        <v>3080</v>
      </c>
    </row>
    <row r="65" spans="1:27" x14ac:dyDescent="0.25">
      <c r="A65" s="22" t="str">
        <f t="shared" si="0"/>
        <v>Town of Eastchester - 6</v>
      </c>
      <c r="B65" s="11">
        <v>30006</v>
      </c>
      <c r="C65" s="11">
        <v>81</v>
      </c>
      <c r="D65" s="11">
        <v>78</v>
      </c>
      <c r="E65" s="11">
        <v>83</v>
      </c>
      <c r="F65" s="11">
        <v>86</v>
      </c>
      <c r="G65" s="11">
        <v>78</v>
      </c>
      <c r="H65" s="11">
        <v>79</v>
      </c>
      <c r="I65" s="11">
        <v>81</v>
      </c>
      <c r="J65" s="11">
        <v>134</v>
      </c>
      <c r="K65" s="11">
        <v>122</v>
      </c>
      <c r="L65" s="11">
        <v>125</v>
      </c>
      <c r="M65" s="11">
        <v>121</v>
      </c>
      <c r="N65" s="11">
        <v>116</v>
      </c>
      <c r="O65" s="11">
        <v>120</v>
      </c>
      <c r="P65" s="11">
        <v>111</v>
      </c>
      <c r="Q65" s="11">
        <v>14</v>
      </c>
      <c r="R65" s="11">
        <v>11</v>
      </c>
      <c r="S65" s="11">
        <v>11</v>
      </c>
      <c r="T65" s="11">
        <v>8</v>
      </c>
      <c r="U65" s="11">
        <v>12</v>
      </c>
      <c r="V65" s="11">
        <v>10</v>
      </c>
      <c r="W65" s="11">
        <v>10</v>
      </c>
      <c r="X65" s="11">
        <v>0</v>
      </c>
      <c r="Y65" s="11">
        <f t="shared" si="4"/>
        <v>1491</v>
      </c>
      <c r="Z65" s="24">
        <f t="shared" si="5"/>
        <v>182</v>
      </c>
      <c r="AA65" s="11">
        <f t="shared" si="6"/>
        <v>1673</v>
      </c>
    </row>
    <row r="66" spans="1:27" x14ac:dyDescent="0.25">
      <c r="A66" s="22" t="str">
        <f t="shared" si="0"/>
        <v>Town of Eastchester - 7</v>
      </c>
      <c r="B66" s="11">
        <v>30007</v>
      </c>
      <c r="C66" s="11">
        <v>90</v>
      </c>
      <c r="D66" s="11">
        <v>87</v>
      </c>
      <c r="E66" s="11">
        <v>95</v>
      </c>
      <c r="F66" s="11">
        <v>96</v>
      </c>
      <c r="G66" s="11">
        <v>88</v>
      </c>
      <c r="H66" s="11">
        <v>89</v>
      </c>
      <c r="I66" s="11">
        <v>87</v>
      </c>
      <c r="J66" s="11">
        <v>156</v>
      </c>
      <c r="K66" s="11">
        <v>147</v>
      </c>
      <c r="L66" s="11">
        <v>154</v>
      </c>
      <c r="M66" s="11">
        <v>153</v>
      </c>
      <c r="N66" s="11">
        <v>151</v>
      </c>
      <c r="O66" s="11">
        <v>151</v>
      </c>
      <c r="P66" s="11">
        <v>146</v>
      </c>
      <c r="Q66" s="11">
        <v>6</v>
      </c>
      <c r="R66" s="11">
        <v>8</v>
      </c>
      <c r="S66" s="11">
        <v>4</v>
      </c>
      <c r="T66" s="11">
        <v>5</v>
      </c>
      <c r="U66" s="11">
        <v>5</v>
      </c>
      <c r="V66" s="11">
        <v>6</v>
      </c>
      <c r="W66" s="11">
        <v>5</v>
      </c>
      <c r="X66" s="11">
        <v>0</v>
      </c>
      <c r="Y66" s="11">
        <f t="shared" si="4"/>
        <v>1729</v>
      </c>
      <c r="Z66" s="24">
        <f t="shared" si="5"/>
        <v>217</v>
      </c>
      <c r="AA66" s="11">
        <f t="shared" si="6"/>
        <v>1946</v>
      </c>
    </row>
    <row r="67" spans="1:27" x14ac:dyDescent="0.25">
      <c r="A67" s="22" t="str">
        <f t="shared" si="0"/>
        <v>Town of Eastchester - 8</v>
      </c>
      <c r="B67" s="11">
        <v>30008</v>
      </c>
      <c r="C67" s="11">
        <v>111</v>
      </c>
      <c r="D67" s="11">
        <v>107</v>
      </c>
      <c r="E67" s="11">
        <v>109</v>
      </c>
      <c r="F67" s="11">
        <v>112</v>
      </c>
      <c r="G67" s="11">
        <v>108</v>
      </c>
      <c r="H67" s="11">
        <v>101</v>
      </c>
      <c r="I67" s="11">
        <v>110</v>
      </c>
      <c r="J67" s="11">
        <v>192</v>
      </c>
      <c r="K67" s="11">
        <v>193</v>
      </c>
      <c r="L67" s="11">
        <v>199</v>
      </c>
      <c r="M67" s="11">
        <v>192</v>
      </c>
      <c r="N67" s="11">
        <v>189</v>
      </c>
      <c r="O67" s="11">
        <v>189</v>
      </c>
      <c r="P67" s="11">
        <v>184</v>
      </c>
      <c r="Q67" s="11">
        <v>19</v>
      </c>
      <c r="R67" s="11">
        <v>12</v>
      </c>
      <c r="S67" s="11">
        <v>11</v>
      </c>
      <c r="T67" s="11">
        <v>11</v>
      </c>
      <c r="U67" s="11">
        <v>10</v>
      </c>
      <c r="V67" s="11">
        <v>8</v>
      </c>
      <c r="W67" s="11">
        <v>12</v>
      </c>
      <c r="X67" s="11">
        <v>0</v>
      </c>
      <c r="Y67" s="11">
        <f t="shared" si="4"/>
        <v>2179</v>
      </c>
      <c r="Z67" s="24">
        <f t="shared" si="5"/>
        <v>271</v>
      </c>
      <c r="AA67" s="11">
        <f t="shared" si="6"/>
        <v>2450</v>
      </c>
    </row>
    <row r="68" spans="1:27" x14ac:dyDescent="0.25">
      <c r="A68" s="22" t="str">
        <f t="shared" si="0"/>
        <v>Town of Eastchester - 9</v>
      </c>
      <c r="B68" s="11">
        <v>30009</v>
      </c>
      <c r="C68" s="11">
        <v>85</v>
      </c>
      <c r="D68" s="11">
        <v>73</v>
      </c>
      <c r="E68" s="11">
        <v>76</v>
      </c>
      <c r="F68" s="11">
        <v>84</v>
      </c>
      <c r="G68" s="11">
        <v>76</v>
      </c>
      <c r="H68" s="11">
        <v>74</v>
      </c>
      <c r="I68" s="11">
        <v>75</v>
      </c>
      <c r="J68" s="11">
        <v>173</v>
      </c>
      <c r="K68" s="11">
        <v>158</v>
      </c>
      <c r="L68" s="11">
        <v>169</v>
      </c>
      <c r="M68" s="11">
        <v>158</v>
      </c>
      <c r="N68" s="11">
        <v>151</v>
      </c>
      <c r="O68" s="11">
        <v>157</v>
      </c>
      <c r="P68" s="11">
        <v>153</v>
      </c>
      <c r="Q68" s="11">
        <v>10</v>
      </c>
      <c r="R68" s="11">
        <v>9</v>
      </c>
      <c r="S68" s="11">
        <v>14</v>
      </c>
      <c r="T68" s="11">
        <v>13</v>
      </c>
      <c r="U68" s="11">
        <v>13</v>
      </c>
      <c r="V68" s="11">
        <v>9</v>
      </c>
      <c r="W68" s="11">
        <v>10</v>
      </c>
      <c r="X68" s="11">
        <v>0</v>
      </c>
      <c r="Y68" s="11">
        <f t="shared" si="4"/>
        <v>1740</v>
      </c>
      <c r="Z68" s="24">
        <f t="shared" si="5"/>
        <v>234</v>
      </c>
      <c r="AA68" s="11">
        <f t="shared" si="6"/>
        <v>1974</v>
      </c>
    </row>
    <row r="69" spans="1:27" x14ac:dyDescent="0.25">
      <c r="A69" s="22" t="str">
        <f t="shared" si="0"/>
        <v>Town of Eastchester - 10</v>
      </c>
      <c r="B69" s="11">
        <v>30010</v>
      </c>
      <c r="C69" s="11">
        <v>214</v>
      </c>
      <c r="D69" s="11">
        <v>208</v>
      </c>
      <c r="E69" s="11">
        <v>226</v>
      </c>
      <c r="F69" s="11">
        <v>222</v>
      </c>
      <c r="G69" s="11">
        <v>213</v>
      </c>
      <c r="H69" s="11">
        <v>204</v>
      </c>
      <c r="I69" s="11">
        <v>200</v>
      </c>
      <c r="J69" s="11">
        <v>197</v>
      </c>
      <c r="K69" s="11">
        <v>195</v>
      </c>
      <c r="L69" s="11">
        <v>197</v>
      </c>
      <c r="M69" s="11">
        <v>192</v>
      </c>
      <c r="N69" s="11">
        <v>190</v>
      </c>
      <c r="O69" s="11">
        <v>197</v>
      </c>
      <c r="P69" s="11">
        <v>188</v>
      </c>
      <c r="Q69" s="11">
        <v>23</v>
      </c>
      <c r="R69" s="11">
        <v>19</v>
      </c>
      <c r="S69" s="11">
        <v>18</v>
      </c>
      <c r="T69" s="11">
        <v>20</v>
      </c>
      <c r="U69" s="11">
        <v>23</v>
      </c>
      <c r="V69" s="11">
        <v>21</v>
      </c>
      <c r="W69" s="11">
        <v>20</v>
      </c>
      <c r="X69" s="11">
        <v>0</v>
      </c>
      <c r="Y69" s="11">
        <f t="shared" si="4"/>
        <v>2987</v>
      </c>
      <c r="Z69" s="24">
        <f t="shared" si="5"/>
        <v>268</v>
      </c>
      <c r="AA69" s="11">
        <f t="shared" si="6"/>
        <v>3255</v>
      </c>
    </row>
    <row r="70" spans="1:27" x14ac:dyDescent="0.25">
      <c r="A70" s="22" t="str">
        <f t="shared" si="0"/>
        <v>Town of Eastchester - 11</v>
      </c>
      <c r="B70" s="11">
        <v>30011</v>
      </c>
      <c r="C70" s="11">
        <v>111</v>
      </c>
      <c r="D70" s="11">
        <v>107</v>
      </c>
      <c r="E70" s="11">
        <v>115</v>
      </c>
      <c r="F70" s="11">
        <v>117</v>
      </c>
      <c r="G70" s="11">
        <v>109</v>
      </c>
      <c r="H70" s="11">
        <v>108</v>
      </c>
      <c r="I70" s="11">
        <v>107</v>
      </c>
      <c r="J70" s="11">
        <v>71</v>
      </c>
      <c r="K70" s="11">
        <v>65</v>
      </c>
      <c r="L70" s="11">
        <v>64</v>
      </c>
      <c r="M70" s="11">
        <v>60</v>
      </c>
      <c r="N70" s="11">
        <v>65</v>
      </c>
      <c r="O70" s="11">
        <v>64</v>
      </c>
      <c r="P70" s="11">
        <v>65</v>
      </c>
      <c r="Q70" s="11">
        <v>5</v>
      </c>
      <c r="R70" s="11">
        <v>6</v>
      </c>
      <c r="S70" s="11">
        <v>6</v>
      </c>
      <c r="T70" s="11">
        <v>6</v>
      </c>
      <c r="U70" s="11">
        <v>6</v>
      </c>
      <c r="V70" s="11">
        <v>5</v>
      </c>
      <c r="W70" s="11">
        <v>6</v>
      </c>
      <c r="X70" s="11">
        <v>0</v>
      </c>
      <c r="Y70" s="11">
        <f t="shared" si="4"/>
        <v>1268</v>
      </c>
      <c r="Z70" s="24">
        <f t="shared" si="5"/>
        <v>118</v>
      </c>
      <c r="AA70" s="11">
        <f t="shared" si="6"/>
        <v>1386</v>
      </c>
    </row>
    <row r="71" spans="1:27" x14ac:dyDescent="0.25">
      <c r="A71" s="22" t="str">
        <f t="shared" ref="A71:A135" si="9">VLOOKUP(B71,KEY,3,FALSE)</f>
        <v>Town of Eastchester - 12</v>
      </c>
      <c r="B71" s="11">
        <v>30012</v>
      </c>
      <c r="C71" s="11">
        <v>181</v>
      </c>
      <c r="D71" s="11">
        <v>166</v>
      </c>
      <c r="E71" s="11">
        <v>170</v>
      </c>
      <c r="F71" s="11">
        <v>178</v>
      </c>
      <c r="G71" s="11">
        <v>168</v>
      </c>
      <c r="H71" s="11">
        <v>162</v>
      </c>
      <c r="I71" s="11">
        <v>168</v>
      </c>
      <c r="J71" s="11">
        <v>94</v>
      </c>
      <c r="K71" s="11">
        <v>89</v>
      </c>
      <c r="L71" s="11">
        <v>92</v>
      </c>
      <c r="M71" s="11">
        <v>88</v>
      </c>
      <c r="N71" s="11">
        <v>87</v>
      </c>
      <c r="O71" s="11">
        <v>86</v>
      </c>
      <c r="P71" s="11">
        <v>84</v>
      </c>
      <c r="Q71" s="11">
        <v>15</v>
      </c>
      <c r="R71" s="11">
        <v>16</v>
      </c>
      <c r="S71" s="11">
        <v>13</v>
      </c>
      <c r="T71" s="11">
        <v>10</v>
      </c>
      <c r="U71" s="11">
        <v>14</v>
      </c>
      <c r="V71" s="11">
        <v>14</v>
      </c>
      <c r="W71" s="11">
        <v>14</v>
      </c>
      <c r="X71" s="11">
        <v>0</v>
      </c>
      <c r="Y71" s="11">
        <f t="shared" si="4"/>
        <v>1909</v>
      </c>
      <c r="Z71" s="24">
        <f t="shared" si="5"/>
        <v>282</v>
      </c>
      <c r="AA71" s="11">
        <f t="shared" si="6"/>
        <v>2191</v>
      </c>
    </row>
    <row r="72" spans="1:27" x14ac:dyDescent="0.25">
      <c r="A72" s="22" t="str">
        <f t="shared" si="9"/>
        <v>Town of Eastchester - 13</v>
      </c>
      <c r="B72" s="11">
        <v>30013</v>
      </c>
      <c r="C72" s="11">
        <v>268</v>
      </c>
      <c r="D72" s="11">
        <v>254</v>
      </c>
      <c r="E72" s="11">
        <v>265</v>
      </c>
      <c r="F72" s="11">
        <v>261</v>
      </c>
      <c r="G72" s="11">
        <v>257</v>
      </c>
      <c r="H72" s="11">
        <v>247</v>
      </c>
      <c r="I72" s="11">
        <v>254</v>
      </c>
      <c r="J72" s="11">
        <v>288</v>
      </c>
      <c r="K72" s="11">
        <v>273</v>
      </c>
      <c r="L72" s="11">
        <v>277</v>
      </c>
      <c r="M72" s="11">
        <v>276</v>
      </c>
      <c r="N72" s="11">
        <v>268</v>
      </c>
      <c r="O72" s="11">
        <v>279</v>
      </c>
      <c r="P72" s="11">
        <v>275</v>
      </c>
      <c r="Q72" s="11">
        <v>26</v>
      </c>
      <c r="R72" s="11">
        <v>22</v>
      </c>
      <c r="S72" s="11">
        <v>25</v>
      </c>
      <c r="T72" s="11">
        <v>25</v>
      </c>
      <c r="U72" s="11">
        <v>26</v>
      </c>
      <c r="V72" s="11">
        <v>19</v>
      </c>
      <c r="W72" s="11">
        <v>20</v>
      </c>
      <c r="X72" s="11">
        <v>3</v>
      </c>
      <c r="Y72" s="11">
        <f t="shared" si="4"/>
        <v>3908</v>
      </c>
      <c r="Z72" s="24">
        <f t="shared" si="5"/>
        <v>495</v>
      </c>
      <c r="AA72" s="11">
        <f t="shared" si="6"/>
        <v>4403</v>
      </c>
    </row>
    <row r="73" spans="1:27" x14ac:dyDescent="0.25">
      <c r="A73" s="22" t="str">
        <f t="shared" si="9"/>
        <v>Town of Eastchester - 14</v>
      </c>
      <c r="B73" s="11">
        <v>30014</v>
      </c>
      <c r="C73" s="11">
        <v>223</v>
      </c>
      <c r="D73" s="11">
        <v>198</v>
      </c>
      <c r="E73" s="11">
        <v>215</v>
      </c>
      <c r="F73" s="11">
        <v>220</v>
      </c>
      <c r="G73" s="11">
        <v>209</v>
      </c>
      <c r="H73" s="11">
        <v>198</v>
      </c>
      <c r="I73" s="11">
        <v>203</v>
      </c>
      <c r="J73" s="11">
        <v>126</v>
      </c>
      <c r="K73" s="11">
        <v>123</v>
      </c>
      <c r="L73" s="11">
        <v>123</v>
      </c>
      <c r="M73" s="11">
        <v>118</v>
      </c>
      <c r="N73" s="11">
        <v>120</v>
      </c>
      <c r="O73" s="11">
        <v>121</v>
      </c>
      <c r="P73" s="11">
        <v>119</v>
      </c>
      <c r="Q73" s="11">
        <v>9</v>
      </c>
      <c r="R73" s="11">
        <v>12</v>
      </c>
      <c r="S73" s="11">
        <v>16</v>
      </c>
      <c r="T73" s="11">
        <v>14</v>
      </c>
      <c r="U73" s="11">
        <v>10</v>
      </c>
      <c r="V73" s="11">
        <v>9</v>
      </c>
      <c r="W73" s="11">
        <v>9</v>
      </c>
      <c r="X73" s="11">
        <v>1</v>
      </c>
      <c r="Y73" s="11">
        <f t="shared" si="4"/>
        <v>2396</v>
      </c>
      <c r="Z73" s="24">
        <f t="shared" si="5"/>
        <v>404</v>
      </c>
      <c r="AA73" s="11">
        <f t="shared" si="6"/>
        <v>2800</v>
      </c>
    </row>
    <row r="74" spans="1:27" x14ac:dyDescent="0.25">
      <c r="A74" s="22" t="str">
        <f t="shared" si="9"/>
        <v>Town of Eastchester - 15</v>
      </c>
      <c r="B74" s="11">
        <v>30015</v>
      </c>
      <c r="C74" s="11">
        <v>180</v>
      </c>
      <c r="D74" s="11">
        <v>169</v>
      </c>
      <c r="E74" s="11">
        <v>178</v>
      </c>
      <c r="F74" s="11">
        <v>181</v>
      </c>
      <c r="G74" s="11">
        <v>175</v>
      </c>
      <c r="H74" s="11">
        <v>173</v>
      </c>
      <c r="I74" s="11">
        <v>174</v>
      </c>
      <c r="J74" s="11">
        <v>304</v>
      </c>
      <c r="K74" s="11">
        <v>288</v>
      </c>
      <c r="L74" s="11">
        <v>292</v>
      </c>
      <c r="M74" s="11">
        <v>283</v>
      </c>
      <c r="N74" s="11">
        <v>285</v>
      </c>
      <c r="O74" s="11">
        <v>288</v>
      </c>
      <c r="P74" s="11">
        <v>279</v>
      </c>
      <c r="Q74" s="11">
        <v>27</v>
      </c>
      <c r="R74" s="11">
        <v>28</v>
      </c>
      <c r="S74" s="11">
        <v>32</v>
      </c>
      <c r="T74" s="11">
        <v>30</v>
      </c>
      <c r="U74" s="11">
        <v>26</v>
      </c>
      <c r="V74" s="11">
        <v>19</v>
      </c>
      <c r="W74" s="11">
        <v>24</v>
      </c>
      <c r="X74" s="11">
        <v>0</v>
      </c>
      <c r="Y74" s="11">
        <f t="shared" si="4"/>
        <v>3435</v>
      </c>
      <c r="Z74" s="24">
        <f t="shared" si="5"/>
        <v>380</v>
      </c>
      <c r="AA74" s="11">
        <f t="shared" si="6"/>
        <v>3815</v>
      </c>
    </row>
    <row r="75" spans="1:27" x14ac:dyDescent="0.25">
      <c r="A75" s="22" t="str">
        <f t="shared" si="9"/>
        <v>Town of Eastchester - 16</v>
      </c>
      <c r="B75" s="11">
        <v>30016</v>
      </c>
      <c r="C75" s="11">
        <v>249</v>
      </c>
      <c r="D75" s="11">
        <v>245</v>
      </c>
      <c r="E75" s="11">
        <v>249</v>
      </c>
      <c r="F75" s="11">
        <v>250</v>
      </c>
      <c r="G75" s="11">
        <v>243</v>
      </c>
      <c r="H75" s="11">
        <v>238</v>
      </c>
      <c r="I75" s="11">
        <v>231</v>
      </c>
      <c r="J75" s="11">
        <v>207</v>
      </c>
      <c r="K75" s="11">
        <v>199</v>
      </c>
      <c r="L75" s="11">
        <v>198</v>
      </c>
      <c r="M75" s="11">
        <v>191</v>
      </c>
      <c r="N75" s="11">
        <v>194</v>
      </c>
      <c r="O75" s="11">
        <v>187</v>
      </c>
      <c r="P75" s="11">
        <v>191</v>
      </c>
      <c r="Q75" s="11">
        <v>18</v>
      </c>
      <c r="R75" s="11">
        <v>14</v>
      </c>
      <c r="S75" s="11">
        <v>10</v>
      </c>
      <c r="T75" s="11">
        <v>11</v>
      </c>
      <c r="U75" s="11">
        <v>16</v>
      </c>
      <c r="V75" s="11">
        <v>16</v>
      </c>
      <c r="W75" s="11">
        <v>11</v>
      </c>
      <c r="X75" s="11">
        <v>0</v>
      </c>
      <c r="Y75" s="11">
        <f t="shared" si="4"/>
        <v>3168</v>
      </c>
      <c r="Z75" s="24">
        <f t="shared" si="5"/>
        <v>360</v>
      </c>
      <c r="AA75" s="11">
        <f t="shared" si="6"/>
        <v>3528</v>
      </c>
    </row>
    <row r="76" spans="1:27" x14ac:dyDescent="0.25">
      <c r="A76" s="22" t="str">
        <f t="shared" si="9"/>
        <v>Town of Eastchester - 17</v>
      </c>
      <c r="B76" s="11">
        <v>30017</v>
      </c>
      <c r="C76" s="11">
        <v>195</v>
      </c>
      <c r="D76" s="11">
        <v>182</v>
      </c>
      <c r="E76" s="11">
        <v>188</v>
      </c>
      <c r="F76" s="11">
        <v>195</v>
      </c>
      <c r="G76" s="11">
        <v>182</v>
      </c>
      <c r="H76" s="11">
        <v>181</v>
      </c>
      <c r="I76" s="11">
        <v>180</v>
      </c>
      <c r="J76" s="11">
        <v>202</v>
      </c>
      <c r="K76" s="11">
        <v>195</v>
      </c>
      <c r="L76" s="11">
        <v>198</v>
      </c>
      <c r="M76" s="11">
        <v>192</v>
      </c>
      <c r="N76" s="11">
        <v>184</v>
      </c>
      <c r="O76" s="11">
        <v>186</v>
      </c>
      <c r="P76" s="11">
        <v>191</v>
      </c>
      <c r="Q76" s="11">
        <v>20</v>
      </c>
      <c r="R76" s="11">
        <v>15</v>
      </c>
      <c r="S76" s="11">
        <v>17</v>
      </c>
      <c r="T76" s="11">
        <v>13</v>
      </c>
      <c r="U76" s="11">
        <v>18</v>
      </c>
      <c r="V76" s="11">
        <v>17</v>
      </c>
      <c r="W76" s="11">
        <v>16</v>
      </c>
      <c r="X76" s="11">
        <v>0</v>
      </c>
      <c r="Y76" s="11">
        <f t="shared" si="4"/>
        <v>2767</v>
      </c>
      <c r="Z76" s="24">
        <f t="shared" si="5"/>
        <v>306</v>
      </c>
      <c r="AA76" s="11">
        <f t="shared" si="6"/>
        <v>3073</v>
      </c>
    </row>
    <row r="77" spans="1:27" x14ac:dyDescent="0.25">
      <c r="A77" s="22" t="str">
        <f t="shared" si="9"/>
        <v>Town of Eastchester - 18</v>
      </c>
      <c r="B77" s="11">
        <v>30018</v>
      </c>
      <c r="C77" s="11">
        <v>152</v>
      </c>
      <c r="D77" s="11">
        <v>136</v>
      </c>
      <c r="E77" s="11">
        <v>141</v>
      </c>
      <c r="F77" s="11">
        <v>143</v>
      </c>
      <c r="G77" s="11">
        <v>138</v>
      </c>
      <c r="H77" s="11">
        <v>128</v>
      </c>
      <c r="I77" s="11">
        <v>131</v>
      </c>
      <c r="J77" s="11">
        <v>109</v>
      </c>
      <c r="K77" s="11">
        <v>108</v>
      </c>
      <c r="L77" s="11">
        <v>111</v>
      </c>
      <c r="M77" s="11">
        <v>102</v>
      </c>
      <c r="N77" s="11">
        <v>102</v>
      </c>
      <c r="O77" s="11">
        <v>104</v>
      </c>
      <c r="P77" s="11">
        <v>107</v>
      </c>
      <c r="Q77" s="11">
        <v>6</v>
      </c>
      <c r="R77" s="11">
        <v>7</v>
      </c>
      <c r="S77" s="11">
        <v>8</v>
      </c>
      <c r="T77" s="11">
        <v>10</v>
      </c>
      <c r="U77" s="11">
        <v>6</v>
      </c>
      <c r="V77" s="11">
        <v>6</v>
      </c>
      <c r="W77" s="11">
        <v>6</v>
      </c>
      <c r="X77" s="11">
        <v>0</v>
      </c>
      <c r="Y77" s="11">
        <f t="shared" si="4"/>
        <v>1761</v>
      </c>
      <c r="Z77" s="24">
        <f t="shared" si="5"/>
        <v>276</v>
      </c>
      <c r="AA77" s="11">
        <f t="shared" si="6"/>
        <v>2037</v>
      </c>
    </row>
    <row r="78" spans="1:27" x14ac:dyDescent="0.25">
      <c r="A78" s="22" t="str">
        <f t="shared" si="9"/>
        <v>Town of Eastchester - 19</v>
      </c>
      <c r="B78" s="11">
        <v>30019</v>
      </c>
      <c r="C78" s="11">
        <v>185</v>
      </c>
      <c r="D78" s="11">
        <v>171</v>
      </c>
      <c r="E78" s="11">
        <v>180</v>
      </c>
      <c r="F78" s="11">
        <v>180</v>
      </c>
      <c r="G78" s="11">
        <v>174</v>
      </c>
      <c r="H78" s="11">
        <v>176</v>
      </c>
      <c r="I78" s="11">
        <v>172</v>
      </c>
      <c r="J78" s="11">
        <v>135</v>
      </c>
      <c r="K78" s="11">
        <v>123</v>
      </c>
      <c r="L78" s="11">
        <v>122</v>
      </c>
      <c r="M78" s="11">
        <v>113</v>
      </c>
      <c r="N78" s="11">
        <v>116</v>
      </c>
      <c r="O78" s="11">
        <v>117</v>
      </c>
      <c r="P78" s="11">
        <v>119</v>
      </c>
      <c r="Q78" s="11">
        <v>16</v>
      </c>
      <c r="R78" s="11">
        <v>16</v>
      </c>
      <c r="S78" s="11">
        <v>19</v>
      </c>
      <c r="T78" s="11">
        <v>20</v>
      </c>
      <c r="U78" s="11">
        <v>18</v>
      </c>
      <c r="V78" s="11">
        <v>18</v>
      </c>
      <c r="W78" s="11">
        <v>17</v>
      </c>
      <c r="X78" s="11">
        <v>0</v>
      </c>
      <c r="Y78" s="11">
        <f t="shared" si="4"/>
        <v>2207</v>
      </c>
      <c r="Z78" s="24">
        <f t="shared" si="5"/>
        <v>236</v>
      </c>
      <c r="AA78" s="11">
        <f t="shared" si="6"/>
        <v>2443</v>
      </c>
    </row>
    <row r="79" spans="1:27" x14ac:dyDescent="0.25">
      <c r="A79" s="22" t="str">
        <f t="shared" si="9"/>
        <v>Town of Eastchester - 20</v>
      </c>
      <c r="B79" s="11">
        <v>30020</v>
      </c>
      <c r="C79" s="11">
        <v>299</v>
      </c>
      <c r="D79" s="11">
        <v>279</v>
      </c>
      <c r="E79" s="11">
        <v>287</v>
      </c>
      <c r="F79" s="11">
        <v>293</v>
      </c>
      <c r="G79" s="11">
        <v>287</v>
      </c>
      <c r="H79" s="11">
        <v>279</v>
      </c>
      <c r="I79" s="11">
        <v>274</v>
      </c>
      <c r="J79" s="11">
        <v>209</v>
      </c>
      <c r="K79" s="11">
        <v>200</v>
      </c>
      <c r="L79" s="11">
        <v>201</v>
      </c>
      <c r="M79" s="11">
        <v>195</v>
      </c>
      <c r="N79" s="11">
        <v>191</v>
      </c>
      <c r="O79" s="11">
        <v>199</v>
      </c>
      <c r="P79" s="11">
        <v>199</v>
      </c>
      <c r="Q79" s="11">
        <v>17</v>
      </c>
      <c r="R79" s="11">
        <v>15</v>
      </c>
      <c r="S79" s="11">
        <v>19</v>
      </c>
      <c r="T79" s="11">
        <v>16</v>
      </c>
      <c r="U79" s="11">
        <v>16</v>
      </c>
      <c r="V79" s="11">
        <v>14</v>
      </c>
      <c r="W79" s="11">
        <v>11</v>
      </c>
      <c r="X79" s="11">
        <v>2</v>
      </c>
      <c r="Y79" s="11">
        <f t="shared" si="4"/>
        <v>3502</v>
      </c>
      <c r="Z79" s="24">
        <f t="shared" si="5"/>
        <v>355</v>
      </c>
      <c r="AA79" s="11">
        <f t="shared" si="6"/>
        <v>3857</v>
      </c>
    </row>
    <row r="80" spans="1:27" x14ac:dyDescent="0.25">
      <c r="A80" s="22" t="str">
        <f t="shared" si="9"/>
        <v>Town of Eastchester - 21</v>
      </c>
      <c r="B80" s="11">
        <v>30021</v>
      </c>
      <c r="C80" s="11">
        <v>160</v>
      </c>
      <c r="D80" s="11">
        <v>153</v>
      </c>
      <c r="E80" s="11">
        <v>162</v>
      </c>
      <c r="F80" s="11">
        <v>157</v>
      </c>
      <c r="G80" s="11">
        <v>150</v>
      </c>
      <c r="H80" s="11">
        <v>149</v>
      </c>
      <c r="I80" s="11">
        <v>155</v>
      </c>
      <c r="J80" s="11">
        <v>119</v>
      </c>
      <c r="K80" s="11">
        <v>111</v>
      </c>
      <c r="L80" s="11">
        <v>108</v>
      </c>
      <c r="M80" s="11">
        <v>107</v>
      </c>
      <c r="N80" s="11">
        <v>111</v>
      </c>
      <c r="O80" s="11">
        <v>109</v>
      </c>
      <c r="P80" s="11">
        <v>106</v>
      </c>
      <c r="Q80" s="11">
        <v>13</v>
      </c>
      <c r="R80" s="11">
        <v>10</v>
      </c>
      <c r="S80" s="11">
        <v>12</v>
      </c>
      <c r="T80" s="11">
        <v>9</v>
      </c>
      <c r="U80" s="11">
        <v>9</v>
      </c>
      <c r="V80" s="11">
        <v>10</v>
      </c>
      <c r="W80" s="11">
        <v>7</v>
      </c>
      <c r="X80" s="11">
        <v>0</v>
      </c>
      <c r="Y80" s="11">
        <f t="shared" si="4"/>
        <v>1927</v>
      </c>
      <c r="Z80" s="24">
        <f t="shared" si="5"/>
        <v>250</v>
      </c>
      <c r="AA80" s="11">
        <f t="shared" si="6"/>
        <v>2177</v>
      </c>
    </row>
    <row r="81" spans="1:27" x14ac:dyDescent="0.25">
      <c r="A81" s="22" t="str">
        <f t="shared" si="9"/>
        <v>Town of Eastchester - 22</v>
      </c>
      <c r="B81" s="11">
        <v>30022</v>
      </c>
      <c r="C81" s="11">
        <v>259</v>
      </c>
      <c r="D81" s="11">
        <v>245</v>
      </c>
      <c r="E81" s="11">
        <v>244</v>
      </c>
      <c r="F81" s="11">
        <v>254</v>
      </c>
      <c r="G81" s="11">
        <v>249</v>
      </c>
      <c r="H81" s="11">
        <v>243</v>
      </c>
      <c r="I81" s="11">
        <v>246</v>
      </c>
      <c r="J81" s="11">
        <v>180</v>
      </c>
      <c r="K81" s="11">
        <v>162</v>
      </c>
      <c r="L81" s="11">
        <v>172</v>
      </c>
      <c r="M81" s="11">
        <v>160</v>
      </c>
      <c r="N81" s="11">
        <v>160</v>
      </c>
      <c r="O81" s="11">
        <v>159</v>
      </c>
      <c r="P81" s="11">
        <v>161</v>
      </c>
      <c r="Q81" s="11">
        <v>25</v>
      </c>
      <c r="R81" s="11">
        <v>27</v>
      </c>
      <c r="S81" s="11">
        <v>27</v>
      </c>
      <c r="T81" s="11">
        <v>26</v>
      </c>
      <c r="U81" s="11">
        <v>25</v>
      </c>
      <c r="V81" s="11">
        <v>21</v>
      </c>
      <c r="W81" s="11">
        <v>25</v>
      </c>
      <c r="X81" s="11">
        <v>0</v>
      </c>
      <c r="Y81" s="11">
        <f t="shared" si="4"/>
        <v>3070</v>
      </c>
      <c r="Z81" s="24">
        <f t="shared" si="5"/>
        <v>374</v>
      </c>
      <c r="AA81" s="11">
        <f t="shared" si="6"/>
        <v>3444</v>
      </c>
    </row>
    <row r="82" spans="1:27" x14ac:dyDescent="0.25">
      <c r="A82" s="22" t="str">
        <f t="shared" si="9"/>
        <v>Town of Eastchester - 23</v>
      </c>
      <c r="B82" s="11">
        <v>30023</v>
      </c>
      <c r="C82" s="11">
        <v>216</v>
      </c>
      <c r="D82" s="11">
        <v>204</v>
      </c>
      <c r="E82" s="11">
        <v>214</v>
      </c>
      <c r="F82" s="11">
        <v>218</v>
      </c>
      <c r="G82" s="11">
        <v>208</v>
      </c>
      <c r="H82" s="11">
        <v>204</v>
      </c>
      <c r="I82" s="11">
        <v>201</v>
      </c>
      <c r="J82" s="11">
        <v>274</v>
      </c>
      <c r="K82" s="11">
        <v>265</v>
      </c>
      <c r="L82" s="11">
        <v>264</v>
      </c>
      <c r="M82" s="11">
        <v>248</v>
      </c>
      <c r="N82" s="11">
        <v>253</v>
      </c>
      <c r="O82" s="11">
        <v>253</v>
      </c>
      <c r="P82" s="11">
        <v>250</v>
      </c>
      <c r="Q82" s="11">
        <v>34</v>
      </c>
      <c r="R82" s="11">
        <v>25</v>
      </c>
      <c r="S82" s="11">
        <v>35</v>
      </c>
      <c r="T82" s="11">
        <v>32</v>
      </c>
      <c r="U82" s="11">
        <v>29</v>
      </c>
      <c r="V82" s="11">
        <v>26</v>
      </c>
      <c r="W82" s="11">
        <v>30</v>
      </c>
      <c r="X82" s="11">
        <v>0</v>
      </c>
      <c r="Y82" s="11">
        <f t="shared" si="4"/>
        <v>3483</v>
      </c>
      <c r="Z82" s="24">
        <f t="shared" si="5"/>
        <v>367</v>
      </c>
      <c r="AA82" s="11">
        <f t="shared" si="6"/>
        <v>3850</v>
      </c>
    </row>
    <row r="83" spans="1:27" x14ac:dyDescent="0.25">
      <c r="A83" s="22" t="str">
        <f t="shared" si="9"/>
        <v>Town of Eastchester - 24</v>
      </c>
      <c r="B83" s="11">
        <v>30024</v>
      </c>
      <c r="C83" s="11">
        <v>83</v>
      </c>
      <c r="D83" s="11">
        <v>77</v>
      </c>
      <c r="E83" s="11">
        <v>82</v>
      </c>
      <c r="F83" s="11">
        <v>86</v>
      </c>
      <c r="G83" s="11">
        <v>82</v>
      </c>
      <c r="H83" s="11">
        <v>77</v>
      </c>
      <c r="I83" s="11">
        <v>80</v>
      </c>
      <c r="J83" s="11">
        <v>127</v>
      </c>
      <c r="K83" s="11">
        <v>121</v>
      </c>
      <c r="L83" s="11">
        <v>115</v>
      </c>
      <c r="M83" s="11">
        <v>112</v>
      </c>
      <c r="N83" s="11">
        <v>110</v>
      </c>
      <c r="O83" s="11">
        <v>119</v>
      </c>
      <c r="P83" s="11">
        <v>115</v>
      </c>
      <c r="Q83" s="11">
        <v>7</v>
      </c>
      <c r="R83" s="11">
        <v>8</v>
      </c>
      <c r="S83" s="11">
        <v>13</v>
      </c>
      <c r="T83" s="11">
        <v>10</v>
      </c>
      <c r="U83" s="11">
        <v>6</v>
      </c>
      <c r="V83" s="11">
        <v>5</v>
      </c>
      <c r="W83" s="11">
        <v>6</v>
      </c>
      <c r="X83" s="11">
        <v>0</v>
      </c>
      <c r="Y83" s="11">
        <f t="shared" ref="Y83:Y147" si="10">SUM(C83:X83)</f>
        <v>1441</v>
      </c>
      <c r="Z83" s="24">
        <f t="shared" ref="Z83:Z147" si="11">SUM(AA83-Y83)</f>
        <v>218</v>
      </c>
      <c r="AA83" s="11">
        <f t="shared" ref="AA83:AA147" si="12">VLOOKUP(B83,KEY,2,FALSE)*7</f>
        <v>1659</v>
      </c>
    </row>
    <row r="84" spans="1:27" x14ac:dyDescent="0.25">
      <c r="A84" s="22" t="str">
        <f t="shared" si="9"/>
        <v>Town of Eastchester - 25</v>
      </c>
      <c r="B84" s="11">
        <v>30025</v>
      </c>
      <c r="C84" s="11">
        <v>128</v>
      </c>
      <c r="D84" s="11">
        <v>125</v>
      </c>
      <c r="E84" s="11">
        <v>126</v>
      </c>
      <c r="F84" s="11">
        <v>134</v>
      </c>
      <c r="G84" s="11">
        <v>120</v>
      </c>
      <c r="H84" s="11">
        <v>119</v>
      </c>
      <c r="I84" s="11">
        <v>121</v>
      </c>
      <c r="J84" s="11">
        <v>277</v>
      </c>
      <c r="K84" s="11">
        <v>262</v>
      </c>
      <c r="L84" s="11">
        <v>266</v>
      </c>
      <c r="M84" s="11">
        <v>250</v>
      </c>
      <c r="N84" s="11">
        <v>250</v>
      </c>
      <c r="O84" s="11">
        <v>255</v>
      </c>
      <c r="P84" s="11">
        <v>252</v>
      </c>
      <c r="Q84" s="11">
        <v>27</v>
      </c>
      <c r="R84" s="11">
        <v>27</v>
      </c>
      <c r="S84" s="11">
        <v>31</v>
      </c>
      <c r="T84" s="11">
        <v>31</v>
      </c>
      <c r="U84" s="11">
        <v>29</v>
      </c>
      <c r="V84" s="11">
        <v>24</v>
      </c>
      <c r="W84" s="11">
        <v>29</v>
      </c>
      <c r="X84" s="11">
        <v>0</v>
      </c>
      <c r="Y84" s="11">
        <f t="shared" si="10"/>
        <v>2883</v>
      </c>
      <c r="Z84" s="24">
        <f t="shared" si="11"/>
        <v>344</v>
      </c>
      <c r="AA84" s="11">
        <f t="shared" si="12"/>
        <v>3227</v>
      </c>
    </row>
    <row r="85" spans="1:27" x14ac:dyDescent="0.25">
      <c r="A85" s="22" t="str">
        <f t="shared" si="9"/>
        <v>Town of Eastchester - 26</v>
      </c>
      <c r="B85" s="11">
        <v>30026</v>
      </c>
      <c r="C85" s="11">
        <v>102</v>
      </c>
      <c r="D85" s="11">
        <v>94</v>
      </c>
      <c r="E85" s="11">
        <v>106</v>
      </c>
      <c r="F85" s="11">
        <v>110</v>
      </c>
      <c r="G85" s="11">
        <v>92</v>
      </c>
      <c r="H85" s="11">
        <v>94</v>
      </c>
      <c r="I85" s="11">
        <v>100</v>
      </c>
      <c r="J85" s="11">
        <v>269</v>
      </c>
      <c r="K85" s="11">
        <v>255</v>
      </c>
      <c r="L85" s="11">
        <v>259</v>
      </c>
      <c r="M85" s="11">
        <v>249</v>
      </c>
      <c r="N85" s="11">
        <v>253</v>
      </c>
      <c r="O85" s="11">
        <v>260</v>
      </c>
      <c r="P85" s="11">
        <v>255</v>
      </c>
      <c r="Q85" s="11">
        <v>14</v>
      </c>
      <c r="R85" s="11">
        <v>13</v>
      </c>
      <c r="S85" s="11">
        <v>17</v>
      </c>
      <c r="T85" s="11">
        <v>16</v>
      </c>
      <c r="U85" s="11">
        <v>13</v>
      </c>
      <c r="V85" s="11">
        <v>10</v>
      </c>
      <c r="W85" s="11">
        <v>10</v>
      </c>
      <c r="X85" s="11">
        <v>2</v>
      </c>
      <c r="Y85" s="11">
        <f t="shared" si="10"/>
        <v>2593</v>
      </c>
      <c r="Z85" s="24">
        <f t="shared" si="11"/>
        <v>305</v>
      </c>
      <c r="AA85" s="11">
        <f t="shared" si="12"/>
        <v>2898</v>
      </c>
    </row>
    <row r="86" spans="1:27" x14ac:dyDescent="0.25">
      <c r="A86" s="22" t="str">
        <f t="shared" si="9"/>
        <v>Town of Eastchester - 27</v>
      </c>
      <c r="B86" s="11">
        <v>30027</v>
      </c>
      <c r="C86" s="11">
        <v>208</v>
      </c>
      <c r="D86" s="11">
        <v>193</v>
      </c>
      <c r="E86" s="11">
        <v>204</v>
      </c>
      <c r="F86" s="11">
        <v>202</v>
      </c>
      <c r="G86" s="11">
        <v>202</v>
      </c>
      <c r="H86" s="11">
        <v>189</v>
      </c>
      <c r="I86" s="11">
        <v>201</v>
      </c>
      <c r="J86" s="11">
        <v>120</v>
      </c>
      <c r="K86" s="11">
        <v>109</v>
      </c>
      <c r="L86" s="11">
        <v>116</v>
      </c>
      <c r="M86" s="11">
        <v>112</v>
      </c>
      <c r="N86" s="11">
        <v>106</v>
      </c>
      <c r="O86" s="11">
        <v>112</v>
      </c>
      <c r="P86" s="11">
        <v>108</v>
      </c>
      <c r="Q86" s="11">
        <v>18</v>
      </c>
      <c r="R86" s="11">
        <v>14</v>
      </c>
      <c r="S86" s="11">
        <v>17</v>
      </c>
      <c r="T86" s="11">
        <v>14</v>
      </c>
      <c r="U86" s="11">
        <v>13</v>
      </c>
      <c r="V86" s="11">
        <v>14</v>
      </c>
      <c r="W86" s="11">
        <v>12</v>
      </c>
      <c r="X86" s="11">
        <v>1</v>
      </c>
      <c r="Y86" s="11">
        <f t="shared" si="10"/>
        <v>2285</v>
      </c>
      <c r="Z86" s="24">
        <f t="shared" si="11"/>
        <v>347</v>
      </c>
      <c r="AA86" s="11">
        <f t="shared" si="12"/>
        <v>2632</v>
      </c>
    </row>
    <row r="87" spans="1:27" x14ac:dyDescent="0.25">
      <c r="A87" s="22" t="str">
        <f t="shared" si="9"/>
        <v>Town of Eastchester - 28</v>
      </c>
      <c r="B87" s="11">
        <v>30028</v>
      </c>
      <c r="C87" s="11">
        <v>131</v>
      </c>
      <c r="D87" s="11">
        <v>113</v>
      </c>
      <c r="E87" s="11">
        <v>124</v>
      </c>
      <c r="F87" s="11">
        <v>127</v>
      </c>
      <c r="G87" s="11">
        <v>116</v>
      </c>
      <c r="H87" s="11">
        <v>114</v>
      </c>
      <c r="I87" s="11">
        <v>118</v>
      </c>
      <c r="J87" s="11">
        <v>184</v>
      </c>
      <c r="K87" s="11">
        <v>176</v>
      </c>
      <c r="L87" s="11">
        <v>183</v>
      </c>
      <c r="M87" s="11">
        <v>172</v>
      </c>
      <c r="N87" s="11">
        <v>177</v>
      </c>
      <c r="O87" s="11">
        <v>177</v>
      </c>
      <c r="P87" s="11">
        <v>170</v>
      </c>
      <c r="Q87" s="11">
        <v>10</v>
      </c>
      <c r="R87" s="11">
        <v>13</v>
      </c>
      <c r="S87" s="11">
        <v>15</v>
      </c>
      <c r="T87" s="11">
        <v>13</v>
      </c>
      <c r="U87" s="11">
        <v>12</v>
      </c>
      <c r="V87" s="11">
        <v>11</v>
      </c>
      <c r="W87" s="11">
        <v>13</v>
      </c>
      <c r="X87" s="11">
        <v>6</v>
      </c>
      <c r="Y87" s="11">
        <f t="shared" si="10"/>
        <v>2175</v>
      </c>
      <c r="Z87" s="24">
        <f t="shared" si="11"/>
        <v>219</v>
      </c>
      <c r="AA87" s="11">
        <f t="shared" si="12"/>
        <v>2394</v>
      </c>
    </row>
    <row r="88" spans="1:27" x14ac:dyDescent="0.25">
      <c r="A88" s="22" t="str">
        <f t="shared" si="9"/>
        <v>Town of Eastchester - 29</v>
      </c>
      <c r="B88" s="11">
        <v>30029</v>
      </c>
      <c r="C88" s="11">
        <v>156</v>
      </c>
      <c r="D88" s="11">
        <v>145</v>
      </c>
      <c r="E88" s="11">
        <v>155</v>
      </c>
      <c r="F88" s="11">
        <v>153</v>
      </c>
      <c r="G88" s="11">
        <v>151</v>
      </c>
      <c r="H88" s="11">
        <v>140</v>
      </c>
      <c r="I88" s="11">
        <v>149</v>
      </c>
      <c r="J88" s="11">
        <v>322</v>
      </c>
      <c r="K88" s="11">
        <v>315</v>
      </c>
      <c r="L88" s="11">
        <v>317</v>
      </c>
      <c r="M88" s="11">
        <v>308</v>
      </c>
      <c r="N88" s="11">
        <v>310</v>
      </c>
      <c r="O88" s="11">
        <v>314</v>
      </c>
      <c r="P88" s="11">
        <v>307</v>
      </c>
      <c r="Q88" s="11">
        <v>24</v>
      </c>
      <c r="R88" s="11">
        <v>22</v>
      </c>
      <c r="S88" s="11">
        <v>27</v>
      </c>
      <c r="T88" s="11">
        <v>24</v>
      </c>
      <c r="U88" s="11">
        <v>25</v>
      </c>
      <c r="V88" s="11">
        <v>20</v>
      </c>
      <c r="W88" s="11">
        <v>20</v>
      </c>
      <c r="X88" s="11">
        <v>0</v>
      </c>
      <c r="Y88" s="11">
        <f t="shared" si="10"/>
        <v>3404</v>
      </c>
      <c r="Z88" s="24">
        <f t="shared" si="11"/>
        <v>327</v>
      </c>
      <c r="AA88" s="11">
        <f t="shared" si="12"/>
        <v>3731</v>
      </c>
    </row>
    <row r="89" spans="1:27" x14ac:dyDescent="0.25">
      <c r="A89" s="22" t="str">
        <f t="shared" si="9"/>
        <v>Town of Eastchester - 30</v>
      </c>
      <c r="B89" s="11">
        <v>30030</v>
      </c>
      <c r="C89" s="11">
        <v>155</v>
      </c>
      <c r="D89" s="11">
        <v>143</v>
      </c>
      <c r="E89" s="11">
        <v>147</v>
      </c>
      <c r="F89" s="11">
        <v>151</v>
      </c>
      <c r="G89" s="11">
        <v>145</v>
      </c>
      <c r="H89" s="11">
        <v>138</v>
      </c>
      <c r="I89" s="11">
        <v>145</v>
      </c>
      <c r="J89" s="11">
        <v>239</v>
      </c>
      <c r="K89" s="11">
        <v>232</v>
      </c>
      <c r="L89" s="11">
        <v>234</v>
      </c>
      <c r="M89" s="11">
        <v>230</v>
      </c>
      <c r="N89" s="11">
        <v>219</v>
      </c>
      <c r="O89" s="11">
        <v>227</v>
      </c>
      <c r="P89" s="11">
        <v>228</v>
      </c>
      <c r="Q89" s="11">
        <v>28</v>
      </c>
      <c r="R89" s="11">
        <v>26</v>
      </c>
      <c r="S89" s="11">
        <v>25</v>
      </c>
      <c r="T89" s="11">
        <v>23</v>
      </c>
      <c r="U89" s="11">
        <v>27</v>
      </c>
      <c r="V89" s="11">
        <v>26</v>
      </c>
      <c r="W89" s="11">
        <v>24</v>
      </c>
      <c r="X89" s="11">
        <v>0</v>
      </c>
      <c r="Y89" s="11">
        <f t="shared" si="10"/>
        <v>2812</v>
      </c>
      <c r="Z89" s="24">
        <f t="shared" si="11"/>
        <v>282</v>
      </c>
      <c r="AA89" s="11">
        <f t="shared" si="12"/>
        <v>3094</v>
      </c>
    </row>
    <row r="90" spans="1:27" x14ac:dyDescent="0.25">
      <c r="A90" s="22" t="str">
        <f t="shared" si="9"/>
        <v>Town of Eastchester - 31</v>
      </c>
      <c r="B90" s="11">
        <v>30031</v>
      </c>
      <c r="C90" s="11">
        <v>131</v>
      </c>
      <c r="D90" s="11">
        <v>120</v>
      </c>
      <c r="E90" s="11">
        <v>127</v>
      </c>
      <c r="F90" s="11">
        <v>125</v>
      </c>
      <c r="G90" s="11">
        <v>123</v>
      </c>
      <c r="H90" s="11">
        <v>122</v>
      </c>
      <c r="I90" s="11">
        <v>114</v>
      </c>
      <c r="J90" s="11">
        <v>138</v>
      </c>
      <c r="K90" s="11">
        <v>122</v>
      </c>
      <c r="L90" s="11">
        <v>132</v>
      </c>
      <c r="M90" s="11">
        <v>123</v>
      </c>
      <c r="N90" s="11">
        <v>119</v>
      </c>
      <c r="O90" s="11">
        <v>125</v>
      </c>
      <c r="P90" s="11">
        <v>121</v>
      </c>
      <c r="Q90" s="11">
        <v>9</v>
      </c>
      <c r="R90" s="11">
        <v>10</v>
      </c>
      <c r="S90" s="11">
        <v>12</v>
      </c>
      <c r="T90" s="11">
        <v>11</v>
      </c>
      <c r="U90" s="11">
        <v>11</v>
      </c>
      <c r="V90" s="11">
        <v>11</v>
      </c>
      <c r="W90" s="11">
        <v>9</v>
      </c>
      <c r="X90" s="11">
        <v>0</v>
      </c>
      <c r="Y90" s="11">
        <f t="shared" si="10"/>
        <v>1815</v>
      </c>
      <c r="Z90" s="24">
        <f t="shared" si="11"/>
        <v>264</v>
      </c>
      <c r="AA90" s="11">
        <f t="shared" si="12"/>
        <v>2079</v>
      </c>
    </row>
    <row r="91" spans="1:27" x14ac:dyDescent="0.25">
      <c r="A91" s="22" t="str">
        <f t="shared" si="9"/>
        <v>Town of Eastchester - 32</v>
      </c>
      <c r="B91" s="11">
        <v>30032</v>
      </c>
      <c r="C91" s="11">
        <v>183</v>
      </c>
      <c r="D91" s="11">
        <v>177</v>
      </c>
      <c r="E91" s="11">
        <v>178</v>
      </c>
      <c r="F91" s="11">
        <v>184</v>
      </c>
      <c r="G91" s="11">
        <v>179</v>
      </c>
      <c r="H91" s="11">
        <v>181</v>
      </c>
      <c r="I91" s="11">
        <v>175</v>
      </c>
      <c r="J91" s="11">
        <v>149</v>
      </c>
      <c r="K91" s="11">
        <v>139</v>
      </c>
      <c r="L91" s="11">
        <v>145</v>
      </c>
      <c r="M91" s="11">
        <v>135</v>
      </c>
      <c r="N91" s="11">
        <v>136</v>
      </c>
      <c r="O91" s="11">
        <v>138</v>
      </c>
      <c r="P91" s="11">
        <v>140</v>
      </c>
      <c r="Q91" s="11">
        <v>18</v>
      </c>
      <c r="R91" s="11">
        <v>15</v>
      </c>
      <c r="S91" s="11">
        <v>20</v>
      </c>
      <c r="T91" s="11">
        <v>20</v>
      </c>
      <c r="U91" s="11">
        <v>18</v>
      </c>
      <c r="V91" s="11">
        <v>14</v>
      </c>
      <c r="W91" s="11">
        <v>14</v>
      </c>
      <c r="X91" s="11">
        <v>0</v>
      </c>
      <c r="Y91" s="11">
        <f t="shared" si="10"/>
        <v>2358</v>
      </c>
      <c r="Z91" s="24">
        <f t="shared" si="11"/>
        <v>232</v>
      </c>
      <c r="AA91" s="11">
        <f t="shared" si="12"/>
        <v>2590</v>
      </c>
    </row>
    <row r="92" spans="1:27" x14ac:dyDescent="0.25">
      <c r="A92" s="22" t="str">
        <f t="shared" si="9"/>
        <v>Town of Eastchester - 33</v>
      </c>
      <c r="B92" s="11">
        <v>30033</v>
      </c>
      <c r="C92" s="11">
        <v>178</v>
      </c>
      <c r="D92" s="11">
        <v>169</v>
      </c>
      <c r="E92" s="11">
        <v>175</v>
      </c>
      <c r="F92" s="11">
        <v>178</v>
      </c>
      <c r="G92" s="11">
        <v>170</v>
      </c>
      <c r="H92" s="11">
        <v>166</v>
      </c>
      <c r="I92" s="11">
        <v>172</v>
      </c>
      <c r="J92" s="11">
        <v>108</v>
      </c>
      <c r="K92" s="11">
        <v>96</v>
      </c>
      <c r="L92" s="11">
        <v>96</v>
      </c>
      <c r="M92" s="11">
        <v>100</v>
      </c>
      <c r="N92" s="11">
        <v>95</v>
      </c>
      <c r="O92" s="11">
        <v>96</v>
      </c>
      <c r="P92" s="11">
        <v>92</v>
      </c>
      <c r="Q92" s="11">
        <v>20</v>
      </c>
      <c r="R92" s="11">
        <v>16</v>
      </c>
      <c r="S92" s="11">
        <v>18</v>
      </c>
      <c r="T92" s="11">
        <v>16</v>
      </c>
      <c r="U92" s="11">
        <v>18</v>
      </c>
      <c r="V92" s="11">
        <v>14</v>
      </c>
      <c r="W92" s="11">
        <v>15</v>
      </c>
      <c r="X92" s="11">
        <v>0</v>
      </c>
      <c r="Y92" s="11">
        <f t="shared" si="10"/>
        <v>2008</v>
      </c>
      <c r="Z92" s="24">
        <f t="shared" si="11"/>
        <v>323</v>
      </c>
      <c r="AA92" s="11">
        <f t="shared" si="12"/>
        <v>2331</v>
      </c>
    </row>
    <row r="93" spans="1:27" x14ac:dyDescent="0.25">
      <c r="A93" s="22" t="str">
        <f t="shared" si="9"/>
        <v>Town of Eastchester - 34</v>
      </c>
      <c r="B93" s="11">
        <v>30034</v>
      </c>
      <c r="C93" s="11">
        <v>163</v>
      </c>
      <c r="D93" s="11">
        <v>159</v>
      </c>
      <c r="E93" s="11">
        <v>166</v>
      </c>
      <c r="F93" s="11">
        <v>159</v>
      </c>
      <c r="G93" s="11">
        <v>154</v>
      </c>
      <c r="H93" s="11">
        <v>146</v>
      </c>
      <c r="I93" s="11">
        <v>152</v>
      </c>
      <c r="J93" s="11">
        <v>83</v>
      </c>
      <c r="K93" s="11">
        <v>72</v>
      </c>
      <c r="L93" s="11">
        <v>79</v>
      </c>
      <c r="M93" s="11">
        <v>74</v>
      </c>
      <c r="N93" s="11">
        <v>72</v>
      </c>
      <c r="O93" s="11">
        <v>74</v>
      </c>
      <c r="P93" s="11">
        <v>70</v>
      </c>
      <c r="Q93" s="11">
        <v>10</v>
      </c>
      <c r="R93" s="11">
        <v>8</v>
      </c>
      <c r="S93" s="11">
        <v>9</v>
      </c>
      <c r="T93" s="11">
        <v>10</v>
      </c>
      <c r="U93" s="11">
        <v>9</v>
      </c>
      <c r="V93" s="11">
        <v>9</v>
      </c>
      <c r="W93" s="11">
        <v>11</v>
      </c>
      <c r="X93" s="11">
        <v>0</v>
      </c>
      <c r="Y93" s="11">
        <f t="shared" si="10"/>
        <v>1689</v>
      </c>
      <c r="Z93" s="24">
        <f t="shared" si="11"/>
        <v>222</v>
      </c>
      <c r="AA93" s="11">
        <f t="shared" si="12"/>
        <v>1911</v>
      </c>
    </row>
    <row r="94" spans="1:27" x14ac:dyDescent="0.25">
      <c r="A94" s="22" t="str">
        <f t="shared" si="9"/>
        <v>Town of Eastchester - 35</v>
      </c>
      <c r="B94" s="11">
        <v>30035</v>
      </c>
      <c r="C94" s="11">
        <v>79</v>
      </c>
      <c r="D94" s="11">
        <v>68</v>
      </c>
      <c r="E94" s="11">
        <v>83</v>
      </c>
      <c r="F94" s="11">
        <v>80</v>
      </c>
      <c r="G94" s="11">
        <v>76</v>
      </c>
      <c r="H94" s="11">
        <v>71</v>
      </c>
      <c r="I94" s="11">
        <v>73</v>
      </c>
      <c r="J94" s="11">
        <v>137</v>
      </c>
      <c r="K94" s="11">
        <v>133</v>
      </c>
      <c r="L94" s="11">
        <v>129</v>
      </c>
      <c r="M94" s="11">
        <v>126</v>
      </c>
      <c r="N94" s="11">
        <v>124</v>
      </c>
      <c r="O94" s="11">
        <v>131</v>
      </c>
      <c r="P94" s="11">
        <v>129</v>
      </c>
      <c r="Q94" s="11">
        <v>16</v>
      </c>
      <c r="R94" s="11">
        <v>14</v>
      </c>
      <c r="S94" s="11">
        <v>16</v>
      </c>
      <c r="T94" s="11">
        <v>16</v>
      </c>
      <c r="U94" s="11">
        <v>16</v>
      </c>
      <c r="V94" s="11">
        <v>14</v>
      </c>
      <c r="W94" s="11">
        <v>15</v>
      </c>
      <c r="X94" s="11">
        <v>0</v>
      </c>
      <c r="Y94" s="11">
        <f t="shared" si="10"/>
        <v>1546</v>
      </c>
      <c r="Z94" s="24">
        <f t="shared" si="11"/>
        <v>267</v>
      </c>
      <c r="AA94" s="11">
        <f t="shared" si="12"/>
        <v>1813</v>
      </c>
    </row>
    <row r="95" spans="1:27" x14ac:dyDescent="0.25">
      <c r="A95" s="22" t="str">
        <f t="shared" si="9"/>
        <v>Town of Eastchester - 36</v>
      </c>
      <c r="B95" s="11">
        <v>30036</v>
      </c>
      <c r="C95" s="11">
        <v>88</v>
      </c>
      <c r="D95" s="11">
        <v>87</v>
      </c>
      <c r="E95" s="11">
        <v>89</v>
      </c>
      <c r="F95" s="11">
        <v>91</v>
      </c>
      <c r="G95" s="11">
        <v>85</v>
      </c>
      <c r="H95" s="11">
        <v>83</v>
      </c>
      <c r="I95" s="11">
        <v>87</v>
      </c>
      <c r="J95" s="11">
        <v>241</v>
      </c>
      <c r="K95" s="11">
        <v>229</v>
      </c>
      <c r="L95" s="11">
        <v>226</v>
      </c>
      <c r="M95" s="11">
        <v>227</v>
      </c>
      <c r="N95" s="11">
        <v>222</v>
      </c>
      <c r="O95" s="11">
        <v>232</v>
      </c>
      <c r="P95" s="11">
        <v>224</v>
      </c>
      <c r="Q95" s="11">
        <v>19</v>
      </c>
      <c r="R95" s="11">
        <v>17</v>
      </c>
      <c r="S95" s="11">
        <v>24</v>
      </c>
      <c r="T95" s="11">
        <v>19</v>
      </c>
      <c r="U95" s="11">
        <v>17</v>
      </c>
      <c r="V95" s="11">
        <v>14</v>
      </c>
      <c r="W95" s="11">
        <v>14</v>
      </c>
      <c r="X95" s="11">
        <v>0</v>
      </c>
      <c r="Y95" s="11">
        <f t="shared" si="10"/>
        <v>2335</v>
      </c>
      <c r="Z95" s="24">
        <f t="shared" si="11"/>
        <v>164</v>
      </c>
      <c r="AA95" s="11">
        <f t="shared" si="12"/>
        <v>2499</v>
      </c>
    </row>
    <row r="96" spans="1:27" x14ac:dyDescent="0.25">
      <c r="A96" s="22" t="str">
        <f t="shared" si="9"/>
        <v>Town of Eastchester - 37</v>
      </c>
      <c r="B96" s="11">
        <v>30037</v>
      </c>
      <c r="C96" s="11">
        <v>114</v>
      </c>
      <c r="D96" s="11">
        <v>107</v>
      </c>
      <c r="E96" s="11">
        <v>110</v>
      </c>
      <c r="F96" s="11">
        <v>108</v>
      </c>
      <c r="G96" s="11">
        <v>109</v>
      </c>
      <c r="H96" s="11">
        <v>102</v>
      </c>
      <c r="I96" s="11">
        <v>102</v>
      </c>
      <c r="J96" s="11">
        <v>173</v>
      </c>
      <c r="K96" s="11">
        <v>161</v>
      </c>
      <c r="L96" s="11">
        <v>160</v>
      </c>
      <c r="M96" s="11">
        <v>153</v>
      </c>
      <c r="N96" s="11">
        <v>156</v>
      </c>
      <c r="O96" s="11">
        <v>161</v>
      </c>
      <c r="P96" s="11">
        <v>158</v>
      </c>
      <c r="Q96" s="11">
        <v>18</v>
      </c>
      <c r="R96" s="11">
        <v>17</v>
      </c>
      <c r="S96" s="11">
        <v>16</v>
      </c>
      <c r="T96" s="11">
        <v>17</v>
      </c>
      <c r="U96" s="11">
        <v>12</v>
      </c>
      <c r="V96" s="11">
        <v>11</v>
      </c>
      <c r="W96" s="11">
        <v>15</v>
      </c>
      <c r="X96" s="11">
        <v>0</v>
      </c>
      <c r="Y96" s="11">
        <f t="shared" si="10"/>
        <v>1980</v>
      </c>
      <c r="Z96" s="24">
        <f t="shared" si="11"/>
        <v>183</v>
      </c>
      <c r="AA96" s="11">
        <f t="shared" si="12"/>
        <v>2163</v>
      </c>
    </row>
    <row r="97" spans="1:27" x14ac:dyDescent="0.25">
      <c r="A97" s="22" t="str">
        <f t="shared" si="9"/>
        <v>Town of Eastchester - 38</v>
      </c>
      <c r="B97" s="11">
        <v>30038</v>
      </c>
      <c r="C97" s="11">
        <v>74</v>
      </c>
      <c r="D97" s="11">
        <v>72</v>
      </c>
      <c r="E97" s="11">
        <v>75</v>
      </c>
      <c r="F97" s="11">
        <v>77</v>
      </c>
      <c r="G97" s="11">
        <v>71</v>
      </c>
      <c r="H97" s="11">
        <v>70</v>
      </c>
      <c r="I97" s="11">
        <v>73</v>
      </c>
      <c r="J97" s="11">
        <v>237</v>
      </c>
      <c r="K97" s="11">
        <v>229</v>
      </c>
      <c r="L97" s="11">
        <v>236</v>
      </c>
      <c r="M97" s="11">
        <v>224</v>
      </c>
      <c r="N97" s="11">
        <v>220</v>
      </c>
      <c r="O97" s="11">
        <v>224</v>
      </c>
      <c r="P97" s="11">
        <v>228</v>
      </c>
      <c r="Q97" s="11">
        <v>15</v>
      </c>
      <c r="R97" s="11">
        <v>13</v>
      </c>
      <c r="S97" s="11">
        <v>9</v>
      </c>
      <c r="T97" s="11">
        <v>11</v>
      </c>
      <c r="U97" s="11">
        <v>13</v>
      </c>
      <c r="V97" s="11">
        <v>12</v>
      </c>
      <c r="W97" s="11">
        <v>13</v>
      </c>
      <c r="X97" s="11">
        <v>0</v>
      </c>
      <c r="Y97" s="11">
        <f t="shared" si="10"/>
        <v>2196</v>
      </c>
      <c r="Z97" s="24">
        <f t="shared" si="11"/>
        <v>317</v>
      </c>
      <c r="AA97" s="11">
        <f t="shared" si="12"/>
        <v>2513</v>
      </c>
    </row>
    <row r="98" spans="1:27" ht="13.8" thickBot="1" x14ac:dyDescent="0.3">
      <c r="A98" s="18" t="str">
        <f t="shared" si="9"/>
        <v>Town of Eastchester - 39</v>
      </c>
      <c r="B98" s="19">
        <v>30039</v>
      </c>
      <c r="C98" s="19">
        <v>97</v>
      </c>
      <c r="D98" s="19">
        <v>85</v>
      </c>
      <c r="E98" s="19">
        <v>92</v>
      </c>
      <c r="F98" s="19">
        <v>90</v>
      </c>
      <c r="G98" s="19">
        <v>87</v>
      </c>
      <c r="H98" s="19">
        <v>78</v>
      </c>
      <c r="I98" s="19">
        <v>81</v>
      </c>
      <c r="J98" s="19">
        <v>221</v>
      </c>
      <c r="K98" s="19">
        <v>208</v>
      </c>
      <c r="L98" s="19">
        <v>209</v>
      </c>
      <c r="M98" s="19">
        <v>206</v>
      </c>
      <c r="N98" s="19">
        <v>211</v>
      </c>
      <c r="O98" s="19">
        <v>215</v>
      </c>
      <c r="P98" s="19">
        <v>210</v>
      </c>
      <c r="Q98" s="19">
        <v>17</v>
      </c>
      <c r="R98" s="19">
        <v>15</v>
      </c>
      <c r="S98" s="19">
        <v>19</v>
      </c>
      <c r="T98" s="19">
        <v>20</v>
      </c>
      <c r="U98" s="19">
        <v>15</v>
      </c>
      <c r="V98" s="19">
        <v>14</v>
      </c>
      <c r="W98" s="19">
        <v>18</v>
      </c>
      <c r="X98" s="19">
        <v>0</v>
      </c>
      <c r="Y98" s="19">
        <f t="shared" si="10"/>
        <v>2208</v>
      </c>
      <c r="Z98" s="26">
        <f t="shared" si="11"/>
        <v>228</v>
      </c>
      <c r="AA98" s="19">
        <f t="shared" si="12"/>
        <v>2436</v>
      </c>
    </row>
    <row r="99" spans="1:27" x14ac:dyDescent="0.25">
      <c r="A99" s="22"/>
      <c r="B99" s="11" t="s">
        <v>977</v>
      </c>
      <c r="C99" s="11">
        <f>SUM(C60:C98)</f>
        <v>6354</v>
      </c>
      <c r="D99" s="11">
        <f t="shared" ref="D99:AA99" si="13">SUM(D60:D98)</f>
        <v>5968</v>
      </c>
      <c r="E99" s="11">
        <f t="shared" si="13"/>
        <v>6270</v>
      </c>
      <c r="F99" s="11">
        <f t="shared" si="13"/>
        <v>6330</v>
      </c>
      <c r="G99" s="11">
        <f t="shared" si="13"/>
        <v>6077</v>
      </c>
      <c r="H99" s="11">
        <f t="shared" si="13"/>
        <v>5895</v>
      </c>
      <c r="I99" s="11">
        <f t="shared" si="13"/>
        <v>5975</v>
      </c>
      <c r="J99" s="11">
        <f t="shared" si="13"/>
        <v>7205</v>
      </c>
      <c r="K99" s="11">
        <f t="shared" si="13"/>
        <v>6845</v>
      </c>
      <c r="L99" s="11">
        <f t="shared" si="13"/>
        <v>6942</v>
      </c>
      <c r="M99" s="11">
        <f t="shared" si="13"/>
        <v>6718</v>
      </c>
      <c r="N99" s="11">
        <f t="shared" si="13"/>
        <v>6642</v>
      </c>
      <c r="O99" s="11">
        <f t="shared" si="13"/>
        <v>6789</v>
      </c>
      <c r="P99" s="11">
        <f t="shared" si="13"/>
        <v>6705</v>
      </c>
      <c r="Q99" s="11">
        <f t="shared" si="13"/>
        <v>649</v>
      </c>
      <c r="R99" s="11">
        <f t="shared" si="13"/>
        <v>596</v>
      </c>
      <c r="S99" s="11">
        <f t="shared" si="13"/>
        <v>662</v>
      </c>
      <c r="T99" s="11">
        <f t="shared" si="13"/>
        <v>621</v>
      </c>
      <c r="U99" s="11">
        <f t="shared" si="13"/>
        <v>607</v>
      </c>
      <c r="V99" s="11">
        <f t="shared" si="13"/>
        <v>531</v>
      </c>
      <c r="W99" s="11">
        <f t="shared" si="13"/>
        <v>546</v>
      </c>
      <c r="X99" s="11">
        <f t="shared" si="13"/>
        <v>15</v>
      </c>
      <c r="Y99" s="11">
        <f t="shared" si="13"/>
        <v>94942</v>
      </c>
      <c r="Z99" s="11">
        <f t="shared" si="13"/>
        <v>10975</v>
      </c>
      <c r="AA99" s="11">
        <f t="shared" si="13"/>
        <v>105917</v>
      </c>
    </row>
    <row r="100" spans="1:27" x14ac:dyDescent="0.25">
      <c r="A100" s="22" t="str">
        <f t="shared" si="9"/>
        <v>Town of Greenburgh - 1</v>
      </c>
      <c r="B100" s="11">
        <v>40001</v>
      </c>
      <c r="C100" s="11">
        <v>580</v>
      </c>
      <c r="D100" s="11">
        <v>561</v>
      </c>
      <c r="E100" s="11">
        <v>576</v>
      </c>
      <c r="F100" s="11">
        <v>574</v>
      </c>
      <c r="G100" s="11">
        <v>571</v>
      </c>
      <c r="H100" s="11">
        <v>553</v>
      </c>
      <c r="I100" s="11">
        <v>559</v>
      </c>
      <c r="J100" s="11">
        <v>184</v>
      </c>
      <c r="K100" s="11">
        <v>163</v>
      </c>
      <c r="L100" s="11">
        <v>171</v>
      </c>
      <c r="M100" s="11">
        <v>165</v>
      </c>
      <c r="N100" s="11">
        <v>160</v>
      </c>
      <c r="O100" s="11">
        <v>158</v>
      </c>
      <c r="P100" s="11">
        <v>152</v>
      </c>
      <c r="Q100" s="11">
        <v>14</v>
      </c>
      <c r="R100" s="11">
        <v>15</v>
      </c>
      <c r="S100" s="11">
        <v>14</v>
      </c>
      <c r="T100" s="11">
        <v>12</v>
      </c>
      <c r="U100" s="11">
        <v>15</v>
      </c>
      <c r="V100" s="11">
        <v>12</v>
      </c>
      <c r="W100" s="11">
        <v>13</v>
      </c>
      <c r="X100" s="11">
        <v>0</v>
      </c>
      <c r="Y100" s="11">
        <f t="shared" si="10"/>
        <v>5222</v>
      </c>
      <c r="Z100" s="24">
        <f t="shared" si="11"/>
        <v>672</v>
      </c>
      <c r="AA100" s="11">
        <f t="shared" si="12"/>
        <v>5894</v>
      </c>
    </row>
    <row r="101" spans="1:27" x14ac:dyDescent="0.25">
      <c r="A101" s="22" t="str">
        <f t="shared" si="9"/>
        <v>Town of Greenburgh - 2</v>
      </c>
      <c r="B101" s="11">
        <v>40002</v>
      </c>
      <c r="C101" s="11">
        <v>208</v>
      </c>
      <c r="D101" s="11">
        <v>201</v>
      </c>
      <c r="E101" s="11">
        <v>207</v>
      </c>
      <c r="F101" s="11">
        <v>204</v>
      </c>
      <c r="G101" s="11">
        <v>205</v>
      </c>
      <c r="H101" s="11">
        <v>197</v>
      </c>
      <c r="I101" s="11">
        <v>197</v>
      </c>
      <c r="J101" s="11">
        <v>47</v>
      </c>
      <c r="K101" s="11">
        <v>43</v>
      </c>
      <c r="L101" s="11">
        <v>46</v>
      </c>
      <c r="M101" s="11">
        <v>43</v>
      </c>
      <c r="N101" s="11">
        <v>41</v>
      </c>
      <c r="O101" s="11">
        <v>46</v>
      </c>
      <c r="P101" s="11">
        <v>44</v>
      </c>
      <c r="Q101" s="11">
        <v>7</v>
      </c>
      <c r="R101" s="11">
        <v>5</v>
      </c>
      <c r="S101" s="11">
        <v>7</v>
      </c>
      <c r="T101" s="11">
        <v>5</v>
      </c>
      <c r="U101" s="11">
        <v>5</v>
      </c>
      <c r="V101" s="11">
        <v>5</v>
      </c>
      <c r="W101" s="11">
        <v>4</v>
      </c>
      <c r="X101" s="11">
        <v>0</v>
      </c>
      <c r="Y101" s="11">
        <f t="shared" si="10"/>
        <v>1767</v>
      </c>
      <c r="Z101" s="24">
        <f t="shared" si="11"/>
        <v>214</v>
      </c>
      <c r="AA101" s="11">
        <f t="shared" si="12"/>
        <v>1981</v>
      </c>
    </row>
    <row r="102" spans="1:27" x14ac:dyDescent="0.25">
      <c r="A102" s="22" t="str">
        <f t="shared" si="9"/>
        <v>Town of Greenburgh - 3</v>
      </c>
      <c r="B102" s="11">
        <v>40003</v>
      </c>
      <c r="C102" s="11">
        <v>493</v>
      </c>
      <c r="D102" s="11">
        <v>479</v>
      </c>
      <c r="E102" s="11">
        <v>495</v>
      </c>
      <c r="F102" s="11">
        <v>494</v>
      </c>
      <c r="G102" s="11">
        <v>490</v>
      </c>
      <c r="H102" s="11">
        <v>483</v>
      </c>
      <c r="I102" s="11">
        <v>486</v>
      </c>
      <c r="J102" s="11">
        <v>126</v>
      </c>
      <c r="K102" s="11">
        <v>124</v>
      </c>
      <c r="L102" s="11">
        <v>126</v>
      </c>
      <c r="M102" s="11">
        <v>118</v>
      </c>
      <c r="N102" s="11">
        <v>119</v>
      </c>
      <c r="O102" s="11">
        <v>118</v>
      </c>
      <c r="P102" s="11">
        <v>121</v>
      </c>
      <c r="Q102" s="11">
        <v>12</v>
      </c>
      <c r="R102" s="11">
        <v>10</v>
      </c>
      <c r="S102" s="11">
        <v>11</v>
      </c>
      <c r="T102" s="11">
        <v>9</v>
      </c>
      <c r="U102" s="11">
        <v>10</v>
      </c>
      <c r="V102" s="11">
        <v>9</v>
      </c>
      <c r="W102" s="11">
        <v>7</v>
      </c>
      <c r="X102" s="11">
        <v>0</v>
      </c>
      <c r="Y102" s="11">
        <f t="shared" si="10"/>
        <v>4340</v>
      </c>
      <c r="Z102" s="24">
        <f t="shared" si="11"/>
        <v>413</v>
      </c>
      <c r="AA102" s="11">
        <f t="shared" si="12"/>
        <v>4753</v>
      </c>
    </row>
    <row r="103" spans="1:27" x14ac:dyDescent="0.25">
      <c r="A103" s="22" t="str">
        <f t="shared" si="9"/>
        <v>Town of Greenburgh - 4</v>
      </c>
      <c r="B103" s="11">
        <v>40004</v>
      </c>
      <c r="C103" s="11">
        <v>76</v>
      </c>
      <c r="D103" s="11">
        <v>69</v>
      </c>
      <c r="E103" s="11">
        <v>72</v>
      </c>
      <c r="F103" s="11">
        <v>71</v>
      </c>
      <c r="G103" s="11">
        <v>72</v>
      </c>
      <c r="H103" s="11">
        <v>74</v>
      </c>
      <c r="I103" s="11">
        <v>72</v>
      </c>
      <c r="J103" s="11">
        <v>24</v>
      </c>
      <c r="K103" s="11">
        <v>26</v>
      </c>
      <c r="L103" s="11">
        <v>23</v>
      </c>
      <c r="M103" s="11">
        <v>23</v>
      </c>
      <c r="N103" s="11">
        <v>25</v>
      </c>
      <c r="O103" s="11">
        <v>24</v>
      </c>
      <c r="P103" s="11">
        <v>23</v>
      </c>
      <c r="Q103" s="11">
        <v>4</v>
      </c>
      <c r="R103" s="11">
        <v>3</v>
      </c>
      <c r="S103" s="11">
        <v>5</v>
      </c>
      <c r="T103" s="11">
        <v>5</v>
      </c>
      <c r="U103" s="11">
        <v>2</v>
      </c>
      <c r="V103" s="11">
        <v>2</v>
      </c>
      <c r="W103" s="11">
        <v>3</v>
      </c>
      <c r="X103" s="11">
        <v>0</v>
      </c>
      <c r="Y103" s="11">
        <f t="shared" si="10"/>
        <v>698</v>
      </c>
      <c r="Z103" s="24">
        <f t="shared" si="11"/>
        <v>79</v>
      </c>
      <c r="AA103" s="11">
        <f t="shared" si="12"/>
        <v>777</v>
      </c>
    </row>
    <row r="104" spans="1:27" x14ac:dyDescent="0.25">
      <c r="A104" s="22" t="str">
        <f t="shared" si="9"/>
        <v>Town of Greenburgh - 5</v>
      </c>
      <c r="B104" s="11">
        <v>40005</v>
      </c>
      <c r="C104" s="11">
        <v>403</v>
      </c>
      <c r="D104" s="11">
        <v>386</v>
      </c>
      <c r="E104" s="11">
        <v>399</v>
      </c>
      <c r="F104" s="11">
        <v>396</v>
      </c>
      <c r="G104" s="11">
        <v>388</v>
      </c>
      <c r="H104" s="11">
        <v>381</v>
      </c>
      <c r="I104" s="11">
        <v>383</v>
      </c>
      <c r="J104" s="11">
        <v>201</v>
      </c>
      <c r="K104" s="11">
        <v>198</v>
      </c>
      <c r="L104" s="11">
        <v>196</v>
      </c>
      <c r="M104" s="11">
        <v>193</v>
      </c>
      <c r="N104" s="11">
        <v>178</v>
      </c>
      <c r="O104" s="11">
        <v>188</v>
      </c>
      <c r="P104" s="11">
        <v>187</v>
      </c>
      <c r="Q104" s="11">
        <v>26</v>
      </c>
      <c r="R104" s="11">
        <v>21</v>
      </c>
      <c r="S104" s="11">
        <v>18</v>
      </c>
      <c r="T104" s="11">
        <v>15</v>
      </c>
      <c r="U104" s="11">
        <v>18</v>
      </c>
      <c r="V104" s="11">
        <v>14</v>
      </c>
      <c r="W104" s="11">
        <v>17</v>
      </c>
      <c r="X104" s="11">
        <v>0</v>
      </c>
      <c r="Y104" s="11">
        <f t="shared" si="10"/>
        <v>4206</v>
      </c>
      <c r="Z104" s="24">
        <f t="shared" si="11"/>
        <v>484</v>
      </c>
      <c r="AA104" s="11">
        <f t="shared" si="12"/>
        <v>4690</v>
      </c>
    </row>
    <row r="105" spans="1:27" x14ac:dyDescent="0.25">
      <c r="A105" s="22" t="str">
        <f t="shared" si="9"/>
        <v>Town of Greenburgh - 6</v>
      </c>
      <c r="B105" s="11">
        <v>40006</v>
      </c>
      <c r="C105" s="11">
        <v>153</v>
      </c>
      <c r="D105" s="11">
        <v>151</v>
      </c>
      <c r="E105" s="11">
        <v>152</v>
      </c>
      <c r="F105" s="11">
        <v>157</v>
      </c>
      <c r="G105" s="11">
        <v>150</v>
      </c>
      <c r="H105" s="11">
        <v>151</v>
      </c>
      <c r="I105" s="11">
        <v>152</v>
      </c>
      <c r="J105" s="11">
        <v>80</v>
      </c>
      <c r="K105" s="11">
        <v>74</v>
      </c>
      <c r="L105" s="11">
        <v>74</v>
      </c>
      <c r="M105" s="11">
        <v>70</v>
      </c>
      <c r="N105" s="11">
        <v>73</v>
      </c>
      <c r="O105" s="11">
        <v>74</v>
      </c>
      <c r="P105" s="11">
        <v>72</v>
      </c>
      <c r="Q105" s="11">
        <v>11</v>
      </c>
      <c r="R105" s="11">
        <v>9</v>
      </c>
      <c r="S105" s="11">
        <v>12</v>
      </c>
      <c r="T105" s="11">
        <v>10</v>
      </c>
      <c r="U105" s="11">
        <v>10</v>
      </c>
      <c r="V105" s="11">
        <v>7</v>
      </c>
      <c r="W105" s="11">
        <v>8</v>
      </c>
      <c r="X105" s="11">
        <v>0</v>
      </c>
      <c r="Y105" s="11">
        <f t="shared" si="10"/>
        <v>1650</v>
      </c>
      <c r="Z105" s="24">
        <f t="shared" si="11"/>
        <v>163</v>
      </c>
      <c r="AA105" s="11">
        <f t="shared" si="12"/>
        <v>1813</v>
      </c>
    </row>
    <row r="106" spans="1:27" x14ac:dyDescent="0.25">
      <c r="A106" s="22" t="str">
        <f t="shared" si="9"/>
        <v>Town of Greenburgh - 7</v>
      </c>
      <c r="B106" s="11">
        <v>40007</v>
      </c>
      <c r="C106" s="11">
        <v>233</v>
      </c>
      <c r="D106" s="11">
        <v>209</v>
      </c>
      <c r="E106" s="11">
        <v>226</v>
      </c>
      <c r="F106" s="11">
        <v>227</v>
      </c>
      <c r="G106" s="11">
        <v>223</v>
      </c>
      <c r="H106" s="11">
        <v>217</v>
      </c>
      <c r="I106" s="11">
        <v>216</v>
      </c>
      <c r="J106" s="11">
        <v>125</v>
      </c>
      <c r="K106" s="11">
        <v>125</v>
      </c>
      <c r="L106" s="11">
        <v>124</v>
      </c>
      <c r="M106" s="11">
        <v>118</v>
      </c>
      <c r="N106" s="11">
        <v>112</v>
      </c>
      <c r="O106" s="11">
        <v>119</v>
      </c>
      <c r="P106" s="11">
        <v>116</v>
      </c>
      <c r="Q106" s="11">
        <v>19</v>
      </c>
      <c r="R106" s="11">
        <v>12</v>
      </c>
      <c r="S106" s="11">
        <v>15</v>
      </c>
      <c r="T106" s="11">
        <v>12</v>
      </c>
      <c r="U106" s="11">
        <v>14</v>
      </c>
      <c r="V106" s="11">
        <v>12</v>
      </c>
      <c r="W106" s="11">
        <v>13</v>
      </c>
      <c r="X106" s="11">
        <v>0</v>
      </c>
      <c r="Y106" s="11">
        <f t="shared" si="10"/>
        <v>2487</v>
      </c>
      <c r="Z106" s="24">
        <f t="shared" si="11"/>
        <v>397</v>
      </c>
      <c r="AA106" s="11">
        <f t="shared" si="12"/>
        <v>2884</v>
      </c>
    </row>
    <row r="107" spans="1:27" x14ac:dyDescent="0.25">
      <c r="A107" s="22" t="str">
        <f t="shared" si="9"/>
        <v>Town of Greenburgh - 8</v>
      </c>
      <c r="B107" s="11">
        <v>40008</v>
      </c>
      <c r="C107" s="11">
        <v>379</v>
      </c>
      <c r="D107" s="11">
        <v>364</v>
      </c>
      <c r="E107" s="11">
        <v>374</v>
      </c>
      <c r="F107" s="11">
        <v>368</v>
      </c>
      <c r="G107" s="11">
        <v>378</v>
      </c>
      <c r="H107" s="11">
        <v>364</v>
      </c>
      <c r="I107" s="11">
        <v>363</v>
      </c>
      <c r="J107" s="11">
        <v>121</v>
      </c>
      <c r="K107" s="11">
        <v>106</v>
      </c>
      <c r="L107" s="11">
        <v>107</v>
      </c>
      <c r="M107" s="11">
        <v>104</v>
      </c>
      <c r="N107" s="11">
        <v>100</v>
      </c>
      <c r="O107" s="11">
        <v>95</v>
      </c>
      <c r="P107" s="11">
        <v>104</v>
      </c>
      <c r="Q107" s="11">
        <v>14</v>
      </c>
      <c r="R107" s="11">
        <v>21</v>
      </c>
      <c r="S107" s="11">
        <v>16</v>
      </c>
      <c r="T107" s="11">
        <v>17</v>
      </c>
      <c r="U107" s="11">
        <v>20</v>
      </c>
      <c r="V107" s="11">
        <v>14</v>
      </c>
      <c r="W107" s="11">
        <v>16</v>
      </c>
      <c r="X107" s="11">
        <v>0</v>
      </c>
      <c r="Y107" s="11">
        <f t="shared" si="10"/>
        <v>3445</v>
      </c>
      <c r="Z107" s="24">
        <f t="shared" si="11"/>
        <v>412</v>
      </c>
      <c r="AA107" s="11">
        <f t="shared" si="12"/>
        <v>3857</v>
      </c>
    </row>
    <row r="108" spans="1:27" x14ac:dyDescent="0.25">
      <c r="A108" s="22" t="str">
        <f t="shared" si="9"/>
        <v>Town of Greenburgh - 9</v>
      </c>
      <c r="B108" s="11">
        <v>40009</v>
      </c>
      <c r="C108" s="11">
        <v>349</v>
      </c>
      <c r="D108" s="11">
        <v>336</v>
      </c>
      <c r="E108" s="11">
        <v>353</v>
      </c>
      <c r="F108" s="11">
        <v>350</v>
      </c>
      <c r="G108" s="11">
        <v>345</v>
      </c>
      <c r="H108" s="11">
        <v>344</v>
      </c>
      <c r="I108" s="11">
        <v>338</v>
      </c>
      <c r="J108" s="11">
        <v>122</v>
      </c>
      <c r="K108" s="11">
        <v>122</v>
      </c>
      <c r="L108" s="11">
        <v>124</v>
      </c>
      <c r="M108" s="11">
        <v>123</v>
      </c>
      <c r="N108" s="11">
        <v>116</v>
      </c>
      <c r="O108" s="11">
        <v>116</v>
      </c>
      <c r="P108" s="11">
        <v>118</v>
      </c>
      <c r="Q108" s="11">
        <v>15</v>
      </c>
      <c r="R108" s="11">
        <v>14</v>
      </c>
      <c r="S108" s="11">
        <v>10</v>
      </c>
      <c r="T108" s="11">
        <v>10</v>
      </c>
      <c r="U108" s="11">
        <v>11</v>
      </c>
      <c r="V108" s="11">
        <v>9</v>
      </c>
      <c r="W108" s="11">
        <v>9</v>
      </c>
      <c r="X108" s="11">
        <v>0</v>
      </c>
      <c r="Y108" s="11">
        <f t="shared" si="10"/>
        <v>3334</v>
      </c>
      <c r="Z108" s="24">
        <f t="shared" si="11"/>
        <v>348</v>
      </c>
      <c r="AA108" s="11">
        <f t="shared" si="12"/>
        <v>3682</v>
      </c>
    </row>
    <row r="109" spans="1:27" x14ac:dyDescent="0.25">
      <c r="A109" s="22" t="str">
        <f t="shared" si="9"/>
        <v>Town of Greenburgh - 10</v>
      </c>
      <c r="B109" s="11">
        <v>40010</v>
      </c>
      <c r="C109" s="11">
        <v>410</v>
      </c>
      <c r="D109" s="11">
        <v>388</v>
      </c>
      <c r="E109" s="11">
        <v>399</v>
      </c>
      <c r="F109" s="11">
        <v>402</v>
      </c>
      <c r="G109" s="11">
        <v>397</v>
      </c>
      <c r="H109" s="11">
        <v>390</v>
      </c>
      <c r="I109" s="11">
        <v>383</v>
      </c>
      <c r="J109" s="11">
        <v>187</v>
      </c>
      <c r="K109" s="11">
        <v>182</v>
      </c>
      <c r="L109" s="11">
        <v>189</v>
      </c>
      <c r="M109" s="11">
        <v>178</v>
      </c>
      <c r="N109" s="11">
        <v>178</v>
      </c>
      <c r="O109" s="11">
        <v>182</v>
      </c>
      <c r="P109" s="11">
        <v>170</v>
      </c>
      <c r="Q109" s="11">
        <v>19</v>
      </c>
      <c r="R109" s="11">
        <v>16</v>
      </c>
      <c r="S109" s="11">
        <v>17</v>
      </c>
      <c r="T109" s="11">
        <v>18</v>
      </c>
      <c r="U109" s="11">
        <v>18</v>
      </c>
      <c r="V109" s="11">
        <v>16</v>
      </c>
      <c r="W109" s="11">
        <v>20</v>
      </c>
      <c r="X109" s="11">
        <v>0</v>
      </c>
      <c r="Y109" s="11">
        <f t="shared" si="10"/>
        <v>4159</v>
      </c>
      <c r="Z109" s="24">
        <f t="shared" si="11"/>
        <v>433</v>
      </c>
      <c r="AA109" s="11">
        <f t="shared" si="12"/>
        <v>4592</v>
      </c>
    </row>
    <row r="110" spans="1:27" x14ac:dyDescent="0.25">
      <c r="A110" s="22" t="str">
        <f t="shared" si="9"/>
        <v>Town of Greenburgh - 11</v>
      </c>
      <c r="B110" s="11">
        <v>40011</v>
      </c>
      <c r="C110" s="11">
        <v>205</v>
      </c>
      <c r="D110" s="11">
        <v>200</v>
      </c>
      <c r="E110" s="11">
        <v>200</v>
      </c>
      <c r="F110" s="11">
        <v>200</v>
      </c>
      <c r="G110" s="11">
        <v>197</v>
      </c>
      <c r="H110" s="11">
        <v>195</v>
      </c>
      <c r="I110" s="11">
        <v>193</v>
      </c>
      <c r="J110" s="11">
        <v>55</v>
      </c>
      <c r="K110" s="11">
        <v>52</v>
      </c>
      <c r="L110" s="11">
        <v>58</v>
      </c>
      <c r="M110" s="11">
        <v>55</v>
      </c>
      <c r="N110" s="11">
        <v>54</v>
      </c>
      <c r="O110" s="11">
        <v>53</v>
      </c>
      <c r="P110" s="11">
        <v>52</v>
      </c>
      <c r="Q110" s="11">
        <v>5</v>
      </c>
      <c r="R110" s="11">
        <v>5</v>
      </c>
      <c r="S110" s="11">
        <v>1</v>
      </c>
      <c r="T110" s="11">
        <v>2</v>
      </c>
      <c r="U110" s="11">
        <v>5</v>
      </c>
      <c r="V110" s="11">
        <v>4</v>
      </c>
      <c r="W110" s="11">
        <v>3</v>
      </c>
      <c r="X110" s="11">
        <v>0</v>
      </c>
      <c r="Y110" s="11">
        <f t="shared" si="10"/>
        <v>1794</v>
      </c>
      <c r="Z110" s="24">
        <f t="shared" si="11"/>
        <v>173</v>
      </c>
      <c r="AA110" s="11">
        <f t="shared" si="12"/>
        <v>1967</v>
      </c>
    </row>
    <row r="111" spans="1:27" x14ac:dyDescent="0.25">
      <c r="A111" s="22" t="str">
        <f t="shared" si="9"/>
        <v>Town of Greenburgh - 12</v>
      </c>
      <c r="B111" s="11">
        <v>40012</v>
      </c>
      <c r="C111" s="11">
        <v>241</v>
      </c>
      <c r="D111" s="11">
        <v>230</v>
      </c>
      <c r="E111" s="11">
        <v>246</v>
      </c>
      <c r="F111" s="11">
        <v>240</v>
      </c>
      <c r="G111" s="11">
        <v>236</v>
      </c>
      <c r="H111" s="11">
        <v>228</v>
      </c>
      <c r="I111" s="11">
        <v>231</v>
      </c>
      <c r="J111" s="11">
        <v>155</v>
      </c>
      <c r="K111" s="11">
        <v>151</v>
      </c>
      <c r="L111" s="11">
        <v>151</v>
      </c>
      <c r="M111" s="11">
        <v>154</v>
      </c>
      <c r="N111" s="11">
        <v>145</v>
      </c>
      <c r="O111" s="11">
        <v>152</v>
      </c>
      <c r="P111" s="11">
        <v>147</v>
      </c>
      <c r="Q111" s="11">
        <v>19</v>
      </c>
      <c r="R111" s="11">
        <v>13</v>
      </c>
      <c r="S111" s="11">
        <v>12</v>
      </c>
      <c r="T111" s="11">
        <v>7</v>
      </c>
      <c r="U111" s="11">
        <v>15</v>
      </c>
      <c r="V111" s="11">
        <v>13</v>
      </c>
      <c r="W111" s="11">
        <v>12</v>
      </c>
      <c r="X111" s="11">
        <v>7</v>
      </c>
      <c r="Y111" s="11">
        <f t="shared" si="10"/>
        <v>2805</v>
      </c>
      <c r="Z111" s="24">
        <f t="shared" si="11"/>
        <v>310</v>
      </c>
      <c r="AA111" s="11">
        <f t="shared" si="12"/>
        <v>3115</v>
      </c>
    </row>
    <row r="112" spans="1:27" x14ac:dyDescent="0.25">
      <c r="A112" s="22" t="str">
        <f t="shared" si="9"/>
        <v>Town of Greenburgh - 13</v>
      </c>
      <c r="B112" s="11">
        <v>40013</v>
      </c>
      <c r="C112" s="11">
        <v>492</v>
      </c>
      <c r="D112" s="11">
        <v>470</v>
      </c>
      <c r="E112" s="11">
        <v>491</v>
      </c>
      <c r="F112" s="11">
        <v>495</v>
      </c>
      <c r="G112" s="11">
        <v>486</v>
      </c>
      <c r="H112" s="11">
        <v>474</v>
      </c>
      <c r="I112" s="11">
        <v>482</v>
      </c>
      <c r="J112" s="11">
        <v>229</v>
      </c>
      <c r="K112" s="11">
        <v>220</v>
      </c>
      <c r="L112" s="11">
        <v>222</v>
      </c>
      <c r="M112" s="11">
        <v>217</v>
      </c>
      <c r="N112" s="11">
        <v>218</v>
      </c>
      <c r="O112" s="11">
        <v>211</v>
      </c>
      <c r="P112" s="11">
        <v>210</v>
      </c>
      <c r="Q112" s="11">
        <v>26</v>
      </c>
      <c r="R112" s="11">
        <v>24</v>
      </c>
      <c r="S112" s="11">
        <v>24</v>
      </c>
      <c r="T112" s="11">
        <v>23</v>
      </c>
      <c r="U112" s="11">
        <v>20</v>
      </c>
      <c r="V112" s="11">
        <v>19</v>
      </c>
      <c r="W112" s="11">
        <v>18</v>
      </c>
      <c r="X112" s="11">
        <v>0</v>
      </c>
      <c r="Y112" s="11">
        <f t="shared" si="10"/>
        <v>5071</v>
      </c>
      <c r="Z112" s="24">
        <f t="shared" si="11"/>
        <v>564</v>
      </c>
      <c r="AA112" s="11">
        <f t="shared" si="12"/>
        <v>5635</v>
      </c>
    </row>
    <row r="113" spans="1:27" x14ac:dyDescent="0.25">
      <c r="A113" s="22" t="str">
        <f t="shared" si="9"/>
        <v>Town of Greenburgh - 14</v>
      </c>
      <c r="B113" s="11">
        <v>40014</v>
      </c>
      <c r="C113" s="11">
        <v>340</v>
      </c>
      <c r="D113" s="11">
        <v>326</v>
      </c>
      <c r="E113" s="11">
        <v>337</v>
      </c>
      <c r="F113" s="11">
        <v>332</v>
      </c>
      <c r="G113" s="11">
        <v>328</v>
      </c>
      <c r="H113" s="11">
        <v>321</v>
      </c>
      <c r="I113" s="11">
        <v>326</v>
      </c>
      <c r="J113" s="11">
        <v>70</v>
      </c>
      <c r="K113" s="11">
        <v>67</v>
      </c>
      <c r="L113" s="11">
        <v>65</v>
      </c>
      <c r="M113" s="11">
        <v>64</v>
      </c>
      <c r="N113" s="11">
        <v>61</v>
      </c>
      <c r="O113" s="11">
        <v>63</v>
      </c>
      <c r="P113" s="11">
        <v>59</v>
      </c>
      <c r="Q113" s="11">
        <v>3</v>
      </c>
      <c r="R113" s="11">
        <v>5</v>
      </c>
      <c r="S113" s="11">
        <v>4</v>
      </c>
      <c r="T113" s="11">
        <v>3</v>
      </c>
      <c r="U113" s="11">
        <v>5</v>
      </c>
      <c r="V113" s="11">
        <v>2</v>
      </c>
      <c r="W113" s="11">
        <v>1</v>
      </c>
      <c r="X113" s="11">
        <v>0</v>
      </c>
      <c r="Y113" s="11">
        <f t="shared" si="10"/>
        <v>2782</v>
      </c>
      <c r="Z113" s="24">
        <f t="shared" si="11"/>
        <v>249</v>
      </c>
      <c r="AA113" s="11">
        <f t="shared" si="12"/>
        <v>3031</v>
      </c>
    </row>
    <row r="114" spans="1:27" x14ac:dyDescent="0.25">
      <c r="A114" s="22" t="str">
        <f t="shared" si="9"/>
        <v>Town of Greenburgh - 15</v>
      </c>
      <c r="B114" s="11">
        <v>40015</v>
      </c>
      <c r="C114" s="11">
        <v>369</v>
      </c>
      <c r="D114" s="11">
        <v>356</v>
      </c>
      <c r="E114" s="11">
        <v>373</v>
      </c>
      <c r="F114" s="11">
        <v>372</v>
      </c>
      <c r="G114" s="11">
        <v>362</v>
      </c>
      <c r="H114" s="11">
        <v>356</v>
      </c>
      <c r="I114" s="11">
        <v>354</v>
      </c>
      <c r="J114" s="11">
        <v>74</v>
      </c>
      <c r="K114" s="11">
        <v>71</v>
      </c>
      <c r="L114" s="11">
        <v>70</v>
      </c>
      <c r="M114" s="11">
        <v>69</v>
      </c>
      <c r="N114" s="11">
        <v>72</v>
      </c>
      <c r="O114" s="11">
        <v>72</v>
      </c>
      <c r="P114" s="11">
        <v>69</v>
      </c>
      <c r="Q114" s="11">
        <v>8</v>
      </c>
      <c r="R114" s="11">
        <v>9</v>
      </c>
      <c r="S114" s="11">
        <v>6</v>
      </c>
      <c r="T114" s="11">
        <v>6</v>
      </c>
      <c r="U114" s="11">
        <v>12</v>
      </c>
      <c r="V114" s="11">
        <v>11</v>
      </c>
      <c r="W114" s="11">
        <v>10</v>
      </c>
      <c r="X114" s="11">
        <v>0</v>
      </c>
      <c r="Y114" s="11">
        <f t="shared" si="10"/>
        <v>3101</v>
      </c>
      <c r="Z114" s="24">
        <f t="shared" si="11"/>
        <v>217</v>
      </c>
      <c r="AA114" s="11">
        <f t="shared" si="12"/>
        <v>3318</v>
      </c>
    </row>
    <row r="115" spans="1:27" x14ac:dyDescent="0.25">
      <c r="A115" s="22" t="str">
        <f t="shared" si="9"/>
        <v>Town of Greenburgh - 16</v>
      </c>
      <c r="B115" s="11">
        <v>40016</v>
      </c>
      <c r="C115" s="11">
        <v>345</v>
      </c>
      <c r="D115" s="11">
        <v>338</v>
      </c>
      <c r="E115" s="11">
        <v>343</v>
      </c>
      <c r="F115" s="11">
        <v>347</v>
      </c>
      <c r="G115" s="11">
        <v>334</v>
      </c>
      <c r="H115" s="11">
        <v>332</v>
      </c>
      <c r="I115" s="11">
        <v>336</v>
      </c>
      <c r="J115" s="11">
        <v>137</v>
      </c>
      <c r="K115" s="11">
        <v>127</v>
      </c>
      <c r="L115" s="11">
        <v>133</v>
      </c>
      <c r="M115" s="11">
        <v>121</v>
      </c>
      <c r="N115" s="11">
        <v>121</v>
      </c>
      <c r="O115" s="11">
        <v>122</v>
      </c>
      <c r="P115" s="11">
        <v>122</v>
      </c>
      <c r="Q115" s="11">
        <v>13</v>
      </c>
      <c r="R115" s="11">
        <v>12</v>
      </c>
      <c r="S115" s="11">
        <v>17</v>
      </c>
      <c r="T115" s="11">
        <v>15</v>
      </c>
      <c r="U115" s="11">
        <v>15</v>
      </c>
      <c r="V115" s="11">
        <v>14</v>
      </c>
      <c r="W115" s="11">
        <v>8</v>
      </c>
      <c r="X115" s="11">
        <v>0</v>
      </c>
      <c r="Y115" s="11">
        <f t="shared" si="10"/>
        <v>3352</v>
      </c>
      <c r="Z115" s="24">
        <f t="shared" si="11"/>
        <v>421</v>
      </c>
      <c r="AA115" s="11">
        <f t="shared" si="12"/>
        <v>3773</v>
      </c>
    </row>
    <row r="116" spans="1:27" x14ac:dyDescent="0.25">
      <c r="A116" s="22" t="str">
        <f t="shared" si="9"/>
        <v>Town of Greenburgh - 17</v>
      </c>
      <c r="B116" s="11">
        <v>40017</v>
      </c>
      <c r="C116" s="11">
        <v>271</v>
      </c>
      <c r="D116" s="11">
        <v>258</v>
      </c>
      <c r="E116" s="11">
        <v>270</v>
      </c>
      <c r="F116" s="11">
        <v>266</v>
      </c>
      <c r="G116" s="11">
        <v>269</v>
      </c>
      <c r="H116" s="11">
        <v>253</v>
      </c>
      <c r="I116" s="11">
        <v>255</v>
      </c>
      <c r="J116" s="11">
        <v>131</v>
      </c>
      <c r="K116" s="11">
        <v>124</v>
      </c>
      <c r="L116" s="11">
        <v>131</v>
      </c>
      <c r="M116" s="11">
        <v>130</v>
      </c>
      <c r="N116" s="11">
        <v>126</v>
      </c>
      <c r="O116" s="11">
        <v>125</v>
      </c>
      <c r="P116" s="11">
        <v>122</v>
      </c>
      <c r="Q116" s="11">
        <v>17</v>
      </c>
      <c r="R116" s="11">
        <v>17</v>
      </c>
      <c r="S116" s="11">
        <v>15</v>
      </c>
      <c r="T116" s="11">
        <v>14</v>
      </c>
      <c r="U116" s="11">
        <v>14</v>
      </c>
      <c r="V116" s="11">
        <v>18</v>
      </c>
      <c r="W116" s="11">
        <v>13</v>
      </c>
      <c r="X116" s="11">
        <v>0</v>
      </c>
      <c r="Y116" s="11">
        <f t="shared" si="10"/>
        <v>2839</v>
      </c>
      <c r="Z116" s="24">
        <f t="shared" si="11"/>
        <v>262</v>
      </c>
      <c r="AA116" s="11">
        <f t="shared" si="12"/>
        <v>3101</v>
      </c>
    </row>
    <row r="117" spans="1:27" x14ac:dyDescent="0.25">
      <c r="A117" s="22" t="str">
        <f t="shared" si="9"/>
        <v>Town of Greenburgh - 18</v>
      </c>
      <c r="B117" s="11">
        <v>40018</v>
      </c>
      <c r="C117" s="11">
        <v>438</v>
      </c>
      <c r="D117" s="11">
        <v>424</v>
      </c>
      <c r="E117" s="11">
        <v>440</v>
      </c>
      <c r="F117" s="11">
        <v>435</v>
      </c>
      <c r="G117" s="11">
        <v>433</v>
      </c>
      <c r="H117" s="11">
        <v>421</v>
      </c>
      <c r="I117" s="11">
        <v>420</v>
      </c>
      <c r="J117" s="11">
        <v>85</v>
      </c>
      <c r="K117" s="11">
        <v>83</v>
      </c>
      <c r="L117" s="11">
        <v>82</v>
      </c>
      <c r="M117" s="11">
        <v>80</v>
      </c>
      <c r="N117" s="11">
        <v>78</v>
      </c>
      <c r="O117" s="11">
        <v>80</v>
      </c>
      <c r="P117" s="11">
        <v>78</v>
      </c>
      <c r="Q117" s="11">
        <v>14</v>
      </c>
      <c r="R117" s="11">
        <v>12</v>
      </c>
      <c r="S117" s="11">
        <v>12</v>
      </c>
      <c r="T117" s="11">
        <v>12</v>
      </c>
      <c r="U117" s="11">
        <v>15</v>
      </c>
      <c r="V117" s="11">
        <v>11</v>
      </c>
      <c r="W117" s="11">
        <v>11</v>
      </c>
      <c r="X117" s="11">
        <v>1</v>
      </c>
      <c r="Y117" s="11">
        <f t="shared" si="10"/>
        <v>3665</v>
      </c>
      <c r="Z117" s="24">
        <f t="shared" si="11"/>
        <v>402</v>
      </c>
      <c r="AA117" s="11">
        <f t="shared" si="12"/>
        <v>4067</v>
      </c>
    </row>
    <row r="118" spans="1:27" x14ac:dyDescent="0.25">
      <c r="A118" s="22" t="str">
        <f t="shared" si="9"/>
        <v>Town of Greenburgh - 19</v>
      </c>
      <c r="B118" s="11">
        <v>40019</v>
      </c>
      <c r="C118" s="11">
        <v>482</v>
      </c>
      <c r="D118" s="11">
        <v>474</v>
      </c>
      <c r="E118" s="11">
        <v>495</v>
      </c>
      <c r="F118" s="11">
        <v>496</v>
      </c>
      <c r="G118" s="11">
        <v>475</v>
      </c>
      <c r="H118" s="11">
        <v>471</v>
      </c>
      <c r="I118" s="11">
        <v>475</v>
      </c>
      <c r="J118" s="11">
        <v>64</v>
      </c>
      <c r="K118" s="11">
        <v>57</v>
      </c>
      <c r="L118" s="11">
        <v>61</v>
      </c>
      <c r="M118" s="11">
        <v>52</v>
      </c>
      <c r="N118" s="11">
        <v>54</v>
      </c>
      <c r="O118" s="11">
        <v>56</v>
      </c>
      <c r="P118" s="11">
        <v>53</v>
      </c>
      <c r="Q118" s="11">
        <v>11</v>
      </c>
      <c r="R118" s="11">
        <v>13</v>
      </c>
      <c r="S118" s="11">
        <v>7</v>
      </c>
      <c r="T118" s="11">
        <v>7</v>
      </c>
      <c r="U118" s="11">
        <v>14</v>
      </c>
      <c r="V118" s="11">
        <v>8</v>
      </c>
      <c r="W118" s="11">
        <v>11</v>
      </c>
      <c r="X118" s="11">
        <v>1</v>
      </c>
      <c r="Y118" s="11">
        <f t="shared" si="10"/>
        <v>3837</v>
      </c>
      <c r="Z118" s="24">
        <f t="shared" si="11"/>
        <v>300</v>
      </c>
      <c r="AA118" s="11">
        <f t="shared" si="12"/>
        <v>4137</v>
      </c>
    </row>
    <row r="119" spans="1:27" x14ac:dyDescent="0.25">
      <c r="A119" s="22" t="str">
        <f t="shared" si="9"/>
        <v>Town of Greenburgh - 20</v>
      </c>
      <c r="B119" s="11">
        <v>40020</v>
      </c>
      <c r="C119" s="11">
        <v>329</v>
      </c>
      <c r="D119" s="11">
        <v>322</v>
      </c>
      <c r="E119" s="11">
        <v>335</v>
      </c>
      <c r="F119" s="11">
        <v>332</v>
      </c>
      <c r="G119" s="11">
        <v>330</v>
      </c>
      <c r="H119" s="11">
        <v>321</v>
      </c>
      <c r="I119" s="11">
        <v>319</v>
      </c>
      <c r="J119" s="11">
        <v>94</v>
      </c>
      <c r="K119" s="11">
        <v>90</v>
      </c>
      <c r="L119" s="11">
        <v>87</v>
      </c>
      <c r="M119" s="11">
        <v>85</v>
      </c>
      <c r="N119" s="11">
        <v>87</v>
      </c>
      <c r="O119" s="11">
        <v>93</v>
      </c>
      <c r="P119" s="11">
        <v>87</v>
      </c>
      <c r="Q119" s="11">
        <v>13</v>
      </c>
      <c r="R119" s="11">
        <v>13</v>
      </c>
      <c r="S119" s="11">
        <v>15</v>
      </c>
      <c r="T119" s="11">
        <v>12</v>
      </c>
      <c r="U119" s="11">
        <v>14</v>
      </c>
      <c r="V119" s="11">
        <v>9</v>
      </c>
      <c r="W119" s="11">
        <v>13</v>
      </c>
      <c r="X119" s="11">
        <v>0</v>
      </c>
      <c r="Y119" s="11">
        <f t="shared" si="10"/>
        <v>3000</v>
      </c>
      <c r="Z119" s="24">
        <f t="shared" si="11"/>
        <v>234</v>
      </c>
      <c r="AA119" s="11">
        <f t="shared" si="12"/>
        <v>3234</v>
      </c>
    </row>
    <row r="120" spans="1:27" x14ac:dyDescent="0.25">
      <c r="A120" s="22" t="str">
        <f t="shared" si="9"/>
        <v>Town of Greenburgh - 21</v>
      </c>
      <c r="B120" s="11">
        <v>40021</v>
      </c>
      <c r="C120" s="11">
        <v>275</v>
      </c>
      <c r="D120" s="11">
        <v>266</v>
      </c>
      <c r="E120" s="11">
        <v>281</v>
      </c>
      <c r="F120" s="11">
        <v>275</v>
      </c>
      <c r="G120" s="11">
        <v>269</v>
      </c>
      <c r="H120" s="11">
        <v>262</v>
      </c>
      <c r="I120" s="11">
        <v>269</v>
      </c>
      <c r="J120" s="11">
        <v>59</v>
      </c>
      <c r="K120" s="11">
        <v>59</v>
      </c>
      <c r="L120" s="11">
        <v>55</v>
      </c>
      <c r="M120" s="11">
        <v>55</v>
      </c>
      <c r="N120" s="11">
        <v>55</v>
      </c>
      <c r="O120" s="11">
        <v>59</v>
      </c>
      <c r="P120" s="11">
        <v>57</v>
      </c>
      <c r="Q120" s="11">
        <v>13</v>
      </c>
      <c r="R120" s="11">
        <v>8</v>
      </c>
      <c r="S120" s="11">
        <v>11</v>
      </c>
      <c r="T120" s="11">
        <v>9</v>
      </c>
      <c r="U120" s="11">
        <v>8</v>
      </c>
      <c r="V120" s="11">
        <v>10</v>
      </c>
      <c r="W120" s="11">
        <v>7</v>
      </c>
      <c r="X120" s="11">
        <v>0</v>
      </c>
      <c r="Y120" s="11">
        <f t="shared" si="10"/>
        <v>2362</v>
      </c>
      <c r="Z120" s="24">
        <f t="shared" si="11"/>
        <v>235</v>
      </c>
      <c r="AA120" s="11">
        <f t="shared" si="12"/>
        <v>2597</v>
      </c>
    </row>
    <row r="121" spans="1:27" x14ac:dyDescent="0.25">
      <c r="A121" s="22" t="str">
        <f t="shared" si="9"/>
        <v>Town of Greenburgh - 22</v>
      </c>
      <c r="B121" s="11">
        <v>40022</v>
      </c>
      <c r="C121" s="11">
        <v>235</v>
      </c>
      <c r="D121" s="11">
        <v>223</v>
      </c>
      <c r="E121" s="11">
        <v>236</v>
      </c>
      <c r="F121" s="11">
        <v>232</v>
      </c>
      <c r="G121" s="11">
        <v>231</v>
      </c>
      <c r="H121" s="11">
        <v>227</v>
      </c>
      <c r="I121" s="11">
        <v>221</v>
      </c>
      <c r="J121" s="11">
        <v>58</v>
      </c>
      <c r="K121" s="11">
        <v>58</v>
      </c>
      <c r="L121" s="11">
        <v>55</v>
      </c>
      <c r="M121" s="11">
        <v>51</v>
      </c>
      <c r="N121" s="11">
        <v>57</v>
      </c>
      <c r="O121" s="11">
        <v>58</v>
      </c>
      <c r="P121" s="11">
        <v>53</v>
      </c>
      <c r="Q121" s="11">
        <v>10</v>
      </c>
      <c r="R121" s="11">
        <v>10</v>
      </c>
      <c r="S121" s="11">
        <v>14</v>
      </c>
      <c r="T121" s="11">
        <v>12</v>
      </c>
      <c r="U121" s="11">
        <v>9</v>
      </c>
      <c r="V121" s="11">
        <v>8</v>
      </c>
      <c r="W121" s="11">
        <v>11</v>
      </c>
      <c r="X121" s="11">
        <v>2</v>
      </c>
      <c r="Y121" s="11">
        <f t="shared" si="10"/>
        <v>2071</v>
      </c>
      <c r="Z121" s="24">
        <f t="shared" si="11"/>
        <v>267</v>
      </c>
      <c r="AA121" s="11">
        <f t="shared" si="12"/>
        <v>2338</v>
      </c>
    </row>
    <row r="122" spans="1:27" x14ac:dyDescent="0.25">
      <c r="A122" s="22" t="str">
        <f t="shared" si="9"/>
        <v>Town of Greenburgh - 23</v>
      </c>
      <c r="B122" s="11">
        <v>40023</v>
      </c>
      <c r="C122" s="11">
        <v>655</v>
      </c>
      <c r="D122" s="11">
        <v>641</v>
      </c>
      <c r="E122" s="11">
        <v>657</v>
      </c>
      <c r="F122" s="11">
        <v>662</v>
      </c>
      <c r="G122" s="11">
        <v>648</v>
      </c>
      <c r="H122" s="11">
        <v>642</v>
      </c>
      <c r="I122" s="11">
        <v>639</v>
      </c>
      <c r="J122" s="11">
        <v>73</v>
      </c>
      <c r="K122" s="11">
        <v>69</v>
      </c>
      <c r="L122" s="11">
        <v>71</v>
      </c>
      <c r="M122" s="11">
        <v>66</v>
      </c>
      <c r="N122" s="11">
        <v>66</v>
      </c>
      <c r="O122" s="11">
        <v>68</v>
      </c>
      <c r="P122" s="11">
        <v>65</v>
      </c>
      <c r="Q122" s="11">
        <v>12</v>
      </c>
      <c r="R122" s="11">
        <v>10</v>
      </c>
      <c r="S122" s="11">
        <v>10</v>
      </c>
      <c r="T122" s="11">
        <v>7</v>
      </c>
      <c r="U122" s="11">
        <v>9</v>
      </c>
      <c r="V122" s="11">
        <v>8</v>
      </c>
      <c r="W122" s="11">
        <v>8</v>
      </c>
      <c r="X122" s="11">
        <v>0</v>
      </c>
      <c r="Y122" s="11">
        <f t="shared" si="10"/>
        <v>5086</v>
      </c>
      <c r="Z122" s="24">
        <f t="shared" si="11"/>
        <v>444</v>
      </c>
      <c r="AA122" s="11">
        <f t="shared" si="12"/>
        <v>5530</v>
      </c>
    </row>
    <row r="123" spans="1:27" x14ac:dyDescent="0.25">
      <c r="A123" s="22" t="str">
        <f t="shared" si="9"/>
        <v>Town of Greenburgh - 24</v>
      </c>
      <c r="B123" s="11">
        <v>40024</v>
      </c>
      <c r="C123" s="11">
        <v>403</v>
      </c>
      <c r="D123" s="11">
        <v>378</v>
      </c>
      <c r="E123" s="11">
        <v>401</v>
      </c>
      <c r="F123" s="11">
        <v>399</v>
      </c>
      <c r="G123" s="11">
        <v>386</v>
      </c>
      <c r="H123" s="11">
        <v>379</v>
      </c>
      <c r="I123" s="11">
        <v>387</v>
      </c>
      <c r="J123" s="11">
        <v>179</v>
      </c>
      <c r="K123" s="11">
        <v>170</v>
      </c>
      <c r="L123" s="11">
        <v>171</v>
      </c>
      <c r="M123" s="11">
        <v>161</v>
      </c>
      <c r="N123" s="11">
        <v>160</v>
      </c>
      <c r="O123" s="11">
        <v>166</v>
      </c>
      <c r="P123" s="11">
        <v>161</v>
      </c>
      <c r="Q123" s="11">
        <v>15</v>
      </c>
      <c r="R123" s="11">
        <v>15</v>
      </c>
      <c r="S123" s="11">
        <v>17</v>
      </c>
      <c r="T123" s="11">
        <v>16</v>
      </c>
      <c r="U123" s="11">
        <v>19</v>
      </c>
      <c r="V123" s="11">
        <v>16</v>
      </c>
      <c r="W123" s="11">
        <v>17</v>
      </c>
      <c r="X123" s="11">
        <v>0</v>
      </c>
      <c r="Y123" s="11">
        <f t="shared" si="10"/>
        <v>4016</v>
      </c>
      <c r="Z123" s="24">
        <f t="shared" si="11"/>
        <v>513</v>
      </c>
      <c r="AA123" s="11">
        <f t="shared" si="12"/>
        <v>4529</v>
      </c>
    </row>
    <row r="124" spans="1:27" x14ac:dyDescent="0.25">
      <c r="A124" s="22" t="str">
        <f t="shared" si="9"/>
        <v>Town of Greenburgh - 25</v>
      </c>
      <c r="B124" s="11">
        <v>40025</v>
      </c>
      <c r="C124" s="11">
        <v>348</v>
      </c>
      <c r="D124" s="11">
        <v>342</v>
      </c>
      <c r="E124" s="11">
        <v>345</v>
      </c>
      <c r="F124" s="11">
        <v>346</v>
      </c>
      <c r="G124" s="11">
        <v>348</v>
      </c>
      <c r="H124" s="11">
        <v>339</v>
      </c>
      <c r="I124" s="11">
        <v>337</v>
      </c>
      <c r="J124" s="11">
        <v>155</v>
      </c>
      <c r="K124" s="11">
        <v>144</v>
      </c>
      <c r="L124" s="11">
        <v>140</v>
      </c>
      <c r="M124" s="11">
        <v>137</v>
      </c>
      <c r="N124" s="11">
        <v>127</v>
      </c>
      <c r="O124" s="11">
        <v>135</v>
      </c>
      <c r="P124" s="11">
        <v>131</v>
      </c>
      <c r="Q124" s="11">
        <v>16</v>
      </c>
      <c r="R124" s="11">
        <v>15</v>
      </c>
      <c r="S124" s="11">
        <v>18</v>
      </c>
      <c r="T124" s="11">
        <v>17</v>
      </c>
      <c r="U124" s="11">
        <v>19</v>
      </c>
      <c r="V124" s="11">
        <v>16</v>
      </c>
      <c r="W124" s="11">
        <v>20</v>
      </c>
      <c r="X124" s="11">
        <v>1</v>
      </c>
      <c r="Y124" s="11">
        <f t="shared" si="10"/>
        <v>3496</v>
      </c>
      <c r="Z124" s="24">
        <f t="shared" si="11"/>
        <v>396</v>
      </c>
      <c r="AA124" s="11">
        <f t="shared" si="12"/>
        <v>3892</v>
      </c>
    </row>
    <row r="125" spans="1:27" x14ac:dyDescent="0.25">
      <c r="A125" s="22" t="str">
        <f t="shared" si="9"/>
        <v>Town of Greenburgh - 26</v>
      </c>
      <c r="B125" s="11">
        <v>40026</v>
      </c>
      <c r="C125" s="11">
        <v>334</v>
      </c>
      <c r="D125" s="11">
        <v>317</v>
      </c>
      <c r="E125" s="11">
        <v>342</v>
      </c>
      <c r="F125" s="11">
        <v>322</v>
      </c>
      <c r="G125" s="11">
        <v>327</v>
      </c>
      <c r="H125" s="11">
        <v>307</v>
      </c>
      <c r="I125" s="11">
        <v>318</v>
      </c>
      <c r="J125" s="11">
        <v>188</v>
      </c>
      <c r="K125" s="11">
        <v>177</v>
      </c>
      <c r="L125" s="11">
        <v>180</v>
      </c>
      <c r="M125" s="11">
        <v>174</v>
      </c>
      <c r="N125" s="11">
        <v>168</v>
      </c>
      <c r="O125" s="11">
        <v>174</v>
      </c>
      <c r="P125" s="11">
        <v>167</v>
      </c>
      <c r="Q125" s="11">
        <v>14</v>
      </c>
      <c r="R125" s="11">
        <v>13</v>
      </c>
      <c r="S125" s="11">
        <v>11</v>
      </c>
      <c r="T125" s="11">
        <v>13</v>
      </c>
      <c r="U125" s="11">
        <v>11</v>
      </c>
      <c r="V125" s="11">
        <v>8</v>
      </c>
      <c r="W125" s="11">
        <v>15</v>
      </c>
      <c r="X125" s="11">
        <v>0</v>
      </c>
      <c r="Y125" s="11">
        <f t="shared" si="10"/>
        <v>3580</v>
      </c>
      <c r="Z125" s="24">
        <f t="shared" si="11"/>
        <v>508</v>
      </c>
      <c r="AA125" s="11">
        <f t="shared" si="12"/>
        <v>4088</v>
      </c>
    </row>
    <row r="126" spans="1:27" x14ac:dyDescent="0.25">
      <c r="A126" s="22" t="str">
        <f t="shared" si="9"/>
        <v>Town of Greenburgh - 27</v>
      </c>
      <c r="B126" s="11">
        <v>40027</v>
      </c>
      <c r="C126" s="11">
        <v>209</v>
      </c>
      <c r="D126" s="11">
        <v>206</v>
      </c>
      <c r="E126" s="11">
        <v>213</v>
      </c>
      <c r="F126" s="11">
        <v>208</v>
      </c>
      <c r="G126" s="11">
        <v>210</v>
      </c>
      <c r="H126" s="11">
        <v>202</v>
      </c>
      <c r="I126" s="11">
        <v>207</v>
      </c>
      <c r="J126" s="11">
        <v>127</v>
      </c>
      <c r="K126" s="11">
        <v>122</v>
      </c>
      <c r="L126" s="11">
        <v>129</v>
      </c>
      <c r="M126" s="11">
        <v>122</v>
      </c>
      <c r="N126" s="11">
        <v>121</v>
      </c>
      <c r="O126" s="11">
        <v>125</v>
      </c>
      <c r="P126" s="11">
        <v>124</v>
      </c>
      <c r="Q126" s="11">
        <v>18</v>
      </c>
      <c r="R126" s="11">
        <v>19</v>
      </c>
      <c r="S126" s="11">
        <v>13</v>
      </c>
      <c r="T126" s="11">
        <v>14</v>
      </c>
      <c r="U126" s="11">
        <v>14</v>
      </c>
      <c r="V126" s="11">
        <v>12</v>
      </c>
      <c r="W126" s="11">
        <v>15</v>
      </c>
      <c r="X126" s="11">
        <v>0</v>
      </c>
      <c r="Y126" s="11">
        <f t="shared" si="10"/>
        <v>2430</v>
      </c>
      <c r="Z126" s="24">
        <f t="shared" si="11"/>
        <v>321</v>
      </c>
      <c r="AA126" s="11">
        <f t="shared" si="12"/>
        <v>2751</v>
      </c>
    </row>
    <row r="127" spans="1:27" x14ac:dyDescent="0.25">
      <c r="A127" s="22" t="str">
        <f t="shared" si="9"/>
        <v>Town of Greenburgh - 28</v>
      </c>
      <c r="B127" s="11">
        <v>40028</v>
      </c>
      <c r="C127" s="11">
        <v>117</v>
      </c>
      <c r="D127" s="11">
        <v>112</v>
      </c>
      <c r="E127" s="11">
        <v>116</v>
      </c>
      <c r="F127" s="11">
        <v>126</v>
      </c>
      <c r="G127" s="11">
        <v>113</v>
      </c>
      <c r="H127" s="11">
        <v>108</v>
      </c>
      <c r="I127" s="11">
        <v>111</v>
      </c>
      <c r="J127" s="11">
        <v>69</v>
      </c>
      <c r="K127" s="11">
        <v>60</v>
      </c>
      <c r="L127" s="11">
        <v>62</v>
      </c>
      <c r="M127" s="11">
        <v>55</v>
      </c>
      <c r="N127" s="11">
        <v>54</v>
      </c>
      <c r="O127" s="11">
        <v>58</v>
      </c>
      <c r="P127" s="11">
        <v>62</v>
      </c>
      <c r="Q127" s="11">
        <v>6</v>
      </c>
      <c r="R127" s="11">
        <v>5</v>
      </c>
      <c r="S127" s="11">
        <v>2</v>
      </c>
      <c r="T127" s="11">
        <v>1</v>
      </c>
      <c r="U127" s="11">
        <v>7</v>
      </c>
      <c r="V127" s="11">
        <v>4</v>
      </c>
      <c r="W127" s="11">
        <v>2</v>
      </c>
      <c r="X127" s="11">
        <v>1</v>
      </c>
      <c r="Y127" s="11">
        <f t="shared" si="10"/>
        <v>1251</v>
      </c>
      <c r="Z127" s="24">
        <f t="shared" si="11"/>
        <v>240</v>
      </c>
      <c r="AA127" s="11">
        <f t="shared" si="12"/>
        <v>1491</v>
      </c>
    </row>
    <row r="128" spans="1:27" x14ac:dyDescent="0.25">
      <c r="A128" s="22" t="str">
        <f t="shared" si="9"/>
        <v>Town of Greenburgh - 29</v>
      </c>
      <c r="B128" s="11">
        <v>40029</v>
      </c>
      <c r="C128" s="11">
        <v>60</v>
      </c>
      <c r="D128" s="11">
        <v>56</v>
      </c>
      <c r="E128" s="11">
        <v>59</v>
      </c>
      <c r="F128" s="11">
        <v>59</v>
      </c>
      <c r="G128" s="11">
        <v>55</v>
      </c>
      <c r="H128" s="11">
        <v>55</v>
      </c>
      <c r="I128" s="11">
        <v>56</v>
      </c>
      <c r="J128" s="11">
        <v>62</v>
      </c>
      <c r="K128" s="11">
        <v>57</v>
      </c>
      <c r="L128" s="11">
        <v>57</v>
      </c>
      <c r="M128" s="11">
        <v>56</v>
      </c>
      <c r="N128" s="11">
        <v>58</v>
      </c>
      <c r="O128" s="11">
        <v>58</v>
      </c>
      <c r="P128" s="11">
        <v>58</v>
      </c>
      <c r="Q128" s="11">
        <v>6</v>
      </c>
      <c r="R128" s="11">
        <v>6</v>
      </c>
      <c r="S128" s="11">
        <v>7</v>
      </c>
      <c r="T128" s="11">
        <v>7</v>
      </c>
      <c r="U128" s="11">
        <v>4</v>
      </c>
      <c r="V128" s="11">
        <v>3</v>
      </c>
      <c r="W128" s="11">
        <v>6</v>
      </c>
      <c r="X128" s="11">
        <v>0</v>
      </c>
      <c r="Y128" s="11">
        <f t="shared" si="10"/>
        <v>845</v>
      </c>
      <c r="Z128" s="24">
        <f t="shared" si="11"/>
        <v>100</v>
      </c>
      <c r="AA128" s="11">
        <f t="shared" si="12"/>
        <v>945</v>
      </c>
    </row>
    <row r="129" spans="1:27" x14ac:dyDescent="0.25">
      <c r="A129" s="22" t="str">
        <f t="shared" si="9"/>
        <v>Town of Greenburgh - 30</v>
      </c>
      <c r="B129" s="11">
        <v>40030</v>
      </c>
      <c r="C129" s="11">
        <v>399</v>
      </c>
      <c r="D129" s="11">
        <v>382</v>
      </c>
      <c r="E129" s="11">
        <v>397</v>
      </c>
      <c r="F129" s="11">
        <v>393</v>
      </c>
      <c r="G129" s="11">
        <v>393</v>
      </c>
      <c r="H129" s="11">
        <v>372</v>
      </c>
      <c r="I129" s="11">
        <v>383</v>
      </c>
      <c r="J129" s="11">
        <v>193</v>
      </c>
      <c r="K129" s="11">
        <v>182</v>
      </c>
      <c r="L129" s="11">
        <v>183</v>
      </c>
      <c r="M129" s="11">
        <v>175</v>
      </c>
      <c r="N129" s="11">
        <v>170</v>
      </c>
      <c r="O129" s="11">
        <v>175</v>
      </c>
      <c r="P129" s="11">
        <v>178</v>
      </c>
      <c r="Q129" s="11">
        <v>24</v>
      </c>
      <c r="R129" s="11">
        <v>16</v>
      </c>
      <c r="S129" s="11">
        <v>18</v>
      </c>
      <c r="T129" s="11">
        <v>16</v>
      </c>
      <c r="U129" s="11">
        <v>22</v>
      </c>
      <c r="V129" s="11">
        <v>18</v>
      </c>
      <c r="W129" s="11">
        <v>18</v>
      </c>
      <c r="X129" s="11">
        <v>0</v>
      </c>
      <c r="Y129" s="11">
        <f t="shared" si="10"/>
        <v>4107</v>
      </c>
      <c r="Z129" s="24">
        <f t="shared" si="11"/>
        <v>471</v>
      </c>
      <c r="AA129" s="11">
        <f t="shared" si="12"/>
        <v>4578</v>
      </c>
    </row>
    <row r="130" spans="1:27" x14ac:dyDescent="0.25">
      <c r="A130" s="22" t="str">
        <f t="shared" si="9"/>
        <v>Town of Greenburgh - 31</v>
      </c>
      <c r="B130" s="11">
        <v>40031</v>
      </c>
      <c r="C130" s="11">
        <v>451</v>
      </c>
      <c r="D130" s="11">
        <v>436</v>
      </c>
      <c r="E130" s="11">
        <v>446</v>
      </c>
      <c r="F130" s="11">
        <v>456</v>
      </c>
      <c r="G130" s="11">
        <v>443</v>
      </c>
      <c r="H130" s="11">
        <v>437</v>
      </c>
      <c r="I130" s="11">
        <v>440</v>
      </c>
      <c r="J130" s="11">
        <v>159</v>
      </c>
      <c r="K130" s="11">
        <v>151</v>
      </c>
      <c r="L130" s="11">
        <v>157</v>
      </c>
      <c r="M130" s="11">
        <v>142</v>
      </c>
      <c r="N130" s="11">
        <v>137</v>
      </c>
      <c r="O130" s="11">
        <v>139</v>
      </c>
      <c r="P130" s="11">
        <v>130</v>
      </c>
      <c r="Q130" s="11">
        <v>25</v>
      </c>
      <c r="R130" s="11">
        <v>23</v>
      </c>
      <c r="S130" s="11">
        <v>19</v>
      </c>
      <c r="T130" s="11">
        <v>21</v>
      </c>
      <c r="U130" s="11">
        <v>25</v>
      </c>
      <c r="V130" s="11">
        <v>20</v>
      </c>
      <c r="W130" s="11">
        <v>19</v>
      </c>
      <c r="X130" s="11">
        <v>0</v>
      </c>
      <c r="Y130" s="11">
        <f t="shared" si="10"/>
        <v>4276</v>
      </c>
      <c r="Z130" s="24">
        <f t="shared" si="11"/>
        <v>512</v>
      </c>
      <c r="AA130" s="11">
        <f t="shared" si="12"/>
        <v>4788</v>
      </c>
    </row>
    <row r="131" spans="1:27" x14ac:dyDescent="0.25">
      <c r="A131" s="22" t="str">
        <f t="shared" si="9"/>
        <v>Town of Greenburgh - 32</v>
      </c>
      <c r="B131" s="11">
        <v>40032</v>
      </c>
      <c r="C131" s="11">
        <v>230</v>
      </c>
      <c r="D131" s="11">
        <v>223</v>
      </c>
      <c r="E131" s="11">
        <v>234</v>
      </c>
      <c r="F131" s="11">
        <v>236</v>
      </c>
      <c r="G131" s="11">
        <v>230</v>
      </c>
      <c r="H131" s="11">
        <v>227</v>
      </c>
      <c r="I131" s="11">
        <v>221</v>
      </c>
      <c r="J131" s="11">
        <v>87</v>
      </c>
      <c r="K131" s="11">
        <v>86</v>
      </c>
      <c r="L131" s="11">
        <v>86</v>
      </c>
      <c r="M131" s="11">
        <v>86</v>
      </c>
      <c r="N131" s="11">
        <v>82</v>
      </c>
      <c r="O131" s="11">
        <v>81</v>
      </c>
      <c r="P131" s="11">
        <v>86</v>
      </c>
      <c r="Q131" s="11">
        <v>15</v>
      </c>
      <c r="R131" s="11">
        <v>11</v>
      </c>
      <c r="S131" s="11">
        <v>6</v>
      </c>
      <c r="T131" s="11">
        <v>7</v>
      </c>
      <c r="U131" s="11">
        <v>10</v>
      </c>
      <c r="V131" s="11">
        <v>8</v>
      </c>
      <c r="W131" s="11">
        <v>12</v>
      </c>
      <c r="X131" s="11">
        <v>0</v>
      </c>
      <c r="Y131" s="11">
        <f t="shared" si="10"/>
        <v>2264</v>
      </c>
      <c r="Z131" s="24">
        <f t="shared" si="11"/>
        <v>249</v>
      </c>
      <c r="AA131" s="11">
        <f t="shared" si="12"/>
        <v>2513</v>
      </c>
    </row>
    <row r="132" spans="1:27" x14ac:dyDescent="0.25">
      <c r="A132" s="22" t="str">
        <f t="shared" si="9"/>
        <v>Town of Greenburgh - 33</v>
      </c>
      <c r="B132" s="11">
        <v>40033</v>
      </c>
      <c r="C132" s="11">
        <v>368</v>
      </c>
      <c r="D132" s="11">
        <v>347</v>
      </c>
      <c r="E132" s="11">
        <v>373</v>
      </c>
      <c r="F132" s="11">
        <v>371</v>
      </c>
      <c r="G132" s="11">
        <v>362</v>
      </c>
      <c r="H132" s="11">
        <v>351</v>
      </c>
      <c r="I132" s="11">
        <v>361</v>
      </c>
      <c r="J132" s="11">
        <v>177</v>
      </c>
      <c r="K132" s="11">
        <v>163</v>
      </c>
      <c r="L132" s="11">
        <v>159</v>
      </c>
      <c r="M132" s="11">
        <v>154</v>
      </c>
      <c r="N132" s="11">
        <v>155</v>
      </c>
      <c r="O132" s="11">
        <v>164</v>
      </c>
      <c r="P132" s="11">
        <v>159</v>
      </c>
      <c r="Q132" s="11">
        <v>6</v>
      </c>
      <c r="R132" s="11">
        <v>9</v>
      </c>
      <c r="S132" s="11">
        <v>10</v>
      </c>
      <c r="T132" s="11">
        <v>7</v>
      </c>
      <c r="U132" s="11">
        <v>14</v>
      </c>
      <c r="V132" s="11">
        <v>5</v>
      </c>
      <c r="W132" s="11">
        <v>9</v>
      </c>
      <c r="X132" s="11">
        <v>1</v>
      </c>
      <c r="Y132" s="11">
        <f t="shared" si="10"/>
        <v>3725</v>
      </c>
      <c r="Z132" s="24">
        <f t="shared" si="11"/>
        <v>468</v>
      </c>
      <c r="AA132" s="11">
        <f t="shared" si="12"/>
        <v>4193</v>
      </c>
    </row>
    <row r="133" spans="1:27" x14ac:dyDescent="0.25">
      <c r="A133" s="22" t="str">
        <f t="shared" si="9"/>
        <v>Town of Greenburgh - 34</v>
      </c>
      <c r="B133" s="11">
        <v>40034</v>
      </c>
      <c r="C133" s="11">
        <v>433</v>
      </c>
      <c r="D133" s="11">
        <v>422</v>
      </c>
      <c r="E133" s="11">
        <v>425</v>
      </c>
      <c r="F133" s="11">
        <v>423</v>
      </c>
      <c r="G133" s="11">
        <v>429</v>
      </c>
      <c r="H133" s="11">
        <v>422</v>
      </c>
      <c r="I133" s="11">
        <v>422</v>
      </c>
      <c r="J133" s="11">
        <v>146</v>
      </c>
      <c r="K133" s="11">
        <v>147</v>
      </c>
      <c r="L133" s="11">
        <v>151</v>
      </c>
      <c r="M133" s="11">
        <v>148</v>
      </c>
      <c r="N133" s="11">
        <v>142</v>
      </c>
      <c r="O133" s="11">
        <v>144</v>
      </c>
      <c r="P133" s="11">
        <v>138</v>
      </c>
      <c r="Q133" s="11">
        <v>14</v>
      </c>
      <c r="R133" s="11">
        <v>11</v>
      </c>
      <c r="S133" s="11">
        <v>14</v>
      </c>
      <c r="T133" s="11">
        <v>13</v>
      </c>
      <c r="U133" s="11">
        <v>15</v>
      </c>
      <c r="V133" s="11">
        <v>12</v>
      </c>
      <c r="W133" s="11">
        <v>14</v>
      </c>
      <c r="X133" s="11">
        <v>0</v>
      </c>
      <c r="Y133" s="11">
        <f t="shared" si="10"/>
        <v>4085</v>
      </c>
      <c r="Z133" s="24">
        <f t="shared" si="11"/>
        <v>332</v>
      </c>
      <c r="AA133" s="11">
        <f t="shared" si="12"/>
        <v>4417</v>
      </c>
    </row>
    <row r="134" spans="1:27" x14ac:dyDescent="0.25">
      <c r="A134" s="22" t="str">
        <f t="shared" si="9"/>
        <v>Town of Greenburgh - 35</v>
      </c>
      <c r="B134" s="11">
        <v>40035</v>
      </c>
      <c r="C134" s="11">
        <v>352</v>
      </c>
      <c r="D134" s="11">
        <v>343</v>
      </c>
      <c r="E134" s="11">
        <v>356</v>
      </c>
      <c r="F134" s="11">
        <v>350</v>
      </c>
      <c r="G134" s="11">
        <v>348</v>
      </c>
      <c r="H134" s="11">
        <v>339</v>
      </c>
      <c r="I134" s="11">
        <v>336</v>
      </c>
      <c r="J134" s="11">
        <v>115</v>
      </c>
      <c r="K134" s="11">
        <v>113</v>
      </c>
      <c r="L134" s="11">
        <v>107</v>
      </c>
      <c r="M134" s="11">
        <v>105</v>
      </c>
      <c r="N134" s="11">
        <v>101</v>
      </c>
      <c r="O134" s="11">
        <v>101</v>
      </c>
      <c r="P134" s="11">
        <v>101</v>
      </c>
      <c r="Q134" s="11">
        <v>13</v>
      </c>
      <c r="R134" s="11">
        <v>11</v>
      </c>
      <c r="S134" s="11">
        <v>12</v>
      </c>
      <c r="T134" s="11">
        <v>14</v>
      </c>
      <c r="U134" s="11">
        <v>16</v>
      </c>
      <c r="V134" s="11">
        <v>16</v>
      </c>
      <c r="W134" s="11">
        <v>13</v>
      </c>
      <c r="X134" s="11">
        <v>0</v>
      </c>
      <c r="Y134" s="11">
        <f t="shared" si="10"/>
        <v>3262</v>
      </c>
      <c r="Z134" s="24">
        <f t="shared" si="11"/>
        <v>336</v>
      </c>
      <c r="AA134" s="11">
        <f t="shared" si="12"/>
        <v>3598</v>
      </c>
    </row>
    <row r="135" spans="1:27" x14ac:dyDescent="0.25">
      <c r="A135" s="22" t="str">
        <f t="shared" si="9"/>
        <v>Town of Greenburgh - 36</v>
      </c>
      <c r="B135" s="11">
        <v>40036</v>
      </c>
      <c r="C135" s="11">
        <v>231</v>
      </c>
      <c r="D135" s="11">
        <v>225</v>
      </c>
      <c r="E135" s="11">
        <v>234</v>
      </c>
      <c r="F135" s="11">
        <v>231</v>
      </c>
      <c r="G135" s="11">
        <v>233</v>
      </c>
      <c r="H135" s="11">
        <v>223</v>
      </c>
      <c r="I135" s="11">
        <v>223</v>
      </c>
      <c r="J135" s="11">
        <v>97</v>
      </c>
      <c r="K135" s="11">
        <v>85</v>
      </c>
      <c r="L135" s="11">
        <v>91</v>
      </c>
      <c r="M135" s="11">
        <v>82</v>
      </c>
      <c r="N135" s="11">
        <v>81</v>
      </c>
      <c r="O135" s="11">
        <v>82</v>
      </c>
      <c r="P135" s="11">
        <v>82</v>
      </c>
      <c r="Q135" s="11">
        <v>7</v>
      </c>
      <c r="R135" s="11">
        <v>10</v>
      </c>
      <c r="S135" s="11">
        <v>9</v>
      </c>
      <c r="T135" s="11">
        <v>13</v>
      </c>
      <c r="U135" s="11">
        <v>7</v>
      </c>
      <c r="V135" s="11">
        <v>10</v>
      </c>
      <c r="W135" s="11">
        <v>12</v>
      </c>
      <c r="X135" s="11">
        <v>0</v>
      </c>
      <c r="Y135" s="11">
        <f t="shared" si="10"/>
        <v>2268</v>
      </c>
      <c r="Z135" s="24">
        <f t="shared" si="11"/>
        <v>287</v>
      </c>
      <c r="AA135" s="11">
        <f t="shared" si="12"/>
        <v>2555</v>
      </c>
    </row>
    <row r="136" spans="1:27" x14ac:dyDescent="0.25">
      <c r="A136" s="22" t="str">
        <f t="shared" ref="A136:A200" si="14">VLOOKUP(B136,KEY,3,FALSE)</f>
        <v>Town of Greenburgh - 37</v>
      </c>
      <c r="B136" s="11">
        <v>40037</v>
      </c>
      <c r="C136" s="11">
        <v>298</v>
      </c>
      <c r="D136" s="11">
        <v>282</v>
      </c>
      <c r="E136" s="11">
        <v>304</v>
      </c>
      <c r="F136" s="11">
        <v>304</v>
      </c>
      <c r="G136" s="11">
        <v>294</v>
      </c>
      <c r="H136" s="11">
        <v>287</v>
      </c>
      <c r="I136" s="11">
        <v>283</v>
      </c>
      <c r="J136" s="11">
        <v>146</v>
      </c>
      <c r="K136" s="11">
        <v>135</v>
      </c>
      <c r="L136" s="11">
        <v>137</v>
      </c>
      <c r="M136" s="11">
        <v>132</v>
      </c>
      <c r="N136" s="11">
        <v>132</v>
      </c>
      <c r="O136" s="11">
        <v>138</v>
      </c>
      <c r="P136" s="11">
        <v>136</v>
      </c>
      <c r="Q136" s="11">
        <v>19</v>
      </c>
      <c r="R136" s="11">
        <v>17</v>
      </c>
      <c r="S136" s="11">
        <v>23</v>
      </c>
      <c r="T136" s="11">
        <v>23</v>
      </c>
      <c r="U136" s="11">
        <v>16</v>
      </c>
      <c r="V136" s="11">
        <v>13</v>
      </c>
      <c r="W136" s="11">
        <v>13</v>
      </c>
      <c r="X136" s="11">
        <v>1</v>
      </c>
      <c r="Y136" s="11">
        <f t="shared" si="10"/>
        <v>3133</v>
      </c>
      <c r="Z136" s="24">
        <f t="shared" si="11"/>
        <v>346</v>
      </c>
      <c r="AA136" s="11">
        <f t="shared" si="12"/>
        <v>3479</v>
      </c>
    </row>
    <row r="137" spans="1:27" x14ac:dyDescent="0.25">
      <c r="A137" s="22" t="str">
        <f t="shared" si="14"/>
        <v>Town of Greenburgh - 38</v>
      </c>
      <c r="B137" s="11">
        <v>40038</v>
      </c>
      <c r="C137" s="11">
        <v>127</v>
      </c>
      <c r="D137" s="11">
        <v>121</v>
      </c>
      <c r="E137" s="11">
        <v>127</v>
      </c>
      <c r="F137" s="11">
        <v>123</v>
      </c>
      <c r="G137" s="11">
        <v>124</v>
      </c>
      <c r="H137" s="11">
        <v>120</v>
      </c>
      <c r="I137" s="11">
        <v>124</v>
      </c>
      <c r="J137" s="11">
        <v>81</v>
      </c>
      <c r="K137" s="11">
        <v>79</v>
      </c>
      <c r="L137" s="11">
        <v>79</v>
      </c>
      <c r="M137" s="11">
        <v>77</v>
      </c>
      <c r="N137" s="11">
        <v>74</v>
      </c>
      <c r="O137" s="11">
        <v>71</v>
      </c>
      <c r="P137" s="11">
        <v>70</v>
      </c>
      <c r="Q137" s="11">
        <v>4</v>
      </c>
      <c r="R137" s="11">
        <v>4</v>
      </c>
      <c r="S137" s="11">
        <v>4</v>
      </c>
      <c r="T137" s="11">
        <v>5</v>
      </c>
      <c r="U137" s="11">
        <v>8</v>
      </c>
      <c r="V137" s="11">
        <v>7</v>
      </c>
      <c r="W137" s="11">
        <v>7</v>
      </c>
      <c r="X137" s="11">
        <v>0</v>
      </c>
      <c r="Y137" s="11">
        <f t="shared" si="10"/>
        <v>1436</v>
      </c>
      <c r="Z137" s="24">
        <f t="shared" si="11"/>
        <v>118</v>
      </c>
      <c r="AA137" s="11">
        <f t="shared" si="12"/>
        <v>1554</v>
      </c>
    </row>
    <row r="138" spans="1:27" x14ac:dyDescent="0.25">
      <c r="A138" s="22" t="str">
        <f t="shared" si="14"/>
        <v>Town of Greenburgh - 39</v>
      </c>
      <c r="B138" s="11">
        <v>40039</v>
      </c>
      <c r="C138" s="11">
        <v>267</v>
      </c>
      <c r="D138" s="11">
        <v>252</v>
      </c>
      <c r="E138" s="11">
        <v>263</v>
      </c>
      <c r="F138" s="11">
        <v>266</v>
      </c>
      <c r="G138" s="11">
        <v>257</v>
      </c>
      <c r="H138" s="11">
        <v>249</v>
      </c>
      <c r="I138" s="11">
        <v>252</v>
      </c>
      <c r="J138" s="11">
        <v>109</v>
      </c>
      <c r="K138" s="11">
        <v>103</v>
      </c>
      <c r="L138" s="11">
        <v>103</v>
      </c>
      <c r="M138" s="11">
        <v>104</v>
      </c>
      <c r="N138" s="11">
        <v>99</v>
      </c>
      <c r="O138" s="11">
        <v>103</v>
      </c>
      <c r="P138" s="11">
        <v>103</v>
      </c>
      <c r="Q138" s="11">
        <v>12</v>
      </c>
      <c r="R138" s="11">
        <v>12</v>
      </c>
      <c r="S138" s="11">
        <v>10</v>
      </c>
      <c r="T138" s="11">
        <v>10</v>
      </c>
      <c r="U138" s="11">
        <v>13</v>
      </c>
      <c r="V138" s="11">
        <v>10</v>
      </c>
      <c r="W138" s="11">
        <v>9</v>
      </c>
      <c r="X138" s="11">
        <v>0</v>
      </c>
      <c r="Y138" s="11">
        <f t="shared" si="10"/>
        <v>2606</v>
      </c>
      <c r="Z138" s="24">
        <f t="shared" si="11"/>
        <v>320</v>
      </c>
      <c r="AA138" s="11">
        <f t="shared" si="12"/>
        <v>2926</v>
      </c>
    </row>
    <row r="139" spans="1:27" x14ac:dyDescent="0.25">
      <c r="A139" s="22" t="str">
        <f t="shared" si="14"/>
        <v>Town of Greenburgh - 40</v>
      </c>
      <c r="B139" s="11">
        <v>40040</v>
      </c>
      <c r="C139" s="11">
        <v>222</v>
      </c>
      <c r="D139" s="11">
        <v>216</v>
      </c>
      <c r="E139" s="11">
        <v>217</v>
      </c>
      <c r="F139" s="11">
        <v>222</v>
      </c>
      <c r="G139" s="11">
        <v>217</v>
      </c>
      <c r="H139" s="11">
        <v>208</v>
      </c>
      <c r="I139" s="11">
        <v>214</v>
      </c>
      <c r="J139" s="11">
        <v>157</v>
      </c>
      <c r="K139" s="11">
        <v>148</v>
      </c>
      <c r="L139" s="11">
        <v>151</v>
      </c>
      <c r="M139" s="11">
        <v>144</v>
      </c>
      <c r="N139" s="11">
        <v>144</v>
      </c>
      <c r="O139" s="11">
        <v>150</v>
      </c>
      <c r="P139" s="11">
        <v>142</v>
      </c>
      <c r="Q139" s="11">
        <v>27</v>
      </c>
      <c r="R139" s="11">
        <v>25</v>
      </c>
      <c r="S139" s="11">
        <v>29</v>
      </c>
      <c r="T139" s="11">
        <v>29</v>
      </c>
      <c r="U139" s="11">
        <v>22</v>
      </c>
      <c r="V139" s="11">
        <v>20</v>
      </c>
      <c r="W139" s="11">
        <v>20</v>
      </c>
      <c r="X139" s="11">
        <v>0</v>
      </c>
      <c r="Y139" s="11">
        <f t="shared" si="10"/>
        <v>2724</v>
      </c>
      <c r="Z139" s="24">
        <f t="shared" si="11"/>
        <v>356</v>
      </c>
      <c r="AA139" s="11">
        <f t="shared" si="12"/>
        <v>3080</v>
      </c>
    </row>
    <row r="140" spans="1:27" x14ac:dyDescent="0.25">
      <c r="A140" s="22" t="str">
        <f t="shared" si="14"/>
        <v>Town of Greenburgh - 41</v>
      </c>
      <c r="B140" s="11">
        <v>40041</v>
      </c>
      <c r="C140" s="11">
        <v>287</v>
      </c>
      <c r="D140" s="11">
        <v>270</v>
      </c>
      <c r="E140" s="11">
        <v>271</v>
      </c>
      <c r="F140" s="11">
        <v>278</v>
      </c>
      <c r="G140" s="11">
        <v>278</v>
      </c>
      <c r="H140" s="11">
        <v>270</v>
      </c>
      <c r="I140" s="11">
        <v>278</v>
      </c>
      <c r="J140" s="11">
        <v>112</v>
      </c>
      <c r="K140" s="11">
        <v>105</v>
      </c>
      <c r="L140" s="11">
        <v>110</v>
      </c>
      <c r="M140" s="11">
        <v>103</v>
      </c>
      <c r="N140" s="11">
        <v>101</v>
      </c>
      <c r="O140" s="11">
        <v>100</v>
      </c>
      <c r="P140" s="11">
        <v>97</v>
      </c>
      <c r="Q140" s="11">
        <v>5</v>
      </c>
      <c r="R140" s="11">
        <v>3</v>
      </c>
      <c r="S140" s="11">
        <v>6</v>
      </c>
      <c r="T140" s="11">
        <v>4</v>
      </c>
      <c r="U140" s="11">
        <v>2</v>
      </c>
      <c r="V140" s="11">
        <v>3</v>
      </c>
      <c r="W140" s="11">
        <v>6</v>
      </c>
      <c r="X140" s="11">
        <v>0</v>
      </c>
      <c r="Y140" s="11">
        <f t="shared" si="10"/>
        <v>2689</v>
      </c>
      <c r="Z140" s="24">
        <f t="shared" si="11"/>
        <v>307</v>
      </c>
      <c r="AA140" s="11">
        <f t="shared" si="12"/>
        <v>2996</v>
      </c>
    </row>
    <row r="141" spans="1:27" x14ac:dyDescent="0.25">
      <c r="A141" s="22" t="str">
        <f t="shared" si="14"/>
        <v>Town of Greenburgh - 42</v>
      </c>
      <c r="B141" s="11">
        <v>40042</v>
      </c>
      <c r="C141" s="11">
        <v>293</v>
      </c>
      <c r="D141" s="11">
        <v>291</v>
      </c>
      <c r="E141" s="11">
        <v>306</v>
      </c>
      <c r="F141" s="11">
        <v>302</v>
      </c>
      <c r="G141" s="11">
        <v>294</v>
      </c>
      <c r="H141" s="11">
        <v>286</v>
      </c>
      <c r="I141" s="11">
        <v>292</v>
      </c>
      <c r="J141" s="11">
        <v>90</v>
      </c>
      <c r="K141" s="11">
        <v>85</v>
      </c>
      <c r="L141" s="11">
        <v>85</v>
      </c>
      <c r="M141" s="11">
        <v>84</v>
      </c>
      <c r="N141" s="11">
        <v>82</v>
      </c>
      <c r="O141" s="11">
        <v>83</v>
      </c>
      <c r="P141" s="11">
        <v>83</v>
      </c>
      <c r="Q141" s="11">
        <v>15</v>
      </c>
      <c r="R141" s="11">
        <v>12</v>
      </c>
      <c r="S141" s="11">
        <v>12</v>
      </c>
      <c r="T141" s="11">
        <v>12</v>
      </c>
      <c r="U141" s="11">
        <v>14</v>
      </c>
      <c r="V141" s="11">
        <v>9</v>
      </c>
      <c r="W141" s="11">
        <v>13</v>
      </c>
      <c r="X141" s="11">
        <v>1</v>
      </c>
      <c r="Y141" s="11">
        <f t="shared" si="10"/>
        <v>2744</v>
      </c>
      <c r="Z141" s="24">
        <f t="shared" si="11"/>
        <v>259</v>
      </c>
      <c r="AA141" s="11">
        <f t="shared" si="12"/>
        <v>3003</v>
      </c>
    </row>
    <row r="142" spans="1:27" x14ac:dyDescent="0.25">
      <c r="A142" s="22" t="str">
        <f t="shared" si="14"/>
        <v>Town of Greenburgh - 43</v>
      </c>
      <c r="B142" s="11">
        <v>40043</v>
      </c>
      <c r="C142" s="11">
        <v>186</v>
      </c>
      <c r="D142" s="11">
        <v>175</v>
      </c>
      <c r="E142" s="11">
        <v>181</v>
      </c>
      <c r="F142" s="11">
        <v>185</v>
      </c>
      <c r="G142" s="11">
        <v>178</v>
      </c>
      <c r="H142" s="11">
        <v>172</v>
      </c>
      <c r="I142" s="11">
        <v>179</v>
      </c>
      <c r="J142" s="11">
        <v>83</v>
      </c>
      <c r="K142" s="11">
        <v>82</v>
      </c>
      <c r="L142" s="11">
        <v>80</v>
      </c>
      <c r="M142" s="11">
        <v>80</v>
      </c>
      <c r="N142" s="11">
        <v>79</v>
      </c>
      <c r="O142" s="11">
        <v>78</v>
      </c>
      <c r="P142" s="11">
        <v>75</v>
      </c>
      <c r="Q142" s="11">
        <v>12</v>
      </c>
      <c r="R142" s="11">
        <v>11</v>
      </c>
      <c r="S142" s="11">
        <v>18</v>
      </c>
      <c r="T142" s="11">
        <v>11</v>
      </c>
      <c r="U142" s="11">
        <v>11</v>
      </c>
      <c r="V142" s="11">
        <v>12</v>
      </c>
      <c r="W142" s="11">
        <v>10</v>
      </c>
      <c r="X142" s="11">
        <v>0</v>
      </c>
      <c r="Y142" s="11">
        <f t="shared" si="10"/>
        <v>1898</v>
      </c>
      <c r="Z142" s="24">
        <f t="shared" si="11"/>
        <v>230</v>
      </c>
      <c r="AA142" s="11">
        <f t="shared" si="12"/>
        <v>2128</v>
      </c>
    </row>
    <row r="143" spans="1:27" x14ac:dyDescent="0.25">
      <c r="A143" s="22" t="str">
        <f t="shared" si="14"/>
        <v>Town of Greenburgh - 44</v>
      </c>
      <c r="B143" s="11">
        <v>40044</v>
      </c>
      <c r="C143" s="11">
        <v>307</v>
      </c>
      <c r="D143" s="11">
        <v>287</v>
      </c>
      <c r="E143" s="11">
        <v>299</v>
      </c>
      <c r="F143" s="11">
        <v>292</v>
      </c>
      <c r="G143" s="11">
        <v>302</v>
      </c>
      <c r="H143" s="11">
        <v>281</v>
      </c>
      <c r="I143" s="11">
        <v>296</v>
      </c>
      <c r="J143" s="11">
        <v>95</v>
      </c>
      <c r="K143" s="11">
        <v>92</v>
      </c>
      <c r="L143" s="11">
        <v>94</v>
      </c>
      <c r="M143" s="11">
        <v>93</v>
      </c>
      <c r="N143" s="11">
        <v>90</v>
      </c>
      <c r="O143" s="11">
        <v>92</v>
      </c>
      <c r="P143" s="11">
        <v>92</v>
      </c>
      <c r="Q143" s="11">
        <v>11</v>
      </c>
      <c r="R143" s="11">
        <v>9</v>
      </c>
      <c r="S143" s="11">
        <v>9</v>
      </c>
      <c r="T143" s="11">
        <v>10</v>
      </c>
      <c r="U143" s="11">
        <v>8</v>
      </c>
      <c r="V143" s="11">
        <v>9</v>
      </c>
      <c r="W143" s="11">
        <v>8</v>
      </c>
      <c r="X143" s="11">
        <v>1</v>
      </c>
      <c r="Y143" s="11">
        <f t="shared" si="10"/>
        <v>2777</v>
      </c>
      <c r="Z143" s="24">
        <f t="shared" si="11"/>
        <v>387</v>
      </c>
      <c r="AA143" s="11">
        <f t="shared" si="12"/>
        <v>3164</v>
      </c>
    </row>
    <row r="144" spans="1:27" x14ac:dyDescent="0.25">
      <c r="A144" s="22" t="str">
        <f t="shared" si="14"/>
        <v>Town of Greenburgh - 45</v>
      </c>
      <c r="B144" s="11">
        <v>40045</v>
      </c>
      <c r="C144" s="11">
        <v>134</v>
      </c>
      <c r="D144" s="11">
        <v>124</v>
      </c>
      <c r="E144" s="11">
        <v>129</v>
      </c>
      <c r="F144" s="11">
        <v>126</v>
      </c>
      <c r="G144" s="11">
        <v>123</v>
      </c>
      <c r="H144" s="11">
        <v>116</v>
      </c>
      <c r="I144" s="11">
        <v>124</v>
      </c>
      <c r="J144" s="11">
        <v>27</v>
      </c>
      <c r="K144" s="11">
        <v>21</v>
      </c>
      <c r="L144" s="11">
        <v>22</v>
      </c>
      <c r="M144" s="11">
        <v>23</v>
      </c>
      <c r="N144" s="11">
        <v>21</v>
      </c>
      <c r="O144" s="11">
        <v>22</v>
      </c>
      <c r="P144" s="11">
        <v>20</v>
      </c>
      <c r="Q144" s="11">
        <v>3</v>
      </c>
      <c r="R144" s="11">
        <v>1</v>
      </c>
      <c r="S144" s="11">
        <v>1</v>
      </c>
      <c r="T144" s="11">
        <v>1</v>
      </c>
      <c r="U144" s="11">
        <v>3</v>
      </c>
      <c r="V144" s="11">
        <v>2</v>
      </c>
      <c r="W144" s="11">
        <v>2</v>
      </c>
      <c r="X144" s="11">
        <v>1</v>
      </c>
      <c r="Y144" s="11">
        <f t="shared" si="10"/>
        <v>1046</v>
      </c>
      <c r="Z144" s="24">
        <f t="shared" si="11"/>
        <v>298</v>
      </c>
      <c r="AA144" s="11">
        <f t="shared" si="12"/>
        <v>1344</v>
      </c>
    </row>
    <row r="145" spans="1:27" x14ac:dyDescent="0.25">
      <c r="A145" s="22" t="str">
        <f t="shared" si="14"/>
        <v>Town of Greenburgh - 46</v>
      </c>
      <c r="B145" s="11">
        <v>40046</v>
      </c>
      <c r="C145" s="11">
        <v>307</v>
      </c>
      <c r="D145" s="11">
        <v>280</v>
      </c>
      <c r="E145" s="11">
        <v>295</v>
      </c>
      <c r="F145" s="11">
        <v>296</v>
      </c>
      <c r="G145" s="11">
        <v>285</v>
      </c>
      <c r="H145" s="11">
        <v>277</v>
      </c>
      <c r="I145" s="11">
        <v>282</v>
      </c>
      <c r="J145" s="11">
        <v>38</v>
      </c>
      <c r="K145" s="11">
        <v>27</v>
      </c>
      <c r="L145" s="11">
        <v>30</v>
      </c>
      <c r="M145" s="11">
        <v>28</v>
      </c>
      <c r="N145" s="11">
        <v>25</v>
      </c>
      <c r="O145" s="11">
        <v>28</v>
      </c>
      <c r="P145" s="11">
        <v>26</v>
      </c>
      <c r="Q145" s="11">
        <v>8</v>
      </c>
      <c r="R145" s="11">
        <v>6</v>
      </c>
      <c r="S145" s="11">
        <v>3</v>
      </c>
      <c r="T145" s="11">
        <v>4</v>
      </c>
      <c r="U145" s="11">
        <v>5</v>
      </c>
      <c r="V145" s="11">
        <v>5</v>
      </c>
      <c r="W145" s="11">
        <v>4</v>
      </c>
      <c r="X145" s="11">
        <v>0</v>
      </c>
      <c r="Y145" s="11">
        <f t="shared" si="10"/>
        <v>2259</v>
      </c>
      <c r="Z145" s="24">
        <f t="shared" si="11"/>
        <v>597</v>
      </c>
      <c r="AA145" s="11">
        <f t="shared" si="12"/>
        <v>2856</v>
      </c>
    </row>
    <row r="146" spans="1:27" x14ac:dyDescent="0.25">
      <c r="A146" s="22" t="str">
        <f t="shared" si="14"/>
        <v>Town of Greenburgh - 47</v>
      </c>
      <c r="B146" s="11">
        <v>40047</v>
      </c>
      <c r="C146" s="11">
        <v>203</v>
      </c>
      <c r="D146" s="11">
        <v>193</v>
      </c>
      <c r="E146" s="11">
        <v>204</v>
      </c>
      <c r="F146" s="11">
        <v>208</v>
      </c>
      <c r="G146" s="11">
        <v>196</v>
      </c>
      <c r="H146" s="11">
        <v>195</v>
      </c>
      <c r="I146" s="11">
        <v>200</v>
      </c>
      <c r="J146" s="11">
        <v>31</v>
      </c>
      <c r="K146" s="11">
        <v>27</v>
      </c>
      <c r="L146" s="11">
        <v>30</v>
      </c>
      <c r="M146" s="11">
        <v>27</v>
      </c>
      <c r="N146" s="11">
        <v>27</v>
      </c>
      <c r="O146" s="11">
        <v>27</v>
      </c>
      <c r="P146" s="11">
        <v>29</v>
      </c>
      <c r="Q146" s="11">
        <v>5</v>
      </c>
      <c r="R146" s="11">
        <v>5</v>
      </c>
      <c r="S146" s="11">
        <v>1</v>
      </c>
      <c r="T146" s="11">
        <v>1</v>
      </c>
      <c r="U146" s="11">
        <v>5</v>
      </c>
      <c r="V146" s="11">
        <v>2</v>
      </c>
      <c r="W146" s="11">
        <v>2</v>
      </c>
      <c r="X146" s="11">
        <v>0</v>
      </c>
      <c r="Y146" s="11">
        <f t="shared" si="10"/>
        <v>1618</v>
      </c>
      <c r="Z146" s="24">
        <f t="shared" si="11"/>
        <v>258</v>
      </c>
      <c r="AA146" s="11">
        <f t="shared" si="12"/>
        <v>1876</v>
      </c>
    </row>
    <row r="147" spans="1:27" x14ac:dyDescent="0.25">
      <c r="A147" s="22" t="str">
        <f t="shared" si="14"/>
        <v>Town of Greenburgh - 48</v>
      </c>
      <c r="B147" s="11">
        <v>40048</v>
      </c>
      <c r="C147" s="11">
        <v>306</v>
      </c>
      <c r="D147" s="11">
        <v>290</v>
      </c>
      <c r="E147" s="11">
        <v>309</v>
      </c>
      <c r="F147" s="11">
        <v>317</v>
      </c>
      <c r="G147" s="11">
        <v>311</v>
      </c>
      <c r="H147" s="11">
        <v>301</v>
      </c>
      <c r="I147" s="11">
        <v>301</v>
      </c>
      <c r="J147" s="11">
        <v>213</v>
      </c>
      <c r="K147" s="11">
        <v>199</v>
      </c>
      <c r="L147" s="11">
        <v>202</v>
      </c>
      <c r="M147" s="11">
        <v>197</v>
      </c>
      <c r="N147" s="11">
        <v>188</v>
      </c>
      <c r="O147" s="11">
        <v>195</v>
      </c>
      <c r="P147" s="11">
        <v>186</v>
      </c>
      <c r="Q147" s="11">
        <v>24</v>
      </c>
      <c r="R147" s="11">
        <v>24</v>
      </c>
      <c r="S147" s="11">
        <v>25</v>
      </c>
      <c r="T147" s="11">
        <v>18</v>
      </c>
      <c r="U147" s="11">
        <v>22</v>
      </c>
      <c r="V147" s="11">
        <v>18</v>
      </c>
      <c r="W147" s="11">
        <v>20</v>
      </c>
      <c r="X147" s="11">
        <v>1</v>
      </c>
      <c r="Y147" s="11">
        <f t="shared" si="10"/>
        <v>3667</v>
      </c>
      <c r="Z147" s="24">
        <f t="shared" si="11"/>
        <v>442</v>
      </c>
      <c r="AA147" s="11">
        <f t="shared" si="12"/>
        <v>4109</v>
      </c>
    </row>
    <row r="148" spans="1:27" x14ac:dyDescent="0.25">
      <c r="A148" s="22" t="str">
        <f t="shared" si="14"/>
        <v>Town of Greenburgh - 49</v>
      </c>
      <c r="B148" s="11">
        <v>40049</v>
      </c>
      <c r="C148" s="11">
        <v>334</v>
      </c>
      <c r="D148" s="11">
        <v>332</v>
      </c>
      <c r="E148" s="11">
        <v>332</v>
      </c>
      <c r="F148" s="11">
        <v>330</v>
      </c>
      <c r="G148" s="11">
        <v>330</v>
      </c>
      <c r="H148" s="11">
        <v>327</v>
      </c>
      <c r="I148" s="11">
        <v>330</v>
      </c>
      <c r="J148" s="11">
        <v>181</v>
      </c>
      <c r="K148" s="11">
        <v>170</v>
      </c>
      <c r="L148" s="11">
        <v>177</v>
      </c>
      <c r="M148" s="11">
        <v>172</v>
      </c>
      <c r="N148" s="11">
        <v>170</v>
      </c>
      <c r="O148" s="11">
        <v>169</v>
      </c>
      <c r="P148" s="11">
        <v>172</v>
      </c>
      <c r="Q148" s="11">
        <v>15</v>
      </c>
      <c r="R148" s="11">
        <v>14</v>
      </c>
      <c r="S148" s="11">
        <v>12</v>
      </c>
      <c r="T148" s="11">
        <v>12</v>
      </c>
      <c r="U148" s="11">
        <v>14</v>
      </c>
      <c r="V148" s="11">
        <v>13</v>
      </c>
      <c r="W148" s="11">
        <v>15</v>
      </c>
      <c r="X148" s="11">
        <v>0</v>
      </c>
      <c r="Y148" s="11">
        <f t="shared" ref="Y148:Y213" si="15">SUM(C148:X148)</f>
        <v>3621</v>
      </c>
      <c r="Z148" s="24">
        <f t="shared" ref="Z148:Z213" si="16">SUM(AA148-Y148)</f>
        <v>257</v>
      </c>
      <c r="AA148" s="11">
        <f t="shared" ref="AA148:AA213" si="17">VLOOKUP(B148,KEY,2,FALSE)*7</f>
        <v>3878</v>
      </c>
    </row>
    <row r="149" spans="1:27" x14ac:dyDescent="0.25">
      <c r="A149" s="22" t="str">
        <f t="shared" si="14"/>
        <v>Town of Greenburgh - 50</v>
      </c>
      <c r="B149" s="11">
        <v>40050</v>
      </c>
      <c r="C149" s="11">
        <v>383</v>
      </c>
      <c r="D149" s="11">
        <v>355</v>
      </c>
      <c r="E149" s="11">
        <v>374</v>
      </c>
      <c r="F149" s="11">
        <v>373</v>
      </c>
      <c r="G149" s="11">
        <v>378</v>
      </c>
      <c r="H149" s="11">
        <v>358</v>
      </c>
      <c r="I149" s="11">
        <v>360</v>
      </c>
      <c r="J149" s="11">
        <v>231</v>
      </c>
      <c r="K149" s="11">
        <v>218</v>
      </c>
      <c r="L149" s="11">
        <v>223</v>
      </c>
      <c r="M149" s="11">
        <v>212</v>
      </c>
      <c r="N149" s="11">
        <v>201</v>
      </c>
      <c r="O149" s="11">
        <v>211</v>
      </c>
      <c r="P149" s="11">
        <v>212</v>
      </c>
      <c r="Q149" s="11">
        <v>18</v>
      </c>
      <c r="R149" s="11">
        <v>16</v>
      </c>
      <c r="S149" s="11">
        <v>16</v>
      </c>
      <c r="T149" s="11">
        <v>16</v>
      </c>
      <c r="U149" s="11">
        <v>17</v>
      </c>
      <c r="V149" s="11">
        <v>15</v>
      </c>
      <c r="W149" s="11">
        <v>16</v>
      </c>
      <c r="X149" s="11">
        <v>0</v>
      </c>
      <c r="Y149" s="11">
        <f t="shared" si="15"/>
        <v>4203</v>
      </c>
      <c r="Z149" s="24">
        <f t="shared" si="16"/>
        <v>508</v>
      </c>
      <c r="AA149" s="11">
        <f t="shared" si="17"/>
        <v>4711</v>
      </c>
    </row>
    <row r="150" spans="1:27" x14ac:dyDescent="0.25">
      <c r="A150" s="22" t="str">
        <f t="shared" si="14"/>
        <v>Town of Greenburgh - 51</v>
      </c>
      <c r="B150" s="11">
        <v>40051</v>
      </c>
      <c r="C150" s="11">
        <v>133</v>
      </c>
      <c r="D150" s="11">
        <v>131</v>
      </c>
      <c r="E150" s="11">
        <v>130</v>
      </c>
      <c r="F150" s="11">
        <v>134</v>
      </c>
      <c r="G150" s="11">
        <v>133</v>
      </c>
      <c r="H150" s="11">
        <v>131</v>
      </c>
      <c r="I150" s="11">
        <v>132</v>
      </c>
      <c r="J150" s="11">
        <v>104</v>
      </c>
      <c r="K150" s="11">
        <v>89</v>
      </c>
      <c r="L150" s="11">
        <v>94</v>
      </c>
      <c r="M150" s="11">
        <v>89</v>
      </c>
      <c r="N150" s="11">
        <v>84</v>
      </c>
      <c r="O150" s="11">
        <v>91</v>
      </c>
      <c r="P150" s="11">
        <v>91</v>
      </c>
      <c r="Q150" s="11">
        <v>14</v>
      </c>
      <c r="R150" s="11">
        <v>10</v>
      </c>
      <c r="S150" s="11">
        <v>12</v>
      </c>
      <c r="T150" s="11">
        <v>11</v>
      </c>
      <c r="U150" s="11">
        <v>11</v>
      </c>
      <c r="V150" s="11">
        <v>7</v>
      </c>
      <c r="W150" s="11">
        <v>8</v>
      </c>
      <c r="X150" s="11">
        <v>0</v>
      </c>
      <c r="Y150" s="11">
        <f t="shared" si="15"/>
        <v>1639</v>
      </c>
      <c r="Z150" s="24">
        <f t="shared" si="16"/>
        <v>209</v>
      </c>
      <c r="AA150" s="11">
        <f t="shared" si="17"/>
        <v>1848</v>
      </c>
    </row>
    <row r="151" spans="1:27" x14ac:dyDescent="0.25">
      <c r="A151" s="22" t="str">
        <f t="shared" si="14"/>
        <v>Town of Greenburgh - 52</v>
      </c>
      <c r="B151" s="11">
        <v>40052</v>
      </c>
      <c r="C151" s="11">
        <v>346</v>
      </c>
      <c r="D151" s="11">
        <v>333</v>
      </c>
      <c r="E151" s="11">
        <v>348</v>
      </c>
      <c r="F151" s="11">
        <v>346</v>
      </c>
      <c r="G151" s="11">
        <v>342</v>
      </c>
      <c r="H151" s="11">
        <v>330</v>
      </c>
      <c r="I151" s="11">
        <v>339</v>
      </c>
      <c r="J151" s="11">
        <v>148</v>
      </c>
      <c r="K151" s="11">
        <v>140</v>
      </c>
      <c r="L151" s="11">
        <v>142</v>
      </c>
      <c r="M151" s="11">
        <v>129</v>
      </c>
      <c r="N151" s="11">
        <v>132</v>
      </c>
      <c r="O151" s="11">
        <v>132</v>
      </c>
      <c r="P151" s="11">
        <v>127</v>
      </c>
      <c r="Q151" s="11">
        <v>20</v>
      </c>
      <c r="R151" s="11">
        <v>19</v>
      </c>
      <c r="S151" s="11">
        <v>14</v>
      </c>
      <c r="T151" s="11">
        <v>16</v>
      </c>
      <c r="U151" s="11">
        <v>15</v>
      </c>
      <c r="V151" s="11">
        <v>12</v>
      </c>
      <c r="W151" s="11">
        <v>15</v>
      </c>
      <c r="X151" s="11">
        <v>0</v>
      </c>
      <c r="Y151" s="11">
        <f t="shared" si="15"/>
        <v>3445</v>
      </c>
      <c r="Z151" s="24">
        <f t="shared" si="16"/>
        <v>559</v>
      </c>
      <c r="AA151" s="11">
        <f t="shared" si="17"/>
        <v>4004</v>
      </c>
    </row>
    <row r="152" spans="1:27" x14ac:dyDescent="0.25">
      <c r="A152" s="22" t="str">
        <f t="shared" si="14"/>
        <v>Town of Greenburgh - 53</v>
      </c>
      <c r="B152" s="11">
        <v>40053</v>
      </c>
      <c r="C152" s="11">
        <v>337</v>
      </c>
      <c r="D152" s="11">
        <v>322</v>
      </c>
      <c r="E152" s="11">
        <v>337</v>
      </c>
      <c r="F152" s="11">
        <v>341</v>
      </c>
      <c r="G152" s="11">
        <v>330</v>
      </c>
      <c r="H152" s="11">
        <v>321</v>
      </c>
      <c r="I152" s="11">
        <v>328</v>
      </c>
      <c r="J152" s="11">
        <v>110</v>
      </c>
      <c r="K152" s="11">
        <v>106</v>
      </c>
      <c r="L152" s="11">
        <v>107</v>
      </c>
      <c r="M152" s="11">
        <v>107</v>
      </c>
      <c r="N152" s="11">
        <v>98</v>
      </c>
      <c r="O152" s="11">
        <v>103</v>
      </c>
      <c r="P152" s="11">
        <v>98</v>
      </c>
      <c r="Q152" s="11">
        <v>10</v>
      </c>
      <c r="R152" s="11">
        <v>10</v>
      </c>
      <c r="S152" s="11">
        <v>11</v>
      </c>
      <c r="T152" s="11">
        <v>6</v>
      </c>
      <c r="U152" s="11">
        <v>10</v>
      </c>
      <c r="V152" s="11">
        <v>8</v>
      </c>
      <c r="W152" s="11">
        <v>9</v>
      </c>
      <c r="X152" s="11">
        <v>4</v>
      </c>
      <c r="Y152" s="11">
        <f t="shared" si="15"/>
        <v>3113</v>
      </c>
      <c r="Z152" s="24">
        <f t="shared" si="16"/>
        <v>240</v>
      </c>
      <c r="AA152" s="11">
        <f t="shared" si="17"/>
        <v>3353</v>
      </c>
    </row>
    <row r="153" spans="1:27" x14ac:dyDescent="0.25">
      <c r="A153" s="22" t="str">
        <f t="shared" si="14"/>
        <v>Town of Greenburgh - 54</v>
      </c>
      <c r="B153" s="11">
        <v>40054</v>
      </c>
      <c r="C153" s="11">
        <v>163</v>
      </c>
      <c r="D153" s="11">
        <v>156</v>
      </c>
      <c r="E153" s="11">
        <v>163</v>
      </c>
      <c r="F153" s="11">
        <v>157</v>
      </c>
      <c r="G153" s="11">
        <v>162</v>
      </c>
      <c r="H153" s="11">
        <v>155</v>
      </c>
      <c r="I153" s="11">
        <v>167</v>
      </c>
      <c r="J153" s="11">
        <v>103</v>
      </c>
      <c r="K153" s="11">
        <v>99</v>
      </c>
      <c r="L153" s="11">
        <v>99</v>
      </c>
      <c r="M153" s="11">
        <v>98</v>
      </c>
      <c r="N153" s="11">
        <v>95</v>
      </c>
      <c r="O153" s="11">
        <v>96</v>
      </c>
      <c r="P153" s="11">
        <v>91</v>
      </c>
      <c r="Q153" s="11">
        <v>9</v>
      </c>
      <c r="R153" s="11">
        <v>9</v>
      </c>
      <c r="S153" s="11">
        <v>8</v>
      </c>
      <c r="T153" s="11">
        <v>7</v>
      </c>
      <c r="U153" s="11">
        <v>7</v>
      </c>
      <c r="V153" s="11">
        <v>8</v>
      </c>
      <c r="W153" s="11">
        <v>8</v>
      </c>
      <c r="X153" s="11">
        <v>0</v>
      </c>
      <c r="Y153" s="11">
        <f t="shared" si="15"/>
        <v>1860</v>
      </c>
      <c r="Z153" s="24">
        <f t="shared" si="16"/>
        <v>310</v>
      </c>
      <c r="AA153" s="11">
        <f t="shared" si="17"/>
        <v>2170</v>
      </c>
    </row>
    <row r="154" spans="1:27" x14ac:dyDescent="0.25">
      <c r="A154" s="22" t="str">
        <f t="shared" si="14"/>
        <v>Town of Greenburgh - 55</v>
      </c>
      <c r="B154" s="11">
        <v>40055</v>
      </c>
      <c r="C154" s="11">
        <v>275</v>
      </c>
      <c r="D154" s="11">
        <v>259</v>
      </c>
      <c r="E154" s="11">
        <v>266</v>
      </c>
      <c r="F154" s="11">
        <v>272</v>
      </c>
      <c r="G154" s="11">
        <v>265</v>
      </c>
      <c r="H154" s="11">
        <v>251</v>
      </c>
      <c r="I154" s="11">
        <v>266</v>
      </c>
      <c r="J154" s="11">
        <v>123</v>
      </c>
      <c r="K154" s="11">
        <v>114</v>
      </c>
      <c r="L154" s="11">
        <v>121</v>
      </c>
      <c r="M154" s="11">
        <v>112</v>
      </c>
      <c r="N154" s="11">
        <v>115</v>
      </c>
      <c r="O154" s="11">
        <v>115</v>
      </c>
      <c r="P154" s="11">
        <v>110</v>
      </c>
      <c r="Q154" s="11">
        <v>12</v>
      </c>
      <c r="R154" s="11">
        <v>10</v>
      </c>
      <c r="S154" s="11">
        <v>10</v>
      </c>
      <c r="T154" s="11">
        <v>12</v>
      </c>
      <c r="U154" s="11">
        <v>11</v>
      </c>
      <c r="V154" s="11">
        <v>10</v>
      </c>
      <c r="W154" s="11">
        <v>11</v>
      </c>
      <c r="X154" s="11">
        <v>0</v>
      </c>
      <c r="Y154" s="11">
        <f t="shared" si="15"/>
        <v>2740</v>
      </c>
      <c r="Z154" s="24">
        <f t="shared" si="16"/>
        <v>270</v>
      </c>
      <c r="AA154" s="11">
        <f t="shared" si="17"/>
        <v>3010</v>
      </c>
    </row>
    <row r="155" spans="1:27" x14ac:dyDescent="0.25">
      <c r="A155" s="22" t="str">
        <f t="shared" si="14"/>
        <v>Town of Greenburgh - 56</v>
      </c>
      <c r="B155" s="11">
        <v>40056</v>
      </c>
      <c r="C155" s="11">
        <v>301</v>
      </c>
      <c r="D155" s="11">
        <v>288</v>
      </c>
      <c r="E155" s="11">
        <v>301</v>
      </c>
      <c r="F155" s="11">
        <v>307</v>
      </c>
      <c r="G155" s="11">
        <v>294</v>
      </c>
      <c r="H155" s="11">
        <v>288</v>
      </c>
      <c r="I155" s="11">
        <v>296</v>
      </c>
      <c r="J155" s="11">
        <v>88</v>
      </c>
      <c r="K155" s="11">
        <v>84</v>
      </c>
      <c r="L155" s="11">
        <v>82</v>
      </c>
      <c r="M155" s="11">
        <v>76</v>
      </c>
      <c r="N155" s="11">
        <v>82</v>
      </c>
      <c r="O155" s="11">
        <v>79</v>
      </c>
      <c r="P155" s="11">
        <v>83</v>
      </c>
      <c r="Q155" s="11">
        <v>9</v>
      </c>
      <c r="R155" s="11">
        <v>9</v>
      </c>
      <c r="S155" s="11">
        <v>9</v>
      </c>
      <c r="T155" s="11">
        <v>10</v>
      </c>
      <c r="U155" s="11">
        <v>8</v>
      </c>
      <c r="V155" s="11">
        <v>10</v>
      </c>
      <c r="W155" s="11">
        <v>10</v>
      </c>
      <c r="X155" s="11">
        <v>0</v>
      </c>
      <c r="Y155" s="11">
        <f t="shared" si="15"/>
        <v>2714</v>
      </c>
      <c r="Z155" s="24">
        <f t="shared" si="16"/>
        <v>296</v>
      </c>
      <c r="AA155" s="11">
        <f t="shared" si="17"/>
        <v>3010</v>
      </c>
    </row>
    <row r="156" spans="1:27" x14ac:dyDescent="0.25">
      <c r="A156" s="22" t="str">
        <f t="shared" si="14"/>
        <v>Town of Greenburgh - 57</v>
      </c>
      <c r="B156" s="11">
        <v>40057</v>
      </c>
      <c r="C156" s="11">
        <v>316</v>
      </c>
      <c r="D156" s="11">
        <v>303</v>
      </c>
      <c r="E156" s="11">
        <v>309</v>
      </c>
      <c r="F156" s="11">
        <v>312</v>
      </c>
      <c r="G156" s="11">
        <v>313</v>
      </c>
      <c r="H156" s="11">
        <v>305</v>
      </c>
      <c r="I156" s="11">
        <v>306</v>
      </c>
      <c r="J156" s="11">
        <v>125</v>
      </c>
      <c r="K156" s="11">
        <v>114</v>
      </c>
      <c r="L156" s="11">
        <v>116</v>
      </c>
      <c r="M156" s="11">
        <v>111</v>
      </c>
      <c r="N156" s="11">
        <v>106</v>
      </c>
      <c r="O156" s="11">
        <v>106</v>
      </c>
      <c r="P156" s="11">
        <v>114</v>
      </c>
      <c r="Q156" s="11">
        <v>6</v>
      </c>
      <c r="R156" s="11">
        <v>6</v>
      </c>
      <c r="S156" s="11">
        <v>10</v>
      </c>
      <c r="T156" s="11">
        <v>8</v>
      </c>
      <c r="U156" s="11">
        <v>8</v>
      </c>
      <c r="V156" s="11">
        <v>6</v>
      </c>
      <c r="W156" s="11">
        <v>5</v>
      </c>
      <c r="X156" s="11">
        <v>0</v>
      </c>
      <c r="Y156" s="11">
        <f t="shared" si="15"/>
        <v>3005</v>
      </c>
      <c r="Z156" s="24">
        <f t="shared" si="16"/>
        <v>446</v>
      </c>
      <c r="AA156" s="11">
        <f t="shared" si="17"/>
        <v>3451</v>
      </c>
    </row>
    <row r="157" spans="1:27" x14ac:dyDescent="0.25">
      <c r="A157" s="22" t="str">
        <f t="shared" si="14"/>
        <v>Town of Greenburgh - 58</v>
      </c>
      <c r="B157" s="11">
        <v>40058</v>
      </c>
      <c r="C157" s="11">
        <v>356</v>
      </c>
      <c r="D157" s="11">
        <v>346</v>
      </c>
      <c r="E157" s="11">
        <v>360</v>
      </c>
      <c r="F157" s="11">
        <v>370</v>
      </c>
      <c r="G157" s="11">
        <v>361</v>
      </c>
      <c r="H157" s="11">
        <v>338</v>
      </c>
      <c r="I157" s="11">
        <v>344</v>
      </c>
      <c r="J157" s="11">
        <v>178</v>
      </c>
      <c r="K157" s="11">
        <v>173</v>
      </c>
      <c r="L157" s="11">
        <v>169</v>
      </c>
      <c r="M157" s="11">
        <v>161</v>
      </c>
      <c r="N157" s="11">
        <v>160</v>
      </c>
      <c r="O157" s="11">
        <v>166</v>
      </c>
      <c r="P157" s="11">
        <v>163</v>
      </c>
      <c r="Q157" s="11">
        <v>11</v>
      </c>
      <c r="R157" s="11">
        <v>12</v>
      </c>
      <c r="S157" s="11">
        <v>17</v>
      </c>
      <c r="T157" s="11">
        <v>11</v>
      </c>
      <c r="U157" s="11">
        <v>13</v>
      </c>
      <c r="V157" s="11">
        <v>11</v>
      </c>
      <c r="W157" s="11">
        <v>12</v>
      </c>
      <c r="X157" s="11">
        <v>0</v>
      </c>
      <c r="Y157" s="11">
        <f t="shared" si="15"/>
        <v>3732</v>
      </c>
      <c r="Z157" s="24">
        <f t="shared" si="16"/>
        <v>370</v>
      </c>
      <c r="AA157" s="11">
        <f t="shared" si="17"/>
        <v>4102</v>
      </c>
    </row>
    <row r="158" spans="1:27" x14ac:dyDescent="0.25">
      <c r="A158" s="22" t="str">
        <f t="shared" si="14"/>
        <v>Town of Greenburgh - 59</v>
      </c>
      <c r="B158" s="11">
        <v>40059</v>
      </c>
      <c r="C158" s="11">
        <v>404</v>
      </c>
      <c r="D158" s="11">
        <v>390</v>
      </c>
      <c r="E158" s="11">
        <v>405</v>
      </c>
      <c r="F158" s="11">
        <v>401</v>
      </c>
      <c r="G158" s="11">
        <v>395</v>
      </c>
      <c r="H158" s="11">
        <v>389</v>
      </c>
      <c r="I158" s="11">
        <v>392</v>
      </c>
      <c r="J158" s="11">
        <v>81</v>
      </c>
      <c r="K158" s="11">
        <v>69</v>
      </c>
      <c r="L158" s="11">
        <v>69</v>
      </c>
      <c r="M158" s="11">
        <v>66</v>
      </c>
      <c r="N158" s="11">
        <v>71</v>
      </c>
      <c r="O158" s="11">
        <v>73</v>
      </c>
      <c r="P158" s="11">
        <v>69</v>
      </c>
      <c r="Q158" s="11">
        <v>7</v>
      </c>
      <c r="R158" s="11">
        <v>9</v>
      </c>
      <c r="S158" s="11">
        <v>10</v>
      </c>
      <c r="T158" s="11">
        <v>10</v>
      </c>
      <c r="U158" s="11">
        <v>5</v>
      </c>
      <c r="V158" s="11">
        <v>6</v>
      </c>
      <c r="W158" s="11">
        <v>8</v>
      </c>
      <c r="X158" s="11">
        <v>0</v>
      </c>
      <c r="Y158" s="11">
        <f t="shared" si="15"/>
        <v>3329</v>
      </c>
      <c r="Z158" s="24">
        <f t="shared" si="16"/>
        <v>276</v>
      </c>
      <c r="AA158" s="11">
        <f t="shared" si="17"/>
        <v>3605</v>
      </c>
    </row>
    <row r="159" spans="1:27" x14ac:dyDescent="0.25">
      <c r="A159" s="22" t="str">
        <f t="shared" si="14"/>
        <v>Town of Greenburgh - 60</v>
      </c>
      <c r="B159" s="11">
        <v>40060</v>
      </c>
      <c r="C159" s="11">
        <v>366</v>
      </c>
      <c r="D159" s="11">
        <v>359</v>
      </c>
      <c r="E159" s="11">
        <v>359</v>
      </c>
      <c r="F159" s="11">
        <v>364</v>
      </c>
      <c r="G159" s="11">
        <v>364</v>
      </c>
      <c r="H159" s="11">
        <v>359</v>
      </c>
      <c r="I159" s="11">
        <v>359</v>
      </c>
      <c r="J159" s="11">
        <v>84</v>
      </c>
      <c r="K159" s="11">
        <v>79</v>
      </c>
      <c r="L159" s="11">
        <v>78</v>
      </c>
      <c r="M159" s="11">
        <v>79</v>
      </c>
      <c r="N159" s="11">
        <v>74</v>
      </c>
      <c r="O159" s="11">
        <v>76</v>
      </c>
      <c r="P159" s="11">
        <v>77</v>
      </c>
      <c r="Q159" s="11">
        <v>10</v>
      </c>
      <c r="R159" s="11">
        <v>10</v>
      </c>
      <c r="S159" s="11">
        <v>11</v>
      </c>
      <c r="T159" s="11">
        <v>10</v>
      </c>
      <c r="U159" s="11">
        <v>8</v>
      </c>
      <c r="V159" s="11">
        <v>8</v>
      </c>
      <c r="W159" s="11">
        <v>8</v>
      </c>
      <c r="X159" s="11">
        <v>2</v>
      </c>
      <c r="Y159" s="11">
        <f t="shared" si="15"/>
        <v>3144</v>
      </c>
      <c r="Z159" s="24">
        <f t="shared" si="16"/>
        <v>209</v>
      </c>
      <c r="AA159" s="11">
        <f t="shared" si="17"/>
        <v>3353</v>
      </c>
    </row>
    <row r="160" spans="1:27" x14ac:dyDescent="0.25">
      <c r="A160" s="22" t="str">
        <f t="shared" si="14"/>
        <v>Town of Greenburgh - 61</v>
      </c>
      <c r="B160" s="11">
        <v>40061</v>
      </c>
      <c r="C160" s="11">
        <v>264</v>
      </c>
      <c r="D160" s="11">
        <v>246</v>
      </c>
      <c r="E160" s="11">
        <v>256</v>
      </c>
      <c r="F160" s="11">
        <v>266</v>
      </c>
      <c r="G160" s="11">
        <v>251</v>
      </c>
      <c r="H160" s="11">
        <v>242</v>
      </c>
      <c r="I160" s="11">
        <v>248</v>
      </c>
      <c r="J160" s="11">
        <v>100</v>
      </c>
      <c r="K160" s="11">
        <v>94</v>
      </c>
      <c r="L160" s="11">
        <v>93</v>
      </c>
      <c r="M160" s="11">
        <v>87</v>
      </c>
      <c r="N160" s="11">
        <v>89</v>
      </c>
      <c r="O160" s="11">
        <v>89</v>
      </c>
      <c r="P160" s="11">
        <v>94</v>
      </c>
      <c r="Q160" s="11">
        <v>20</v>
      </c>
      <c r="R160" s="11">
        <v>18</v>
      </c>
      <c r="S160" s="11">
        <v>22</v>
      </c>
      <c r="T160" s="11">
        <v>17</v>
      </c>
      <c r="U160" s="11">
        <v>19</v>
      </c>
      <c r="V160" s="11">
        <v>18</v>
      </c>
      <c r="W160" s="11">
        <v>16</v>
      </c>
      <c r="X160" s="11">
        <v>0</v>
      </c>
      <c r="Y160" s="11">
        <f t="shared" si="15"/>
        <v>2549</v>
      </c>
      <c r="Z160" s="24">
        <f t="shared" si="16"/>
        <v>412</v>
      </c>
      <c r="AA160" s="11">
        <f t="shared" si="17"/>
        <v>2961</v>
      </c>
    </row>
    <row r="161" spans="1:27" x14ac:dyDescent="0.25">
      <c r="A161" s="22" t="str">
        <f t="shared" si="14"/>
        <v>Town of Greenburgh - 62</v>
      </c>
      <c r="B161" s="11">
        <v>40062</v>
      </c>
      <c r="C161" s="11">
        <v>350</v>
      </c>
      <c r="D161" s="11">
        <v>334</v>
      </c>
      <c r="E161" s="11">
        <v>345</v>
      </c>
      <c r="F161" s="11">
        <v>346</v>
      </c>
      <c r="G161" s="11">
        <v>345</v>
      </c>
      <c r="H161" s="11">
        <v>338</v>
      </c>
      <c r="I161" s="11">
        <v>355</v>
      </c>
      <c r="J161" s="11">
        <v>89</v>
      </c>
      <c r="K161" s="11">
        <v>85</v>
      </c>
      <c r="L161" s="11">
        <v>84</v>
      </c>
      <c r="M161" s="11">
        <v>82</v>
      </c>
      <c r="N161" s="11">
        <v>74</v>
      </c>
      <c r="O161" s="11">
        <v>80</v>
      </c>
      <c r="P161" s="11">
        <v>75</v>
      </c>
      <c r="Q161" s="11">
        <v>9</v>
      </c>
      <c r="R161" s="11">
        <v>5</v>
      </c>
      <c r="S161" s="11">
        <v>6</v>
      </c>
      <c r="T161" s="11">
        <v>4</v>
      </c>
      <c r="U161" s="11">
        <v>8</v>
      </c>
      <c r="V161" s="11">
        <v>7</v>
      </c>
      <c r="W161" s="11">
        <v>8</v>
      </c>
      <c r="X161" s="11">
        <v>1</v>
      </c>
      <c r="Y161" s="11">
        <f t="shared" si="15"/>
        <v>3030</v>
      </c>
      <c r="Z161" s="24">
        <f t="shared" si="16"/>
        <v>302</v>
      </c>
      <c r="AA161" s="11">
        <f t="shared" si="17"/>
        <v>3332</v>
      </c>
    </row>
    <row r="162" spans="1:27" x14ac:dyDescent="0.25">
      <c r="A162" s="22" t="str">
        <f t="shared" si="14"/>
        <v>Town of Greenburgh - 63</v>
      </c>
      <c r="B162" s="11">
        <v>40063</v>
      </c>
      <c r="C162" s="11">
        <v>395</v>
      </c>
      <c r="D162" s="11">
        <v>368</v>
      </c>
      <c r="E162" s="11">
        <v>395</v>
      </c>
      <c r="F162" s="11">
        <v>397</v>
      </c>
      <c r="G162" s="11">
        <v>383</v>
      </c>
      <c r="H162" s="11">
        <v>363</v>
      </c>
      <c r="I162" s="11">
        <v>377</v>
      </c>
      <c r="J162" s="11">
        <v>78</v>
      </c>
      <c r="K162" s="11">
        <v>73</v>
      </c>
      <c r="L162" s="11">
        <v>75</v>
      </c>
      <c r="M162" s="11">
        <v>70</v>
      </c>
      <c r="N162" s="11">
        <v>68</v>
      </c>
      <c r="O162" s="11">
        <v>74</v>
      </c>
      <c r="P162" s="11">
        <v>68</v>
      </c>
      <c r="Q162" s="11">
        <v>8</v>
      </c>
      <c r="R162" s="11">
        <v>8</v>
      </c>
      <c r="S162" s="11">
        <v>3</v>
      </c>
      <c r="T162" s="11">
        <v>5</v>
      </c>
      <c r="U162" s="11">
        <v>7</v>
      </c>
      <c r="V162" s="11">
        <v>5</v>
      </c>
      <c r="W162" s="11">
        <v>6</v>
      </c>
      <c r="X162" s="11">
        <v>0</v>
      </c>
      <c r="Y162" s="11">
        <f t="shared" si="15"/>
        <v>3226</v>
      </c>
      <c r="Z162" s="24">
        <f t="shared" si="16"/>
        <v>596</v>
      </c>
      <c r="AA162" s="11">
        <f t="shared" si="17"/>
        <v>3822</v>
      </c>
    </row>
    <row r="163" spans="1:27" x14ac:dyDescent="0.25">
      <c r="A163" s="22" t="str">
        <f t="shared" si="14"/>
        <v>Town of Greenburgh - 64</v>
      </c>
      <c r="B163" s="11">
        <v>40064</v>
      </c>
      <c r="C163" s="11">
        <v>338</v>
      </c>
      <c r="D163" s="11">
        <v>318</v>
      </c>
      <c r="E163" s="11">
        <v>333</v>
      </c>
      <c r="F163" s="11">
        <v>327</v>
      </c>
      <c r="G163" s="11">
        <v>325</v>
      </c>
      <c r="H163" s="11">
        <v>311</v>
      </c>
      <c r="I163" s="11">
        <v>322</v>
      </c>
      <c r="J163" s="11">
        <v>69</v>
      </c>
      <c r="K163" s="11">
        <v>63</v>
      </c>
      <c r="L163" s="11">
        <v>57</v>
      </c>
      <c r="M163" s="11">
        <v>56</v>
      </c>
      <c r="N163" s="11">
        <v>57</v>
      </c>
      <c r="O163" s="11">
        <v>58</v>
      </c>
      <c r="P163" s="11">
        <v>57</v>
      </c>
      <c r="Q163" s="11">
        <v>8</v>
      </c>
      <c r="R163" s="11">
        <v>4</v>
      </c>
      <c r="S163" s="11">
        <v>7</v>
      </c>
      <c r="T163" s="11">
        <v>10</v>
      </c>
      <c r="U163" s="11">
        <v>6</v>
      </c>
      <c r="V163" s="11">
        <v>5</v>
      </c>
      <c r="W163" s="11">
        <v>4</v>
      </c>
      <c r="X163" s="11">
        <v>0</v>
      </c>
      <c r="Y163" s="11">
        <f t="shared" si="15"/>
        <v>2735</v>
      </c>
      <c r="Z163" s="24">
        <f t="shared" si="16"/>
        <v>555</v>
      </c>
      <c r="AA163" s="11">
        <f t="shared" si="17"/>
        <v>3290</v>
      </c>
    </row>
    <row r="164" spans="1:27" x14ac:dyDescent="0.25">
      <c r="A164" s="22" t="str">
        <f t="shared" si="14"/>
        <v>Town of Greenburgh - 65</v>
      </c>
      <c r="B164" s="11">
        <v>40065</v>
      </c>
      <c r="C164" s="11">
        <v>302</v>
      </c>
      <c r="D164" s="11">
        <v>290</v>
      </c>
      <c r="E164" s="11">
        <v>295</v>
      </c>
      <c r="F164" s="11">
        <v>298</v>
      </c>
      <c r="G164" s="11">
        <v>289</v>
      </c>
      <c r="H164" s="11">
        <v>287</v>
      </c>
      <c r="I164" s="11">
        <v>290</v>
      </c>
      <c r="J164" s="11">
        <v>169</v>
      </c>
      <c r="K164" s="11">
        <v>167</v>
      </c>
      <c r="L164" s="11">
        <v>166</v>
      </c>
      <c r="M164" s="11">
        <v>162</v>
      </c>
      <c r="N164" s="11">
        <v>151</v>
      </c>
      <c r="O164" s="11">
        <v>163</v>
      </c>
      <c r="P164" s="11">
        <v>157</v>
      </c>
      <c r="Q164" s="11">
        <v>20</v>
      </c>
      <c r="R164" s="11">
        <v>17</v>
      </c>
      <c r="S164" s="11">
        <v>18</v>
      </c>
      <c r="T164" s="11">
        <v>18</v>
      </c>
      <c r="U164" s="11">
        <v>25</v>
      </c>
      <c r="V164" s="11">
        <v>17</v>
      </c>
      <c r="W164" s="11">
        <v>20</v>
      </c>
      <c r="X164" s="11">
        <v>0</v>
      </c>
      <c r="Y164" s="11">
        <f t="shared" si="15"/>
        <v>3321</v>
      </c>
      <c r="Z164" s="24">
        <f t="shared" si="16"/>
        <v>319</v>
      </c>
      <c r="AA164" s="11">
        <f t="shared" si="17"/>
        <v>3640</v>
      </c>
    </row>
    <row r="165" spans="1:27" x14ac:dyDescent="0.25">
      <c r="A165" s="22" t="str">
        <f t="shared" si="14"/>
        <v>Town of Greenburgh - 66</v>
      </c>
      <c r="B165" s="11">
        <v>40066</v>
      </c>
      <c r="C165" s="11">
        <v>167</v>
      </c>
      <c r="D165" s="11">
        <v>154</v>
      </c>
      <c r="E165" s="11">
        <v>169</v>
      </c>
      <c r="F165" s="11">
        <v>168</v>
      </c>
      <c r="G165" s="11">
        <v>164</v>
      </c>
      <c r="H165" s="11">
        <v>154</v>
      </c>
      <c r="I165" s="11">
        <v>159</v>
      </c>
      <c r="J165" s="11">
        <v>108</v>
      </c>
      <c r="K165" s="11">
        <v>105</v>
      </c>
      <c r="L165" s="11">
        <v>108</v>
      </c>
      <c r="M165" s="11">
        <v>99</v>
      </c>
      <c r="N165" s="11">
        <v>103</v>
      </c>
      <c r="O165" s="11">
        <v>104</v>
      </c>
      <c r="P165" s="11">
        <v>102</v>
      </c>
      <c r="Q165" s="11">
        <v>16</v>
      </c>
      <c r="R165" s="11">
        <v>13</v>
      </c>
      <c r="S165" s="11">
        <v>15</v>
      </c>
      <c r="T165" s="11">
        <v>14</v>
      </c>
      <c r="U165" s="11">
        <v>13</v>
      </c>
      <c r="V165" s="11">
        <v>12</v>
      </c>
      <c r="W165" s="11">
        <v>10</v>
      </c>
      <c r="X165" s="11">
        <v>2</v>
      </c>
      <c r="Y165" s="11">
        <f t="shared" si="15"/>
        <v>1959</v>
      </c>
      <c r="Z165" s="24">
        <f t="shared" si="16"/>
        <v>225</v>
      </c>
      <c r="AA165" s="11">
        <f t="shared" si="17"/>
        <v>2184</v>
      </c>
    </row>
    <row r="166" spans="1:27" x14ac:dyDescent="0.25">
      <c r="A166" s="22" t="str">
        <f t="shared" si="14"/>
        <v>Town of Greenburgh - 67</v>
      </c>
      <c r="B166" s="11">
        <v>40067</v>
      </c>
      <c r="C166" s="11">
        <v>360</v>
      </c>
      <c r="D166" s="11">
        <v>344</v>
      </c>
      <c r="E166" s="11">
        <v>356</v>
      </c>
      <c r="F166" s="11">
        <v>356</v>
      </c>
      <c r="G166" s="11">
        <v>349</v>
      </c>
      <c r="H166" s="11">
        <v>335</v>
      </c>
      <c r="I166" s="11">
        <v>350</v>
      </c>
      <c r="J166" s="11">
        <v>168</v>
      </c>
      <c r="K166" s="11">
        <v>168</v>
      </c>
      <c r="L166" s="11">
        <v>163</v>
      </c>
      <c r="M166" s="11">
        <v>159</v>
      </c>
      <c r="N166" s="11">
        <v>158</v>
      </c>
      <c r="O166" s="11">
        <v>162</v>
      </c>
      <c r="P166" s="11">
        <v>162</v>
      </c>
      <c r="Q166" s="11">
        <v>19</v>
      </c>
      <c r="R166" s="11">
        <v>14</v>
      </c>
      <c r="S166" s="11">
        <v>21</v>
      </c>
      <c r="T166" s="11">
        <v>18</v>
      </c>
      <c r="U166" s="11">
        <v>17</v>
      </c>
      <c r="V166" s="11">
        <v>14</v>
      </c>
      <c r="W166" s="11">
        <v>13</v>
      </c>
      <c r="X166" s="11">
        <v>5</v>
      </c>
      <c r="Y166" s="11">
        <f t="shared" si="15"/>
        <v>3711</v>
      </c>
      <c r="Z166" s="24">
        <f t="shared" si="16"/>
        <v>363</v>
      </c>
      <c r="AA166" s="11">
        <f t="shared" si="17"/>
        <v>4074</v>
      </c>
    </row>
    <row r="167" spans="1:27" x14ac:dyDescent="0.25">
      <c r="A167" s="22" t="str">
        <f t="shared" si="14"/>
        <v>Town of Greenburgh - 68</v>
      </c>
      <c r="B167" s="11">
        <v>40068</v>
      </c>
      <c r="C167" s="11">
        <v>212</v>
      </c>
      <c r="D167" s="11">
        <v>196</v>
      </c>
      <c r="E167" s="11">
        <v>208</v>
      </c>
      <c r="F167" s="11">
        <v>203</v>
      </c>
      <c r="G167" s="11">
        <v>205</v>
      </c>
      <c r="H167" s="11">
        <v>198</v>
      </c>
      <c r="I167" s="11">
        <v>200</v>
      </c>
      <c r="J167" s="11">
        <v>117</v>
      </c>
      <c r="K167" s="11">
        <v>105</v>
      </c>
      <c r="L167" s="11">
        <v>104</v>
      </c>
      <c r="M167" s="11">
        <v>103</v>
      </c>
      <c r="N167" s="11">
        <v>98</v>
      </c>
      <c r="O167" s="11">
        <v>102</v>
      </c>
      <c r="P167" s="11">
        <v>100</v>
      </c>
      <c r="Q167" s="11">
        <v>12</v>
      </c>
      <c r="R167" s="11">
        <v>12</v>
      </c>
      <c r="S167" s="11">
        <v>13</v>
      </c>
      <c r="T167" s="11">
        <v>10</v>
      </c>
      <c r="U167" s="11">
        <v>13</v>
      </c>
      <c r="V167" s="11">
        <v>6</v>
      </c>
      <c r="W167" s="11">
        <v>9</v>
      </c>
      <c r="X167" s="11">
        <v>0</v>
      </c>
      <c r="Y167" s="11">
        <f t="shared" si="15"/>
        <v>2226</v>
      </c>
      <c r="Z167" s="24">
        <f t="shared" si="16"/>
        <v>336</v>
      </c>
      <c r="AA167" s="11">
        <f t="shared" si="17"/>
        <v>2562</v>
      </c>
    </row>
    <row r="168" spans="1:27" x14ac:dyDescent="0.25">
      <c r="A168" s="22" t="str">
        <f t="shared" si="14"/>
        <v>Town of Greenburgh - 69</v>
      </c>
      <c r="B168" s="11">
        <v>40069</v>
      </c>
      <c r="C168" s="11">
        <v>342</v>
      </c>
      <c r="D168" s="11">
        <v>334</v>
      </c>
      <c r="E168" s="11">
        <v>347</v>
      </c>
      <c r="F168" s="11">
        <v>335</v>
      </c>
      <c r="G168" s="11">
        <v>343</v>
      </c>
      <c r="H168" s="11">
        <v>332</v>
      </c>
      <c r="I168" s="11">
        <v>332</v>
      </c>
      <c r="J168" s="11">
        <v>105</v>
      </c>
      <c r="K168" s="11">
        <v>99</v>
      </c>
      <c r="L168" s="11">
        <v>95</v>
      </c>
      <c r="M168" s="11">
        <v>94</v>
      </c>
      <c r="N168" s="11">
        <v>79</v>
      </c>
      <c r="O168" s="11">
        <v>85</v>
      </c>
      <c r="P168" s="11">
        <v>89</v>
      </c>
      <c r="Q168" s="11">
        <v>20</v>
      </c>
      <c r="R168" s="11">
        <v>18</v>
      </c>
      <c r="S168" s="11">
        <v>20</v>
      </c>
      <c r="T168" s="11">
        <v>18</v>
      </c>
      <c r="U168" s="11">
        <v>23</v>
      </c>
      <c r="V168" s="11">
        <v>19</v>
      </c>
      <c r="W168" s="11">
        <v>18</v>
      </c>
      <c r="X168" s="11">
        <v>0</v>
      </c>
      <c r="Y168" s="11">
        <f t="shared" si="15"/>
        <v>3147</v>
      </c>
      <c r="Z168" s="24">
        <f t="shared" si="16"/>
        <v>423</v>
      </c>
      <c r="AA168" s="11">
        <f t="shared" si="17"/>
        <v>3570</v>
      </c>
    </row>
    <row r="169" spans="1:27" x14ac:dyDescent="0.25">
      <c r="A169" s="22" t="str">
        <f t="shared" si="14"/>
        <v>Town of Greenburgh - 70</v>
      </c>
      <c r="B169" s="11">
        <v>40070</v>
      </c>
      <c r="C169" s="11">
        <v>267</v>
      </c>
      <c r="D169" s="11">
        <v>266</v>
      </c>
      <c r="E169" s="11">
        <v>269</v>
      </c>
      <c r="F169" s="11">
        <v>264</v>
      </c>
      <c r="G169" s="11">
        <v>262</v>
      </c>
      <c r="H169" s="11">
        <v>262</v>
      </c>
      <c r="I169" s="11">
        <v>264</v>
      </c>
      <c r="J169" s="11">
        <v>124</v>
      </c>
      <c r="K169" s="11">
        <v>119</v>
      </c>
      <c r="L169" s="11">
        <v>118</v>
      </c>
      <c r="M169" s="11">
        <v>106</v>
      </c>
      <c r="N169" s="11">
        <v>113</v>
      </c>
      <c r="O169" s="11">
        <v>114</v>
      </c>
      <c r="P169" s="11">
        <v>115</v>
      </c>
      <c r="Q169" s="11">
        <v>16</v>
      </c>
      <c r="R169" s="11">
        <v>10</v>
      </c>
      <c r="S169" s="11">
        <v>14</v>
      </c>
      <c r="T169" s="11">
        <v>18</v>
      </c>
      <c r="U169" s="11">
        <v>11</v>
      </c>
      <c r="V169" s="11">
        <v>7</v>
      </c>
      <c r="W169" s="11">
        <v>9</v>
      </c>
      <c r="X169" s="11">
        <v>0</v>
      </c>
      <c r="Y169" s="11">
        <f t="shared" si="15"/>
        <v>2748</v>
      </c>
      <c r="Z169" s="24">
        <f t="shared" si="16"/>
        <v>346</v>
      </c>
      <c r="AA169" s="11">
        <f t="shared" si="17"/>
        <v>3094</v>
      </c>
    </row>
    <row r="170" spans="1:27" x14ac:dyDescent="0.25">
      <c r="A170" s="22" t="str">
        <f t="shared" si="14"/>
        <v>Town of Greenburgh - 71</v>
      </c>
      <c r="B170" s="11">
        <v>40071</v>
      </c>
      <c r="C170" s="11">
        <v>224</v>
      </c>
      <c r="D170" s="11">
        <v>202</v>
      </c>
      <c r="E170" s="11">
        <v>217</v>
      </c>
      <c r="F170" s="11">
        <v>213</v>
      </c>
      <c r="G170" s="11">
        <v>214</v>
      </c>
      <c r="H170" s="11">
        <v>201</v>
      </c>
      <c r="I170" s="11">
        <v>205</v>
      </c>
      <c r="J170" s="11">
        <v>85</v>
      </c>
      <c r="K170" s="11">
        <v>81</v>
      </c>
      <c r="L170" s="11">
        <v>82</v>
      </c>
      <c r="M170" s="11">
        <v>82</v>
      </c>
      <c r="N170" s="11">
        <v>82</v>
      </c>
      <c r="O170" s="11">
        <v>83</v>
      </c>
      <c r="P170" s="11">
        <v>81</v>
      </c>
      <c r="Q170" s="11">
        <v>11</v>
      </c>
      <c r="R170" s="11">
        <v>11</v>
      </c>
      <c r="S170" s="11">
        <v>12</v>
      </c>
      <c r="T170" s="11">
        <v>10</v>
      </c>
      <c r="U170" s="11">
        <v>10</v>
      </c>
      <c r="V170" s="11">
        <v>12</v>
      </c>
      <c r="W170" s="11">
        <v>10</v>
      </c>
      <c r="X170" s="11">
        <v>0</v>
      </c>
      <c r="Y170" s="11">
        <f t="shared" si="15"/>
        <v>2128</v>
      </c>
      <c r="Z170" s="24">
        <f t="shared" si="16"/>
        <v>329</v>
      </c>
      <c r="AA170" s="11">
        <f t="shared" si="17"/>
        <v>2457</v>
      </c>
    </row>
    <row r="171" spans="1:27" x14ac:dyDescent="0.25">
      <c r="A171" s="22" t="str">
        <f t="shared" si="14"/>
        <v>Town of Greenburgh - 72</v>
      </c>
      <c r="B171" s="11">
        <v>40072</v>
      </c>
      <c r="C171" s="11">
        <v>241</v>
      </c>
      <c r="D171" s="11">
        <v>231</v>
      </c>
      <c r="E171" s="11">
        <v>235</v>
      </c>
      <c r="F171" s="11">
        <v>240</v>
      </c>
      <c r="G171" s="11">
        <v>236</v>
      </c>
      <c r="H171" s="11">
        <v>226</v>
      </c>
      <c r="I171" s="11">
        <v>230</v>
      </c>
      <c r="J171" s="11">
        <v>98</v>
      </c>
      <c r="K171" s="11">
        <v>90</v>
      </c>
      <c r="L171" s="11">
        <v>97</v>
      </c>
      <c r="M171" s="11">
        <v>85</v>
      </c>
      <c r="N171" s="11">
        <v>87</v>
      </c>
      <c r="O171" s="11">
        <v>88</v>
      </c>
      <c r="P171" s="11">
        <v>88</v>
      </c>
      <c r="Q171" s="11">
        <v>9</v>
      </c>
      <c r="R171" s="11">
        <v>7</v>
      </c>
      <c r="S171" s="11">
        <v>6</v>
      </c>
      <c r="T171" s="11">
        <v>7</v>
      </c>
      <c r="U171" s="11">
        <v>9</v>
      </c>
      <c r="V171" s="11">
        <v>5</v>
      </c>
      <c r="W171" s="11">
        <v>7</v>
      </c>
      <c r="X171" s="11">
        <v>0</v>
      </c>
      <c r="Y171" s="11">
        <f t="shared" si="15"/>
        <v>2322</v>
      </c>
      <c r="Z171" s="24">
        <f t="shared" si="16"/>
        <v>380</v>
      </c>
      <c r="AA171" s="11">
        <f t="shared" si="17"/>
        <v>2702</v>
      </c>
    </row>
    <row r="172" spans="1:27" x14ac:dyDescent="0.25">
      <c r="A172" s="22" t="str">
        <f t="shared" si="14"/>
        <v>Town of Greenburgh - 73</v>
      </c>
      <c r="B172" s="11">
        <v>40073</v>
      </c>
      <c r="C172" s="11">
        <v>459</v>
      </c>
      <c r="D172" s="11">
        <v>447</v>
      </c>
      <c r="E172" s="11">
        <v>453</v>
      </c>
      <c r="F172" s="11">
        <v>449</v>
      </c>
      <c r="G172" s="11">
        <v>455</v>
      </c>
      <c r="H172" s="11">
        <v>445</v>
      </c>
      <c r="I172" s="11">
        <v>450</v>
      </c>
      <c r="J172" s="11">
        <v>154</v>
      </c>
      <c r="K172" s="11">
        <v>149</v>
      </c>
      <c r="L172" s="11">
        <v>159</v>
      </c>
      <c r="M172" s="11">
        <v>147</v>
      </c>
      <c r="N172" s="11">
        <v>141</v>
      </c>
      <c r="O172" s="11">
        <v>145</v>
      </c>
      <c r="P172" s="11">
        <v>143</v>
      </c>
      <c r="Q172" s="11">
        <v>17</v>
      </c>
      <c r="R172" s="11">
        <v>16</v>
      </c>
      <c r="S172" s="11">
        <v>19</v>
      </c>
      <c r="T172" s="11">
        <v>17</v>
      </c>
      <c r="U172" s="11">
        <v>14</v>
      </c>
      <c r="V172" s="11">
        <v>16</v>
      </c>
      <c r="W172" s="11">
        <v>18</v>
      </c>
      <c r="X172" s="11">
        <v>0</v>
      </c>
      <c r="Y172" s="11">
        <f t="shared" si="15"/>
        <v>4313</v>
      </c>
      <c r="Z172" s="24">
        <f t="shared" si="16"/>
        <v>342</v>
      </c>
      <c r="AA172" s="11">
        <f t="shared" si="17"/>
        <v>4655</v>
      </c>
    </row>
    <row r="173" spans="1:27" x14ac:dyDescent="0.25">
      <c r="A173" s="22" t="str">
        <f t="shared" si="14"/>
        <v>Town of Greenburgh - 74</v>
      </c>
      <c r="B173" s="11">
        <v>40074</v>
      </c>
      <c r="C173" s="11">
        <v>364</v>
      </c>
      <c r="D173" s="11">
        <v>352</v>
      </c>
      <c r="E173" s="11">
        <v>361</v>
      </c>
      <c r="F173" s="11">
        <v>370</v>
      </c>
      <c r="G173" s="11">
        <v>363</v>
      </c>
      <c r="H173" s="11">
        <v>357</v>
      </c>
      <c r="I173" s="11">
        <v>350</v>
      </c>
      <c r="J173" s="11">
        <v>123</v>
      </c>
      <c r="K173" s="11">
        <v>120</v>
      </c>
      <c r="L173" s="11">
        <v>122</v>
      </c>
      <c r="M173" s="11">
        <v>110</v>
      </c>
      <c r="N173" s="11">
        <v>114</v>
      </c>
      <c r="O173" s="11">
        <v>118</v>
      </c>
      <c r="P173" s="11">
        <v>120</v>
      </c>
      <c r="Q173" s="11">
        <v>24</v>
      </c>
      <c r="R173" s="11">
        <v>23</v>
      </c>
      <c r="S173" s="11">
        <v>24</v>
      </c>
      <c r="T173" s="11">
        <v>23</v>
      </c>
      <c r="U173" s="11">
        <v>19</v>
      </c>
      <c r="V173" s="11">
        <v>18</v>
      </c>
      <c r="W173" s="11">
        <v>17</v>
      </c>
      <c r="X173" s="11">
        <v>0</v>
      </c>
      <c r="Y173" s="11">
        <f t="shared" si="15"/>
        <v>3492</v>
      </c>
      <c r="Z173" s="24">
        <f t="shared" si="16"/>
        <v>358</v>
      </c>
      <c r="AA173" s="11">
        <f t="shared" si="17"/>
        <v>3850</v>
      </c>
    </row>
    <row r="174" spans="1:27" x14ac:dyDescent="0.25">
      <c r="A174" s="22" t="str">
        <f t="shared" si="14"/>
        <v>Town of Greenburgh - 75</v>
      </c>
      <c r="B174" s="11">
        <v>40075</v>
      </c>
      <c r="C174" s="11">
        <v>116</v>
      </c>
      <c r="D174" s="11">
        <v>112</v>
      </c>
      <c r="E174" s="11">
        <v>108</v>
      </c>
      <c r="F174" s="11">
        <v>108</v>
      </c>
      <c r="G174" s="11">
        <v>109</v>
      </c>
      <c r="H174" s="11">
        <v>104</v>
      </c>
      <c r="I174" s="11">
        <v>107</v>
      </c>
      <c r="J174" s="11">
        <v>99</v>
      </c>
      <c r="K174" s="11">
        <v>95</v>
      </c>
      <c r="L174" s="11">
        <v>102</v>
      </c>
      <c r="M174" s="11">
        <v>99</v>
      </c>
      <c r="N174" s="11">
        <v>93</v>
      </c>
      <c r="O174" s="11">
        <v>99</v>
      </c>
      <c r="P174" s="11">
        <v>94</v>
      </c>
      <c r="Q174" s="11">
        <v>12</v>
      </c>
      <c r="R174" s="11">
        <v>10</v>
      </c>
      <c r="S174" s="11">
        <v>10</v>
      </c>
      <c r="T174" s="11">
        <v>10</v>
      </c>
      <c r="U174" s="11">
        <v>11</v>
      </c>
      <c r="V174" s="11">
        <v>8</v>
      </c>
      <c r="W174" s="11">
        <v>10</v>
      </c>
      <c r="X174" s="11">
        <v>0</v>
      </c>
      <c r="Y174" s="11">
        <f t="shared" si="15"/>
        <v>1516</v>
      </c>
      <c r="Z174" s="24">
        <f t="shared" si="16"/>
        <v>150</v>
      </c>
      <c r="AA174" s="11">
        <f t="shared" si="17"/>
        <v>1666</v>
      </c>
    </row>
    <row r="175" spans="1:27" x14ac:dyDescent="0.25">
      <c r="A175" s="22" t="str">
        <f t="shared" si="14"/>
        <v>Town of Greenburgh - 76</v>
      </c>
      <c r="B175" s="11">
        <v>40076</v>
      </c>
      <c r="C175" s="11">
        <v>242</v>
      </c>
      <c r="D175" s="11">
        <v>241</v>
      </c>
      <c r="E175" s="11">
        <v>242</v>
      </c>
      <c r="F175" s="11">
        <v>244</v>
      </c>
      <c r="G175" s="11">
        <v>246</v>
      </c>
      <c r="H175" s="11">
        <v>234</v>
      </c>
      <c r="I175" s="11">
        <v>243</v>
      </c>
      <c r="J175" s="11">
        <v>85</v>
      </c>
      <c r="K175" s="11">
        <v>85</v>
      </c>
      <c r="L175" s="11">
        <v>93</v>
      </c>
      <c r="M175" s="11">
        <v>86</v>
      </c>
      <c r="N175" s="11">
        <v>89</v>
      </c>
      <c r="O175" s="11">
        <v>91</v>
      </c>
      <c r="P175" s="11">
        <v>90</v>
      </c>
      <c r="Q175" s="11">
        <v>11</v>
      </c>
      <c r="R175" s="11">
        <v>8</v>
      </c>
      <c r="S175" s="11">
        <v>8</v>
      </c>
      <c r="T175" s="11">
        <v>8</v>
      </c>
      <c r="U175" s="11">
        <v>6</v>
      </c>
      <c r="V175" s="11">
        <v>7</v>
      </c>
      <c r="W175" s="11">
        <v>7</v>
      </c>
      <c r="X175" s="11">
        <v>0</v>
      </c>
      <c r="Y175" s="11">
        <f t="shared" si="15"/>
        <v>2366</v>
      </c>
      <c r="Z175" s="24">
        <f t="shared" si="16"/>
        <v>210</v>
      </c>
      <c r="AA175" s="11">
        <f t="shared" si="17"/>
        <v>2576</v>
      </c>
    </row>
    <row r="176" spans="1:27" x14ac:dyDescent="0.25">
      <c r="A176" s="22" t="str">
        <f t="shared" si="14"/>
        <v>Town of Greenburgh - 77</v>
      </c>
      <c r="B176" s="11">
        <v>40077</v>
      </c>
      <c r="C176" s="11">
        <v>272</v>
      </c>
      <c r="D176" s="11">
        <v>259</v>
      </c>
      <c r="E176" s="11">
        <v>270</v>
      </c>
      <c r="F176" s="11">
        <v>268</v>
      </c>
      <c r="G176" s="11">
        <v>264</v>
      </c>
      <c r="H176" s="11">
        <v>254</v>
      </c>
      <c r="I176" s="11">
        <v>261</v>
      </c>
      <c r="J176" s="11">
        <v>162</v>
      </c>
      <c r="K176" s="11">
        <v>156</v>
      </c>
      <c r="L176" s="11">
        <v>160</v>
      </c>
      <c r="M176" s="11">
        <v>155</v>
      </c>
      <c r="N176" s="11">
        <v>149</v>
      </c>
      <c r="O176" s="11">
        <v>158</v>
      </c>
      <c r="P176" s="11">
        <v>150</v>
      </c>
      <c r="Q176" s="11">
        <v>23</v>
      </c>
      <c r="R176" s="11">
        <v>20</v>
      </c>
      <c r="S176" s="11">
        <v>20</v>
      </c>
      <c r="T176" s="11">
        <v>18</v>
      </c>
      <c r="U176" s="11">
        <v>20</v>
      </c>
      <c r="V176" s="11">
        <v>18</v>
      </c>
      <c r="W176" s="11">
        <v>19</v>
      </c>
      <c r="X176" s="11">
        <v>1</v>
      </c>
      <c r="Y176" s="11">
        <f t="shared" si="15"/>
        <v>3077</v>
      </c>
      <c r="Z176" s="24">
        <f t="shared" si="16"/>
        <v>346</v>
      </c>
      <c r="AA176" s="11">
        <f t="shared" si="17"/>
        <v>3423</v>
      </c>
    </row>
    <row r="177" spans="1:27" x14ac:dyDescent="0.25">
      <c r="A177" s="22" t="str">
        <f t="shared" si="14"/>
        <v>Town of Greenburgh - 78</v>
      </c>
      <c r="B177" s="11">
        <v>40078</v>
      </c>
      <c r="C177" s="11">
        <v>357</v>
      </c>
      <c r="D177" s="11">
        <v>332</v>
      </c>
      <c r="E177" s="11">
        <v>347</v>
      </c>
      <c r="F177" s="11">
        <v>349</v>
      </c>
      <c r="G177" s="11">
        <v>344</v>
      </c>
      <c r="H177" s="11">
        <v>334</v>
      </c>
      <c r="I177" s="11">
        <v>340</v>
      </c>
      <c r="J177" s="11">
        <v>54</v>
      </c>
      <c r="K177" s="11">
        <v>51</v>
      </c>
      <c r="L177" s="11">
        <v>53</v>
      </c>
      <c r="M177" s="11">
        <v>48</v>
      </c>
      <c r="N177" s="11">
        <v>54</v>
      </c>
      <c r="O177" s="11">
        <v>51</v>
      </c>
      <c r="P177" s="11">
        <v>51</v>
      </c>
      <c r="Q177" s="11">
        <v>3</v>
      </c>
      <c r="R177" s="11">
        <v>4</v>
      </c>
      <c r="S177" s="11">
        <v>8</v>
      </c>
      <c r="T177" s="11">
        <v>4</v>
      </c>
      <c r="U177" s="11">
        <v>4</v>
      </c>
      <c r="V177" s="11">
        <v>3</v>
      </c>
      <c r="W177" s="11">
        <v>6</v>
      </c>
      <c r="X177" s="11">
        <v>1</v>
      </c>
      <c r="Y177" s="11">
        <f t="shared" si="15"/>
        <v>2798</v>
      </c>
      <c r="Z177" s="24">
        <f t="shared" si="16"/>
        <v>380</v>
      </c>
      <c r="AA177" s="11">
        <f t="shared" si="17"/>
        <v>3178</v>
      </c>
    </row>
    <row r="178" spans="1:27" x14ac:dyDescent="0.25">
      <c r="A178" s="22" t="str">
        <f t="shared" si="14"/>
        <v>Town of Greenburgh - 79</v>
      </c>
      <c r="B178" s="11">
        <v>40079</v>
      </c>
      <c r="C178" s="11">
        <v>500</v>
      </c>
      <c r="D178" s="11">
        <v>492</v>
      </c>
      <c r="E178" s="11">
        <v>502</v>
      </c>
      <c r="F178" s="11">
        <v>504</v>
      </c>
      <c r="G178" s="11">
        <v>495</v>
      </c>
      <c r="H178" s="11">
        <v>489</v>
      </c>
      <c r="I178" s="11">
        <v>488</v>
      </c>
      <c r="J178" s="11">
        <v>148</v>
      </c>
      <c r="K178" s="11">
        <v>135</v>
      </c>
      <c r="L178" s="11">
        <v>144</v>
      </c>
      <c r="M178" s="11">
        <v>137</v>
      </c>
      <c r="N178" s="11">
        <v>135</v>
      </c>
      <c r="O178" s="11">
        <v>127</v>
      </c>
      <c r="P178" s="11">
        <v>127</v>
      </c>
      <c r="Q178" s="11">
        <v>20</v>
      </c>
      <c r="R178" s="11">
        <v>23</v>
      </c>
      <c r="S178" s="11">
        <v>16</v>
      </c>
      <c r="T178" s="11">
        <v>15</v>
      </c>
      <c r="U178" s="11">
        <v>20</v>
      </c>
      <c r="V178" s="11">
        <v>14</v>
      </c>
      <c r="W178" s="11">
        <v>17</v>
      </c>
      <c r="X178" s="11">
        <v>0</v>
      </c>
      <c r="Y178" s="11">
        <f t="shared" si="15"/>
        <v>4548</v>
      </c>
      <c r="Z178" s="24">
        <f t="shared" si="16"/>
        <v>373</v>
      </c>
      <c r="AA178" s="11">
        <f t="shared" si="17"/>
        <v>4921</v>
      </c>
    </row>
    <row r="179" spans="1:27" x14ac:dyDescent="0.25">
      <c r="A179" s="22" t="str">
        <f t="shared" si="14"/>
        <v>Town of Greenburgh - 80</v>
      </c>
      <c r="B179" s="11">
        <v>40080</v>
      </c>
      <c r="C179" s="11">
        <v>156</v>
      </c>
      <c r="D179" s="11">
        <v>152</v>
      </c>
      <c r="E179" s="11">
        <v>153</v>
      </c>
      <c r="F179" s="11">
        <v>159</v>
      </c>
      <c r="G179" s="11">
        <v>153</v>
      </c>
      <c r="H179" s="11">
        <v>148</v>
      </c>
      <c r="I179" s="11">
        <v>148</v>
      </c>
      <c r="J179" s="11">
        <v>45</v>
      </c>
      <c r="K179" s="11">
        <v>41</v>
      </c>
      <c r="L179" s="11">
        <v>45</v>
      </c>
      <c r="M179" s="11">
        <v>41</v>
      </c>
      <c r="N179" s="11">
        <v>41</v>
      </c>
      <c r="O179" s="11">
        <v>40</v>
      </c>
      <c r="P179" s="11">
        <v>41</v>
      </c>
      <c r="Q179" s="11">
        <v>15</v>
      </c>
      <c r="R179" s="11">
        <v>14</v>
      </c>
      <c r="S179" s="11">
        <v>15</v>
      </c>
      <c r="T179" s="11">
        <v>13</v>
      </c>
      <c r="U179" s="11">
        <v>11</v>
      </c>
      <c r="V179" s="11">
        <v>13</v>
      </c>
      <c r="W179" s="11">
        <v>13</v>
      </c>
      <c r="X179" s="11">
        <v>0</v>
      </c>
      <c r="Y179" s="11">
        <f t="shared" si="15"/>
        <v>1457</v>
      </c>
      <c r="Z179" s="24">
        <f t="shared" si="16"/>
        <v>125</v>
      </c>
      <c r="AA179" s="11">
        <f t="shared" si="17"/>
        <v>1582</v>
      </c>
    </row>
    <row r="180" spans="1:27" ht="13.8" thickBot="1" x14ac:dyDescent="0.3">
      <c r="A180" s="18" t="str">
        <f t="shared" si="14"/>
        <v>Town of Greenburgh - 81</v>
      </c>
      <c r="B180" s="19">
        <v>40081</v>
      </c>
      <c r="C180" s="19">
        <v>202</v>
      </c>
      <c r="D180" s="19">
        <v>197</v>
      </c>
      <c r="E180" s="19">
        <v>202</v>
      </c>
      <c r="F180" s="19">
        <v>206</v>
      </c>
      <c r="G180" s="19">
        <v>197</v>
      </c>
      <c r="H180" s="19">
        <v>189</v>
      </c>
      <c r="I180" s="19">
        <v>194</v>
      </c>
      <c r="J180" s="19">
        <v>26</v>
      </c>
      <c r="K180" s="19">
        <v>19</v>
      </c>
      <c r="L180" s="19">
        <v>18</v>
      </c>
      <c r="M180" s="19">
        <v>17</v>
      </c>
      <c r="N180" s="19">
        <v>16</v>
      </c>
      <c r="O180" s="19">
        <v>19</v>
      </c>
      <c r="P180" s="19">
        <v>16</v>
      </c>
      <c r="Q180" s="19">
        <v>4</v>
      </c>
      <c r="R180" s="19">
        <v>3</v>
      </c>
      <c r="S180" s="19">
        <v>2</v>
      </c>
      <c r="T180" s="19">
        <v>3</v>
      </c>
      <c r="U180" s="19">
        <v>4</v>
      </c>
      <c r="V180" s="19">
        <v>3</v>
      </c>
      <c r="W180" s="19">
        <v>3</v>
      </c>
      <c r="X180" s="19">
        <v>0</v>
      </c>
      <c r="Y180" s="19">
        <f t="shared" si="15"/>
        <v>1540</v>
      </c>
      <c r="Z180" s="26">
        <f t="shared" si="16"/>
        <v>343</v>
      </c>
      <c r="AA180" s="19">
        <f t="shared" si="17"/>
        <v>1883</v>
      </c>
    </row>
    <row r="181" spans="1:27" x14ac:dyDescent="0.25">
      <c r="A181" s="22"/>
      <c r="B181" s="11" t="s">
        <v>977</v>
      </c>
      <c r="C181" s="11">
        <f>SUM(C100:C180)</f>
        <v>24677</v>
      </c>
      <c r="D181" s="11">
        <f t="shared" ref="D181:AA181" si="18">SUM(D100:D180)</f>
        <v>23683</v>
      </c>
      <c r="E181" s="11">
        <f t="shared" si="18"/>
        <v>24550</v>
      </c>
      <c r="F181" s="11">
        <f t="shared" si="18"/>
        <v>24543</v>
      </c>
      <c r="G181" s="11">
        <f t="shared" si="18"/>
        <v>24212</v>
      </c>
      <c r="H181" s="11">
        <f t="shared" si="18"/>
        <v>23535</v>
      </c>
      <c r="I181" s="11">
        <f t="shared" si="18"/>
        <v>23828</v>
      </c>
      <c r="J181" s="11">
        <f t="shared" si="18"/>
        <v>9199</v>
      </c>
      <c r="K181" s="11">
        <f t="shared" si="18"/>
        <v>8706</v>
      </c>
      <c r="L181" s="11">
        <f t="shared" si="18"/>
        <v>8832</v>
      </c>
      <c r="M181" s="11">
        <f t="shared" si="18"/>
        <v>8460</v>
      </c>
      <c r="N181" s="11">
        <f t="shared" si="18"/>
        <v>8293</v>
      </c>
      <c r="O181" s="11">
        <f t="shared" si="18"/>
        <v>8488</v>
      </c>
      <c r="P181" s="11">
        <f t="shared" si="18"/>
        <v>8344</v>
      </c>
      <c r="Q181" s="11">
        <f t="shared" si="18"/>
        <v>1067</v>
      </c>
      <c r="R181" s="11">
        <f t="shared" si="18"/>
        <v>962</v>
      </c>
      <c r="S181" s="11">
        <f t="shared" si="18"/>
        <v>989</v>
      </c>
      <c r="T181" s="11">
        <f t="shared" si="18"/>
        <v>918</v>
      </c>
      <c r="U181" s="11">
        <f t="shared" si="18"/>
        <v>987</v>
      </c>
      <c r="V181" s="11">
        <f t="shared" si="18"/>
        <v>834</v>
      </c>
      <c r="W181" s="11">
        <f t="shared" si="18"/>
        <v>887</v>
      </c>
      <c r="X181" s="11">
        <f t="shared" si="18"/>
        <v>35</v>
      </c>
      <c r="Y181" s="11">
        <f t="shared" si="18"/>
        <v>236029</v>
      </c>
      <c r="Z181" s="11">
        <f t="shared" si="18"/>
        <v>27507</v>
      </c>
      <c r="AA181" s="11">
        <f t="shared" si="18"/>
        <v>263536</v>
      </c>
    </row>
    <row r="182" spans="1:27" x14ac:dyDescent="0.25">
      <c r="A182" s="22" t="str">
        <f t="shared" si="14"/>
        <v>Town of Harrison - 1</v>
      </c>
      <c r="B182" s="11">
        <v>50001</v>
      </c>
      <c r="C182" s="11">
        <v>141</v>
      </c>
      <c r="D182" s="11">
        <v>138</v>
      </c>
      <c r="E182" s="11">
        <v>140</v>
      </c>
      <c r="F182" s="11">
        <v>146</v>
      </c>
      <c r="G182" s="11">
        <v>137</v>
      </c>
      <c r="H182" s="11">
        <v>135</v>
      </c>
      <c r="I182" s="11">
        <v>139</v>
      </c>
      <c r="J182" s="11">
        <v>301</v>
      </c>
      <c r="K182" s="11">
        <v>290</v>
      </c>
      <c r="L182" s="11">
        <v>298</v>
      </c>
      <c r="M182" s="11">
        <v>286</v>
      </c>
      <c r="N182" s="11">
        <v>287</v>
      </c>
      <c r="O182" s="11">
        <v>289</v>
      </c>
      <c r="P182" s="11">
        <v>280</v>
      </c>
      <c r="Q182" s="11">
        <v>23</v>
      </c>
      <c r="R182" s="11">
        <v>21</v>
      </c>
      <c r="S182" s="11">
        <v>26</v>
      </c>
      <c r="T182" s="11">
        <v>25</v>
      </c>
      <c r="U182" s="11">
        <v>23</v>
      </c>
      <c r="V182" s="11">
        <v>20</v>
      </c>
      <c r="W182" s="11">
        <v>24</v>
      </c>
      <c r="X182" s="11">
        <v>0</v>
      </c>
      <c r="Y182" s="11">
        <f t="shared" si="15"/>
        <v>3169</v>
      </c>
      <c r="Z182" s="24">
        <f t="shared" si="16"/>
        <v>324</v>
      </c>
      <c r="AA182" s="11">
        <f t="shared" si="17"/>
        <v>3493</v>
      </c>
    </row>
    <row r="183" spans="1:27" x14ac:dyDescent="0.25">
      <c r="A183" s="22" t="str">
        <f t="shared" si="14"/>
        <v>Town of Harrison - 2</v>
      </c>
      <c r="B183" s="11">
        <v>50002</v>
      </c>
      <c r="C183" s="11">
        <v>134</v>
      </c>
      <c r="D183" s="11">
        <v>123</v>
      </c>
      <c r="E183" s="11">
        <v>147</v>
      </c>
      <c r="F183" s="11">
        <v>137</v>
      </c>
      <c r="G183" s="11">
        <v>135</v>
      </c>
      <c r="H183" s="11">
        <v>121</v>
      </c>
      <c r="I183" s="11">
        <v>129</v>
      </c>
      <c r="J183" s="11">
        <v>336</v>
      </c>
      <c r="K183" s="11">
        <v>316</v>
      </c>
      <c r="L183" s="11">
        <v>331</v>
      </c>
      <c r="M183" s="11">
        <v>318</v>
      </c>
      <c r="N183" s="11">
        <v>309</v>
      </c>
      <c r="O183" s="11">
        <v>325</v>
      </c>
      <c r="P183" s="11">
        <v>315</v>
      </c>
      <c r="Q183" s="11">
        <v>31</v>
      </c>
      <c r="R183" s="11">
        <v>24</v>
      </c>
      <c r="S183" s="11">
        <v>30</v>
      </c>
      <c r="T183" s="11">
        <v>26</v>
      </c>
      <c r="U183" s="11">
        <v>25</v>
      </c>
      <c r="V183" s="11">
        <v>20</v>
      </c>
      <c r="W183" s="11">
        <v>25</v>
      </c>
      <c r="X183" s="11">
        <v>0</v>
      </c>
      <c r="Y183" s="11">
        <f t="shared" si="15"/>
        <v>3357</v>
      </c>
      <c r="Z183" s="24">
        <f t="shared" si="16"/>
        <v>563</v>
      </c>
      <c r="AA183" s="11">
        <f t="shared" si="17"/>
        <v>3920</v>
      </c>
    </row>
    <row r="184" spans="1:27" x14ac:dyDescent="0.25">
      <c r="A184" s="22" t="str">
        <f t="shared" si="14"/>
        <v>Town of Harrison - 3</v>
      </c>
      <c r="B184" s="11">
        <v>50003</v>
      </c>
      <c r="C184" s="11">
        <v>354</v>
      </c>
      <c r="D184" s="11">
        <v>335</v>
      </c>
      <c r="E184" s="11">
        <v>355</v>
      </c>
      <c r="F184" s="11">
        <v>347</v>
      </c>
      <c r="G184" s="11">
        <v>345</v>
      </c>
      <c r="H184" s="11">
        <v>331</v>
      </c>
      <c r="I184" s="11">
        <v>340</v>
      </c>
      <c r="J184" s="11">
        <v>231</v>
      </c>
      <c r="K184" s="11">
        <v>218</v>
      </c>
      <c r="L184" s="11">
        <v>226</v>
      </c>
      <c r="M184" s="11">
        <v>216</v>
      </c>
      <c r="N184" s="11">
        <v>213</v>
      </c>
      <c r="O184" s="11">
        <v>219</v>
      </c>
      <c r="P184" s="11">
        <v>209</v>
      </c>
      <c r="Q184" s="11">
        <v>12</v>
      </c>
      <c r="R184" s="11">
        <v>11</v>
      </c>
      <c r="S184" s="11">
        <v>14</v>
      </c>
      <c r="T184" s="11">
        <v>9</v>
      </c>
      <c r="U184" s="11">
        <v>10</v>
      </c>
      <c r="V184" s="11">
        <v>10</v>
      </c>
      <c r="W184" s="11">
        <v>11</v>
      </c>
      <c r="X184" s="11">
        <v>0</v>
      </c>
      <c r="Y184" s="11">
        <f t="shared" si="15"/>
        <v>4016</v>
      </c>
      <c r="Z184" s="24">
        <f t="shared" si="16"/>
        <v>415</v>
      </c>
      <c r="AA184" s="11">
        <f t="shared" si="17"/>
        <v>4431</v>
      </c>
    </row>
    <row r="185" spans="1:27" x14ac:dyDescent="0.25">
      <c r="A185" s="22" t="str">
        <f t="shared" si="14"/>
        <v>Town of Harrison - 4</v>
      </c>
      <c r="B185" s="11">
        <v>50004</v>
      </c>
      <c r="C185" s="11">
        <v>428</v>
      </c>
      <c r="D185" s="11">
        <v>392</v>
      </c>
      <c r="E185" s="11">
        <v>415</v>
      </c>
      <c r="F185" s="11">
        <v>419</v>
      </c>
      <c r="G185" s="11">
        <v>405</v>
      </c>
      <c r="H185" s="11">
        <v>410</v>
      </c>
      <c r="I185" s="11">
        <v>413</v>
      </c>
      <c r="J185" s="11">
        <v>333</v>
      </c>
      <c r="K185" s="11">
        <v>323</v>
      </c>
      <c r="L185" s="11">
        <v>322</v>
      </c>
      <c r="M185" s="11">
        <v>314</v>
      </c>
      <c r="N185" s="11">
        <v>306</v>
      </c>
      <c r="O185" s="11">
        <v>302</v>
      </c>
      <c r="P185" s="11">
        <v>305</v>
      </c>
      <c r="Q185" s="11">
        <v>30</v>
      </c>
      <c r="R185" s="11">
        <v>23</v>
      </c>
      <c r="S185" s="11">
        <v>22</v>
      </c>
      <c r="T185" s="11">
        <v>19</v>
      </c>
      <c r="U185" s="11">
        <v>31</v>
      </c>
      <c r="V185" s="11">
        <v>29</v>
      </c>
      <c r="W185" s="11">
        <v>29</v>
      </c>
      <c r="X185" s="11">
        <v>0</v>
      </c>
      <c r="Y185" s="11">
        <f t="shared" si="15"/>
        <v>5270</v>
      </c>
      <c r="Z185" s="24">
        <f t="shared" si="16"/>
        <v>435</v>
      </c>
      <c r="AA185" s="11">
        <f t="shared" si="17"/>
        <v>5705</v>
      </c>
    </row>
    <row r="186" spans="1:27" x14ac:dyDescent="0.25">
      <c r="A186" s="22" t="str">
        <f t="shared" si="14"/>
        <v>Town of Harrison - 5</v>
      </c>
      <c r="B186" s="11">
        <v>50005</v>
      </c>
      <c r="C186" s="11">
        <v>114</v>
      </c>
      <c r="D186" s="11">
        <v>108</v>
      </c>
      <c r="E186" s="11">
        <v>108</v>
      </c>
      <c r="F186" s="11">
        <v>112</v>
      </c>
      <c r="G186" s="11">
        <v>105</v>
      </c>
      <c r="H186" s="11">
        <v>106</v>
      </c>
      <c r="I186" s="11">
        <v>104</v>
      </c>
      <c r="J186" s="11">
        <v>128</v>
      </c>
      <c r="K186" s="11">
        <v>121</v>
      </c>
      <c r="L186" s="11">
        <v>126</v>
      </c>
      <c r="M186" s="11">
        <v>116</v>
      </c>
      <c r="N186" s="11">
        <v>124</v>
      </c>
      <c r="O186" s="11">
        <v>117</v>
      </c>
      <c r="P186" s="11">
        <v>119</v>
      </c>
      <c r="Q186" s="11">
        <v>10</v>
      </c>
      <c r="R186" s="11">
        <v>9</v>
      </c>
      <c r="S186" s="11">
        <v>12</v>
      </c>
      <c r="T186" s="11">
        <v>11</v>
      </c>
      <c r="U186" s="11">
        <v>7</v>
      </c>
      <c r="V186" s="11">
        <v>10</v>
      </c>
      <c r="W186" s="11">
        <v>12</v>
      </c>
      <c r="X186" s="11">
        <v>0</v>
      </c>
      <c r="Y186" s="11">
        <f t="shared" si="15"/>
        <v>1679</v>
      </c>
      <c r="Z186" s="24">
        <f t="shared" si="16"/>
        <v>183</v>
      </c>
      <c r="AA186" s="11">
        <f t="shared" si="17"/>
        <v>1862</v>
      </c>
    </row>
    <row r="187" spans="1:27" x14ac:dyDescent="0.25">
      <c r="A187" s="22" t="str">
        <f t="shared" si="14"/>
        <v>Town of Harrison - 6</v>
      </c>
      <c r="B187" s="11">
        <v>50006</v>
      </c>
      <c r="C187" s="11">
        <v>151</v>
      </c>
      <c r="D187" s="11">
        <v>138</v>
      </c>
      <c r="E187" s="11">
        <v>161</v>
      </c>
      <c r="F187" s="11">
        <v>153</v>
      </c>
      <c r="G187" s="11">
        <v>142</v>
      </c>
      <c r="H187" s="11">
        <v>136</v>
      </c>
      <c r="I187" s="11">
        <v>136</v>
      </c>
      <c r="J187" s="11">
        <v>365</v>
      </c>
      <c r="K187" s="11">
        <v>342</v>
      </c>
      <c r="L187" s="11">
        <v>343</v>
      </c>
      <c r="M187" s="11">
        <v>333</v>
      </c>
      <c r="N187" s="11">
        <v>334</v>
      </c>
      <c r="O187" s="11">
        <v>341</v>
      </c>
      <c r="P187" s="11">
        <v>340</v>
      </c>
      <c r="Q187" s="11">
        <v>27</v>
      </c>
      <c r="R187" s="11">
        <v>24</v>
      </c>
      <c r="S187" s="11">
        <v>29</v>
      </c>
      <c r="T187" s="11">
        <v>26</v>
      </c>
      <c r="U187" s="11">
        <v>24</v>
      </c>
      <c r="V187" s="11">
        <v>22</v>
      </c>
      <c r="W187" s="11">
        <v>21</v>
      </c>
      <c r="X187" s="11">
        <v>0</v>
      </c>
      <c r="Y187" s="11">
        <f t="shared" si="15"/>
        <v>3588</v>
      </c>
      <c r="Z187" s="24">
        <f t="shared" si="16"/>
        <v>521</v>
      </c>
      <c r="AA187" s="11">
        <f t="shared" si="17"/>
        <v>4109</v>
      </c>
    </row>
    <row r="188" spans="1:27" x14ac:dyDescent="0.25">
      <c r="A188" s="22" t="str">
        <f t="shared" si="14"/>
        <v>Town of Harrison - 7</v>
      </c>
      <c r="B188" s="11">
        <v>50007</v>
      </c>
      <c r="C188" s="11">
        <v>164</v>
      </c>
      <c r="D188" s="11">
        <v>157</v>
      </c>
      <c r="E188" s="11">
        <v>162</v>
      </c>
      <c r="F188" s="11">
        <v>159</v>
      </c>
      <c r="G188" s="11">
        <v>157</v>
      </c>
      <c r="H188" s="11">
        <v>152</v>
      </c>
      <c r="I188" s="11">
        <v>155</v>
      </c>
      <c r="J188" s="11">
        <v>193</v>
      </c>
      <c r="K188" s="11">
        <v>189</v>
      </c>
      <c r="L188" s="11">
        <v>185</v>
      </c>
      <c r="M188" s="11">
        <v>176</v>
      </c>
      <c r="N188" s="11">
        <v>178</v>
      </c>
      <c r="O188" s="11">
        <v>183</v>
      </c>
      <c r="P188" s="11">
        <v>179</v>
      </c>
      <c r="Q188" s="11">
        <v>17</v>
      </c>
      <c r="R188" s="11">
        <v>14</v>
      </c>
      <c r="S188" s="11">
        <v>16</v>
      </c>
      <c r="T188" s="11">
        <v>15</v>
      </c>
      <c r="U188" s="11">
        <v>14</v>
      </c>
      <c r="V188" s="11">
        <v>13</v>
      </c>
      <c r="W188" s="11">
        <v>12</v>
      </c>
      <c r="X188" s="11">
        <v>0</v>
      </c>
      <c r="Y188" s="11">
        <f t="shared" si="15"/>
        <v>2490</v>
      </c>
      <c r="Z188" s="24">
        <f t="shared" si="16"/>
        <v>310</v>
      </c>
      <c r="AA188" s="11">
        <f t="shared" si="17"/>
        <v>2800</v>
      </c>
    </row>
    <row r="189" spans="1:27" x14ac:dyDescent="0.25">
      <c r="A189" s="22" t="str">
        <f t="shared" si="14"/>
        <v>Town of Harrison - 8</v>
      </c>
      <c r="B189" s="11">
        <v>50008</v>
      </c>
      <c r="C189" s="11">
        <v>157</v>
      </c>
      <c r="D189" s="11">
        <v>150</v>
      </c>
      <c r="E189" s="11">
        <v>155</v>
      </c>
      <c r="F189" s="11">
        <v>160</v>
      </c>
      <c r="G189" s="11">
        <v>150</v>
      </c>
      <c r="H189" s="11">
        <v>147</v>
      </c>
      <c r="I189" s="11">
        <v>151</v>
      </c>
      <c r="J189" s="11">
        <v>315</v>
      </c>
      <c r="K189" s="11">
        <v>305</v>
      </c>
      <c r="L189" s="11">
        <v>304</v>
      </c>
      <c r="M189" s="11">
        <v>290</v>
      </c>
      <c r="N189" s="11">
        <v>292</v>
      </c>
      <c r="O189" s="11">
        <v>300</v>
      </c>
      <c r="P189" s="11">
        <v>299</v>
      </c>
      <c r="Q189" s="11">
        <v>25</v>
      </c>
      <c r="R189" s="11">
        <v>22</v>
      </c>
      <c r="S189" s="11">
        <v>28</v>
      </c>
      <c r="T189" s="11">
        <v>29</v>
      </c>
      <c r="U189" s="11">
        <v>25</v>
      </c>
      <c r="V189" s="11">
        <v>18</v>
      </c>
      <c r="W189" s="11">
        <v>17</v>
      </c>
      <c r="X189" s="11">
        <v>3</v>
      </c>
      <c r="Y189" s="11">
        <f t="shared" si="15"/>
        <v>3342</v>
      </c>
      <c r="Z189" s="24">
        <f t="shared" si="16"/>
        <v>354</v>
      </c>
      <c r="AA189" s="11">
        <f t="shared" si="17"/>
        <v>3696</v>
      </c>
    </row>
    <row r="190" spans="1:27" x14ac:dyDescent="0.25">
      <c r="A190" s="22" t="str">
        <f t="shared" si="14"/>
        <v>Town of Harrison - 9</v>
      </c>
      <c r="B190" s="11">
        <v>50009</v>
      </c>
      <c r="C190" s="11">
        <v>166</v>
      </c>
      <c r="D190" s="11">
        <v>156</v>
      </c>
      <c r="E190" s="11">
        <v>162</v>
      </c>
      <c r="F190" s="11">
        <v>171</v>
      </c>
      <c r="G190" s="11">
        <v>158</v>
      </c>
      <c r="H190" s="11">
        <v>149</v>
      </c>
      <c r="I190" s="11">
        <v>153</v>
      </c>
      <c r="J190" s="11">
        <v>323</v>
      </c>
      <c r="K190" s="11">
        <v>305</v>
      </c>
      <c r="L190" s="11">
        <v>311</v>
      </c>
      <c r="M190" s="11">
        <v>299</v>
      </c>
      <c r="N190" s="11">
        <v>299</v>
      </c>
      <c r="O190" s="11">
        <v>307</v>
      </c>
      <c r="P190" s="11">
        <v>296</v>
      </c>
      <c r="Q190" s="11">
        <v>14</v>
      </c>
      <c r="R190" s="11">
        <v>14</v>
      </c>
      <c r="S190" s="11">
        <v>19</v>
      </c>
      <c r="T190" s="11">
        <v>17</v>
      </c>
      <c r="U190" s="11">
        <v>14</v>
      </c>
      <c r="V190" s="11">
        <v>10</v>
      </c>
      <c r="W190" s="11">
        <v>14</v>
      </c>
      <c r="X190" s="11">
        <v>0</v>
      </c>
      <c r="Y190" s="11">
        <f t="shared" si="15"/>
        <v>3357</v>
      </c>
      <c r="Z190" s="24">
        <f t="shared" si="16"/>
        <v>416</v>
      </c>
      <c r="AA190" s="11">
        <f t="shared" si="17"/>
        <v>3773</v>
      </c>
    </row>
    <row r="191" spans="1:27" x14ac:dyDescent="0.25">
      <c r="A191" s="22" t="str">
        <f t="shared" si="14"/>
        <v>Town of Harrison - 10</v>
      </c>
      <c r="B191" s="11">
        <v>50010</v>
      </c>
      <c r="C191" s="11">
        <v>220</v>
      </c>
      <c r="D191" s="11">
        <v>202</v>
      </c>
      <c r="E191" s="11">
        <v>207</v>
      </c>
      <c r="F191" s="11">
        <v>220</v>
      </c>
      <c r="G191" s="11">
        <v>215</v>
      </c>
      <c r="H191" s="11">
        <v>208</v>
      </c>
      <c r="I191" s="11">
        <v>211</v>
      </c>
      <c r="J191" s="11">
        <v>318</v>
      </c>
      <c r="K191" s="11">
        <v>308</v>
      </c>
      <c r="L191" s="11">
        <v>312</v>
      </c>
      <c r="M191" s="11">
        <v>294</v>
      </c>
      <c r="N191" s="11">
        <v>299</v>
      </c>
      <c r="O191" s="11">
        <v>296</v>
      </c>
      <c r="P191" s="11">
        <v>304</v>
      </c>
      <c r="Q191" s="11">
        <v>30</v>
      </c>
      <c r="R191" s="11">
        <v>25</v>
      </c>
      <c r="S191" s="11">
        <v>25</v>
      </c>
      <c r="T191" s="11">
        <v>26</v>
      </c>
      <c r="U191" s="11">
        <v>27</v>
      </c>
      <c r="V191" s="11">
        <v>27</v>
      </c>
      <c r="W191" s="11">
        <v>22</v>
      </c>
      <c r="X191" s="11">
        <v>0</v>
      </c>
      <c r="Y191" s="11">
        <f t="shared" si="15"/>
        <v>3796</v>
      </c>
      <c r="Z191" s="24">
        <f t="shared" si="16"/>
        <v>425</v>
      </c>
      <c r="AA191" s="11">
        <f t="shared" si="17"/>
        <v>4221</v>
      </c>
    </row>
    <row r="192" spans="1:27" x14ac:dyDescent="0.25">
      <c r="A192" s="22" t="str">
        <f t="shared" si="14"/>
        <v>Town of Harrison - 11</v>
      </c>
      <c r="B192" s="11">
        <v>50011</v>
      </c>
      <c r="C192" s="11">
        <v>190</v>
      </c>
      <c r="D192" s="11">
        <v>182</v>
      </c>
      <c r="E192" s="11">
        <v>190</v>
      </c>
      <c r="F192" s="11">
        <v>188</v>
      </c>
      <c r="G192" s="11">
        <v>187</v>
      </c>
      <c r="H192" s="11">
        <v>174</v>
      </c>
      <c r="I192" s="11">
        <v>185</v>
      </c>
      <c r="J192" s="11">
        <v>297</v>
      </c>
      <c r="K192" s="11">
        <v>286</v>
      </c>
      <c r="L192" s="11">
        <v>294</v>
      </c>
      <c r="M192" s="11">
        <v>272</v>
      </c>
      <c r="N192" s="11">
        <v>276</v>
      </c>
      <c r="O192" s="11">
        <v>283</v>
      </c>
      <c r="P192" s="11">
        <v>271</v>
      </c>
      <c r="Q192" s="11">
        <v>24</v>
      </c>
      <c r="R192" s="11">
        <v>19</v>
      </c>
      <c r="S192" s="11">
        <v>28</v>
      </c>
      <c r="T192" s="11">
        <v>27</v>
      </c>
      <c r="U192" s="11">
        <v>21</v>
      </c>
      <c r="V192" s="11">
        <v>17</v>
      </c>
      <c r="W192" s="11">
        <v>19</v>
      </c>
      <c r="X192" s="11">
        <v>0</v>
      </c>
      <c r="Y192" s="11">
        <f t="shared" si="15"/>
        <v>3430</v>
      </c>
      <c r="Z192" s="24">
        <f t="shared" si="16"/>
        <v>539</v>
      </c>
      <c r="AA192" s="11">
        <f t="shared" si="17"/>
        <v>3969</v>
      </c>
    </row>
    <row r="193" spans="1:27" x14ac:dyDescent="0.25">
      <c r="A193" s="22" t="str">
        <f t="shared" si="14"/>
        <v>Town of Harrison - 12</v>
      </c>
      <c r="B193" s="11">
        <v>50012</v>
      </c>
      <c r="C193" s="11">
        <v>146</v>
      </c>
      <c r="D193" s="11">
        <v>132</v>
      </c>
      <c r="E193" s="11">
        <v>142</v>
      </c>
      <c r="F193" s="11">
        <v>136</v>
      </c>
      <c r="G193" s="11">
        <v>132</v>
      </c>
      <c r="H193" s="11">
        <v>130</v>
      </c>
      <c r="I193" s="11">
        <v>135</v>
      </c>
      <c r="J193" s="11">
        <v>253</v>
      </c>
      <c r="K193" s="11">
        <v>251</v>
      </c>
      <c r="L193" s="11">
        <v>248</v>
      </c>
      <c r="M193" s="11">
        <v>241</v>
      </c>
      <c r="N193" s="11">
        <v>243</v>
      </c>
      <c r="O193" s="11">
        <v>245</v>
      </c>
      <c r="P193" s="11">
        <v>243</v>
      </c>
      <c r="Q193" s="11">
        <v>16</v>
      </c>
      <c r="R193" s="11">
        <v>14</v>
      </c>
      <c r="S193" s="11">
        <v>17</v>
      </c>
      <c r="T193" s="11">
        <v>14</v>
      </c>
      <c r="U193" s="11">
        <v>14</v>
      </c>
      <c r="V193" s="11">
        <v>13</v>
      </c>
      <c r="W193" s="11">
        <v>11</v>
      </c>
      <c r="X193" s="11">
        <v>0</v>
      </c>
      <c r="Y193" s="11">
        <f t="shared" si="15"/>
        <v>2776</v>
      </c>
      <c r="Z193" s="24">
        <f t="shared" si="16"/>
        <v>220</v>
      </c>
      <c r="AA193" s="11">
        <f t="shared" si="17"/>
        <v>2996</v>
      </c>
    </row>
    <row r="194" spans="1:27" x14ac:dyDescent="0.25">
      <c r="A194" s="22" t="str">
        <f t="shared" si="14"/>
        <v>Town of Harrison - 13</v>
      </c>
      <c r="B194" s="11">
        <v>50013</v>
      </c>
      <c r="C194" s="11">
        <v>362</v>
      </c>
      <c r="D194" s="11">
        <v>344</v>
      </c>
      <c r="E194" s="11">
        <v>362</v>
      </c>
      <c r="F194" s="11">
        <v>356</v>
      </c>
      <c r="G194" s="11">
        <v>362</v>
      </c>
      <c r="H194" s="11">
        <v>351</v>
      </c>
      <c r="I194" s="11">
        <v>351</v>
      </c>
      <c r="J194" s="11">
        <v>328</v>
      </c>
      <c r="K194" s="11">
        <v>308</v>
      </c>
      <c r="L194" s="11">
        <v>311</v>
      </c>
      <c r="M194" s="11">
        <v>306</v>
      </c>
      <c r="N194" s="11">
        <v>302</v>
      </c>
      <c r="O194" s="11">
        <v>305</v>
      </c>
      <c r="P194" s="11">
        <v>298</v>
      </c>
      <c r="Q194" s="11">
        <v>24</v>
      </c>
      <c r="R194" s="11">
        <v>16</v>
      </c>
      <c r="S194" s="11">
        <v>24</v>
      </c>
      <c r="T194" s="11">
        <v>23</v>
      </c>
      <c r="U194" s="11">
        <v>14</v>
      </c>
      <c r="V194" s="11">
        <v>15</v>
      </c>
      <c r="W194" s="11">
        <v>14</v>
      </c>
      <c r="X194" s="11">
        <v>0</v>
      </c>
      <c r="Y194" s="11">
        <f t="shared" si="15"/>
        <v>4776</v>
      </c>
      <c r="Z194" s="24">
        <f t="shared" si="16"/>
        <v>530</v>
      </c>
      <c r="AA194" s="11">
        <f t="shared" si="17"/>
        <v>5306</v>
      </c>
    </row>
    <row r="195" spans="1:27" x14ac:dyDescent="0.25">
      <c r="A195" s="22" t="str">
        <f t="shared" si="14"/>
        <v>Town of Harrison - 14</v>
      </c>
      <c r="B195" s="11">
        <v>50014</v>
      </c>
      <c r="C195" s="11">
        <v>251</v>
      </c>
      <c r="D195" s="11">
        <v>241</v>
      </c>
      <c r="E195" s="11">
        <v>251</v>
      </c>
      <c r="F195" s="11">
        <v>248</v>
      </c>
      <c r="G195" s="11">
        <v>253</v>
      </c>
      <c r="H195" s="11">
        <v>253</v>
      </c>
      <c r="I195" s="11">
        <v>249</v>
      </c>
      <c r="J195" s="11">
        <v>292</v>
      </c>
      <c r="K195" s="11">
        <v>286</v>
      </c>
      <c r="L195" s="11">
        <v>286</v>
      </c>
      <c r="M195" s="11">
        <v>283</v>
      </c>
      <c r="N195" s="11">
        <v>272</v>
      </c>
      <c r="O195" s="11">
        <v>278</v>
      </c>
      <c r="P195" s="11">
        <v>266</v>
      </c>
      <c r="Q195" s="11">
        <v>15</v>
      </c>
      <c r="R195" s="11">
        <v>11</v>
      </c>
      <c r="S195" s="11">
        <v>17</v>
      </c>
      <c r="T195" s="11">
        <v>15</v>
      </c>
      <c r="U195" s="11">
        <v>11</v>
      </c>
      <c r="V195" s="11">
        <v>11</v>
      </c>
      <c r="W195" s="11">
        <v>16</v>
      </c>
      <c r="X195" s="11">
        <v>0</v>
      </c>
      <c r="Y195" s="11">
        <f t="shared" si="15"/>
        <v>3805</v>
      </c>
      <c r="Z195" s="24">
        <f t="shared" si="16"/>
        <v>318</v>
      </c>
      <c r="AA195" s="11">
        <f t="shared" si="17"/>
        <v>4123</v>
      </c>
    </row>
    <row r="196" spans="1:27" x14ac:dyDescent="0.25">
      <c r="A196" s="22" t="str">
        <f t="shared" si="14"/>
        <v>Town of Harrison - 15</v>
      </c>
      <c r="B196" s="11">
        <v>50015</v>
      </c>
      <c r="C196" s="11">
        <v>168</v>
      </c>
      <c r="D196" s="11">
        <v>165</v>
      </c>
      <c r="E196" s="11">
        <v>165</v>
      </c>
      <c r="F196" s="11">
        <v>168</v>
      </c>
      <c r="G196" s="11">
        <v>164</v>
      </c>
      <c r="H196" s="11">
        <v>165</v>
      </c>
      <c r="I196" s="11">
        <v>164</v>
      </c>
      <c r="J196" s="11">
        <v>138</v>
      </c>
      <c r="K196" s="11">
        <v>137</v>
      </c>
      <c r="L196" s="11">
        <v>138</v>
      </c>
      <c r="M196" s="11">
        <v>137</v>
      </c>
      <c r="N196" s="11">
        <v>133</v>
      </c>
      <c r="O196" s="11">
        <v>134</v>
      </c>
      <c r="P196" s="11">
        <v>135</v>
      </c>
      <c r="Q196" s="11">
        <v>13</v>
      </c>
      <c r="R196" s="11">
        <v>9</v>
      </c>
      <c r="S196" s="11">
        <v>14</v>
      </c>
      <c r="T196" s="11">
        <v>15</v>
      </c>
      <c r="U196" s="11">
        <v>11</v>
      </c>
      <c r="V196" s="11">
        <v>9</v>
      </c>
      <c r="W196" s="11">
        <v>11</v>
      </c>
      <c r="X196" s="11">
        <v>0</v>
      </c>
      <c r="Y196" s="11">
        <f t="shared" si="15"/>
        <v>2193</v>
      </c>
      <c r="Z196" s="24">
        <f t="shared" si="16"/>
        <v>208</v>
      </c>
      <c r="AA196" s="11">
        <f t="shared" si="17"/>
        <v>2401</v>
      </c>
    </row>
    <row r="197" spans="1:27" x14ac:dyDescent="0.25">
      <c r="A197" s="22" t="str">
        <f t="shared" si="14"/>
        <v>Town of Harrison - 16</v>
      </c>
      <c r="B197" s="11">
        <v>50016</v>
      </c>
      <c r="C197" s="11">
        <v>125</v>
      </c>
      <c r="D197" s="11">
        <v>120</v>
      </c>
      <c r="E197" s="11">
        <v>119</v>
      </c>
      <c r="F197" s="11">
        <v>124</v>
      </c>
      <c r="G197" s="11">
        <v>120</v>
      </c>
      <c r="H197" s="11">
        <v>116</v>
      </c>
      <c r="I197" s="11">
        <v>117</v>
      </c>
      <c r="J197" s="11">
        <v>231</v>
      </c>
      <c r="K197" s="11">
        <v>221</v>
      </c>
      <c r="L197" s="11">
        <v>225</v>
      </c>
      <c r="M197" s="11">
        <v>221</v>
      </c>
      <c r="N197" s="11">
        <v>209</v>
      </c>
      <c r="O197" s="11">
        <v>208</v>
      </c>
      <c r="P197" s="11">
        <v>208</v>
      </c>
      <c r="Q197" s="11">
        <v>15</v>
      </c>
      <c r="R197" s="11">
        <v>13</v>
      </c>
      <c r="S197" s="11">
        <v>16</v>
      </c>
      <c r="T197" s="11">
        <v>14</v>
      </c>
      <c r="U197" s="11">
        <v>16</v>
      </c>
      <c r="V197" s="11">
        <v>16</v>
      </c>
      <c r="W197" s="11">
        <v>15</v>
      </c>
      <c r="X197" s="11">
        <v>0</v>
      </c>
      <c r="Y197" s="11">
        <f t="shared" si="15"/>
        <v>2469</v>
      </c>
      <c r="Z197" s="24">
        <f t="shared" si="16"/>
        <v>198</v>
      </c>
      <c r="AA197" s="11">
        <f t="shared" si="17"/>
        <v>2667</v>
      </c>
    </row>
    <row r="198" spans="1:27" x14ac:dyDescent="0.25">
      <c r="A198" s="22" t="str">
        <f t="shared" si="14"/>
        <v>Town of Harrison - 17</v>
      </c>
      <c r="B198" s="11">
        <v>50017</v>
      </c>
      <c r="C198" s="11">
        <v>247</v>
      </c>
      <c r="D198" s="11">
        <v>237</v>
      </c>
      <c r="E198" s="11">
        <v>264</v>
      </c>
      <c r="F198" s="11">
        <v>260</v>
      </c>
      <c r="G198" s="11">
        <v>252</v>
      </c>
      <c r="H198" s="11">
        <v>235</v>
      </c>
      <c r="I198" s="11">
        <v>233</v>
      </c>
      <c r="J198" s="11">
        <v>7</v>
      </c>
      <c r="K198" s="11">
        <v>7</v>
      </c>
      <c r="L198" s="11">
        <v>7</v>
      </c>
      <c r="M198" s="11">
        <v>6</v>
      </c>
      <c r="N198" s="11">
        <v>5</v>
      </c>
      <c r="O198" s="11">
        <v>9</v>
      </c>
      <c r="P198" s="11">
        <v>7</v>
      </c>
      <c r="Q198" s="11">
        <v>3</v>
      </c>
      <c r="R198" s="11">
        <v>0</v>
      </c>
      <c r="S198" s="11">
        <v>1</v>
      </c>
      <c r="T198" s="11">
        <v>0</v>
      </c>
      <c r="U198" s="11">
        <v>1</v>
      </c>
      <c r="V198" s="11">
        <v>0</v>
      </c>
      <c r="W198" s="11">
        <v>0</v>
      </c>
      <c r="X198" s="11">
        <v>0</v>
      </c>
      <c r="Y198" s="11">
        <f t="shared" si="15"/>
        <v>1781</v>
      </c>
      <c r="Z198" s="24">
        <f t="shared" si="16"/>
        <v>305</v>
      </c>
      <c r="AA198" s="11">
        <f t="shared" si="17"/>
        <v>2086</v>
      </c>
    </row>
    <row r="199" spans="1:27" x14ac:dyDescent="0.25">
      <c r="A199" s="22" t="str">
        <f t="shared" si="14"/>
        <v>Town of Harrison - 18</v>
      </c>
      <c r="B199" s="11">
        <v>50018</v>
      </c>
      <c r="C199" s="11">
        <v>247</v>
      </c>
      <c r="D199" s="11">
        <v>236</v>
      </c>
      <c r="E199" s="11">
        <v>237</v>
      </c>
      <c r="F199" s="11">
        <v>247</v>
      </c>
      <c r="G199" s="11">
        <v>244</v>
      </c>
      <c r="H199" s="11">
        <v>236</v>
      </c>
      <c r="I199" s="11">
        <v>249</v>
      </c>
      <c r="J199" s="11">
        <v>210</v>
      </c>
      <c r="K199" s="11">
        <v>202</v>
      </c>
      <c r="L199" s="11">
        <v>202</v>
      </c>
      <c r="M199" s="11">
        <v>196</v>
      </c>
      <c r="N199" s="11">
        <v>194</v>
      </c>
      <c r="O199" s="11">
        <v>200</v>
      </c>
      <c r="P199" s="11">
        <v>190</v>
      </c>
      <c r="Q199" s="11">
        <v>17</v>
      </c>
      <c r="R199" s="11">
        <v>20</v>
      </c>
      <c r="S199" s="11">
        <v>20</v>
      </c>
      <c r="T199" s="11">
        <v>18</v>
      </c>
      <c r="U199" s="11">
        <v>19</v>
      </c>
      <c r="V199" s="11">
        <v>21</v>
      </c>
      <c r="W199" s="11">
        <v>23</v>
      </c>
      <c r="X199" s="11">
        <v>0</v>
      </c>
      <c r="Y199" s="11">
        <f t="shared" si="15"/>
        <v>3228</v>
      </c>
      <c r="Z199" s="24">
        <f t="shared" si="16"/>
        <v>223</v>
      </c>
      <c r="AA199" s="11">
        <f t="shared" si="17"/>
        <v>3451</v>
      </c>
    </row>
    <row r="200" spans="1:27" x14ac:dyDescent="0.25">
      <c r="A200" s="22" t="str">
        <f t="shared" si="14"/>
        <v>Town of Harrison - 19</v>
      </c>
      <c r="B200" s="11">
        <v>50019</v>
      </c>
      <c r="C200" s="11">
        <v>106</v>
      </c>
      <c r="D200" s="11">
        <v>101</v>
      </c>
      <c r="E200" s="11">
        <v>109</v>
      </c>
      <c r="F200" s="11">
        <v>102</v>
      </c>
      <c r="G200" s="11">
        <v>104</v>
      </c>
      <c r="H200" s="11">
        <v>104</v>
      </c>
      <c r="I200" s="11">
        <v>101</v>
      </c>
      <c r="J200" s="11">
        <v>158</v>
      </c>
      <c r="K200" s="11">
        <v>149</v>
      </c>
      <c r="L200" s="11">
        <v>157</v>
      </c>
      <c r="M200" s="11">
        <v>151</v>
      </c>
      <c r="N200" s="11">
        <v>153</v>
      </c>
      <c r="O200" s="11">
        <v>153</v>
      </c>
      <c r="P200" s="11">
        <v>158</v>
      </c>
      <c r="Q200" s="11">
        <v>10</v>
      </c>
      <c r="R200" s="11">
        <v>12</v>
      </c>
      <c r="S200" s="11">
        <v>10</v>
      </c>
      <c r="T200" s="11">
        <v>9</v>
      </c>
      <c r="U200" s="11">
        <v>7</v>
      </c>
      <c r="V200" s="11">
        <v>8</v>
      </c>
      <c r="W200" s="11">
        <v>6</v>
      </c>
      <c r="X200" s="11">
        <v>0</v>
      </c>
      <c r="Y200" s="11">
        <f t="shared" si="15"/>
        <v>1868</v>
      </c>
      <c r="Z200" s="24">
        <f t="shared" si="16"/>
        <v>204</v>
      </c>
      <c r="AA200" s="11">
        <f t="shared" si="17"/>
        <v>2072</v>
      </c>
    </row>
    <row r="201" spans="1:27" ht="13.8" thickBot="1" x14ac:dyDescent="0.3">
      <c r="A201" s="18" t="str">
        <f t="shared" ref="A201:A268" si="19">VLOOKUP(B201,KEY,3,FALSE)</f>
        <v>Town of Harrison - 20</v>
      </c>
      <c r="B201" s="19">
        <v>50020</v>
      </c>
      <c r="C201" s="19">
        <v>56</v>
      </c>
      <c r="D201" s="19">
        <v>52</v>
      </c>
      <c r="E201" s="19">
        <v>54</v>
      </c>
      <c r="F201" s="19">
        <v>57</v>
      </c>
      <c r="G201" s="19">
        <v>54</v>
      </c>
      <c r="H201" s="19">
        <v>53</v>
      </c>
      <c r="I201" s="19">
        <v>51</v>
      </c>
      <c r="J201" s="19">
        <v>82</v>
      </c>
      <c r="K201" s="19">
        <v>80</v>
      </c>
      <c r="L201" s="19">
        <v>83</v>
      </c>
      <c r="M201" s="19">
        <v>78</v>
      </c>
      <c r="N201" s="19">
        <v>76</v>
      </c>
      <c r="O201" s="19">
        <v>76</v>
      </c>
      <c r="P201" s="19">
        <v>76</v>
      </c>
      <c r="Q201" s="19">
        <v>5</v>
      </c>
      <c r="R201" s="19">
        <v>2</v>
      </c>
      <c r="S201" s="19">
        <v>5</v>
      </c>
      <c r="T201" s="19">
        <v>5</v>
      </c>
      <c r="U201" s="19">
        <v>4</v>
      </c>
      <c r="V201" s="19">
        <v>4</v>
      </c>
      <c r="W201" s="19">
        <v>3</v>
      </c>
      <c r="X201" s="19">
        <v>0</v>
      </c>
      <c r="Y201" s="19">
        <f t="shared" si="15"/>
        <v>956</v>
      </c>
      <c r="Z201" s="26">
        <f t="shared" si="16"/>
        <v>122</v>
      </c>
      <c r="AA201" s="19">
        <f t="shared" si="17"/>
        <v>1078</v>
      </c>
    </row>
    <row r="202" spans="1:27" x14ac:dyDescent="0.25">
      <c r="A202" s="22"/>
      <c r="B202" s="11" t="s">
        <v>977</v>
      </c>
      <c r="C202" s="11">
        <f>SUM(C182:C201)</f>
        <v>3927</v>
      </c>
      <c r="D202" s="11">
        <f t="shared" ref="D202:AA202" si="20">SUM(D182:D201)</f>
        <v>3709</v>
      </c>
      <c r="E202" s="11">
        <f t="shared" si="20"/>
        <v>3905</v>
      </c>
      <c r="F202" s="11">
        <f t="shared" si="20"/>
        <v>3910</v>
      </c>
      <c r="G202" s="11">
        <f t="shared" si="20"/>
        <v>3821</v>
      </c>
      <c r="H202" s="11">
        <f t="shared" si="20"/>
        <v>3712</v>
      </c>
      <c r="I202" s="11">
        <f t="shared" si="20"/>
        <v>3766</v>
      </c>
      <c r="J202" s="11">
        <f t="shared" si="20"/>
        <v>4839</v>
      </c>
      <c r="K202" s="11">
        <f t="shared" si="20"/>
        <v>4644</v>
      </c>
      <c r="L202" s="11">
        <f t="shared" si="20"/>
        <v>4709</v>
      </c>
      <c r="M202" s="11">
        <f t="shared" si="20"/>
        <v>4533</v>
      </c>
      <c r="N202" s="11">
        <f t="shared" si="20"/>
        <v>4504</v>
      </c>
      <c r="O202" s="11">
        <f t="shared" si="20"/>
        <v>4570</v>
      </c>
      <c r="P202" s="11">
        <f t="shared" si="20"/>
        <v>4498</v>
      </c>
      <c r="Q202" s="11">
        <f t="shared" si="20"/>
        <v>361</v>
      </c>
      <c r="R202" s="11">
        <f t="shared" si="20"/>
        <v>303</v>
      </c>
      <c r="S202" s="11">
        <f t="shared" si="20"/>
        <v>373</v>
      </c>
      <c r="T202" s="11">
        <f t="shared" si="20"/>
        <v>343</v>
      </c>
      <c r="U202" s="11">
        <f t="shared" si="20"/>
        <v>318</v>
      </c>
      <c r="V202" s="11">
        <f t="shared" si="20"/>
        <v>293</v>
      </c>
      <c r="W202" s="11">
        <f t="shared" si="20"/>
        <v>305</v>
      </c>
      <c r="X202" s="11">
        <f t="shared" si="20"/>
        <v>3</v>
      </c>
      <c r="Y202" s="11">
        <f t="shared" si="20"/>
        <v>61346</v>
      </c>
      <c r="Z202" s="11">
        <f t="shared" si="20"/>
        <v>6813</v>
      </c>
      <c r="AA202" s="11">
        <f t="shared" si="20"/>
        <v>68159</v>
      </c>
    </row>
    <row r="203" spans="1:27" x14ac:dyDescent="0.25">
      <c r="A203" s="22" t="str">
        <f t="shared" si="19"/>
        <v>Town of Lewisboro - 1</v>
      </c>
      <c r="B203" s="11">
        <v>60001</v>
      </c>
      <c r="C203" s="11">
        <v>255</v>
      </c>
      <c r="D203" s="11">
        <v>251</v>
      </c>
      <c r="E203" s="11">
        <v>254</v>
      </c>
      <c r="F203" s="11">
        <v>253</v>
      </c>
      <c r="G203" s="11">
        <v>248</v>
      </c>
      <c r="H203" s="11">
        <v>250</v>
      </c>
      <c r="I203" s="11">
        <v>255</v>
      </c>
      <c r="J203" s="11">
        <v>160</v>
      </c>
      <c r="K203" s="11">
        <v>150</v>
      </c>
      <c r="L203" s="11">
        <v>157</v>
      </c>
      <c r="M203" s="11">
        <v>154</v>
      </c>
      <c r="N203" s="11">
        <v>151</v>
      </c>
      <c r="O203" s="11">
        <v>158</v>
      </c>
      <c r="P203" s="11">
        <v>155</v>
      </c>
      <c r="Q203" s="11">
        <v>15</v>
      </c>
      <c r="R203" s="11">
        <v>15</v>
      </c>
      <c r="S203" s="11">
        <v>14</v>
      </c>
      <c r="T203" s="11">
        <v>13</v>
      </c>
      <c r="U203" s="11">
        <v>13</v>
      </c>
      <c r="V203" s="11">
        <v>8</v>
      </c>
      <c r="W203" s="11">
        <v>9</v>
      </c>
      <c r="X203" s="11">
        <v>0</v>
      </c>
      <c r="Y203" s="11">
        <f t="shared" si="15"/>
        <v>2938</v>
      </c>
      <c r="Z203" s="24">
        <f t="shared" si="16"/>
        <v>268</v>
      </c>
      <c r="AA203" s="11">
        <f t="shared" si="17"/>
        <v>3206</v>
      </c>
    </row>
    <row r="204" spans="1:27" x14ac:dyDescent="0.25">
      <c r="A204" s="22" t="str">
        <f t="shared" si="19"/>
        <v>Town of Lewisboro - 2</v>
      </c>
      <c r="B204" s="11">
        <v>60002</v>
      </c>
      <c r="C204" s="11">
        <v>348</v>
      </c>
      <c r="D204" s="11">
        <v>331</v>
      </c>
      <c r="E204" s="11">
        <v>342</v>
      </c>
      <c r="F204" s="11">
        <v>344</v>
      </c>
      <c r="G204" s="11">
        <v>338</v>
      </c>
      <c r="H204" s="11">
        <v>333</v>
      </c>
      <c r="I204" s="11">
        <v>327</v>
      </c>
      <c r="J204" s="11">
        <v>166</v>
      </c>
      <c r="K204" s="11">
        <v>163</v>
      </c>
      <c r="L204" s="11">
        <v>168</v>
      </c>
      <c r="M204" s="11">
        <v>157</v>
      </c>
      <c r="N204" s="11">
        <v>159</v>
      </c>
      <c r="O204" s="11">
        <v>159</v>
      </c>
      <c r="P204" s="11">
        <v>157</v>
      </c>
      <c r="Q204" s="11">
        <v>15</v>
      </c>
      <c r="R204" s="11">
        <v>22</v>
      </c>
      <c r="S204" s="11">
        <v>20</v>
      </c>
      <c r="T204" s="11">
        <v>20</v>
      </c>
      <c r="U204" s="11">
        <v>17</v>
      </c>
      <c r="V204" s="11">
        <v>12</v>
      </c>
      <c r="W204" s="11">
        <v>18</v>
      </c>
      <c r="X204" s="11">
        <v>3</v>
      </c>
      <c r="Y204" s="11">
        <f t="shared" si="15"/>
        <v>3619</v>
      </c>
      <c r="Z204" s="24">
        <f t="shared" si="16"/>
        <v>329</v>
      </c>
      <c r="AA204" s="11">
        <f t="shared" si="17"/>
        <v>3948</v>
      </c>
    </row>
    <row r="205" spans="1:27" x14ac:dyDescent="0.25">
      <c r="A205" s="22" t="str">
        <f t="shared" si="19"/>
        <v>Town of Lewisboro - 3</v>
      </c>
      <c r="B205" s="11">
        <v>60003</v>
      </c>
      <c r="C205" s="11">
        <v>245</v>
      </c>
      <c r="D205" s="11">
        <v>237</v>
      </c>
      <c r="E205" s="11">
        <v>249</v>
      </c>
      <c r="F205" s="11">
        <v>243</v>
      </c>
      <c r="G205" s="11">
        <v>233</v>
      </c>
      <c r="H205" s="11">
        <v>233</v>
      </c>
      <c r="I205" s="11">
        <v>236</v>
      </c>
      <c r="J205" s="11">
        <v>177</v>
      </c>
      <c r="K205" s="11">
        <v>165</v>
      </c>
      <c r="L205" s="11">
        <v>164</v>
      </c>
      <c r="M205" s="11">
        <v>156</v>
      </c>
      <c r="N205" s="11">
        <v>162</v>
      </c>
      <c r="O205" s="11">
        <v>166</v>
      </c>
      <c r="P205" s="11">
        <v>161</v>
      </c>
      <c r="Q205" s="11">
        <v>22</v>
      </c>
      <c r="R205" s="11">
        <v>19</v>
      </c>
      <c r="S205" s="11">
        <v>19</v>
      </c>
      <c r="T205" s="11">
        <v>19</v>
      </c>
      <c r="U205" s="11">
        <v>19</v>
      </c>
      <c r="V205" s="11">
        <v>20</v>
      </c>
      <c r="W205" s="11">
        <v>14</v>
      </c>
      <c r="X205" s="11">
        <v>0</v>
      </c>
      <c r="Y205" s="11">
        <f t="shared" si="15"/>
        <v>2959</v>
      </c>
      <c r="Z205" s="24">
        <f t="shared" si="16"/>
        <v>247</v>
      </c>
      <c r="AA205" s="11">
        <f t="shared" si="17"/>
        <v>3206</v>
      </c>
    </row>
    <row r="206" spans="1:27" x14ac:dyDescent="0.25">
      <c r="A206" s="22" t="str">
        <f t="shared" si="19"/>
        <v>Town of Lewisboro - 4</v>
      </c>
      <c r="B206" s="11">
        <v>60004</v>
      </c>
      <c r="C206" s="11">
        <v>346</v>
      </c>
      <c r="D206" s="11">
        <v>338</v>
      </c>
      <c r="E206" s="11">
        <v>358</v>
      </c>
      <c r="F206" s="11">
        <v>355</v>
      </c>
      <c r="G206" s="11">
        <v>340</v>
      </c>
      <c r="H206" s="11">
        <v>334</v>
      </c>
      <c r="I206" s="11">
        <v>342</v>
      </c>
      <c r="J206" s="11">
        <v>153</v>
      </c>
      <c r="K206" s="11">
        <v>138</v>
      </c>
      <c r="L206" s="11">
        <v>137</v>
      </c>
      <c r="M206" s="11">
        <v>124</v>
      </c>
      <c r="N206" s="11">
        <v>137</v>
      </c>
      <c r="O206" s="11">
        <v>138</v>
      </c>
      <c r="P206" s="11">
        <v>131</v>
      </c>
      <c r="Q206" s="11">
        <v>22</v>
      </c>
      <c r="R206" s="11">
        <v>25</v>
      </c>
      <c r="S206" s="11">
        <v>23</v>
      </c>
      <c r="T206" s="11">
        <v>23</v>
      </c>
      <c r="U206" s="11">
        <v>21</v>
      </c>
      <c r="V206" s="11">
        <v>17</v>
      </c>
      <c r="W206" s="11">
        <v>22</v>
      </c>
      <c r="X206" s="11">
        <v>0</v>
      </c>
      <c r="Y206" s="11">
        <f t="shared" si="15"/>
        <v>3524</v>
      </c>
      <c r="Z206" s="24">
        <f t="shared" si="16"/>
        <v>340</v>
      </c>
      <c r="AA206" s="11">
        <f t="shared" si="17"/>
        <v>3864</v>
      </c>
    </row>
    <row r="207" spans="1:27" x14ac:dyDescent="0.25">
      <c r="A207" s="22" t="str">
        <f t="shared" si="19"/>
        <v>Town of Lewisboro - 5</v>
      </c>
      <c r="B207" s="11">
        <v>60005</v>
      </c>
      <c r="C207" s="11">
        <v>258</v>
      </c>
      <c r="D207" s="11">
        <v>250</v>
      </c>
      <c r="E207" s="11">
        <v>253</v>
      </c>
      <c r="F207" s="11">
        <v>256</v>
      </c>
      <c r="G207" s="11">
        <v>249</v>
      </c>
      <c r="H207" s="11">
        <v>240</v>
      </c>
      <c r="I207" s="11">
        <v>249</v>
      </c>
      <c r="J207" s="11">
        <v>167</v>
      </c>
      <c r="K207" s="11">
        <v>155</v>
      </c>
      <c r="L207" s="11">
        <v>153</v>
      </c>
      <c r="M207" s="11">
        <v>151</v>
      </c>
      <c r="N207" s="11">
        <v>149</v>
      </c>
      <c r="O207" s="11">
        <v>151</v>
      </c>
      <c r="P207" s="11">
        <v>151</v>
      </c>
      <c r="Q207" s="11">
        <v>18</v>
      </c>
      <c r="R207" s="11">
        <v>18</v>
      </c>
      <c r="S207" s="11">
        <v>21</v>
      </c>
      <c r="T207" s="11">
        <v>16</v>
      </c>
      <c r="U207" s="11">
        <v>16</v>
      </c>
      <c r="V207" s="11">
        <v>15</v>
      </c>
      <c r="W207" s="11">
        <v>14</v>
      </c>
      <c r="X207" s="11">
        <v>0</v>
      </c>
      <c r="Y207" s="11">
        <f t="shared" si="15"/>
        <v>2950</v>
      </c>
      <c r="Z207" s="24">
        <f t="shared" si="16"/>
        <v>319</v>
      </c>
      <c r="AA207" s="11">
        <f t="shared" si="17"/>
        <v>3269</v>
      </c>
    </row>
    <row r="208" spans="1:27" x14ac:dyDescent="0.25">
      <c r="A208" s="22" t="str">
        <f t="shared" si="19"/>
        <v>Town of Lewisboro - 6</v>
      </c>
      <c r="B208" s="11">
        <v>60006</v>
      </c>
      <c r="C208" s="11">
        <v>296</v>
      </c>
      <c r="D208" s="11">
        <v>282</v>
      </c>
      <c r="E208" s="11">
        <v>293</v>
      </c>
      <c r="F208" s="11">
        <v>294</v>
      </c>
      <c r="G208" s="11">
        <v>286</v>
      </c>
      <c r="H208" s="11">
        <v>283</v>
      </c>
      <c r="I208" s="11">
        <v>284</v>
      </c>
      <c r="J208" s="11">
        <v>211</v>
      </c>
      <c r="K208" s="11">
        <v>202</v>
      </c>
      <c r="L208" s="11">
        <v>203</v>
      </c>
      <c r="M208" s="11">
        <v>192</v>
      </c>
      <c r="N208" s="11">
        <v>201</v>
      </c>
      <c r="O208" s="11">
        <v>202</v>
      </c>
      <c r="P208" s="11">
        <v>202</v>
      </c>
      <c r="Q208" s="11">
        <v>26</v>
      </c>
      <c r="R208" s="11">
        <v>27</v>
      </c>
      <c r="S208" s="11">
        <v>26</v>
      </c>
      <c r="T208" s="11">
        <v>26</v>
      </c>
      <c r="U208" s="11">
        <v>24</v>
      </c>
      <c r="V208" s="11">
        <v>21</v>
      </c>
      <c r="W208" s="11">
        <v>20</v>
      </c>
      <c r="X208" s="11">
        <v>0</v>
      </c>
      <c r="Y208" s="11">
        <f t="shared" si="15"/>
        <v>3601</v>
      </c>
      <c r="Z208" s="24">
        <f t="shared" si="16"/>
        <v>291</v>
      </c>
      <c r="AA208" s="11">
        <f t="shared" si="17"/>
        <v>3892</v>
      </c>
    </row>
    <row r="209" spans="1:27" x14ac:dyDescent="0.25">
      <c r="A209" s="22" t="str">
        <f t="shared" si="19"/>
        <v>Town of Lewisboro - 7</v>
      </c>
      <c r="B209" s="11">
        <v>60007</v>
      </c>
      <c r="C209" s="11">
        <v>288</v>
      </c>
      <c r="D209" s="11">
        <v>300</v>
      </c>
      <c r="E209" s="11">
        <v>296</v>
      </c>
      <c r="F209" s="11">
        <v>297</v>
      </c>
      <c r="G209" s="11">
        <v>282</v>
      </c>
      <c r="H209" s="11">
        <v>282</v>
      </c>
      <c r="I209" s="11">
        <v>291</v>
      </c>
      <c r="J209" s="11">
        <v>144</v>
      </c>
      <c r="K209" s="11">
        <v>126</v>
      </c>
      <c r="L209" s="11">
        <v>131</v>
      </c>
      <c r="M209" s="11">
        <v>125</v>
      </c>
      <c r="N209" s="11">
        <v>123</v>
      </c>
      <c r="O209" s="11">
        <v>126</v>
      </c>
      <c r="P209" s="11">
        <v>133</v>
      </c>
      <c r="Q209" s="11">
        <v>11</v>
      </c>
      <c r="R209" s="11">
        <v>17</v>
      </c>
      <c r="S209" s="11">
        <v>18</v>
      </c>
      <c r="T209" s="11">
        <v>20</v>
      </c>
      <c r="U209" s="11">
        <v>17</v>
      </c>
      <c r="V209" s="11">
        <v>10</v>
      </c>
      <c r="W209" s="11">
        <v>8</v>
      </c>
      <c r="X209" s="11">
        <v>0</v>
      </c>
      <c r="Y209" s="11">
        <f t="shared" si="15"/>
        <v>3045</v>
      </c>
      <c r="Z209" s="24">
        <f t="shared" si="16"/>
        <v>329</v>
      </c>
      <c r="AA209" s="11">
        <f t="shared" si="17"/>
        <v>3374</v>
      </c>
    </row>
    <row r="210" spans="1:27" x14ac:dyDescent="0.25">
      <c r="A210" s="22" t="str">
        <f t="shared" si="19"/>
        <v>Town of Lewisboro - 8</v>
      </c>
      <c r="B210" s="11">
        <v>60008</v>
      </c>
      <c r="C210" s="11">
        <v>349</v>
      </c>
      <c r="D210" s="11">
        <v>333</v>
      </c>
      <c r="E210" s="11">
        <v>343</v>
      </c>
      <c r="F210" s="11">
        <v>344</v>
      </c>
      <c r="G210" s="11">
        <v>335</v>
      </c>
      <c r="H210" s="11">
        <v>329</v>
      </c>
      <c r="I210" s="11">
        <v>340</v>
      </c>
      <c r="J210" s="11">
        <v>202</v>
      </c>
      <c r="K210" s="11">
        <v>195</v>
      </c>
      <c r="L210" s="11">
        <v>190</v>
      </c>
      <c r="M210" s="11">
        <v>189</v>
      </c>
      <c r="N210" s="11">
        <v>183</v>
      </c>
      <c r="O210" s="11">
        <v>184</v>
      </c>
      <c r="P210" s="11">
        <v>184</v>
      </c>
      <c r="Q210" s="11">
        <v>26</v>
      </c>
      <c r="R210" s="11">
        <v>28</v>
      </c>
      <c r="S210" s="11">
        <v>31</v>
      </c>
      <c r="T210" s="11">
        <v>27</v>
      </c>
      <c r="U210" s="11">
        <v>24</v>
      </c>
      <c r="V210" s="11">
        <v>26</v>
      </c>
      <c r="W210" s="11">
        <v>24</v>
      </c>
      <c r="X210" s="11">
        <v>0</v>
      </c>
      <c r="Y210" s="11">
        <f t="shared" si="15"/>
        <v>3886</v>
      </c>
      <c r="Z210" s="24">
        <f t="shared" si="16"/>
        <v>349</v>
      </c>
      <c r="AA210" s="11">
        <f t="shared" si="17"/>
        <v>4235</v>
      </c>
    </row>
    <row r="211" spans="1:27" x14ac:dyDescent="0.25">
      <c r="A211" s="22" t="str">
        <f t="shared" si="19"/>
        <v>Town of Lewisboro - 9</v>
      </c>
      <c r="B211" s="11">
        <v>60009</v>
      </c>
      <c r="C211" s="11">
        <v>372</v>
      </c>
      <c r="D211" s="11">
        <v>373</v>
      </c>
      <c r="E211" s="11">
        <v>382</v>
      </c>
      <c r="F211" s="11">
        <v>379</v>
      </c>
      <c r="G211" s="11">
        <v>370</v>
      </c>
      <c r="H211" s="11">
        <v>361</v>
      </c>
      <c r="I211" s="11">
        <v>367</v>
      </c>
      <c r="J211" s="11">
        <v>172</v>
      </c>
      <c r="K211" s="11">
        <v>162</v>
      </c>
      <c r="L211" s="11">
        <v>162</v>
      </c>
      <c r="M211" s="11">
        <v>158</v>
      </c>
      <c r="N211" s="11">
        <v>154</v>
      </c>
      <c r="O211" s="11">
        <v>164</v>
      </c>
      <c r="P211" s="11">
        <v>160</v>
      </c>
      <c r="Q211" s="11">
        <v>21</v>
      </c>
      <c r="R211" s="11">
        <v>22</v>
      </c>
      <c r="S211" s="11">
        <v>22</v>
      </c>
      <c r="T211" s="11">
        <v>21</v>
      </c>
      <c r="U211" s="11">
        <v>20</v>
      </c>
      <c r="V211" s="11">
        <v>18</v>
      </c>
      <c r="W211" s="11">
        <v>22</v>
      </c>
      <c r="X211" s="11">
        <v>0</v>
      </c>
      <c r="Y211" s="11">
        <f t="shared" si="15"/>
        <v>3882</v>
      </c>
      <c r="Z211" s="24">
        <f t="shared" si="16"/>
        <v>283</v>
      </c>
      <c r="AA211" s="11">
        <f t="shared" si="17"/>
        <v>4165</v>
      </c>
    </row>
    <row r="212" spans="1:27" x14ac:dyDescent="0.25">
      <c r="A212" s="22" t="str">
        <f t="shared" si="19"/>
        <v>Town of Lewisboro - 10</v>
      </c>
      <c r="B212" s="11">
        <v>60010</v>
      </c>
      <c r="C212" s="11">
        <v>342</v>
      </c>
      <c r="D212" s="11">
        <v>330</v>
      </c>
      <c r="E212" s="11">
        <v>343</v>
      </c>
      <c r="F212" s="11">
        <v>346</v>
      </c>
      <c r="G212" s="11">
        <v>336</v>
      </c>
      <c r="H212" s="11">
        <v>335</v>
      </c>
      <c r="I212" s="11">
        <v>335</v>
      </c>
      <c r="J212" s="11">
        <v>205</v>
      </c>
      <c r="K212" s="11">
        <v>191</v>
      </c>
      <c r="L212" s="11">
        <v>185</v>
      </c>
      <c r="M212" s="11">
        <v>177</v>
      </c>
      <c r="N212" s="11">
        <v>187</v>
      </c>
      <c r="O212" s="11">
        <v>186</v>
      </c>
      <c r="P212" s="11">
        <v>190</v>
      </c>
      <c r="Q212" s="11">
        <v>22</v>
      </c>
      <c r="R212" s="11">
        <v>23</v>
      </c>
      <c r="S212" s="11">
        <v>23</v>
      </c>
      <c r="T212" s="11">
        <v>20</v>
      </c>
      <c r="U212" s="11">
        <v>20</v>
      </c>
      <c r="V212" s="11">
        <v>18</v>
      </c>
      <c r="W212" s="11">
        <v>22</v>
      </c>
      <c r="X212" s="11">
        <v>0</v>
      </c>
      <c r="Y212" s="11">
        <f t="shared" si="15"/>
        <v>3836</v>
      </c>
      <c r="Z212" s="24">
        <f t="shared" si="16"/>
        <v>308</v>
      </c>
      <c r="AA212" s="11">
        <f t="shared" si="17"/>
        <v>4144</v>
      </c>
    </row>
    <row r="213" spans="1:27" x14ac:dyDescent="0.25">
      <c r="A213" s="22" t="str">
        <f t="shared" si="19"/>
        <v>Town of Lewisboro - 11</v>
      </c>
      <c r="B213" s="11">
        <v>60011</v>
      </c>
      <c r="C213" s="11">
        <v>297</v>
      </c>
      <c r="D213" s="11">
        <v>289</v>
      </c>
      <c r="E213" s="11">
        <v>291</v>
      </c>
      <c r="F213" s="11">
        <v>299</v>
      </c>
      <c r="G213" s="11">
        <v>288</v>
      </c>
      <c r="H213" s="11">
        <v>290</v>
      </c>
      <c r="I213" s="11">
        <v>290</v>
      </c>
      <c r="J213" s="11">
        <v>168</v>
      </c>
      <c r="K213" s="11">
        <v>166</v>
      </c>
      <c r="L213" s="11">
        <v>163</v>
      </c>
      <c r="M213" s="11">
        <v>153</v>
      </c>
      <c r="N213" s="11">
        <v>160</v>
      </c>
      <c r="O213" s="11">
        <v>164</v>
      </c>
      <c r="P213" s="11">
        <v>158</v>
      </c>
      <c r="Q213" s="11">
        <v>13</v>
      </c>
      <c r="R213" s="11">
        <v>14</v>
      </c>
      <c r="S213" s="11">
        <v>17</v>
      </c>
      <c r="T213" s="11">
        <v>18</v>
      </c>
      <c r="U213" s="11">
        <v>16</v>
      </c>
      <c r="V213" s="11">
        <v>13</v>
      </c>
      <c r="W213" s="11">
        <v>15</v>
      </c>
      <c r="X213" s="11">
        <v>0</v>
      </c>
      <c r="Y213" s="11">
        <f t="shared" si="15"/>
        <v>3282</v>
      </c>
      <c r="Z213" s="24">
        <f t="shared" si="16"/>
        <v>197</v>
      </c>
      <c r="AA213" s="11">
        <f t="shared" si="17"/>
        <v>3479</v>
      </c>
    </row>
    <row r="214" spans="1:27" ht="13.8" thickBot="1" x14ac:dyDescent="0.3">
      <c r="A214" s="18" t="str">
        <f t="shared" si="19"/>
        <v>Town of Lewisboro - 12</v>
      </c>
      <c r="B214" s="19">
        <v>60012</v>
      </c>
      <c r="C214" s="19">
        <v>303</v>
      </c>
      <c r="D214" s="19">
        <v>292</v>
      </c>
      <c r="E214" s="19">
        <v>302</v>
      </c>
      <c r="F214" s="19">
        <v>298</v>
      </c>
      <c r="G214" s="19">
        <v>299</v>
      </c>
      <c r="H214" s="19">
        <v>291</v>
      </c>
      <c r="I214" s="19">
        <v>293</v>
      </c>
      <c r="J214" s="19">
        <v>177</v>
      </c>
      <c r="K214" s="19">
        <v>165</v>
      </c>
      <c r="L214" s="19">
        <v>162</v>
      </c>
      <c r="M214" s="19">
        <v>154</v>
      </c>
      <c r="N214" s="19">
        <v>161</v>
      </c>
      <c r="O214" s="19">
        <v>162</v>
      </c>
      <c r="P214" s="19">
        <v>163</v>
      </c>
      <c r="Q214" s="19">
        <v>28</v>
      </c>
      <c r="R214" s="19">
        <v>28</v>
      </c>
      <c r="S214" s="19">
        <v>32</v>
      </c>
      <c r="T214" s="19">
        <v>35</v>
      </c>
      <c r="U214" s="19">
        <v>21</v>
      </c>
      <c r="V214" s="19">
        <v>20</v>
      </c>
      <c r="W214" s="19">
        <v>21</v>
      </c>
      <c r="X214" s="19">
        <v>0</v>
      </c>
      <c r="Y214" s="19">
        <f t="shared" ref="Y214:Y280" si="21">SUM(C214:X214)</f>
        <v>3407</v>
      </c>
      <c r="Z214" s="26">
        <f t="shared" ref="Z214:Z280" si="22">SUM(AA214-Y214)</f>
        <v>282</v>
      </c>
      <c r="AA214" s="19">
        <f t="shared" ref="AA214:AA280" si="23">VLOOKUP(B214,KEY,2,FALSE)*7</f>
        <v>3689</v>
      </c>
    </row>
    <row r="215" spans="1:27" x14ac:dyDescent="0.25">
      <c r="A215" s="22"/>
      <c r="B215" s="11" t="s">
        <v>977</v>
      </c>
      <c r="C215" s="11">
        <f>SUM(C203:C214)</f>
        <v>3699</v>
      </c>
      <c r="D215" s="11">
        <f t="shared" ref="D215:AA215" si="24">SUM(D203:D214)</f>
        <v>3606</v>
      </c>
      <c r="E215" s="11">
        <f t="shared" si="24"/>
        <v>3706</v>
      </c>
      <c r="F215" s="11">
        <f t="shared" si="24"/>
        <v>3708</v>
      </c>
      <c r="G215" s="11">
        <f t="shared" si="24"/>
        <v>3604</v>
      </c>
      <c r="H215" s="11">
        <f t="shared" si="24"/>
        <v>3561</v>
      </c>
      <c r="I215" s="11">
        <f t="shared" si="24"/>
        <v>3609</v>
      </c>
      <c r="J215" s="11">
        <f t="shared" si="24"/>
        <v>2102</v>
      </c>
      <c r="K215" s="11">
        <f t="shared" si="24"/>
        <v>1978</v>
      </c>
      <c r="L215" s="11">
        <f t="shared" si="24"/>
        <v>1975</v>
      </c>
      <c r="M215" s="11">
        <f t="shared" si="24"/>
        <v>1890</v>
      </c>
      <c r="N215" s="11">
        <f t="shared" si="24"/>
        <v>1927</v>
      </c>
      <c r="O215" s="11">
        <f t="shared" si="24"/>
        <v>1960</v>
      </c>
      <c r="P215" s="11">
        <f t="shared" si="24"/>
        <v>1945</v>
      </c>
      <c r="Q215" s="11">
        <f t="shared" si="24"/>
        <v>239</v>
      </c>
      <c r="R215" s="11">
        <f t="shared" si="24"/>
        <v>258</v>
      </c>
      <c r="S215" s="11">
        <f t="shared" si="24"/>
        <v>266</v>
      </c>
      <c r="T215" s="11">
        <f t="shared" si="24"/>
        <v>258</v>
      </c>
      <c r="U215" s="11">
        <f t="shared" si="24"/>
        <v>228</v>
      </c>
      <c r="V215" s="11">
        <f t="shared" si="24"/>
        <v>198</v>
      </c>
      <c r="W215" s="11">
        <f t="shared" si="24"/>
        <v>209</v>
      </c>
      <c r="X215" s="11">
        <f t="shared" si="24"/>
        <v>3</v>
      </c>
      <c r="Y215" s="11">
        <f t="shared" si="24"/>
        <v>40929</v>
      </c>
      <c r="Z215" s="11">
        <f t="shared" si="24"/>
        <v>3542</v>
      </c>
      <c r="AA215" s="11">
        <f t="shared" si="24"/>
        <v>44471</v>
      </c>
    </row>
    <row r="216" spans="1:27" x14ac:dyDescent="0.25">
      <c r="A216" s="22" t="str">
        <f t="shared" si="19"/>
        <v>Town of Mamaroneck - 1</v>
      </c>
      <c r="B216" s="11">
        <v>70001</v>
      </c>
      <c r="C216" s="11">
        <v>154</v>
      </c>
      <c r="D216" s="11">
        <v>148</v>
      </c>
      <c r="E216" s="11">
        <v>150</v>
      </c>
      <c r="F216" s="11">
        <v>154</v>
      </c>
      <c r="G216" s="11">
        <v>153</v>
      </c>
      <c r="H216" s="11">
        <v>146</v>
      </c>
      <c r="I216" s="11">
        <v>145</v>
      </c>
      <c r="J216" s="11">
        <v>114</v>
      </c>
      <c r="K216" s="11">
        <v>113</v>
      </c>
      <c r="L216" s="11">
        <v>116</v>
      </c>
      <c r="M216" s="11">
        <v>104</v>
      </c>
      <c r="N216" s="11">
        <v>106</v>
      </c>
      <c r="O216" s="11">
        <v>109</v>
      </c>
      <c r="P216" s="11">
        <v>110</v>
      </c>
      <c r="Q216" s="11">
        <v>8</v>
      </c>
      <c r="R216" s="11">
        <v>6</v>
      </c>
      <c r="S216" s="11">
        <v>6</v>
      </c>
      <c r="T216" s="11">
        <v>11</v>
      </c>
      <c r="U216" s="11">
        <v>3</v>
      </c>
      <c r="V216" s="11">
        <v>5</v>
      </c>
      <c r="W216" s="11">
        <v>4</v>
      </c>
      <c r="X216" s="11">
        <v>0</v>
      </c>
      <c r="Y216" s="11">
        <f t="shared" si="21"/>
        <v>1865</v>
      </c>
      <c r="Z216" s="24">
        <f t="shared" si="22"/>
        <v>249</v>
      </c>
      <c r="AA216" s="11">
        <f t="shared" si="23"/>
        <v>2114</v>
      </c>
    </row>
    <row r="217" spans="1:27" x14ac:dyDescent="0.25">
      <c r="A217" s="22" t="str">
        <f t="shared" si="19"/>
        <v>Town of Mamaroneck - 2</v>
      </c>
      <c r="B217" s="11">
        <v>70002</v>
      </c>
      <c r="C217" s="11">
        <v>164</v>
      </c>
      <c r="D217" s="11">
        <v>142</v>
      </c>
      <c r="E217" s="11">
        <v>152</v>
      </c>
      <c r="F217" s="11">
        <v>160</v>
      </c>
      <c r="G217" s="11">
        <v>154</v>
      </c>
      <c r="H217" s="11">
        <v>146</v>
      </c>
      <c r="I217" s="11">
        <v>148</v>
      </c>
      <c r="J217" s="11">
        <v>139</v>
      </c>
      <c r="K217" s="11">
        <v>141</v>
      </c>
      <c r="L217" s="11">
        <v>138</v>
      </c>
      <c r="M217" s="11">
        <v>128</v>
      </c>
      <c r="N217" s="11">
        <v>132</v>
      </c>
      <c r="O217" s="11">
        <v>131</v>
      </c>
      <c r="P217" s="11">
        <v>127</v>
      </c>
      <c r="Q217" s="11">
        <v>12</v>
      </c>
      <c r="R217" s="11">
        <v>8</v>
      </c>
      <c r="S217" s="11">
        <v>11</v>
      </c>
      <c r="T217" s="11">
        <v>13</v>
      </c>
      <c r="U217" s="11">
        <v>8</v>
      </c>
      <c r="V217" s="11">
        <v>10</v>
      </c>
      <c r="W217" s="11">
        <v>12</v>
      </c>
      <c r="X217" s="11">
        <v>0</v>
      </c>
      <c r="Y217" s="11">
        <f t="shared" si="21"/>
        <v>2076</v>
      </c>
      <c r="Z217" s="24">
        <f t="shared" si="22"/>
        <v>409</v>
      </c>
      <c r="AA217" s="11">
        <f t="shared" si="23"/>
        <v>2485</v>
      </c>
    </row>
    <row r="218" spans="1:27" x14ac:dyDescent="0.25">
      <c r="A218" s="22" t="str">
        <f t="shared" si="19"/>
        <v>Town of Mamaroneck - 3</v>
      </c>
      <c r="B218" s="11">
        <v>70003</v>
      </c>
      <c r="C218" s="11">
        <v>377</v>
      </c>
      <c r="D218" s="11">
        <v>359</v>
      </c>
      <c r="E218" s="11">
        <v>379</v>
      </c>
      <c r="F218" s="11">
        <v>372</v>
      </c>
      <c r="G218" s="11">
        <v>377</v>
      </c>
      <c r="H218" s="11">
        <v>355</v>
      </c>
      <c r="I218" s="11">
        <v>360</v>
      </c>
      <c r="J218" s="11">
        <v>174</v>
      </c>
      <c r="K218" s="11">
        <v>155</v>
      </c>
      <c r="L218" s="11">
        <v>155</v>
      </c>
      <c r="M218" s="11">
        <v>151</v>
      </c>
      <c r="N218" s="11">
        <v>144</v>
      </c>
      <c r="O218" s="11">
        <v>153</v>
      </c>
      <c r="P218" s="11">
        <v>149</v>
      </c>
      <c r="Q218" s="11">
        <v>23</v>
      </c>
      <c r="R218" s="11">
        <v>24</v>
      </c>
      <c r="S218" s="11">
        <v>23</v>
      </c>
      <c r="T218" s="11">
        <v>21</v>
      </c>
      <c r="U218" s="11">
        <v>23</v>
      </c>
      <c r="V218" s="11">
        <v>19</v>
      </c>
      <c r="W218" s="11">
        <v>20</v>
      </c>
      <c r="X218" s="11">
        <v>0</v>
      </c>
      <c r="Y218" s="11">
        <f t="shared" si="21"/>
        <v>3813</v>
      </c>
      <c r="Z218" s="24">
        <f t="shared" si="22"/>
        <v>471</v>
      </c>
      <c r="AA218" s="11">
        <f t="shared" si="23"/>
        <v>4284</v>
      </c>
    </row>
    <row r="219" spans="1:27" x14ac:dyDescent="0.25">
      <c r="A219" s="22" t="str">
        <f t="shared" si="19"/>
        <v>Town of Mamaroneck - 4</v>
      </c>
      <c r="B219" s="11">
        <v>70004</v>
      </c>
      <c r="C219" s="11">
        <v>278</v>
      </c>
      <c r="D219" s="11">
        <v>262</v>
      </c>
      <c r="E219" s="11">
        <v>273</v>
      </c>
      <c r="F219" s="11">
        <v>269</v>
      </c>
      <c r="G219" s="11">
        <v>262</v>
      </c>
      <c r="H219" s="11">
        <v>257</v>
      </c>
      <c r="I219" s="11">
        <v>261</v>
      </c>
      <c r="J219" s="11">
        <v>167</v>
      </c>
      <c r="K219" s="11">
        <v>152</v>
      </c>
      <c r="L219" s="11">
        <v>157</v>
      </c>
      <c r="M219" s="11">
        <v>151</v>
      </c>
      <c r="N219" s="11">
        <v>152</v>
      </c>
      <c r="O219" s="11">
        <v>152</v>
      </c>
      <c r="P219" s="11">
        <v>148</v>
      </c>
      <c r="Q219" s="11">
        <v>11</v>
      </c>
      <c r="R219" s="11">
        <v>11</v>
      </c>
      <c r="S219" s="11">
        <v>11</v>
      </c>
      <c r="T219" s="11">
        <v>12</v>
      </c>
      <c r="U219" s="11">
        <v>11</v>
      </c>
      <c r="V219" s="11">
        <v>7</v>
      </c>
      <c r="W219" s="11">
        <v>14</v>
      </c>
      <c r="X219" s="11">
        <v>2</v>
      </c>
      <c r="Y219" s="11">
        <f t="shared" si="21"/>
        <v>3020</v>
      </c>
      <c r="Z219" s="24">
        <f t="shared" si="22"/>
        <v>487</v>
      </c>
      <c r="AA219" s="11">
        <f t="shared" si="23"/>
        <v>3507</v>
      </c>
    </row>
    <row r="220" spans="1:27" x14ac:dyDescent="0.25">
      <c r="A220" s="22" t="str">
        <f t="shared" si="19"/>
        <v>Town of Mamaroneck - 5</v>
      </c>
      <c r="B220" s="11">
        <v>70005</v>
      </c>
      <c r="C220" s="11">
        <v>121</v>
      </c>
      <c r="D220" s="11">
        <v>114</v>
      </c>
      <c r="E220" s="11">
        <v>121</v>
      </c>
      <c r="F220" s="11">
        <v>123</v>
      </c>
      <c r="G220" s="11">
        <v>122</v>
      </c>
      <c r="H220" s="11">
        <v>118</v>
      </c>
      <c r="I220" s="11">
        <v>115</v>
      </c>
      <c r="J220" s="11">
        <v>125</v>
      </c>
      <c r="K220" s="11">
        <v>116</v>
      </c>
      <c r="L220" s="11">
        <v>117</v>
      </c>
      <c r="M220" s="11">
        <v>115</v>
      </c>
      <c r="N220" s="11">
        <v>117</v>
      </c>
      <c r="O220" s="11">
        <v>118</v>
      </c>
      <c r="P220" s="11">
        <v>116</v>
      </c>
      <c r="Q220" s="11">
        <v>10</v>
      </c>
      <c r="R220" s="11">
        <v>11</v>
      </c>
      <c r="S220" s="11">
        <v>16</v>
      </c>
      <c r="T220" s="11">
        <v>14</v>
      </c>
      <c r="U220" s="11">
        <v>10</v>
      </c>
      <c r="V220" s="11">
        <v>9</v>
      </c>
      <c r="W220" s="11">
        <v>11</v>
      </c>
      <c r="X220" s="11">
        <v>0</v>
      </c>
      <c r="Y220" s="11">
        <f t="shared" si="21"/>
        <v>1739</v>
      </c>
      <c r="Z220" s="24">
        <f t="shared" si="22"/>
        <v>235</v>
      </c>
      <c r="AA220" s="11">
        <f t="shared" si="23"/>
        <v>1974</v>
      </c>
    </row>
    <row r="221" spans="1:27" x14ac:dyDescent="0.25">
      <c r="A221" s="22" t="str">
        <f t="shared" si="19"/>
        <v>Town of Mamaroneck - 6</v>
      </c>
      <c r="B221" s="11">
        <v>70006</v>
      </c>
      <c r="C221" s="11">
        <v>303</v>
      </c>
      <c r="D221" s="11">
        <v>292</v>
      </c>
      <c r="E221" s="11">
        <v>299</v>
      </c>
      <c r="F221" s="11">
        <v>300</v>
      </c>
      <c r="G221" s="11">
        <v>292</v>
      </c>
      <c r="H221" s="11">
        <v>292</v>
      </c>
      <c r="I221" s="11">
        <v>290</v>
      </c>
      <c r="J221" s="11">
        <v>99</v>
      </c>
      <c r="K221" s="11">
        <v>97</v>
      </c>
      <c r="L221" s="11">
        <v>101</v>
      </c>
      <c r="M221" s="11">
        <v>98</v>
      </c>
      <c r="N221" s="11">
        <v>99</v>
      </c>
      <c r="O221" s="11">
        <v>98</v>
      </c>
      <c r="P221" s="11">
        <v>94</v>
      </c>
      <c r="Q221" s="11">
        <v>24</v>
      </c>
      <c r="R221" s="11">
        <v>18</v>
      </c>
      <c r="S221" s="11">
        <v>14</v>
      </c>
      <c r="T221" s="11">
        <v>13</v>
      </c>
      <c r="U221" s="11">
        <v>12</v>
      </c>
      <c r="V221" s="11">
        <v>12</v>
      </c>
      <c r="W221" s="11">
        <v>12</v>
      </c>
      <c r="X221" s="11">
        <v>0</v>
      </c>
      <c r="Y221" s="11">
        <f t="shared" si="21"/>
        <v>2859</v>
      </c>
      <c r="Z221" s="24">
        <f t="shared" si="22"/>
        <v>389</v>
      </c>
      <c r="AA221" s="11">
        <f t="shared" si="23"/>
        <v>3248</v>
      </c>
    </row>
    <row r="222" spans="1:27" x14ac:dyDescent="0.25">
      <c r="A222" s="22" t="str">
        <f t="shared" si="19"/>
        <v>Town of Mamaroneck - 7</v>
      </c>
      <c r="B222" s="11">
        <v>70007</v>
      </c>
      <c r="C222" s="11">
        <v>173</v>
      </c>
      <c r="D222" s="11">
        <v>165</v>
      </c>
      <c r="E222" s="11">
        <v>174</v>
      </c>
      <c r="F222" s="11">
        <v>175</v>
      </c>
      <c r="G222" s="11">
        <v>171</v>
      </c>
      <c r="H222" s="11">
        <v>165</v>
      </c>
      <c r="I222" s="11">
        <v>169</v>
      </c>
      <c r="J222" s="11">
        <v>75</v>
      </c>
      <c r="K222" s="11">
        <v>65</v>
      </c>
      <c r="L222" s="11">
        <v>64</v>
      </c>
      <c r="M222" s="11">
        <v>65</v>
      </c>
      <c r="N222" s="11">
        <v>65</v>
      </c>
      <c r="O222" s="11">
        <v>65</v>
      </c>
      <c r="P222" s="11">
        <v>62</v>
      </c>
      <c r="Q222" s="11">
        <v>4</v>
      </c>
      <c r="R222" s="11">
        <v>6</v>
      </c>
      <c r="S222" s="11">
        <v>8</v>
      </c>
      <c r="T222" s="11">
        <v>5</v>
      </c>
      <c r="U222" s="11">
        <v>4</v>
      </c>
      <c r="V222" s="11">
        <v>4</v>
      </c>
      <c r="W222" s="11">
        <v>7</v>
      </c>
      <c r="X222" s="11">
        <v>0</v>
      </c>
      <c r="Y222" s="11">
        <f t="shared" si="21"/>
        <v>1691</v>
      </c>
      <c r="Z222" s="24">
        <f t="shared" si="22"/>
        <v>241</v>
      </c>
      <c r="AA222" s="11">
        <f t="shared" si="23"/>
        <v>1932</v>
      </c>
    </row>
    <row r="223" spans="1:27" x14ac:dyDescent="0.25">
      <c r="A223" s="22" t="str">
        <f t="shared" si="19"/>
        <v>Town of Mamaroneck - 8</v>
      </c>
      <c r="B223" s="11">
        <v>70008</v>
      </c>
      <c r="C223" s="11">
        <v>366</v>
      </c>
      <c r="D223" s="11">
        <v>357</v>
      </c>
      <c r="E223" s="11">
        <v>367</v>
      </c>
      <c r="F223" s="11">
        <v>368</v>
      </c>
      <c r="G223" s="11">
        <v>358</v>
      </c>
      <c r="H223" s="11">
        <v>354</v>
      </c>
      <c r="I223" s="11">
        <v>359</v>
      </c>
      <c r="J223" s="11">
        <v>160</v>
      </c>
      <c r="K223" s="11">
        <v>156</v>
      </c>
      <c r="L223" s="11">
        <v>155</v>
      </c>
      <c r="M223" s="11">
        <v>154</v>
      </c>
      <c r="N223" s="11">
        <v>149</v>
      </c>
      <c r="O223" s="11">
        <v>145</v>
      </c>
      <c r="P223" s="11">
        <v>144</v>
      </c>
      <c r="Q223" s="11">
        <v>15</v>
      </c>
      <c r="R223" s="11">
        <v>12</v>
      </c>
      <c r="S223" s="11">
        <v>12</v>
      </c>
      <c r="T223" s="11">
        <v>12</v>
      </c>
      <c r="U223" s="11">
        <v>16</v>
      </c>
      <c r="V223" s="11">
        <v>13</v>
      </c>
      <c r="W223" s="11">
        <v>13</v>
      </c>
      <c r="X223" s="11">
        <v>0</v>
      </c>
      <c r="Y223" s="11">
        <f t="shared" si="21"/>
        <v>3685</v>
      </c>
      <c r="Z223" s="24">
        <f t="shared" si="22"/>
        <v>445</v>
      </c>
      <c r="AA223" s="11">
        <f t="shared" si="23"/>
        <v>4130</v>
      </c>
    </row>
    <row r="224" spans="1:27" x14ac:dyDescent="0.25">
      <c r="A224" s="22" t="str">
        <f t="shared" si="19"/>
        <v>Town of Mamaroneck - 9</v>
      </c>
      <c r="B224" s="11">
        <v>70009</v>
      </c>
      <c r="C224" s="11">
        <v>254</v>
      </c>
      <c r="D224" s="11">
        <v>245</v>
      </c>
      <c r="E224" s="11">
        <v>253</v>
      </c>
      <c r="F224" s="11">
        <v>249</v>
      </c>
      <c r="G224" s="11">
        <v>243</v>
      </c>
      <c r="H224" s="11">
        <v>235</v>
      </c>
      <c r="I224" s="11">
        <v>243</v>
      </c>
      <c r="J224" s="11">
        <v>82</v>
      </c>
      <c r="K224" s="11">
        <v>80</v>
      </c>
      <c r="L224" s="11">
        <v>77</v>
      </c>
      <c r="M224" s="11">
        <v>70</v>
      </c>
      <c r="N224" s="11">
        <v>81</v>
      </c>
      <c r="O224" s="11">
        <v>77</v>
      </c>
      <c r="P224" s="11">
        <v>71</v>
      </c>
      <c r="Q224" s="11">
        <v>13</v>
      </c>
      <c r="R224" s="11">
        <v>9</v>
      </c>
      <c r="S224" s="11">
        <v>10</v>
      </c>
      <c r="T224" s="11">
        <v>10</v>
      </c>
      <c r="U224" s="11">
        <v>5</v>
      </c>
      <c r="V224" s="11">
        <v>10</v>
      </c>
      <c r="W224" s="11">
        <v>9</v>
      </c>
      <c r="X224" s="11">
        <v>0</v>
      </c>
      <c r="Y224" s="11">
        <f t="shared" si="21"/>
        <v>2326</v>
      </c>
      <c r="Z224" s="24">
        <f t="shared" si="22"/>
        <v>327</v>
      </c>
      <c r="AA224" s="11">
        <f t="shared" si="23"/>
        <v>2653</v>
      </c>
    </row>
    <row r="225" spans="1:27" x14ac:dyDescent="0.25">
      <c r="A225" s="22" t="str">
        <f t="shared" si="19"/>
        <v>Town of Mamaroneck - 10</v>
      </c>
      <c r="B225" s="11">
        <v>70010</v>
      </c>
      <c r="C225" s="11">
        <v>385</v>
      </c>
      <c r="D225" s="11">
        <v>372</v>
      </c>
      <c r="E225" s="11">
        <v>378</v>
      </c>
      <c r="F225" s="11">
        <v>375</v>
      </c>
      <c r="G225" s="11">
        <v>378</v>
      </c>
      <c r="H225" s="11">
        <v>367</v>
      </c>
      <c r="I225" s="11">
        <v>378</v>
      </c>
      <c r="J225" s="11">
        <v>145</v>
      </c>
      <c r="K225" s="11">
        <v>139</v>
      </c>
      <c r="L225" s="11">
        <v>141</v>
      </c>
      <c r="M225" s="11">
        <v>138</v>
      </c>
      <c r="N225" s="11">
        <v>132</v>
      </c>
      <c r="O225" s="11">
        <v>132</v>
      </c>
      <c r="P225" s="11">
        <v>130</v>
      </c>
      <c r="Q225" s="11">
        <v>15</v>
      </c>
      <c r="R225" s="11">
        <v>15</v>
      </c>
      <c r="S225" s="11">
        <v>11</v>
      </c>
      <c r="T225" s="11">
        <v>13</v>
      </c>
      <c r="U225" s="11">
        <v>15</v>
      </c>
      <c r="V225" s="11">
        <v>13</v>
      </c>
      <c r="W225" s="11">
        <v>12</v>
      </c>
      <c r="X225" s="11">
        <v>0</v>
      </c>
      <c r="Y225" s="11">
        <f t="shared" si="21"/>
        <v>3684</v>
      </c>
      <c r="Z225" s="24">
        <f t="shared" si="22"/>
        <v>376</v>
      </c>
      <c r="AA225" s="11">
        <f t="shared" si="23"/>
        <v>4060</v>
      </c>
    </row>
    <row r="226" spans="1:27" x14ac:dyDescent="0.25">
      <c r="A226" s="22" t="str">
        <f t="shared" si="19"/>
        <v>Town of Mamaroneck - 11</v>
      </c>
      <c r="B226" s="11">
        <v>70011</v>
      </c>
      <c r="C226" s="11">
        <v>307</v>
      </c>
      <c r="D226" s="11">
        <v>296</v>
      </c>
      <c r="E226" s="11">
        <v>307</v>
      </c>
      <c r="F226" s="11">
        <v>311</v>
      </c>
      <c r="G226" s="11">
        <v>302</v>
      </c>
      <c r="H226" s="11">
        <v>291</v>
      </c>
      <c r="I226" s="11">
        <v>292</v>
      </c>
      <c r="J226" s="11">
        <v>111</v>
      </c>
      <c r="K226" s="11">
        <v>106</v>
      </c>
      <c r="L226" s="11">
        <v>100</v>
      </c>
      <c r="M226" s="11">
        <v>99</v>
      </c>
      <c r="N226" s="11">
        <v>101</v>
      </c>
      <c r="O226" s="11">
        <v>101</v>
      </c>
      <c r="P226" s="11">
        <v>107</v>
      </c>
      <c r="Q226" s="11">
        <v>11</v>
      </c>
      <c r="R226" s="11">
        <v>12</v>
      </c>
      <c r="S226" s="11">
        <v>13</v>
      </c>
      <c r="T226" s="11">
        <v>14</v>
      </c>
      <c r="U226" s="11">
        <v>12</v>
      </c>
      <c r="V226" s="11">
        <v>12</v>
      </c>
      <c r="W226" s="11">
        <v>11</v>
      </c>
      <c r="X226" s="11">
        <v>0</v>
      </c>
      <c r="Y226" s="11">
        <f t="shared" si="21"/>
        <v>2916</v>
      </c>
      <c r="Z226" s="24">
        <f t="shared" si="22"/>
        <v>297</v>
      </c>
      <c r="AA226" s="11">
        <f t="shared" si="23"/>
        <v>3213</v>
      </c>
    </row>
    <row r="227" spans="1:27" x14ac:dyDescent="0.25">
      <c r="A227" s="22" t="str">
        <f t="shared" si="19"/>
        <v>Town of Mamaroneck - 12</v>
      </c>
      <c r="B227" s="11">
        <v>70012</v>
      </c>
      <c r="C227" s="11">
        <v>445</v>
      </c>
      <c r="D227" s="11">
        <v>433</v>
      </c>
      <c r="E227" s="11">
        <v>436</v>
      </c>
      <c r="F227" s="11">
        <v>436</v>
      </c>
      <c r="G227" s="11">
        <v>441</v>
      </c>
      <c r="H227" s="11">
        <v>433</v>
      </c>
      <c r="I227" s="11">
        <v>435</v>
      </c>
      <c r="J227" s="11">
        <v>110</v>
      </c>
      <c r="K227" s="11">
        <v>94</v>
      </c>
      <c r="L227" s="11">
        <v>102</v>
      </c>
      <c r="M227" s="11">
        <v>100</v>
      </c>
      <c r="N227" s="11">
        <v>98</v>
      </c>
      <c r="O227" s="11">
        <v>93</v>
      </c>
      <c r="P227" s="11">
        <v>100</v>
      </c>
      <c r="Q227" s="11">
        <v>13</v>
      </c>
      <c r="R227" s="11">
        <v>12</v>
      </c>
      <c r="S227" s="11">
        <v>12</v>
      </c>
      <c r="T227" s="11">
        <v>11</v>
      </c>
      <c r="U227" s="11">
        <v>11</v>
      </c>
      <c r="V227" s="11">
        <v>9</v>
      </c>
      <c r="W227" s="11">
        <v>11</v>
      </c>
      <c r="X227" s="11">
        <v>2</v>
      </c>
      <c r="Y227" s="11">
        <f t="shared" si="21"/>
        <v>3837</v>
      </c>
      <c r="Z227" s="24">
        <f t="shared" si="22"/>
        <v>321</v>
      </c>
      <c r="AA227" s="11">
        <f t="shared" si="23"/>
        <v>4158</v>
      </c>
    </row>
    <row r="228" spans="1:27" x14ac:dyDescent="0.25">
      <c r="A228" s="22" t="str">
        <f t="shared" si="19"/>
        <v>Town of Mamaroneck - 13</v>
      </c>
      <c r="B228" s="11">
        <v>70013</v>
      </c>
      <c r="C228" s="11">
        <v>388</v>
      </c>
      <c r="D228" s="11">
        <v>377</v>
      </c>
      <c r="E228" s="11">
        <v>381</v>
      </c>
      <c r="F228" s="11">
        <v>385</v>
      </c>
      <c r="G228" s="11">
        <v>379</v>
      </c>
      <c r="H228" s="11">
        <v>375</v>
      </c>
      <c r="I228" s="11">
        <v>380</v>
      </c>
      <c r="J228" s="11">
        <v>100</v>
      </c>
      <c r="K228" s="11">
        <v>91</v>
      </c>
      <c r="L228" s="11">
        <v>92</v>
      </c>
      <c r="M228" s="11">
        <v>94</v>
      </c>
      <c r="N228" s="11">
        <v>93</v>
      </c>
      <c r="O228" s="11">
        <v>90</v>
      </c>
      <c r="P228" s="11">
        <v>91</v>
      </c>
      <c r="Q228" s="11">
        <v>13</v>
      </c>
      <c r="R228" s="11">
        <v>12</v>
      </c>
      <c r="S228" s="11">
        <v>12</v>
      </c>
      <c r="T228" s="11">
        <v>11</v>
      </c>
      <c r="U228" s="11">
        <v>10</v>
      </c>
      <c r="V228" s="11">
        <v>10</v>
      </c>
      <c r="W228" s="11">
        <v>12</v>
      </c>
      <c r="X228" s="11">
        <v>0</v>
      </c>
      <c r="Y228" s="11">
        <f t="shared" si="21"/>
        <v>3396</v>
      </c>
      <c r="Z228" s="24">
        <f t="shared" si="22"/>
        <v>370</v>
      </c>
      <c r="AA228" s="11">
        <f t="shared" si="23"/>
        <v>3766</v>
      </c>
    </row>
    <row r="229" spans="1:27" x14ac:dyDescent="0.25">
      <c r="A229" s="22" t="str">
        <f t="shared" si="19"/>
        <v>Town of Mamaroneck - 14</v>
      </c>
      <c r="B229" s="11">
        <v>70014</v>
      </c>
      <c r="C229" s="11">
        <v>324</v>
      </c>
      <c r="D229" s="11">
        <v>317</v>
      </c>
      <c r="E229" s="11">
        <v>328</v>
      </c>
      <c r="F229" s="11">
        <v>321</v>
      </c>
      <c r="G229" s="11">
        <v>322</v>
      </c>
      <c r="H229" s="11">
        <v>312</v>
      </c>
      <c r="I229" s="11">
        <v>316</v>
      </c>
      <c r="J229" s="11">
        <v>119</v>
      </c>
      <c r="K229" s="11">
        <v>112</v>
      </c>
      <c r="L229" s="11">
        <v>115</v>
      </c>
      <c r="M229" s="11">
        <v>114</v>
      </c>
      <c r="N229" s="11">
        <v>110</v>
      </c>
      <c r="O229" s="11">
        <v>115</v>
      </c>
      <c r="P229" s="11">
        <v>110</v>
      </c>
      <c r="Q229" s="11">
        <v>12</v>
      </c>
      <c r="R229" s="11">
        <v>11</v>
      </c>
      <c r="S229" s="11">
        <v>11</v>
      </c>
      <c r="T229" s="11">
        <v>10</v>
      </c>
      <c r="U229" s="11">
        <v>11</v>
      </c>
      <c r="V229" s="11">
        <v>8</v>
      </c>
      <c r="W229" s="11">
        <v>9</v>
      </c>
      <c r="X229" s="11">
        <v>0</v>
      </c>
      <c r="Y229" s="11">
        <f t="shared" si="21"/>
        <v>3107</v>
      </c>
      <c r="Z229" s="24">
        <f t="shared" si="22"/>
        <v>288</v>
      </c>
      <c r="AA229" s="11">
        <f t="shared" si="23"/>
        <v>3395</v>
      </c>
    </row>
    <row r="230" spans="1:27" x14ac:dyDescent="0.25">
      <c r="A230" s="22" t="str">
        <f t="shared" si="19"/>
        <v>Town of Mamaroneck - 15</v>
      </c>
      <c r="B230" s="11">
        <v>70015</v>
      </c>
      <c r="C230" s="11">
        <v>358</v>
      </c>
      <c r="D230" s="11">
        <v>338</v>
      </c>
      <c r="E230" s="11">
        <v>347</v>
      </c>
      <c r="F230" s="11">
        <v>348</v>
      </c>
      <c r="G230" s="11">
        <v>344</v>
      </c>
      <c r="H230" s="11">
        <v>348</v>
      </c>
      <c r="I230" s="11">
        <v>339</v>
      </c>
      <c r="J230" s="11">
        <v>156</v>
      </c>
      <c r="K230" s="11">
        <v>144</v>
      </c>
      <c r="L230" s="11">
        <v>148</v>
      </c>
      <c r="M230" s="11">
        <v>140</v>
      </c>
      <c r="N230" s="11">
        <v>129</v>
      </c>
      <c r="O230" s="11">
        <v>128</v>
      </c>
      <c r="P230" s="11">
        <v>138</v>
      </c>
      <c r="Q230" s="11">
        <v>7</v>
      </c>
      <c r="R230" s="11">
        <v>9</v>
      </c>
      <c r="S230" s="11">
        <v>7</v>
      </c>
      <c r="T230" s="11">
        <v>6</v>
      </c>
      <c r="U230" s="11">
        <v>12</v>
      </c>
      <c r="V230" s="11">
        <v>8</v>
      </c>
      <c r="W230" s="11">
        <v>9</v>
      </c>
      <c r="X230" s="11">
        <v>0</v>
      </c>
      <c r="Y230" s="11">
        <f t="shared" si="21"/>
        <v>3463</v>
      </c>
      <c r="Z230" s="24">
        <f t="shared" si="22"/>
        <v>310</v>
      </c>
      <c r="AA230" s="11">
        <f t="shared" si="23"/>
        <v>3773</v>
      </c>
    </row>
    <row r="231" spans="1:27" x14ac:dyDescent="0.25">
      <c r="A231" s="22" t="str">
        <f t="shared" si="19"/>
        <v>Town of Mamaroneck - 16</v>
      </c>
      <c r="B231" s="11">
        <v>70016</v>
      </c>
      <c r="C231" s="11">
        <v>258</v>
      </c>
      <c r="D231" s="11">
        <v>248</v>
      </c>
      <c r="E231" s="11">
        <v>262</v>
      </c>
      <c r="F231" s="11">
        <v>250</v>
      </c>
      <c r="G231" s="11">
        <v>252</v>
      </c>
      <c r="H231" s="11">
        <v>244</v>
      </c>
      <c r="I231" s="11">
        <v>249</v>
      </c>
      <c r="J231" s="11">
        <v>106</v>
      </c>
      <c r="K231" s="11">
        <v>94</v>
      </c>
      <c r="L231" s="11">
        <v>93</v>
      </c>
      <c r="M231" s="11">
        <v>95</v>
      </c>
      <c r="N231" s="11">
        <v>88</v>
      </c>
      <c r="O231" s="11">
        <v>88</v>
      </c>
      <c r="P231" s="11">
        <v>88</v>
      </c>
      <c r="Q231" s="11">
        <v>23</v>
      </c>
      <c r="R231" s="11">
        <v>25</v>
      </c>
      <c r="S231" s="11">
        <v>22</v>
      </c>
      <c r="T231" s="11">
        <v>19</v>
      </c>
      <c r="U231" s="11">
        <v>22</v>
      </c>
      <c r="V231" s="11">
        <v>24</v>
      </c>
      <c r="W231" s="11">
        <v>22</v>
      </c>
      <c r="X231" s="11">
        <v>0</v>
      </c>
      <c r="Y231" s="11">
        <f t="shared" si="21"/>
        <v>2572</v>
      </c>
      <c r="Z231" s="24">
        <f t="shared" si="22"/>
        <v>305</v>
      </c>
      <c r="AA231" s="11">
        <f t="shared" si="23"/>
        <v>2877</v>
      </c>
    </row>
    <row r="232" spans="1:27" x14ac:dyDescent="0.25">
      <c r="A232" s="22" t="str">
        <f t="shared" si="19"/>
        <v>Town of Mamaroneck - 17</v>
      </c>
      <c r="B232" s="11">
        <v>70017</v>
      </c>
      <c r="C232" s="11">
        <v>335</v>
      </c>
      <c r="D232" s="11">
        <v>319</v>
      </c>
      <c r="E232" s="11">
        <v>328</v>
      </c>
      <c r="F232" s="11">
        <v>323</v>
      </c>
      <c r="G232" s="11">
        <v>325</v>
      </c>
      <c r="H232" s="11">
        <v>318</v>
      </c>
      <c r="I232" s="11">
        <v>317</v>
      </c>
      <c r="J232" s="11">
        <v>90</v>
      </c>
      <c r="K232" s="11">
        <v>90</v>
      </c>
      <c r="L232" s="11">
        <v>90</v>
      </c>
      <c r="M232" s="11">
        <v>85</v>
      </c>
      <c r="N232" s="11">
        <v>78</v>
      </c>
      <c r="O232" s="11">
        <v>80</v>
      </c>
      <c r="P232" s="11">
        <v>80</v>
      </c>
      <c r="Q232" s="11">
        <v>11</v>
      </c>
      <c r="R232" s="11">
        <v>11</v>
      </c>
      <c r="S232" s="11">
        <v>9</v>
      </c>
      <c r="T232" s="11">
        <v>6</v>
      </c>
      <c r="U232" s="11">
        <v>11</v>
      </c>
      <c r="V232" s="11">
        <v>14</v>
      </c>
      <c r="W232" s="11">
        <v>14</v>
      </c>
      <c r="X232" s="11">
        <v>1</v>
      </c>
      <c r="Y232" s="11">
        <f t="shared" si="21"/>
        <v>2935</v>
      </c>
      <c r="Z232" s="24">
        <f t="shared" si="22"/>
        <v>355</v>
      </c>
      <c r="AA232" s="11">
        <f t="shared" si="23"/>
        <v>3290</v>
      </c>
    </row>
    <row r="233" spans="1:27" x14ac:dyDescent="0.25">
      <c r="A233" s="22" t="str">
        <f t="shared" si="19"/>
        <v>Town of Mamaroneck - 18</v>
      </c>
      <c r="B233" s="11">
        <v>70018</v>
      </c>
      <c r="C233" s="11">
        <v>292</v>
      </c>
      <c r="D233" s="11">
        <v>273</v>
      </c>
      <c r="E233" s="11">
        <v>285</v>
      </c>
      <c r="F233" s="11">
        <v>284</v>
      </c>
      <c r="G233" s="11">
        <v>278</v>
      </c>
      <c r="H233" s="11">
        <v>274</v>
      </c>
      <c r="I233" s="11">
        <v>270</v>
      </c>
      <c r="J233" s="11">
        <v>96</v>
      </c>
      <c r="K233" s="11">
        <v>91</v>
      </c>
      <c r="L233" s="11">
        <v>89</v>
      </c>
      <c r="M233" s="11">
        <v>85</v>
      </c>
      <c r="N233" s="11">
        <v>82</v>
      </c>
      <c r="O233" s="11">
        <v>86</v>
      </c>
      <c r="P233" s="11">
        <v>94</v>
      </c>
      <c r="Q233" s="11">
        <v>18</v>
      </c>
      <c r="R233" s="11">
        <v>14</v>
      </c>
      <c r="S233" s="11">
        <v>12</v>
      </c>
      <c r="T233" s="11">
        <v>14</v>
      </c>
      <c r="U233" s="11">
        <v>14</v>
      </c>
      <c r="V233" s="11">
        <v>13</v>
      </c>
      <c r="W233" s="11">
        <v>12</v>
      </c>
      <c r="X233" s="11">
        <v>0</v>
      </c>
      <c r="Y233" s="11">
        <f t="shared" si="21"/>
        <v>2676</v>
      </c>
      <c r="Z233" s="24">
        <f t="shared" si="22"/>
        <v>313</v>
      </c>
      <c r="AA233" s="11">
        <f t="shared" si="23"/>
        <v>2989</v>
      </c>
    </row>
    <row r="234" spans="1:27" x14ac:dyDescent="0.25">
      <c r="A234" s="22" t="str">
        <f t="shared" si="19"/>
        <v>Town of Mamaroneck - 19</v>
      </c>
      <c r="B234" s="11">
        <v>70019</v>
      </c>
      <c r="C234" s="11">
        <v>291</v>
      </c>
      <c r="D234" s="11">
        <v>285</v>
      </c>
      <c r="E234" s="11">
        <v>284</v>
      </c>
      <c r="F234" s="11">
        <v>288</v>
      </c>
      <c r="G234" s="11">
        <v>292</v>
      </c>
      <c r="H234" s="11">
        <v>287</v>
      </c>
      <c r="I234" s="11">
        <v>287</v>
      </c>
      <c r="J234" s="11">
        <v>136</v>
      </c>
      <c r="K234" s="11">
        <v>128</v>
      </c>
      <c r="L234" s="11">
        <v>131</v>
      </c>
      <c r="M234" s="11">
        <v>126</v>
      </c>
      <c r="N234" s="11">
        <v>127</v>
      </c>
      <c r="O234" s="11">
        <v>129</v>
      </c>
      <c r="P234" s="11">
        <v>126</v>
      </c>
      <c r="Q234" s="11">
        <v>20</v>
      </c>
      <c r="R234" s="11">
        <v>21</v>
      </c>
      <c r="S234" s="11">
        <v>22</v>
      </c>
      <c r="T234" s="11">
        <v>21</v>
      </c>
      <c r="U234" s="11">
        <v>19</v>
      </c>
      <c r="V234" s="11">
        <v>14</v>
      </c>
      <c r="W234" s="11">
        <v>15</v>
      </c>
      <c r="X234" s="11">
        <v>0</v>
      </c>
      <c r="Y234" s="11">
        <f t="shared" si="21"/>
        <v>3049</v>
      </c>
      <c r="Z234" s="24">
        <f t="shared" si="22"/>
        <v>318</v>
      </c>
      <c r="AA234" s="11">
        <f t="shared" si="23"/>
        <v>3367</v>
      </c>
    </row>
    <row r="235" spans="1:27" x14ac:dyDescent="0.25">
      <c r="A235" s="22" t="str">
        <f t="shared" si="19"/>
        <v>Town of Mamaroneck - 20</v>
      </c>
      <c r="B235" s="11">
        <v>70020</v>
      </c>
      <c r="C235" s="11">
        <v>381</v>
      </c>
      <c r="D235" s="11">
        <v>365</v>
      </c>
      <c r="E235" s="11">
        <v>377</v>
      </c>
      <c r="F235" s="11">
        <v>374</v>
      </c>
      <c r="G235" s="11">
        <v>374</v>
      </c>
      <c r="H235" s="11">
        <v>362</v>
      </c>
      <c r="I235" s="11">
        <v>365</v>
      </c>
      <c r="J235" s="11">
        <v>99</v>
      </c>
      <c r="K235" s="11">
        <v>88</v>
      </c>
      <c r="L235" s="11">
        <v>90</v>
      </c>
      <c r="M235" s="11">
        <v>84</v>
      </c>
      <c r="N235" s="11">
        <v>84</v>
      </c>
      <c r="O235" s="11">
        <v>83</v>
      </c>
      <c r="P235" s="11">
        <v>82</v>
      </c>
      <c r="Q235" s="11">
        <v>9</v>
      </c>
      <c r="R235" s="11">
        <v>12</v>
      </c>
      <c r="S235" s="11">
        <v>12</v>
      </c>
      <c r="T235" s="11">
        <v>11</v>
      </c>
      <c r="U235" s="11">
        <v>12</v>
      </c>
      <c r="V235" s="11">
        <v>9</v>
      </c>
      <c r="W235" s="11">
        <v>11</v>
      </c>
      <c r="X235" s="11">
        <v>0</v>
      </c>
      <c r="Y235" s="11">
        <f t="shared" si="21"/>
        <v>3284</v>
      </c>
      <c r="Z235" s="24">
        <f t="shared" si="22"/>
        <v>335</v>
      </c>
      <c r="AA235" s="11">
        <f t="shared" si="23"/>
        <v>3619</v>
      </c>
    </row>
    <row r="236" spans="1:27" x14ac:dyDescent="0.25">
      <c r="A236" s="22" t="str">
        <f t="shared" si="19"/>
        <v>Town of Mamaroneck - 21</v>
      </c>
      <c r="B236" s="11">
        <v>70021</v>
      </c>
      <c r="C236" s="11">
        <v>317</v>
      </c>
      <c r="D236" s="11">
        <v>307</v>
      </c>
      <c r="E236" s="11">
        <v>309</v>
      </c>
      <c r="F236" s="11">
        <v>312</v>
      </c>
      <c r="G236" s="11">
        <v>311</v>
      </c>
      <c r="H236" s="11">
        <v>307</v>
      </c>
      <c r="I236" s="11">
        <v>303</v>
      </c>
      <c r="J236" s="11">
        <v>89</v>
      </c>
      <c r="K236" s="11">
        <v>83</v>
      </c>
      <c r="L236" s="11">
        <v>82</v>
      </c>
      <c r="M236" s="11">
        <v>81</v>
      </c>
      <c r="N236" s="11">
        <v>79</v>
      </c>
      <c r="O236" s="11">
        <v>78</v>
      </c>
      <c r="P236" s="11">
        <v>83</v>
      </c>
      <c r="Q236" s="11">
        <v>6</v>
      </c>
      <c r="R236" s="11">
        <v>7</v>
      </c>
      <c r="S236" s="11">
        <v>9</v>
      </c>
      <c r="T236" s="11">
        <v>7</v>
      </c>
      <c r="U236" s="11">
        <v>8</v>
      </c>
      <c r="V236" s="11">
        <v>8</v>
      </c>
      <c r="W236" s="11">
        <v>8</v>
      </c>
      <c r="X236" s="11">
        <v>0</v>
      </c>
      <c r="Y236" s="11">
        <f t="shared" si="21"/>
        <v>2794</v>
      </c>
      <c r="Z236" s="24">
        <f t="shared" si="22"/>
        <v>258</v>
      </c>
      <c r="AA236" s="11">
        <f t="shared" si="23"/>
        <v>3052</v>
      </c>
    </row>
    <row r="237" spans="1:27" x14ac:dyDescent="0.25">
      <c r="A237" s="22" t="str">
        <f t="shared" si="19"/>
        <v>Town of Mamaroneck - 22</v>
      </c>
      <c r="B237" s="11">
        <v>70022</v>
      </c>
      <c r="C237" s="11">
        <v>206</v>
      </c>
      <c r="D237" s="11">
        <v>194</v>
      </c>
      <c r="E237" s="11">
        <v>202</v>
      </c>
      <c r="F237" s="11">
        <v>205</v>
      </c>
      <c r="G237" s="11">
        <v>198</v>
      </c>
      <c r="H237" s="11">
        <v>193</v>
      </c>
      <c r="I237" s="11">
        <v>198</v>
      </c>
      <c r="J237" s="11">
        <v>128</v>
      </c>
      <c r="K237" s="11">
        <v>126</v>
      </c>
      <c r="L237" s="11">
        <v>118</v>
      </c>
      <c r="M237" s="11">
        <v>117</v>
      </c>
      <c r="N237" s="11">
        <v>108</v>
      </c>
      <c r="O237" s="11">
        <v>114</v>
      </c>
      <c r="P237" s="11">
        <v>114</v>
      </c>
      <c r="Q237" s="11">
        <v>12</v>
      </c>
      <c r="R237" s="11">
        <v>11</v>
      </c>
      <c r="S237" s="11">
        <v>12</v>
      </c>
      <c r="T237" s="11">
        <v>11</v>
      </c>
      <c r="U237" s="11">
        <v>13</v>
      </c>
      <c r="V237" s="11">
        <v>10</v>
      </c>
      <c r="W237" s="11">
        <v>11</v>
      </c>
      <c r="X237" s="11">
        <v>0</v>
      </c>
      <c r="Y237" s="11">
        <f t="shared" si="21"/>
        <v>2301</v>
      </c>
      <c r="Z237" s="24">
        <f t="shared" si="22"/>
        <v>303</v>
      </c>
      <c r="AA237" s="11">
        <f t="shared" si="23"/>
        <v>2604</v>
      </c>
    </row>
    <row r="238" spans="1:27" x14ac:dyDescent="0.25">
      <c r="A238" s="22" t="str">
        <f t="shared" si="19"/>
        <v>Town of Mamaroneck - 23</v>
      </c>
      <c r="B238" s="11">
        <v>70023</v>
      </c>
      <c r="C238" s="11">
        <v>363</v>
      </c>
      <c r="D238" s="11">
        <v>342</v>
      </c>
      <c r="E238" s="11">
        <v>361</v>
      </c>
      <c r="F238" s="11">
        <v>357</v>
      </c>
      <c r="G238" s="11">
        <v>351</v>
      </c>
      <c r="H238" s="11">
        <v>344</v>
      </c>
      <c r="I238" s="11">
        <v>347</v>
      </c>
      <c r="J238" s="11">
        <v>140</v>
      </c>
      <c r="K238" s="11">
        <v>138</v>
      </c>
      <c r="L238" s="11">
        <v>130</v>
      </c>
      <c r="M238" s="11">
        <v>130</v>
      </c>
      <c r="N238" s="11">
        <v>122</v>
      </c>
      <c r="O238" s="11">
        <v>123</v>
      </c>
      <c r="P238" s="11">
        <v>121</v>
      </c>
      <c r="Q238" s="11">
        <v>11</v>
      </c>
      <c r="R238" s="11">
        <v>11</v>
      </c>
      <c r="S238" s="11">
        <v>11</v>
      </c>
      <c r="T238" s="11">
        <v>14</v>
      </c>
      <c r="U238" s="11">
        <v>7</v>
      </c>
      <c r="V238" s="11">
        <v>8</v>
      </c>
      <c r="W238" s="11">
        <v>12</v>
      </c>
      <c r="X238" s="11">
        <v>1</v>
      </c>
      <c r="Y238" s="11">
        <f t="shared" si="21"/>
        <v>3444</v>
      </c>
      <c r="Z238" s="24">
        <f t="shared" si="22"/>
        <v>455</v>
      </c>
      <c r="AA238" s="11">
        <f t="shared" si="23"/>
        <v>3899</v>
      </c>
    </row>
    <row r="239" spans="1:27" x14ac:dyDescent="0.25">
      <c r="A239" s="22" t="str">
        <f t="shared" si="19"/>
        <v>Town of Mamaroneck - 24</v>
      </c>
      <c r="B239" s="11">
        <v>70024</v>
      </c>
      <c r="C239" s="11">
        <v>286</v>
      </c>
      <c r="D239" s="11">
        <v>280</v>
      </c>
      <c r="E239" s="11">
        <v>279</v>
      </c>
      <c r="F239" s="11">
        <v>279</v>
      </c>
      <c r="G239" s="11">
        <v>283</v>
      </c>
      <c r="H239" s="11">
        <v>277</v>
      </c>
      <c r="I239" s="11">
        <v>282</v>
      </c>
      <c r="J239" s="11">
        <v>101</v>
      </c>
      <c r="K239" s="11">
        <v>95</v>
      </c>
      <c r="L239" s="11">
        <v>106</v>
      </c>
      <c r="M239" s="11">
        <v>98</v>
      </c>
      <c r="N239" s="11">
        <v>90</v>
      </c>
      <c r="O239" s="11">
        <v>91</v>
      </c>
      <c r="P239" s="11">
        <v>89</v>
      </c>
      <c r="Q239" s="11">
        <v>11</v>
      </c>
      <c r="R239" s="11">
        <v>12</v>
      </c>
      <c r="S239" s="11">
        <v>8</v>
      </c>
      <c r="T239" s="11">
        <v>6</v>
      </c>
      <c r="U239" s="11">
        <v>12</v>
      </c>
      <c r="V239" s="11">
        <v>11</v>
      </c>
      <c r="W239" s="11">
        <v>13</v>
      </c>
      <c r="X239" s="11">
        <v>0</v>
      </c>
      <c r="Y239" s="11">
        <f t="shared" si="21"/>
        <v>2709</v>
      </c>
      <c r="Z239" s="24">
        <f t="shared" si="22"/>
        <v>245</v>
      </c>
      <c r="AA239" s="11">
        <f t="shared" si="23"/>
        <v>2954</v>
      </c>
    </row>
    <row r="240" spans="1:27" x14ac:dyDescent="0.25">
      <c r="A240" s="22" t="str">
        <f t="shared" si="19"/>
        <v>Town of Mamaroneck - 25</v>
      </c>
      <c r="B240" s="11">
        <v>70025</v>
      </c>
      <c r="C240" s="11">
        <v>134</v>
      </c>
      <c r="D240" s="11">
        <v>125</v>
      </c>
      <c r="E240" s="11">
        <v>131</v>
      </c>
      <c r="F240" s="11">
        <v>130</v>
      </c>
      <c r="G240" s="11">
        <v>138</v>
      </c>
      <c r="H240" s="11">
        <v>126</v>
      </c>
      <c r="I240" s="11">
        <v>132</v>
      </c>
      <c r="J240" s="11">
        <v>46</v>
      </c>
      <c r="K240" s="11">
        <v>45</v>
      </c>
      <c r="L240" s="11">
        <v>49</v>
      </c>
      <c r="M240" s="11">
        <v>44</v>
      </c>
      <c r="N240" s="11">
        <v>44</v>
      </c>
      <c r="O240" s="11">
        <v>41</v>
      </c>
      <c r="P240" s="11">
        <v>41</v>
      </c>
      <c r="Q240" s="11">
        <v>7</v>
      </c>
      <c r="R240" s="11">
        <v>7</v>
      </c>
      <c r="S240" s="11">
        <v>6</v>
      </c>
      <c r="T240" s="11">
        <v>6</v>
      </c>
      <c r="U240" s="11">
        <v>6</v>
      </c>
      <c r="V240" s="11">
        <v>7</v>
      </c>
      <c r="W240" s="11">
        <v>6</v>
      </c>
      <c r="X240" s="11">
        <v>0</v>
      </c>
      <c r="Y240" s="11">
        <f t="shared" si="21"/>
        <v>1271</v>
      </c>
      <c r="Z240" s="24">
        <f t="shared" si="22"/>
        <v>171</v>
      </c>
      <c r="AA240" s="11">
        <f t="shared" si="23"/>
        <v>1442</v>
      </c>
    </row>
    <row r="241" spans="1:27" x14ac:dyDescent="0.25">
      <c r="A241" s="22" t="str">
        <f t="shared" si="19"/>
        <v>Town of Mamaroneck - 26</v>
      </c>
      <c r="B241" s="11">
        <v>70026</v>
      </c>
      <c r="C241" s="11">
        <v>398</v>
      </c>
      <c r="D241" s="11">
        <v>386</v>
      </c>
      <c r="E241" s="11">
        <v>393</v>
      </c>
      <c r="F241" s="11">
        <v>392</v>
      </c>
      <c r="G241" s="11">
        <v>397</v>
      </c>
      <c r="H241" s="11">
        <v>385</v>
      </c>
      <c r="I241" s="11">
        <v>383</v>
      </c>
      <c r="J241" s="11">
        <v>114</v>
      </c>
      <c r="K241" s="11">
        <v>106</v>
      </c>
      <c r="L241" s="11">
        <v>105</v>
      </c>
      <c r="M241" s="11">
        <v>102</v>
      </c>
      <c r="N241" s="11">
        <v>100</v>
      </c>
      <c r="O241" s="11">
        <v>95</v>
      </c>
      <c r="P241" s="11">
        <v>95</v>
      </c>
      <c r="Q241" s="11">
        <v>12</v>
      </c>
      <c r="R241" s="11">
        <v>12</v>
      </c>
      <c r="S241" s="11">
        <v>15</v>
      </c>
      <c r="T241" s="11">
        <v>14</v>
      </c>
      <c r="U241" s="11">
        <v>12</v>
      </c>
      <c r="V241" s="11">
        <v>10</v>
      </c>
      <c r="W241" s="11">
        <v>13</v>
      </c>
      <c r="X241" s="11">
        <v>0</v>
      </c>
      <c r="Y241" s="11">
        <f t="shared" si="21"/>
        <v>3539</v>
      </c>
      <c r="Z241" s="24">
        <f t="shared" si="22"/>
        <v>332</v>
      </c>
      <c r="AA241" s="11">
        <f t="shared" si="23"/>
        <v>3871</v>
      </c>
    </row>
    <row r="242" spans="1:27" x14ac:dyDescent="0.25">
      <c r="A242" s="22" t="str">
        <f t="shared" si="19"/>
        <v>Town of Mamaroneck - 27</v>
      </c>
      <c r="B242" s="11">
        <v>70027</v>
      </c>
      <c r="C242" s="11">
        <v>174</v>
      </c>
      <c r="D242" s="11">
        <v>167</v>
      </c>
      <c r="E242" s="11">
        <v>165</v>
      </c>
      <c r="F242" s="11">
        <v>171</v>
      </c>
      <c r="G242" s="11">
        <v>165</v>
      </c>
      <c r="H242" s="11">
        <v>165</v>
      </c>
      <c r="I242" s="11">
        <v>168</v>
      </c>
      <c r="J242" s="11">
        <v>128</v>
      </c>
      <c r="K242" s="11">
        <v>116</v>
      </c>
      <c r="L242" s="11">
        <v>130</v>
      </c>
      <c r="M242" s="11">
        <v>118</v>
      </c>
      <c r="N242" s="11">
        <v>118</v>
      </c>
      <c r="O242" s="11">
        <v>115</v>
      </c>
      <c r="P242" s="11">
        <v>110</v>
      </c>
      <c r="Q242" s="11">
        <v>4</v>
      </c>
      <c r="R242" s="11">
        <v>2</v>
      </c>
      <c r="S242" s="11">
        <v>7</v>
      </c>
      <c r="T242" s="11">
        <v>5</v>
      </c>
      <c r="U242" s="11">
        <v>3</v>
      </c>
      <c r="V242" s="11">
        <v>4</v>
      </c>
      <c r="W242" s="11">
        <v>5</v>
      </c>
      <c r="X242" s="11">
        <v>0</v>
      </c>
      <c r="Y242" s="11">
        <f t="shared" si="21"/>
        <v>2040</v>
      </c>
      <c r="Z242" s="24">
        <f t="shared" si="22"/>
        <v>270</v>
      </c>
      <c r="AA242" s="11">
        <f t="shared" si="23"/>
        <v>2310</v>
      </c>
    </row>
    <row r="243" spans="1:27" ht="13.8" thickBot="1" x14ac:dyDescent="0.3">
      <c r="A243" s="18" t="str">
        <f t="shared" si="19"/>
        <v>Town of Mamaroneck - 28</v>
      </c>
      <c r="B243" s="19">
        <v>70028</v>
      </c>
      <c r="C243" s="19">
        <v>140</v>
      </c>
      <c r="D243" s="19">
        <v>140</v>
      </c>
      <c r="E243" s="19">
        <v>141</v>
      </c>
      <c r="F243" s="19">
        <v>144</v>
      </c>
      <c r="G243" s="19">
        <v>141</v>
      </c>
      <c r="H243" s="19">
        <v>142</v>
      </c>
      <c r="I243" s="19">
        <v>141</v>
      </c>
      <c r="J243" s="19">
        <v>78</v>
      </c>
      <c r="K243" s="19">
        <v>77</v>
      </c>
      <c r="L243" s="19">
        <v>74</v>
      </c>
      <c r="M243" s="19">
        <v>71</v>
      </c>
      <c r="N243" s="19">
        <v>72</v>
      </c>
      <c r="O243" s="19">
        <v>69</v>
      </c>
      <c r="P243" s="19">
        <v>71</v>
      </c>
      <c r="Q243" s="19">
        <v>4</v>
      </c>
      <c r="R243" s="19">
        <v>5</v>
      </c>
      <c r="S243" s="19">
        <v>5</v>
      </c>
      <c r="T243" s="19">
        <v>5</v>
      </c>
      <c r="U243" s="19">
        <v>6</v>
      </c>
      <c r="V243" s="19">
        <v>8</v>
      </c>
      <c r="W243" s="19">
        <v>8</v>
      </c>
      <c r="X243" s="19">
        <v>0</v>
      </c>
      <c r="Y243" s="19">
        <f t="shared" si="21"/>
        <v>1542</v>
      </c>
      <c r="Z243" s="26">
        <f t="shared" si="22"/>
        <v>145</v>
      </c>
      <c r="AA243" s="19">
        <f t="shared" si="23"/>
        <v>1687</v>
      </c>
    </row>
    <row r="244" spans="1:27" x14ac:dyDescent="0.25">
      <c r="A244" s="22"/>
      <c r="B244" s="11" t="s">
        <v>977</v>
      </c>
      <c r="C244" s="11">
        <f>SUM(C216:C243)</f>
        <v>7972</v>
      </c>
      <c r="D244" s="11">
        <f t="shared" ref="D244:AA244" si="25">SUM(D216:D243)</f>
        <v>7648</v>
      </c>
      <c r="E244" s="11">
        <f t="shared" si="25"/>
        <v>7862</v>
      </c>
      <c r="F244" s="11">
        <f t="shared" si="25"/>
        <v>7855</v>
      </c>
      <c r="G244" s="11">
        <f t="shared" si="25"/>
        <v>7803</v>
      </c>
      <c r="H244" s="11">
        <f t="shared" si="25"/>
        <v>7618</v>
      </c>
      <c r="I244" s="11">
        <f t="shared" si="25"/>
        <v>7672</v>
      </c>
      <c r="J244" s="11">
        <f t="shared" si="25"/>
        <v>3227</v>
      </c>
      <c r="K244" s="11">
        <f t="shared" si="25"/>
        <v>3038</v>
      </c>
      <c r="L244" s="11">
        <f t="shared" si="25"/>
        <v>3065</v>
      </c>
      <c r="M244" s="11">
        <f t="shared" si="25"/>
        <v>2957</v>
      </c>
      <c r="N244" s="11">
        <f t="shared" si="25"/>
        <v>2900</v>
      </c>
      <c r="O244" s="11">
        <f t="shared" si="25"/>
        <v>2899</v>
      </c>
      <c r="P244" s="11">
        <f t="shared" si="25"/>
        <v>2891</v>
      </c>
      <c r="Q244" s="11">
        <f t="shared" si="25"/>
        <v>339</v>
      </c>
      <c r="R244" s="11">
        <f t="shared" si="25"/>
        <v>326</v>
      </c>
      <c r="S244" s="11">
        <f t="shared" si="25"/>
        <v>327</v>
      </c>
      <c r="T244" s="11">
        <f t="shared" si="25"/>
        <v>315</v>
      </c>
      <c r="U244" s="11">
        <f t="shared" si="25"/>
        <v>308</v>
      </c>
      <c r="V244" s="11">
        <f t="shared" si="25"/>
        <v>289</v>
      </c>
      <c r="W244" s="11">
        <f t="shared" si="25"/>
        <v>316</v>
      </c>
      <c r="X244" s="11">
        <f t="shared" si="25"/>
        <v>6</v>
      </c>
      <c r="Y244" s="11">
        <f t="shared" si="25"/>
        <v>77633</v>
      </c>
      <c r="Z244" s="11">
        <f t="shared" si="25"/>
        <v>9020</v>
      </c>
      <c r="AA244" s="11">
        <f t="shared" si="25"/>
        <v>86653</v>
      </c>
    </row>
    <row r="245" spans="1:27" x14ac:dyDescent="0.25">
      <c r="A245" s="22" t="str">
        <f t="shared" si="19"/>
        <v>Town of Mount Kisco - 1</v>
      </c>
      <c r="B245" s="11">
        <v>80001</v>
      </c>
      <c r="C245" s="11">
        <v>214</v>
      </c>
      <c r="D245" s="11">
        <v>207</v>
      </c>
      <c r="E245" s="11">
        <v>204</v>
      </c>
      <c r="F245" s="11">
        <v>211</v>
      </c>
      <c r="G245" s="11">
        <v>202</v>
      </c>
      <c r="H245" s="11">
        <v>192</v>
      </c>
      <c r="I245" s="11">
        <v>202</v>
      </c>
      <c r="J245" s="11">
        <v>133</v>
      </c>
      <c r="K245" s="11">
        <v>117</v>
      </c>
      <c r="L245" s="11">
        <v>122</v>
      </c>
      <c r="M245" s="11">
        <v>116</v>
      </c>
      <c r="N245" s="11">
        <v>116</v>
      </c>
      <c r="O245" s="11">
        <v>118</v>
      </c>
      <c r="P245" s="11">
        <v>116</v>
      </c>
      <c r="Q245" s="11">
        <v>15</v>
      </c>
      <c r="R245" s="11">
        <v>25</v>
      </c>
      <c r="S245" s="11">
        <v>21</v>
      </c>
      <c r="T245" s="11">
        <v>17</v>
      </c>
      <c r="U245" s="11">
        <v>16</v>
      </c>
      <c r="V245" s="11">
        <v>11</v>
      </c>
      <c r="W245" s="11">
        <v>17</v>
      </c>
      <c r="X245" s="11">
        <v>1</v>
      </c>
      <c r="Y245" s="11">
        <f t="shared" si="21"/>
        <v>2393</v>
      </c>
      <c r="Z245" s="24">
        <f t="shared" si="22"/>
        <v>505</v>
      </c>
      <c r="AA245" s="11">
        <f t="shared" si="23"/>
        <v>2898</v>
      </c>
    </row>
    <row r="246" spans="1:27" x14ac:dyDescent="0.25">
      <c r="A246" s="22" t="str">
        <f t="shared" si="19"/>
        <v>Town of Mount Kisco - 2</v>
      </c>
      <c r="B246" s="11">
        <v>80002</v>
      </c>
      <c r="C246" s="11">
        <v>441</v>
      </c>
      <c r="D246" s="11">
        <v>445</v>
      </c>
      <c r="E246" s="11">
        <v>446</v>
      </c>
      <c r="F246" s="11">
        <v>439</v>
      </c>
      <c r="G246" s="11">
        <v>428</v>
      </c>
      <c r="H246" s="11">
        <v>415</v>
      </c>
      <c r="I246" s="11">
        <v>429</v>
      </c>
      <c r="J246" s="11">
        <v>259</v>
      </c>
      <c r="K246" s="11">
        <v>231</v>
      </c>
      <c r="L246" s="11">
        <v>246</v>
      </c>
      <c r="M246" s="11">
        <v>240</v>
      </c>
      <c r="N246" s="11">
        <v>237</v>
      </c>
      <c r="O246" s="11">
        <v>232</v>
      </c>
      <c r="P246" s="11">
        <v>227</v>
      </c>
      <c r="Q246" s="11">
        <v>25</v>
      </c>
      <c r="R246" s="11">
        <v>35</v>
      </c>
      <c r="S246" s="11">
        <v>33</v>
      </c>
      <c r="T246" s="11">
        <v>31</v>
      </c>
      <c r="U246" s="11">
        <v>26</v>
      </c>
      <c r="V246" s="11">
        <v>25</v>
      </c>
      <c r="W246" s="11">
        <v>27</v>
      </c>
      <c r="X246" s="11">
        <v>5</v>
      </c>
      <c r="Y246" s="11">
        <f t="shared" si="21"/>
        <v>4922</v>
      </c>
      <c r="Z246" s="24">
        <f t="shared" si="22"/>
        <v>608</v>
      </c>
      <c r="AA246" s="11">
        <f t="shared" si="23"/>
        <v>5530</v>
      </c>
    </row>
    <row r="247" spans="1:27" x14ac:dyDescent="0.25">
      <c r="A247" s="22" t="str">
        <f t="shared" si="19"/>
        <v>Town of Mount Kisco - 3</v>
      </c>
      <c r="B247" s="11">
        <v>80003</v>
      </c>
      <c r="C247" s="11">
        <v>247</v>
      </c>
      <c r="D247" s="11">
        <v>258</v>
      </c>
      <c r="E247" s="11">
        <v>261</v>
      </c>
      <c r="F247" s="11">
        <v>249</v>
      </c>
      <c r="G247" s="11">
        <v>251</v>
      </c>
      <c r="H247" s="11">
        <v>241</v>
      </c>
      <c r="I247" s="11">
        <v>243</v>
      </c>
      <c r="J247" s="11">
        <v>143</v>
      </c>
      <c r="K247" s="11">
        <v>126</v>
      </c>
      <c r="L247" s="11">
        <v>135</v>
      </c>
      <c r="M247" s="11">
        <v>128</v>
      </c>
      <c r="N247" s="11">
        <v>125</v>
      </c>
      <c r="O247" s="11">
        <v>124</v>
      </c>
      <c r="P247" s="11">
        <v>124</v>
      </c>
      <c r="Q247" s="11">
        <v>20</v>
      </c>
      <c r="R247" s="11">
        <v>20</v>
      </c>
      <c r="S247" s="11">
        <v>17</v>
      </c>
      <c r="T247" s="11">
        <v>22</v>
      </c>
      <c r="U247" s="11">
        <v>15</v>
      </c>
      <c r="V247" s="11">
        <v>16</v>
      </c>
      <c r="W247" s="11">
        <v>19</v>
      </c>
      <c r="X247" s="11">
        <v>0</v>
      </c>
      <c r="Y247" s="11">
        <f t="shared" si="21"/>
        <v>2784</v>
      </c>
      <c r="Z247" s="24">
        <f t="shared" si="22"/>
        <v>443</v>
      </c>
      <c r="AA247" s="11">
        <f t="shared" si="23"/>
        <v>3227</v>
      </c>
    </row>
    <row r="248" spans="1:27" x14ac:dyDescent="0.25">
      <c r="A248" s="22" t="str">
        <f t="shared" si="19"/>
        <v>Town of Mount Kisco - 4</v>
      </c>
      <c r="B248" s="11">
        <v>80004</v>
      </c>
      <c r="C248" s="11">
        <v>373</v>
      </c>
      <c r="D248" s="11">
        <v>365</v>
      </c>
      <c r="E248" s="11">
        <v>364</v>
      </c>
      <c r="F248" s="11">
        <v>365</v>
      </c>
      <c r="G248" s="11">
        <v>349</v>
      </c>
      <c r="H248" s="11">
        <v>340</v>
      </c>
      <c r="I248" s="11">
        <v>350</v>
      </c>
      <c r="J248" s="11">
        <v>170</v>
      </c>
      <c r="K248" s="11">
        <v>154</v>
      </c>
      <c r="L248" s="11">
        <v>156</v>
      </c>
      <c r="M248" s="11">
        <v>153</v>
      </c>
      <c r="N248" s="11">
        <v>152</v>
      </c>
      <c r="O248" s="11">
        <v>154</v>
      </c>
      <c r="P248" s="11">
        <v>155</v>
      </c>
      <c r="Q248" s="11">
        <v>23</v>
      </c>
      <c r="R248" s="11">
        <v>25</v>
      </c>
      <c r="S248" s="11">
        <v>23</v>
      </c>
      <c r="T248" s="11">
        <v>20</v>
      </c>
      <c r="U248" s="11">
        <v>25</v>
      </c>
      <c r="V248" s="11">
        <v>18</v>
      </c>
      <c r="W248" s="11">
        <v>16</v>
      </c>
      <c r="X248" s="11">
        <v>0</v>
      </c>
      <c r="Y248" s="11">
        <f t="shared" si="21"/>
        <v>3750</v>
      </c>
      <c r="Z248" s="24">
        <f t="shared" si="22"/>
        <v>604</v>
      </c>
      <c r="AA248" s="11">
        <f t="shared" si="23"/>
        <v>4354</v>
      </c>
    </row>
    <row r="249" spans="1:27" x14ac:dyDescent="0.25">
      <c r="A249" s="22" t="str">
        <f t="shared" si="19"/>
        <v>Town of Mount Kisco - 5</v>
      </c>
      <c r="B249" s="11">
        <v>80005</v>
      </c>
      <c r="C249" s="11">
        <v>153</v>
      </c>
      <c r="D249" s="11">
        <v>157</v>
      </c>
      <c r="E249" s="11">
        <v>154</v>
      </c>
      <c r="F249" s="11">
        <v>152</v>
      </c>
      <c r="G249" s="11">
        <v>142</v>
      </c>
      <c r="H249" s="11">
        <v>140</v>
      </c>
      <c r="I249" s="11">
        <v>153</v>
      </c>
      <c r="J249" s="11">
        <v>114</v>
      </c>
      <c r="K249" s="11">
        <v>100</v>
      </c>
      <c r="L249" s="11">
        <v>111</v>
      </c>
      <c r="M249" s="11">
        <v>102</v>
      </c>
      <c r="N249" s="11">
        <v>100</v>
      </c>
      <c r="O249" s="11">
        <v>104</v>
      </c>
      <c r="P249" s="11">
        <v>95</v>
      </c>
      <c r="Q249" s="11">
        <v>16</v>
      </c>
      <c r="R249" s="11">
        <v>19</v>
      </c>
      <c r="S249" s="11">
        <v>18</v>
      </c>
      <c r="T249" s="11">
        <v>15</v>
      </c>
      <c r="U249" s="11">
        <v>12</v>
      </c>
      <c r="V249" s="11">
        <v>9</v>
      </c>
      <c r="W249" s="11">
        <v>10</v>
      </c>
      <c r="X249" s="11">
        <v>0</v>
      </c>
      <c r="Y249" s="11">
        <f t="shared" si="21"/>
        <v>1876</v>
      </c>
      <c r="Z249" s="24">
        <f t="shared" si="22"/>
        <v>322</v>
      </c>
      <c r="AA249" s="11">
        <f t="shared" si="23"/>
        <v>2198</v>
      </c>
    </row>
    <row r="250" spans="1:27" x14ac:dyDescent="0.25">
      <c r="A250" s="22" t="str">
        <f t="shared" si="19"/>
        <v>Town of Mount Kisco - 6</v>
      </c>
      <c r="B250" s="11">
        <v>80006</v>
      </c>
      <c r="C250" s="11">
        <v>290</v>
      </c>
      <c r="D250" s="11">
        <v>290</v>
      </c>
      <c r="E250" s="11">
        <v>287</v>
      </c>
      <c r="F250" s="11">
        <v>278</v>
      </c>
      <c r="G250" s="11">
        <v>276</v>
      </c>
      <c r="H250" s="11">
        <v>256</v>
      </c>
      <c r="I250" s="11">
        <v>271</v>
      </c>
      <c r="J250" s="11">
        <v>118</v>
      </c>
      <c r="K250" s="11">
        <v>108</v>
      </c>
      <c r="L250" s="11">
        <v>115</v>
      </c>
      <c r="M250" s="11">
        <v>108</v>
      </c>
      <c r="N250" s="11">
        <v>102</v>
      </c>
      <c r="O250" s="11">
        <v>106</v>
      </c>
      <c r="P250" s="11">
        <v>112</v>
      </c>
      <c r="Q250" s="11">
        <v>7</v>
      </c>
      <c r="R250" s="11">
        <v>12</v>
      </c>
      <c r="S250" s="11">
        <v>9</v>
      </c>
      <c r="T250" s="11">
        <v>8</v>
      </c>
      <c r="U250" s="11">
        <v>11</v>
      </c>
      <c r="V250" s="11">
        <v>8</v>
      </c>
      <c r="W250" s="11">
        <v>8</v>
      </c>
      <c r="X250" s="11">
        <v>0</v>
      </c>
      <c r="Y250" s="11">
        <f t="shared" si="21"/>
        <v>2780</v>
      </c>
      <c r="Z250" s="24">
        <f t="shared" si="22"/>
        <v>608</v>
      </c>
      <c r="AA250" s="11">
        <f t="shared" si="23"/>
        <v>3388</v>
      </c>
    </row>
    <row r="251" spans="1:27" ht="13.8" thickBot="1" x14ac:dyDescent="0.3">
      <c r="A251" s="18" t="str">
        <f t="shared" si="19"/>
        <v>Town of Mount Kisco - 7</v>
      </c>
      <c r="B251" s="19">
        <v>80007</v>
      </c>
      <c r="C251" s="19">
        <v>172</v>
      </c>
      <c r="D251" s="19">
        <v>173</v>
      </c>
      <c r="E251" s="19">
        <v>168</v>
      </c>
      <c r="F251" s="19">
        <v>175</v>
      </c>
      <c r="G251" s="19">
        <v>162</v>
      </c>
      <c r="H251" s="19">
        <v>159</v>
      </c>
      <c r="I251" s="19">
        <v>168</v>
      </c>
      <c r="J251" s="19">
        <v>60</v>
      </c>
      <c r="K251" s="19">
        <v>56</v>
      </c>
      <c r="L251" s="19">
        <v>58</v>
      </c>
      <c r="M251" s="19">
        <v>51</v>
      </c>
      <c r="N251" s="19">
        <v>56</v>
      </c>
      <c r="O251" s="19">
        <v>56</v>
      </c>
      <c r="P251" s="19">
        <v>56</v>
      </c>
      <c r="Q251" s="19">
        <v>13</v>
      </c>
      <c r="R251" s="19">
        <v>13</v>
      </c>
      <c r="S251" s="19">
        <v>16</v>
      </c>
      <c r="T251" s="19">
        <v>13</v>
      </c>
      <c r="U251" s="19">
        <v>12</v>
      </c>
      <c r="V251" s="19">
        <v>12</v>
      </c>
      <c r="W251" s="19">
        <v>11</v>
      </c>
      <c r="X251" s="19">
        <v>0</v>
      </c>
      <c r="Y251" s="19">
        <f t="shared" si="21"/>
        <v>1660</v>
      </c>
      <c r="Z251" s="26">
        <f t="shared" si="22"/>
        <v>153</v>
      </c>
      <c r="AA251" s="19">
        <f t="shared" si="23"/>
        <v>1813</v>
      </c>
    </row>
    <row r="252" spans="1:27" x14ac:dyDescent="0.25">
      <c r="A252" s="22"/>
      <c r="B252" s="11" t="s">
        <v>977</v>
      </c>
      <c r="C252" s="11">
        <f>SUM(C245:C251)</f>
        <v>1890</v>
      </c>
      <c r="D252" s="11">
        <f t="shared" ref="D252:AA252" si="26">SUM(D245:D251)</f>
        <v>1895</v>
      </c>
      <c r="E252" s="11">
        <f t="shared" si="26"/>
        <v>1884</v>
      </c>
      <c r="F252" s="11">
        <f t="shared" si="26"/>
        <v>1869</v>
      </c>
      <c r="G252" s="11">
        <f t="shared" si="26"/>
        <v>1810</v>
      </c>
      <c r="H252" s="11">
        <f t="shared" si="26"/>
        <v>1743</v>
      </c>
      <c r="I252" s="11">
        <f t="shared" si="26"/>
        <v>1816</v>
      </c>
      <c r="J252" s="11">
        <f t="shared" si="26"/>
        <v>997</v>
      </c>
      <c r="K252" s="11">
        <f t="shared" si="26"/>
        <v>892</v>
      </c>
      <c r="L252" s="11">
        <f t="shared" si="26"/>
        <v>943</v>
      </c>
      <c r="M252" s="11">
        <f t="shared" si="26"/>
        <v>898</v>
      </c>
      <c r="N252" s="11">
        <f t="shared" si="26"/>
        <v>888</v>
      </c>
      <c r="O252" s="11">
        <f t="shared" si="26"/>
        <v>894</v>
      </c>
      <c r="P252" s="11">
        <f t="shared" si="26"/>
        <v>885</v>
      </c>
      <c r="Q252" s="11">
        <f t="shared" si="26"/>
        <v>119</v>
      </c>
      <c r="R252" s="11">
        <f t="shared" si="26"/>
        <v>149</v>
      </c>
      <c r="S252" s="11">
        <f t="shared" si="26"/>
        <v>137</v>
      </c>
      <c r="T252" s="11">
        <f t="shared" si="26"/>
        <v>126</v>
      </c>
      <c r="U252" s="11">
        <f t="shared" si="26"/>
        <v>117</v>
      </c>
      <c r="V252" s="11">
        <f t="shared" si="26"/>
        <v>99</v>
      </c>
      <c r="W252" s="11">
        <f t="shared" si="26"/>
        <v>108</v>
      </c>
      <c r="X252" s="11">
        <f t="shared" si="26"/>
        <v>6</v>
      </c>
      <c r="Y252" s="11">
        <f t="shared" si="26"/>
        <v>20165</v>
      </c>
      <c r="Z252" s="11">
        <f t="shared" si="26"/>
        <v>3243</v>
      </c>
      <c r="AA252" s="11">
        <f t="shared" si="26"/>
        <v>23408</v>
      </c>
    </row>
    <row r="253" spans="1:27" x14ac:dyDescent="0.25">
      <c r="A253" s="22" t="str">
        <f t="shared" si="19"/>
        <v>Town of Mount Pleasant - 1</v>
      </c>
      <c r="B253" s="11">
        <v>90001</v>
      </c>
      <c r="C253" s="11">
        <v>125</v>
      </c>
      <c r="D253" s="11">
        <v>124</v>
      </c>
      <c r="E253" s="11">
        <v>125</v>
      </c>
      <c r="F253" s="11">
        <v>119</v>
      </c>
      <c r="G253" s="11">
        <v>119</v>
      </c>
      <c r="H253" s="11">
        <v>118</v>
      </c>
      <c r="I253" s="11">
        <v>117</v>
      </c>
      <c r="J253" s="11">
        <v>79</v>
      </c>
      <c r="K253" s="11">
        <v>76</v>
      </c>
      <c r="L253" s="11">
        <v>79</v>
      </c>
      <c r="M253" s="11">
        <v>79</v>
      </c>
      <c r="N253" s="11">
        <v>72</v>
      </c>
      <c r="O253" s="11">
        <v>73</v>
      </c>
      <c r="P253" s="11">
        <v>72</v>
      </c>
      <c r="Q253" s="11">
        <v>5</v>
      </c>
      <c r="R253" s="11">
        <v>5</v>
      </c>
      <c r="S253" s="11">
        <v>3</v>
      </c>
      <c r="T253" s="11">
        <v>4</v>
      </c>
      <c r="U253" s="11">
        <v>7</v>
      </c>
      <c r="V253" s="11">
        <v>4</v>
      </c>
      <c r="W253" s="11">
        <v>4</v>
      </c>
      <c r="X253" s="11">
        <v>0</v>
      </c>
      <c r="Y253" s="11">
        <f t="shared" si="21"/>
        <v>1409</v>
      </c>
      <c r="Z253" s="24">
        <f t="shared" si="22"/>
        <v>124</v>
      </c>
      <c r="AA253" s="11">
        <f t="shared" si="23"/>
        <v>1533</v>
      </c>
    </row>
    <row r="254" spans="1:27" x14ac:dyDescent="0.25">
      <c r="A254" s="22" t="str">
        <f t="shared" si="19"/>
        <v>Town of Mount Pleasant - 2</v>
      </c>
      <c r="B254" s="11">
        <v>90002</v>
      </c>
      <c r="C254" s="11">
        <v>188</v>
      </c>
      <c r="D254" s="11">
        <v>177</v>
      </c>
      <c r="E254" s="11">
        <v>174</v>
      </c>
      <c r="F254" s="11">
        <v>180</v>
      </c>
      <c r="G254" s="11">
        <v>178</v>
      </c>
      <c r="H254" s="11">
        <v>170</v>
      </c>
      <c r="I254" s="11">
        <v>168</v>
      </c>
      <c r="J254" s="11">
        <v>57</v>
      </c>
      <c r="K254" s="11">
        <v>45</v>
      </c>
      <c r="L254" s="11">
        <v>50</v>
      </c>
      <c r="M254" s="11">
        <v>45</v>
      </c>
      <c r="N254" s="11">
        <v>42</v>
      </c>
      <c r="O254" s="11">
        <v>44</v>
      </c>
      <c r="P254" s="11">
        <v>47</v>
      </c>
      <c r="Q254" s="11">
        <v>5</v>
      </c>
      <c r="R254" s="11">
        <v>7</v>
      </c>
      <c r="S254" s="11">
        <v>6</v>
      </c>
      <c r="T254" s="11">
        <v>5</v>
      </c>
      <c r="U254" s="11">
        <v>7</v>
      </c>
      <c r="V254" s="11">
        <v>4</v>
      </c>
      <c r="W254" s="11">
        <v>5</v>
      </c>
      <c r="X254" s="11">
        <v>1</v>
      </c>
      <c r="Y254" s="11">
        <f t="shared" si="21"/>
        <v>1605</v>
      </c>
      <c r="Z254" s="24">
        <f t="shared" si="22"/>
        <v>299</v>
      </c>
      <c r="AA254" s="11">
        <f t="shared" si="23"/>
        <v>1904</v>
      </c>
    </row>
    <row r="255" spans="1:27" x14ac:dyDescent="0.25">
      <c r="A255" s="22" t="str">
        <f t="shared" si="19"/>
        <v>Town of Mount Pleasant - 3</v>
      </c>
      <c r="B255" s="11">
        <v>90003</v>
      </c>
      <c r="C255" s="11">
        <v>115</v>
      </c>
      <c r="D255" s="11">
        <v>110</v>
      </c>
      <c r="E255" s="11">
        <v>117</v>
      </c>
      <c r="F255" s="11">
        <v>113</v>
      </c>
      <c r="G255" s="11">
        <v>110</v>
      </c>
      <c r="H255" s="11">
        <v>109</v>
      </c>
      <c r="I255" s="11">
        <v>109</v>
      </c>
      <c r="J255" s="11">
        <v>59</v>
      </c>
      <c r="K255" s="11">
        <v>52</v>
      </c>
      <c r="L255" s="11">
        <v>58</v>
      </c>
      <c r="M255" s="11">
        <v>50</v>
      </c>
      <c r="N255" s="11">
        <v>49</v>
      </c>
      <c r="O255" s="11">
        <v>52</v>
      </c>
      <c r="P255" s="11">
        <v>50</v>
      </c>
      <c r="Q255" s="11">
        <v>8</v>
      </c>
      <c r="R255" s="11">
        <v>8</v>
      </c>
      <c r="S255" s="11">
        <v>5</v>
      </c>
      <c r="T255" s="11">
        <v>6</v>
      </c>
      <c r="U255" s="11">
        <v>5</v>
      </c>
      <c r="V255" s="11">
        <v>7</v>
      </c>
      <c r="W255" s="11">
        <v>8</v>
      </c>
      <c r="X255" s="11">
        <v>0</v>
      </c>
      <c r="Y255" s="11">
        <f t="shared" si="21"/>
        <v>1200</v>
      </c>
      <c r="Z255" s="24">
        <f t="shared" si="22"/>
        <v>179</v>
      </c>
      <c r="AA255" s="11">
        <f t="shared" si="23"/>
        <v>1379</v>
      </c>
    </row>
    <row r="256" spans="1:27" x14ac:dyDescent="0.25">
      <c r="A256" s="22" t="str">
        <f t="shared" si="19"/>
        <v>Town of Mount Pleasant - 4</v>
      </c>
      <c r="B256" s="11">
        <v>90004</v>
      </c>
      <c r="C256" s="11">
        <v>102</v>
      </c>
      <c r="D256" s="11">
        <v>94</v>
      </c>
      <c r="E256" s="11">
        <v>99</v>
      </c>
      <c r="F256" s="11">
        <v>102</v>
      </c>
      <c r="G256" s="11">
        <v>100</v>
      </c>
      <c r="H256" s="11">
        <v>90</v>
      </c>
      <c r="I256" s="11">
        <v>92</v>
      </c>
      <c r="J256" s="11">
        <v>59</v>
      </c>
      <c r="K256" s="11">
        <v>51</v>
      </c>
      <c r="L256" s="11">
        <v>52</v>
      </c>
      <c r="M256" s="11">
        <v>50</v>
      </c>
      <c r="N256" s="11">
        <v>49</v>
      </c>
      <c r="O256" s="11">
        <v>49</v>
      </c>
      <c r="P256" s="11">
        <v>48</v>
      </c>
      <c r="Q256" s="11">
        <v>7</v>
      </c>
      <c r="R256" s="11">
        <v>7</v>
      </c>
      <c r="S256" s="11">
        <v>6</v>
      </c>
      <c r="T256" s="11">
        <v>5</v>
      </c>
      <c r="U256" s="11">
        <v>6</v>
      </c>
      <c r="V256" s="11">
        <v>7</v>
      </c>
      <c r="W256" s="11">
        <v>5</v>
      </c>
      <c r="X256" s="11">
        <v>0</v>
      </c>
      <c r="Y256" s="11">
        <f t="shared" si="21"/>
        <v>1080</v>
      </c>
      <c r="Z256" s="24">
        <f t="shared" si="22"/>
        <v>187</v>
      </c>
      <c r="AA256" s="11">
        <f t="shared" si="23"/>
        <v>1267</v>
      </c>
    </row>
    <row r="257" spans="1:27" x14ac:dyDescent="0.25">
      <c r="A257" s="22" t="str">
        <f t="shared" si="19"/>
        <v>Town of Mount Pleasant - 5</v>
      </c>
      <c r="B257" s="11">
        <v>90005</v>
      </c>
      <c r="C257" s="11">
        <v>201</v>
      </c>
      <c r="D257" s="11">
        <v>195</v>
      </c>
      <c r="E257" s="11">
        <v>203</v>
      </c>
      <c r="F257" s="11">
        <v>200</v>
      </c>
      <c r="G257" s="11">
        <v>198</v>
      </c>
      <c r="H257" s="11">
        <v>194</v>
      </c>
      <c r="I257" s="11">
        <v>195</v>
      </c>
      <c r="J257" s="11">
        <v>80</v>
      </c>
      <c r="K257" s="11">
        <v>72</v>
      </c>
      <c r="L257" s="11">
        <v>69</v>
      </c>
      <c r="M257" s="11">
        <v>69</v>
      </c>
      <c r="N257" s="11">
        <v>70</v>
      </c>
      <c r="O257" s="11">
        <v>76</v>
      </c>
      <c r="P257" s="11">
        <v>69</v>
      </c>
      <c r="Q257" s="11">
        <v>8</v>
      </c>
      <c r="R257" s="11">
        <v>7</v>
      </c>
      <c r="S257" s="11">
        <v>8</v>
      </c>
      <c r="T257" s="11">
        <v>11</v>
      </c>
      <c r="U257" s="11">
        <v>9</v>
      </c>
      <c r="V257" s="11">
        <v>6</v>
      </c>
      <c r="W257" s="11">
        <v>9</v>
      </c>
      <c r="X257" s="11">
        <v>0</v>
      </c>
      <c r="Y257" s="11">
        <f t="shared" si="21"/>
        <v>1949</v>
      </c>
      <c r="Z257" s="24">
        <f t="shared" si="22"/>
        <v>193</v>
      </c>
      <c r="AA257" s="11">
        <f t="shared" si="23"/>
        <v>2142</v>
      </c>
    </row>
    <row r="258" spans="1:27" x14ac:dyDescent="0.25">
      <c r="A258" s="22" t="str">
        <f t="shared" si="19"/>
        <v>Town of Mount Pleasant - 6</v>
      </c>
      <c r="B258" s="11">
        <v>90006</v>
      </c>
      <c r="C258" s="11">
        <v>370</v>
      </c>
      <c r="D258" s="11">
        <v>358</v>
      </c>
      <c r="E258" s="11">
        <v>362</v>
      </c>
      <c r="F258" s="11">
        <v>365</v>
      </c>
      <c r="G258" s="11">
        <v>362</v>
      </c>
      <c r="H258" s="11">
        <v>358</v>
      </c>
      <c r="I258" s="11">
        <v>355</v>
      </c>
      <c r="J258" s="11">
        <v>98</v>
      </c>
      <c r="K258" s="11">
        <v>96</v>
      </c>
      <c r="L258" s="11">
        <v>99</v>
      </c>
      <c r="M258" s="11">
        <v>96</v>
      </c>
      <c r="N258" s="11">
        <v>95</v>
      </c>
      <c r="O258" s="11">
        <v>100</v>
      </c>
      <c r="P258" s="11">
        <v>97</v>
      </c>
      <c r="Q258" s="11">
        <v>8</v>
      </c>
      <c r="R258" s="11">
        <v>6</v>
      </c>
      <c r="S258" s="11">
        <v>8</v>
      </c>
      <c r="T258" s="11">
        <v>9</v>
      </c>
      <c r="U258" s="11">
        <v>9</v>
      </c>
      <c r="V258" s="11">
        <v>7</v>
      </c>
      <c r="W258" s="11">
        <v>9</v>
      </c>
      <c r="X258" s="11">
        <v>0</v>
      </c>
      <c r="Y258" s="11">
        <f t="shared" si="21"/>
        <v>3267</v>
      </c>
      <c r="Z258" s="24">
        <f t="shared" si="22"/>
        <v>261</v>
      </c>
      <c r="AA258" s="11">
        <f t="shared" si="23"/>
        <v>3528</v>
      </c>
    </row>
    <row r="259" spans="1:27" x14ac:dyDescent="0.25">
      <c r="A259" s="22" t="str">
        <f t="shared" si="19"/>
        <v>Town of Mount Pleasant - 7</v>
      </c>
      <c r="B259" s="11">
        <v>90007</v>
      </c>
      <c r="C259" s="11">
        <v>364</v>
      </c>
      <c r="D259" s="11">
        <v>344</v>
      </c>
      <c r="E259" s="11">
        <v>355</v>
      </c>
      <c r="F259" s="11">
        <v>358</v>
      </c>
      <c r="G259" s="11">
        <v>353</v>
      </c>
      <c r="H259" s="11">
        <v>340</v>
      </c>
      <c r="I259" s="11">
        <v>344</v>
      </c>
      <c r="J259" s="11">
        <v>192</v>
      </c>
      <c r="K259" s="11">
        <v>186</v>
      </c>
      <c r="L259" s="11">
        <v>187</v>
      </c>
      <c r="M259" s="11">
        <v>177</v>
      </c>
      <c r="N259" s="11">
        <v>175</v>
      </c>
      <c r="O259" s="11">
        <v>180</v>
      </c>
      <c r="P259" s="11">
        <v>175</v>
      </c>
      <c r="Q259" s="11">
        <v>29</v>
      </c>
      <c r="R259" s="11">
        <v>27</v>
      </c>
      <c r="S259" s="11">
        <v>31</v>
      </c>
      <c r="T259" s="11">
        <v>27</v>
      </c>
      <c r="U259" s="11">
        <v>29</v>
      </c>
      <c r="V259" s="11">
        <v>25</v>
      </c>
      <c r="W259" s="11">
        <v>30</v>
      </c>
      <c r="X259" s="11">
        <v>0</v>
      </c>
      <c r="Y259" s="11">
        <f t="shared" si="21"/>
        <v>3928</v>
      </c>
      <c r="Z259" s="24">
        <f t="shared" si="22"/>
        <v>321</v>
      </c>
      <c r="AA259" s="11">
        <f t="shared" si="23"/>
        <v>4249</v>
      </c>
    </row>
    <row r="260" spans="1:27" x14ac:dyDescent="0.25">
      <c r="A260" s="22" t="str">
        <f t="shared" si="19"/>
        <v>Town of Mount Pleasant - 9</v>
      </c>
      <c r="B260" s="11">
        <v>90009</v>
      </c>
      <c r="C260" s="11">
        <v>222</v>
      </c>
      <c r="D260" s="11">
        <v>211</v>
      </c>
      <c r="E260" s="11">
        <v>220</v>
      </c>
      <c r="F260" s="11">
        <v>218</v>
      </c>
      <c r="G260" s="11">
        <v>214</v>
      </c>
      <c r="H260" s="11">
        <v>209</v>
      </c>
      <c r="I260" s="11">
        <v>208</v>
      </c>
      <c r="J260" s="11">
        <v>173</v>
      </c>
      <c r="K260" s="11">
        <v>162</v>
      </c>
      <c r="L260" s="11">
        <v>156</v>
      </c>
      <c r="M260" s="11">
        <v>156</v>
      </c>
      <c r="N260" s="11">
        <v>160</v>
      </c>
      <c r="O260" s="11">
        <v>157</v>
      </c>
      <c r="P260" s="11">
        <v>163</v>
      </c>
      <c r="Q260" s="11">
        <v>8</v>
      </c>
      <c r="R260" s="11">
        <v>11</v>
      </c>
      <c r="S260" s="11">
        <v>11</v>
      </c>
      <c r="T260" s="11">
        <v>12</v>
      </c>
      <c r="U260" s="11">
        <v>11</v>
      </c>
      <c r="V260" s="11">
        <v>8</v>
      </c>
      <c r="W260" s="11">
        <v>7</v>
      </c>
      <c r="X260" s="11">
        <v>1</v>
      </c>
      <c r="Y260" s="11">
        <f t="shared" si="21"/>
        <v>2698</v>
      </c>
      <c r="Z260" s="24">
        <f t="shared" si="22"/>
        <v>270</v>
      </c>
      <c r="AA260" s="11">
        <f t="shared" si="23"/>
        <v>2968</v>
      </c>
    </row>
    <row r="261" spans="1:27" x14ac:dyDescent="0.25">
      <c r="A261" s="22" t="str">
        <f t="shared" si="19"/>
        <v>Town of Mount Pleasant - 10</v>
      </c>
      <c r="B261" s="11">
        <v>90010</v>
      </c>
      <c r="C261" s="11">
        <v>109</v>
      </c>
      <c r="D261" s="11">
        <v>104</v>
      </c>
      <c r="E261" s="11">
        <v>115</v>
      </c>
      <c r="F261" s="11">
        <v>112</v>
      </c>
      <c r="G261" s="11">
        <v>106</v>
      </c>
      <c r="H261" s="11">
        <v>102</v>
      </c>
      <c r="I261" s="11">
        <v>103</v>
      </c>
      <c r="J261" s="11">
        <v>167</v>
      </c>
      <c r="K261" s="11">
        <v>153</v>
      </c>
      <c r="L261" s="11">
        <v>163</v>
      </c>
      <c r="M261" s="11">
        <v>153</v>
      </c>
      <c r="N261" s="11">
        <v>147</v>
      </c>
      <c r="O261" s="11">
        <v>150</v>
      </c>
      <c r="P261" s="11">
        <v>150</v>
      </c>
      <c r="Q261" s="11">
        <v>16</v>
      </c>
      <c r="R261" s="11">
        <v>16</v>
      </c>
      <c r="S261" s="11">
        <v>13</v>
      </c>
      <c r="T261" s="11">
        <v>11</v>
      </c>
      <c r="U261" s="11">
        <v>16</v>
      </c>
      <c r="V261" s="11">
        <v>13</v>
      </c>
      <c r="W261" s="11">
        <v>16</v>
      </c>
      <c r="X261" s="11">
        <v>0</v>
      </c>
      <c r="Y261" s="11">
        <f t="shared" si="21"/>
        <v>1935</v>
      </c>
      <c r="Z261" s="24">
        <f t="shared" si="22"/>
        <v>221</v>
      </c>
      <c r="AA261" s="11">
        <f t="shared" si="23"/>
        <v>2156</v>
      </c>
    </row>
    <row r="262" spans="1:27" x14ac:dyDescent="0.25">
      <c r="A262" s="22" t="str">
        <f t="shared" si="19"/>
        <v>Town of Mount Pleasant - 11</v>
      </c>
      <c r="B262" s="11">
        <v>90011</v>
      </c>
      <c r="C262" s="11">
        <v>143</v>
      </c>
      <c r="D262" s="11">
        <v>132</v>
      </c>
      <c r="E262" s="11">
        <v>140</v>
      </c>
      <c r="F262" s="11">
        <v>144</v>
      </c>
      <c r="G262" s="11">
        <v>138</v>
      </c>
      <c r="H262" s="11">
        <v>132</v>
      </c>
      <c r="I262" s="11">
        <v>137</v>
      </c>
      <c r="J262" s="11">
        <v>242</v>
      </c>
      <c r="K262" s="11">
        <v>232</v>
      </c>
      <c r="L262" s="11">
        <v>238</v>
      </c>
      <c r="M262" s="11">
        <v>224</v>
      </c>
      <c r="N262" s="11">
        <v>232</v>
      </c>
      <c r="O262" s="11">
        <v>237</v>
      </c>
      <c r="P262" s="11">
        <v>238</v>
      </c>
      <c r="Q262" s="11">
        <v>26</v>
      </c>
      <c r="R262" s="11">
        <v>25</v>
      </c>
      <c r="S262" s="11">
        <v>32</v>
      </c>
      <c r="T262" s="11">
        <v>32</v>
      </c>
      <c r="U262" s="11">
        <v>21</v>
      </c>
      <c r="V262" s="11">
        <v>20</v>
      </c>
      <c r="W262" s="11">
        <v>19</v>
      </c>
      <c r="X262" s="11">
        <v>0</v>
      </c>
      <c r="Y262" s="11">
        <f t="shared" si="21"/>
        <v>2784</v>
      </c>
      <c r="Z262" s="24">
        <f t="shared" si="22"/>
        <v>282</v>
      </c>
      <c r="AA262" s="11">
        <f t="shared" si="23"/>
        <v>3066</v>
      </c>
    </row>
    <row r="263" spans="1:27" x14ac:dyDescent="0.25">
      <c r="A263" s="22" t="str">
        <f t="shared" si="19"/>
        <v>Town of Mount Pleasant - 12</v>
      </c>
      <c r="B263" s="11">
        <v>90012</v>
      </c>
      <c r="C263" s="11">
        <v>156</v>
      </c>
      <c r="D263" s="11">
        <v>147</v>
      </c>
      <c r="E263" s="11">
        <v>150</v>
      </c>
      <c r="F263" s="11">
        <v>151</v>
      </c>
      <c r="G263" s="11">
        <v>142</v>
      </c>
      <c r="H263" s="11">
        <v>139</v>
      </c>
      <c r="I263" s="11">
        <v>142</v>
      </c>
      <c r="J263" s="11">
        <v>259</v>
      </c>
      <c r="K263" s="11">
        <v>246</v>
      </c>
      <c r="L263" s="11">
        <v>247</v>
      </c>
      <c r="M263" s="11">
        <v>247</v>
      </c>
      <c r="N263" s="11">
        <v>238</v>
      </c>
      <c r="O263" s="11">
        <v>247</v>
      </c>
      <c r="P263" s="11">
        <v>240</v>
      </c>
      <c r="Q263" s="11">
        <v>21</v>
      </c>
      <c r="R263" s="11">
        <v>23</v>
      </c>
      <c r="S263" s="11">
        <v>26</v>
      </c>
      <c r="T263" s="11">
        <v>24</v>
      </c>
      <c r="U263" s="11">
        <v>24</v>
      </c>
      <c r="V263" s="11">
        <v>19</v>
      </c>
      <c r="W263" s="11">
        <v>21</v>
      </c>
      <c r="X263" s="11">
        <v>0</v>
      </c>
      <c r="Y263" s="11">
        <f t="shared" si="21"/>
        <v>2909</v>
      </c>
      <c r="Z263" s="24">
        <f t="shared" si="22"/>
        <v>388</v>
      </c>
      <c r="AA263" s="11">
        <f t="shared" si="23"/>
        <v>3297</v>
      </c>
    </row>
    <row r="264" spans="1:27" x14ac:dyDescent="0.25">
      <c r="A264" s="22" t="str">
        <f t="shared" si="19"/>
        <v>Town of Mount Pleasant - 13</v>
      </c>
      <c r="B264" s="11">
        <v>90013</v>
      </c>
      <c r="C264" s="11">
        <v>417</v>
      </c>
      <c r="D264" s="11">
        <v>402</v>
      </c>
      <c r="E264" s="11">
        <v>415</v>
      </c>
      <c r="F264" s="11">
        <v>399</v>
      </c>
      <c r="G264" s="11">
        <v>400</v>
      </c>
      <c r="H264" s="11">
        <v>387</v>
      </c>
      <c r="I264" s="11">
        <v>386</v>
      </c>
      <c r="J264" s="11">
        <v>224</v>
      </c>
      <c r="K264" s="11">
        <v>211</v>
      </c>
      <c r="L264" s="11">
        <v>218</v>
      </c>
      <c r="M264" s="11">
        <v>207</v>
      </c>
      <c r="N264" s="11">
        <v>209</v>
      </c>
      <c r="O264" s="11">
        <v>215</v>
      </c>
      <c r="P264" s="11">
        <v>212</v>
      </c>
      <c r="Q264" s="11">
        <v>27</v>
      </c>
      <c r="R264" s="11">
        <v>25</v>
      </c>
      <c r="S264" s="11">
        <v>29</v>
      </c>
      <c r="T264" s="11">
        <v>24</v>
      </c>
      <c r="U264" s="11">
        <v>23</v>
      </c>
      <c r="V264" s="11">
        <v>18</v>
      </c>
      <c r="W264" s="11">
        <v>23</v>
      </c>
      <c r="X264" s="11">
        <v>0</v>
      </c>
      <c r="Y264" s="11">
        <f t="shared" si="21"/>
        <v>4471</v>
      </c>
      <c r="Z264" s="24">
        <f t="shared" si="22"/>
        <v>506</v>
      </c>
      <c r="AA264" s="11">
        <f t="shared" si="23"/>
        <v>4977</v>
      </c>
    </row>
    <row r="265" spans="1:27" x14ac:dyDescent="0.25">
      <c r="A265" s="22" t="str">
        <f t="shared" si="19"/>
        <v>Town of Mount Pleasant - 14</v>
      </c>
      <c r="B265" s="11">
        <v>90014</v>
      </c>
      <c r="C265" s="11">
        <v>428</v>
      </c>
      <c r="D265" s="11">
        <v>412</v>
      </c>
      <c r="E265" s="11">
        <v>427</v>
      </c>
      <c r="F265" s="11">
        <v>424</v>
      </c>
      <c r="G265" s="11">
        <v>416</v>
      </c>
      <c r="H265" s="11">
        <v>401</v>
      </c>
      <c r="I265" s="11">
        <v>414</v>
      </c>
      <c r="J265" s="11">
        <v>214</v>
      </c>
      <c r="K265" s="11">
        <v>207</v>
      </c>
      <c r="L265" s="11">
        <v>203</v>
      </c>
      <c r="M265" s="11">
        <v>199</v>
      </c>
      <c r="N265" s="11">
        <v>201</v>
      </c>
      <c r="O265" s="11">
        <v>204</v>
      </c>
      <c r="P265" s="11">
        <v>207</v>
      </c>
      <c r="Q265" s="11">
        <v>19</v>
      </c>
      <c r="R265" s="11">
        <v>18</v>
      </c>
      <c r="S265" s="11">
        <v>24</v>
      </c>
      <c r="T265" s="11">
        <v>21</v>
      </c>
      <c r="U265" s="11">
        <v>10</v>
      </c>
      <c r="V265" s="11">
        <v>12</v>
      </c>
      <c r="W265" s="11">
        <v>8</v>
      </c>
      <c r="X265" s="11">
        <v>5</v>
      </c>
      <c r="Y265" s="11">
        <f t="shared" si="21"/>
        <v>4474</v>
      </c>
      <c r="Z265" s="24">
        <f t="shared" si="22"/>
        <v>447</v>
      </c>
      <c r="AA265" s="11">
        <f t="shared" si="23"/>
        <v>4921</v>
      </c>
    </row>
    <row r="266" spans="1:27" x14ac:dyDescent="0.25">
      <c r="A266" s="22" t="str">
        <f t="shared" si="19"/>
        <v>Town of Mount Pleasant - 15</v>
      </c>
      <c r="B266" s="11">
        <v>90015</v>
      </c>
      <c r="C266" s="11">
        <v>388</v>
      </c>
      <c r="D266" s="11">
        <v>362</v>
      </c>
      <c r="E266" s="11">
        <v>384</v>
      </c>
      <c r="F266" s="11">
        <v>375</v>
      </c>
      <c r="G266" s="11">
        <v>373</v>
      </c>
      <c r="H266" s="11">
        <v>356</v>
      </c>
      <c r="I266" s="11">
        <v>360</v>
      </c>
      <c r="J266" s="11">
        <v>184</v>
      </c>
      <c r="K266" s="11">
        <v>187</v>
      </c>
      <c r="L266" s="11">
        <v>181</v>
      </c>
      <c r="M266" s="11">
        <v>169</v>
      </c>
      <c r="N266" s="11">
        <v>169</v>
      </c>
      <c r="O266" s="11">
        <v>179</v>
      </c>
      <c r="P266" s="11">
        <v>176</v>
      </c>
      <c r="Q266" s="11">
        <v>21</v>
      </c>
      <c r="R266" s="11">
        <v>23</v>
      </c>
      <c r="S266" s="11">
        <v>21</v>
      </c>
      <c r="T266" s="11">
        <v>22</v>
      </c>
      <c r="U266" s="11">
        <v>19</v>
      </c>
      <c r="V266" s="11">
        <v>19</v>
      </c>
      <c r="W266" s="11">
        <v>18</v>
      </c>
      <c r="X266" s="11">
        <v>0</v>
      </c>
      <c r="Y266" s="11">
        <f t="shared" si="21"/>
        <v>3986</v>
      </c>
      <c r="Z266" s="24">
        <f t="shared" si="22"/>
        <v>459</v>
      </c>
      <c r="AA266" s="11">
        <f t="shared" si="23"/>
        <v>4445</v>
      </c>
    </row>
    <row r="267" spans="1:27" x14ac:dyDescent="0.25">
      <c r="A267" s="22" t="str">
        <f t="shared" si="19"/>
        <v>Town of Mount Pleasant - 16</v>
      </c>
      <c r="B267" s="11">
        <v>90016</v>
      </c>
      <c r="C267" s="11">
        <v>369</v>
      </c>
      <c r="D267" s="11">
        <v>360</v>
      </c>
      <c r="E267" s="11">
        <v>374</v>
      </c>
      <c r="F267" s="11">
        <v>373</v>
      </c>
      <c r="G267" s="11">
        <v>365</v>
      </c>
      <c r="H267" s="11">
        <v>359</v>
      </c>
      <c r="I267" s="11">
        <v>369</v>
      </c>
      <c r="J267" s="11">
        <v>220</v>
      </c>
      <c r="K267" s="11">
        <v>202</v>
      </c>
      <c r="L267" s="11">
        <v>209</v>
      </c>
      <c r="M267" s="11">
        <v>202</v>
      </c>
      <c r="N267" s="11">
        <v>203</v>
      </c>
      <c r="O267" s="11">
        <v>203</v>
      </c>
      <c r="P267" s="11">
        <v>197</v>
      </c>
      <c r="Q267" s="11">
        <v>26</v>
      </c>
      <c r="R267" s="11">
        <v>20</v>
      </c>
      <c r="S267" s="11">
        <v>23</v>
      </c>
      <c r="T267" s="11">
        <v>22</v>
      </c>
      <c r="U267" s="11">
        <v>21</v>
      </c>
      <c r="V267" s="11">
        <v>21</v>
      </c>
      <c r="W267" s="11">
        <v>21</v>
      </c>
      <c r="X267" s="11">
        <v>1</v>
      </c>
      <c r="Y267" s="11">
        <f t="shared" si="21"/>
        <v>4160</v>
      </c>
      <c r="Z267" s="24">
        <f t="shared" si="22"/>
        <v>320</v>
      </c>
      <c r="AA267" s="11">
        <f t="shared" si="23"/>
        <v>4480</v>
      </c>
    </row>
    <row r="268" spans="1:27" x14ac:dyDescent="0.25">
      <c r="A268" s="22" t="str">
        <f t="shared" si="19"/>
        <v>Town of Mount Pleasant - 17</v>
      </c>
      <c r="B268" s="11">
        <v>90017</v>
      </c>
      <c r="C268" s="11">
        <v>254</v>
      </c>
      <c r="D268" s="11">
        <v>246</v>
      </c>
      <c r="E268" s="11">
        <v>251</v>
      </c>
      <c r="F268" s="11">
        <v>253</v>
      </c>
      <c r="G268" s="11">
        <v>248</v>
      </c>
      <c r="H268" s="11">
        <v>245</v>
      </c>
      <c r="I268" s="11">
        <v>246</v>
      </c>
      <c r="J268" s="11">
        <v>103</v>
      </c>
      <c r="K268" s="11">
        <v>98</v>
      </c>
      <c r="L268" s="11">
        <v>103</v>
      </c>
      <c r="M268" s="11">
        <v>97</v>
      </c>
      <c r="N268" s="11">
        <v>96</v>
      </c>
      <c r="O268" s="11">
        <v>98</v>
      </c>
      <c r="P268" s="11">
        <v>93</v>
      </c>
      <c r="Q268" s="11">
        <v>21</v>
      </c>
      <c r="R268" s="11">
        <v>18</v>
      </c>
      <c r="S268" s="11">
        <v>18</v>
      </c>
      <c r="T268" s="11">
        <v>19</v>
      </c>
      <c r="U268" s="11">
        <v>14</v>
      </c>
      <c r="V268" s="11">
        <v>14</v>
      </c>
      <c r="W268" s="11">
        <v>13</v>
      </c>
      <c r="X268" s="11">
        <v>0</v>
      </c>
      <c r="Y268" s="11">
        <f t="shared" si="21"/>
        <v>2548</v>
      </c>
      <c r="Z268" s="24">
        <f t="shared" si="22"/>
        <v>301</v>
      </c>
      <c r="AA268" s="11">
        <f t="shared" si="23"/>
        <v>2849</v>
      </c>
    </row>
    <row r="269" spans="1:27" x14ac:dyDescent="0.25">
      <c r="A269" s="22" t="str">
        <f t="shared" ref="A269:A336" si="27">VLOOKUP(B269,KEY,3,FALSE)</f>
        <v>Town of Mount Pleasant - 18</v>
      </c>
      <c r="B269" s="11">
        <v>90018</v>
      </c>
      <c r="C269" s="11">
        <v>238</v>
      </c>
      <c r="D269" s="11">
        <v>229</v>
      </c>
      <c r="E269" s="11">
        <v>240</v>
      </c>
      <c r="F269" s="11">
        <v>236</v>
      </c>
      <c r="G269" s="11">
        <v>234</v>
      </c>
      <c r="H269" s="11">
        <v>223</v>
      </c>
      <c r="I269" s="11">
        <v>228</v>
      </c>
      <c r="J269" s="11">
        <v>270</v>
      </c>
      <c r="K269" s="11">
        <v>263</v>
      </c>
      <c r="L269" s="11">
        <v>253</v>
      </c>
      <c r="M269" s="11">
        <v>249</v>
      </c>
      <c r="N269" s="11">
        <v>247</v>
      </c>
      <c r="O269" s="11">
        <v>250</v>
      </c>
      <c r="P269" s="11">
        <v>243</v>
      </c>
      <c r="Q269" s="11">
        <v>34</v>
      </c>
      <c r="R269" s="11">
        <v>28</v>
      </c>
      <c r="S269" s="11">
        <v>38</v>
      </c>
      <c r="T269" s="11">
        <v>36</v>
      </c>
      <c r="U269" s="11">
        <v>32</v>
      </c>
      <c r="V269" s="11">
        <v>30</v>
      </c>
      <c r="W269" s="11">
        <v>29</v>
      </c>
      <c r="X269" s="11">
        <v>0</v>
      </c>
      <c r="Y269" s="11">
        <f t="shared" si="21"/>
        <v>3630</v>
      </c>
      <c r="Z269" s="24">
        <f t="shared" si="22"/>
        <v>465</v>
      </c>
      <c r="AA269" s="11">
        <f t="shared" si="23"/>
        <v>4095</v>
      </c>
    </row>
    <row r="270" spans="1:27" x14ac:dyDescent="0.25">
      <c r="A270" s="22" t="str">
        <f t="shared" si="27"/>
        <v>Town of Mount Pleasant - 19</v>
      </c>
      <c r="B270" s="11">
        <v>90019</v>
      </c>
      <c r="C270" s="11">
        <v>174</v>
      </c>
      <c r="D270" s="11">
        <v>160</v>
      </c>
      <c r="E270" s="11">
        <v>166</v>
      </c>
      <c r="F270" s="11">
        <v>163</v>
      </c>
      <c r="G270" s="11">
        <v>160</v>
      </c>
      <c r="H270" s="11">
        <v>154</v>
      </c>
      <c r="I270" s="11">
        <v>158</v>
      </c>
      <c r="J270" s="11">
        <v>307</v>
      </c>
      <c r="K270" s="11">
        <v>291</v>
      </c>
      <c r="L270" s="11">
        <v>298</v>
      </c>
      <c r="M270" s="11">
        <v>285</v>
      </c>
      <c r="N270" s="11">
        <v>279</v>
      </c>
      <c r="O270" s="11">
        <v>291</v>
      </c>
      <c r="P270" s="11">
        <v>278</v>
      </c>
      <c r="Q270" s="11">
        <v>25</v>
      </c>
      <c r="R270" s="11">
        <v>22</v>
      </c>
      <c r="S270" s="11">
        <v>26</v>
      </c>
      <c r="T270" s="11">
        <v>23</v>
      </c>
      <c r="U270" s="11">
        <v>22</v>
      </c>
      <c r="V270" s="11">
        <v>19</v>
      </c>
      <c r="W270" s="11">
        <v>21</v>
      </c>
      <c r="X270" s="11">
        <v>0</v>
      </c>
      <c r="Y270" s="11">
        <f t="shared" si="21"/>
        <v>3322</v>
      </c>
      <c r="Z270" s="24">
        <f t="shared" si="22"/>
        <v>430</v>
      </c>
      <c r="AA270" s="11">
        <f t="shared" si="23"/>
        <v>3752</v>
      </c>
    </row>
    <row r="271" spans="1:27" x14ac:dyDescent="0.25">
      <c r="A271" s="22" t="str">
        <f t="shared" si="27"/>
        <v>Town of Mount Pleasant - 20</v>
      </c>
      <c r="B271" s="11">
        <v>90020</v>
      </c>
      <c r="C271" s="11">
        <v>248</v>
      </c>
      <c r="D271" s="11">
        <v>248</v>
      </c>
      <c r="E271" s="11">
        <v>252</v>
      </c>
      <c r="F271" s="11">
        <v>254</v>
      </c>
      <c r="G271" s="11">
        <v>241</v>
      </c>
      <c r="H271" s="11">
        <v>240</v>
      </c>
      <c r="I271" s="11">
        <v>245</v>
      </c>
      <c r="J271" s="11">
        <v>222</v>
      </c>
      <c r="K271" s="11">
        <v>206</v>
      </c>
      <c r="L271" s="11">
        <v>205</v>
      </c>
      <c r="M271" s="11">
        <v>203</v>
      </c>
      <c r="N271" s="11">
        <v>199</v>
      </c>
      <c r="O271" s="11">
        <v>206</v>
      </c>
      <c r="P271" s="11">
        <v>204</v>
      </c>
      <c r="Q271" s="11">
        <v>20</v>
      </c>
      <c r="R271" s="11">
        <v>15</v>
      </c>
      <c r="S271" s="11">
        <v>22</v>
      </c>
      <c r="T271" s="11">
        <v>17</v>
      </c>
      <c r="U271" s="11">
        <v>21</v>
      </c>
      <c r="V271" s="11">
        <v>15</v>
      </c>
      <c r="W271" s="11">
        <v>15</v>
      </c>
      <c r="X271" s="11">
        <v>1</v>
      </c>
      <c r="Y271" s="11">
        <f t="shared" si="21"/>
        <v>3299</v>
      </c>
      <c r="Z271" s="24">
        <f t="shared" si="22"/>
        <v>376</v>
      </c>
      <c r="AA271" s="11">
        <f t="shared" si="23"/>
        <v>3675</v>
      </c>
    </row>
    <row r="272" spans="1:27" x14ac:dyDescent="0.25">
      <c r="A272" s="22" t="str">
        <f t="shared" si="27"/>
        <v>Town of Mount Pleasant - 22</v>
      </c>
      <c r="B272" s="11">
        <v>90022</v>
      </c>
      <c r="C272" s="11">
        <v>240</v>
      </c>
      <c r="D272" s="11">
        <v>233</v>
      </c>
      <c r="E272" s="11">
        <v>234</v>
      </c>
      <c r="F272" s="11">
        <v>234</v>
      </c>
      <c r="G272" s="11">
        <v>233</v>
      </c>
      <c r="H272" s="11">
        <v>227</v>
      </c>
      <c r="I272" s="11">
        <v>231</v>
      </c>
      <c r="J272" s="11">
        <v>176</v>
      </c>
      <c r="K272" s="11">
        <v>166</v>
      </c>
      <c r="L272" s="11">
        <v>171</v>
      </c>
      <c r="M272" s="11">
        <v>166</v>
      </c>
      <c r="N272" s="11">
        <v>162</v>
      </c>
      <c r="O272" s="11">
        <v>171</v>
      </c>
      <c r="P272" s="11">
        <v>164</v>
      </c>
      <c r="Q272" s="11">
        <v>15</v>
      </c>
      <c r="R272" s="11">
        <v>13</v>
      </c>
      <c r="S272" s="11">
        <v>16</v>
      </c>
      <c r="T272" s="11">
        <v>15</v>
      </c>
      <c r="U272" s="11">
        <v>14</v>
      </c>
      <c r="V272" s="11">
        <v>11</v>
      </c>
      <c r="W272" s="11">
        <v>10</v>
      </c>
      <c r="X272" s="11">
        <v>0</v>
      </c>
      <c r="Y272" s="11">
        <f t="shared" si="21"/>
        <v>2902</v>
      </c>
      <c r="Z272" s="24">
        <f t="shared" si="22"/>
        <v>262</v>
      </c>
      <c r="AA272" s="11">
        <f t="shared" si="23"/>
        <v>3164</v>
      </c>
    </row>
    <row r="273" spans="1:27" x14ac:dyDescent="0.25">
      <c r="A273" s="22" t="str">
        <f t="shared" si="27"/>
        <v>Town of Mount Pleasant - 23</v>
      </c>
      <c r="B273" s="11">
        <v>90023</v>
      </c>
      <c r="C273" s="11">
        <v>13</v>
      </c>
      <c r="D273" s="11">
        <v>14</v>
      </c>
      <c r="E273" s="11">
        <v>15</v>
      </c>
      <c r="F273" s="11">
        <v>14</v>
      </c>
      <c r="G273" s="11">
        <v>16</v>
      </c>
      <c r="H273" s="11">
        <v>14</v>
      </c>
      <c r="I273" s="11">
        <v>14</v>
      </c>
      <c r="J273" s="11">
        <v>13</v>
      </c>
      <c r="K273" s="11">
        <v>10</v>
      </c>
      <c r="L273" s="11">
        <v>12</v>
      </c>
      <c r="M273" s="11">
        <v>11</v>
      </c>
      <c r="N273" s="11">
        <v>12</v>
      </c>
      <c r="O273" s="11">
        <v>10</v>
      </c>
      <c r="P273" s="11">
        <v>10</v>
      </c>
      <c r="Q273" s="11">
        <v>1</v>
      </c>
      <c r="R273" s="11">
        <v>2</v>
      </c>
      <c r="S273" s="11">
        <v>0</v>
      </c>
      <c r="T273" s="11">
        <v>1</v>
      </c>
      <c r="U273" s="11">
        <v>1</v>
      </c>
      <c r="V273" s="11">
        <v>1</v>
      </c>
      <c r="W273" s="11">
        <v>2</v>
      </c>
      <c r="X273" s="11">
        <v>0</v>
      </c>
      <c r="Y273" s="11">
        <f t="shared" si="21"/>
        <v>186</v>
      </c>
      <c r="Z273" s="24">
        <f t="shared" si="22"/>
        <v>38</v>
      </c>
      <c r="AA273" s="11">
        <f t="shared" si="23"/>
        <v>224</v>
      </c>
    </row>
    <row r="274" spans="1:27" x14ac:dyDescent="0.25">
      <c r="A274" s="22" t="str">
        <f t="shared" si="27"/>
        <v>Town of Mount Pleasant - 24</v>
      </c>
      <c r="B274" s="11">
        <v>90024</v>
      </c>
      <c r="C274" s="11">
        <v>121</v>
      </c>
      <c r="D274" s="11">
        <v>119</v>
      </c>
      <c r="E274" s="11">
        <v>118</v>
      </c>
      <c r="F274" s="11">
        <v>129</v>
      </c>
      <c r="G274" s="11">
        <v>118</v>
      </c>
      <c r="H274" s="11">
        <v>113</v>
      </c>
      <c r="I274" s="11">
        <v>114</v>
      </c>
      <c r="J274" s="11">
        <v>252</v>
      </c>
      <c r="K274" s="11">
        <v>241</v>
      </c>
      <c r="L274" s="11">
        <v>247</v>
      </c>
      <c r="M274" s="11">
        <v>230</v>
      </c>
      <c r="N274" s="11">
        <v>237</v>
      </c>
      <c r="O274" s="11">
        <v>240</v>
      </c>
      <c r="P274" s="11">
        <v>233</v>
      </c>
      <c r="Q274" s="11">
        <v>21</v>
      </c>
      <c r="R274" s="11">
        <v>14</v>
      </c>
      <c r="S274" s="11">
        <v>21</v>
      </c>
      <c r="T274" s="11">
        <v>20</v>
      </c>
      <c r="U274" s="11">
        <v>16</v>
      </c>
      <c r="V274" s="11">
        <v>15</v>
      </c>
      <c r="W274" s="11">
        <v>16</v>
      </c>
      <c r="X274" s="11">
        <v>0</v>
      </c>
      <c r="Y274" s="11">
        <f t="shared" si="21"/>
        <v>2635</v>
      </c>
      <c r="Z274" s="24">
        <f t="shared" si="22"/>
        <v>375</v>
      </c>
      <c r="AA274" s="11">
        <f t="shared" si="23"/>
        <v>3010</v>
      </c>
    </row>
    <row r="275" spans="1:27" x14ac:dyDescent="0.25">
      <c r="A275" s="22" t="str">
        <f t="shared" si="27"/>
        <v>Town of Mount Pleasant - 25</v>
      </c>
      <c r="B275" s="11">
        <v>90025</v>
      </c>
      <c r="C275" s="11">
        <v>297</v>
      </c>
      <c r="D275" s="11">
        <v>288</v>
      </c>
      <c r="E275" s="11">
        <v>301</v>
      </c>
      <c r="F275" s="11">
        <v>291</v>
      </c>
      <c r="G275" s="11">
        <v>294</v>
      </c>
      <c r="H275" s="11">
        <v>280</v>
      </c>
      <c r="I275" s="11">
        <v>281</v>
      </c>
      <c r="J275" s="11">
        <v>196</v>
      </c>
      <c r="K275" s="11">
        <v>187</v>
      </c>
      <c r="L275" s="11">
        <v>187</v>
      </c>
      <c r="M275" s="11">
        <v>182</v>
      </c>
      <c r="N275" s="11">
        <v>181</v>
      </c>
      <c r="O275" s="11">
        <v>185</v>
      </c>
      <c r="P275" s="11">
        <v>191</v>
      </c>
      <c r="Q275" s="11">
        <v>17</v>
      </c>
      <c r="R275" s="11">
        <v>19</v>
      </c>
      <c r="S275" s="11">
        <v>17</v>
      </c>
      <c r="T275" s="11">
        <v>17</v>
      </c>
      <c r="U275" s="11">
        <v>16</v>
      </c>
      <c r="V275" s="11">
        <v>16</v>
      </c>
      <c r="W275" s="11">
        <v>16</v>
      </c>
      <c r="X275" s="11">
        <v>0</v>
      </c>
      <c r="Y275" s="11">
        <f t="shared" si="21"/>
        <v>3459</v>
      </c>
      <c r="Z275" s="24">
        <f t="shared" si="22"/>
        <v>307</v>
      </c>
      <c r="AA275" s="11">
        <f t="shared" si="23"/>
        <v>3766</v>
      </c>
    </row>
    <row r="276" spans="1:27" x14ac:dyDescent="0.25">
      <c r="A276" s="22" t="str">
        <f t="shared" si="27"/>
        <v>Town of Mount Pleasant - 26</v>
      </c>
      <c r="B276" s="11">
        <v>90026</v>
      </c>
      <c r="C276" s="11">
        <v>106</v>
      </c>
      <c r="D276" s="11">
        <v>101</v>
      </c>
      <c r="E276" s="11">
        <v>99</v>
      </c>
      <c r="F276" s="11">
        <v>103</v>
      </c>
      <c r="G276" s="11">
        <v>97</v>
      </c>
      <c r="H276" s="11">
        <v>95</v>
      </c>
      <c r="I276" s="11">
        <v>97</v>
      </c>
      <c r="J276" s="11">
        <v>249</v>
      </c>
      <c r="K276" s="11">
        <v>222</v>
      </c>
      <c r="L276" s="11">
        <v>243</v>
      </c>
      <c r="M276" s="11">
        <v>230</v>
      </c>
      <c r="N276" s="11">
        <v>219</v>
      </c>
      <c r="O276" s="11">
        <v>234</v>
      </c>
      <c r="P276" s="11">
        <v>228</v>
      </c>
      <c r="Q276" s="11">
        <v>26</v>
      </c>
      <c r="R276" s="11">
        <v>29</v>
      </c>
      <c r="S276" s="11">
        <v>28</v>
      </c>
      <c r="T276" s="11">
        <v>23</v>
      </c>
      <c r="U276" s="11">
        <v>23</v>
      </c>
      <c r="V276" s="11">
        <v>19</v>
      </c>
      <c r="W276" s="11">
        <v>20</v>
      </c>
      <c r="X276" s="11">
        <v>0</v>
      </c>
      <c r="Y276" s="11">
        <f t="shared" si="21"/>
        <v>2491</v>
      </c>
      <c r="Z276" s="24">
        <f t="shared" si="22"/>
        <v>358</v>
      </c>
      <c r="AA276" s="11">
        <f t="shared" si="23"/>
        <v>2849</v>
      </c>
    </row>
    <row r="277" spans="1:27" x14ac:dyDescent="0.25">
      <c r="A277" s="22" t="str">
        <f t="shared" si="27"/>
        <v>Town of Mount Pleasant - 27</v>
      </c>
      <c r="B277" s="11">
        <v>90027</v>
      </c>
      <c r="C277" s="11">
        <v>105</v>
      </c>
      <c r="D277" s="11">
        <v>99</v>
      </c>
      <c r="E277" s="11">
        <v>105</v>
      </c>
      <c r="F277" s="11">
        <v>108</v>
      </c>
      <c r="G277" s="11">
        <v>104</v>
      </c>
      <c r="H277" s="11">
        <v>98</v>
      </c>
      <c r="I277" s="11">
        <v>104</v>
      </c>
      <c r="J277" s="11">
        <v>188</v>
      </c>
      <c r="K277" s="11">
        <v>175</v>
      </c>
      <c r="L277" s="11">
        <v>188</v>
      </c>
      <c r="M277" s="11">
        <v>183</v>
      </c>
      <c r="N277" s="11">
        <v>177</v>
      </c>
      <c r="O277" s="11">
        <v>184</v>
      </c>
      <c r="P277" s="11">
        <v>176</v>
      </c>
      <c r="Q277" s="11">
        <v>16</v>
      </c>
      <c r="R277" s="11">
        <v>19</v>
      </c>
      <c r="S277" s="11">
        <v>16</v>
      </c>
      <c r="T277" s="11">
        <v>16</v>
      </c>
      <c r="U277" s="11">
        <v>15</v>
      </c>
      <c r="V277" s="11">
        <v>12</v>
      </c>
      <c r="W277" s="11">
        <v>15</v>
      </c>
      <c r="X277" s="11">
        <v>0</v>
      </c>
      <c r="Y277" s="11">
        <f t="shared" si="21"/>
        <v>2103</v>
      </c>
      <c r="Z277" s="24">
        <f t="shared" si="22"/>
        <v>242</v>
      </c>
      <c r="AA277" s="11">
        <f t="shared" si="23"/>
        <v>2345</v>
      </c>
    </row>
    <row r="278" spans="1:27" x14ac:dyDescent="0.25">
      <c r="A278" s="22" t="str">
        <f t="shared" si="27"/>
        <v>Town of Mount Pleasant - 28</v>
      </c>
      <c r="B278" s="11">
        <v>90028</v>
      </c>
      <c r="C278" s="11">
        <v>134</v>
      </c>
      <c r="D278" s="11">
        <v>124</v>
      </c>
      <c r="E278" s="11">
        <v>134</v>
      </c>
      <c r="F278" s="11">
        <v>131</v>
      </c>
      <c r="G278" s="11">
        <v>129</v>
      </c>
      <c r="H278" s="11">
        <v>125</v>
      </c>
      <c r="I278" s="11">
        <v>127</v>
      </c>
      <c r="J278" s="11">
        <v>260</v>
      </c>
      <c r="K278" s="11">
        <v>250</v>
      </c>
      <c r="L278" s="11">
        <v>254</v>
      </c>
      <c r="M278" s="11">
        <v>246</v>
      </c>
      <c r="N278" s="11">
        <v>240</v>
      </c>
      <c r="O278" s="11">
        <v>249</v>
      </c>
      <c r="P278" s="11">
        <v>243</v>
      </c>
      <c r="Q278" s="11">
        <v>18</v>
      </c>
      <c r="R278" s="11">
        <v>16</v>
      </c>
      <c r="S278" s="11">
        <v>14</v>
      </c>
      <c r="T278" s="11">
        <v>14</v>
      </c>
      <c r="U278" s="11">
        <v>17</v>
      </c>
      <c r="V278" s="11">
        <v>13</v>
      </c>
      <c r="W278" s="11">
        <v>15</v>
      </c>
      <c r="X278" s="11">
        <v>0</v>
      </c>
      <c r="Y278" s="11">
        <f t="shared" si="21"/>
        <v>2753</v>
      </c>
      <c r="Z278" s="24">
        <f t="shared" si="22"/>
        <v>334</v>
      </c>
      <c r="AA278" s="11">
        <f t="shared" si="23"/>
        <v>3087</v>
      </c>
    </row>
    <row r="279" spans="1:27" x14ac:dyDescent="0.25">
      <c r="A279" s="22" t="str">
        <f t="shared" si="27"/>
        <v>Town of Mount Pleasant - 29</v>
      </c>
      <c r="B279" s="11">
        <v>90029</v>
      </c>
      <c r="C279" s="11">
        <v>81</v>
      </c>
      <c r="D279" s="11">
        <v>77</v>
      </c>
      <c r="E279" s="11">
        <v>80</v>
      </c>
      <c r="F279" s="11">
        <v>85</v>
      </c>
      <c r="G279" s="11">
        <v>75</v>
      </c>
      <c r="H279" s="11">
        <v>76</v>
      </c>
      <c r="I279" s="11">
        <v>71</v>
      </c>
      <c r="J279" s="11">
        <v>220</v>
      </c>
      <c r="K279" s="11">
        <v>205</v>
      </c>
      <c r="L279" s="11">
        <v>217</v>
      </c>
      <c r="M279" s="11">
        <v>207</v>
      </c>
      <c r="N279" s="11">
        <v>199</v>
      </c>
      <c r="O279" s="11">
        <v>201</v>
      </c>
      <c r="P279" s="11">
        <v>201</v>
      </c>
      <c r="Q279" s="11">
        <v>12</v>
      </c>
      <c r="R279" s="11">
        <v>14</v>
      </c>
      <c r="S279" s="11">
        <v>12</v>
      </c>
      <c r="T279" s="11">
        <v>10</v>
      </c>
      <c r="U279" s="11">
        <v>14</v>
      </c>
      <c r="V279" s="11">
        <v>11</v>
      </c>
      <c r="W279" s="11">
        <v>15</v>
      </c>
      <c r="X279" s="11">
        <v>0</v>
      </c>
      <c r="Y279" s="11">
        <f t="shared" si="21"/>
        <v>2083</v>
      </c>
      <c r="Z279" s="24">
        <f t="shared" si="22"/>
        <v>234</v>
      </c>
      <c r="AA279" s="11">
        <f t="shared" si="23"/>
        <v>2317</v>
      </c>
    </row>
    <row r="280" spans="1:27" x14ac:dyDescent="0.25">
      <c r="A280" s="22" t="str">
        <f t="shared" si="27"/>
        <v>Town of Mount Pleasant - 30</v>
      </c>
      <c r="B280" s="11">
        <v>90030</v>
      </c>
      <c r="C280" s="11">
        <v>356</v>
      </c>
      <c r="D280" s="11">
        <v>351</v>
      </c>
      <c r="E280" s="11">
        <v>359</v>
      </c>
      <c r="F280" s="11">
        <v>365</v>
      </c>
      <c r="G280" s="11">
        <v>355</v>
      </c>
      <c r="H280" s="11">
        <v>345</v>
      </c>
      <c r="I280" s="11">
        <v>349</v>
      </c>
      <c r="J280" s="11">
        <v>242</v>
      </c>
      <c r="K280" s="11">
        <v>226</v>
      </c>
      <c r="L280" s="11">
        <v>242</v>
      </c>
      <c r="M280" s="11">
        <v>229</v>
      </c>
      <c r="N280" s="11">
        <v>227</v>
      </c>
      <c r="O280" s="11">
        <v>229</v>
      </c>
      <c r="P280" s="11">
        <v>224</v>
      </c>
      <c r="Q280" s="11">
        <v>28</v>
      </c>
      <c r="R280" s="11">
        <v>23</v>
      </c>
      <c r="S280" s="11">
        <v>20</v>
      </c>
      <c r="T280" s="11">
        <v>17</v>
      </c>
      <c r="U280" s="11">
        <v>19</v>
      </c>
      <c r="V280" s="11">
        <v>18</v>
      </c>
      <c r="W280" s="11">
        <v>18</v>
      </c>
      <c r="X280" s="11">
        <v>0</v>
      </c>
      <c r="Y280" s="11">
        <f t="shared" si="21"/>
        <v>4242</v>
      </c>
      <c r="Z280" s="24">
        <f t="shared" si="22"/>
        <v>350</v>
      </c>
      <c r="AA280" s="11">
        <f t="shared" si="23"/>
        <v>4592</v>
      </c>
    </row>
    <row r="281" spans="1:27" x14ac:dyDescent="0.25">
      <c r="A281" s="22" t="str">
        <f t="shared" si="27"/>
        <v>Town of Mount Pleasant - 31</v>
      </c>
      <c r="B281" s="11">
        <v>90031</v>
      </c>
      <c r="C281" s="11">
        <v>198</v>
      </c>
      <c r="D281" s="11">
        <v>192</v>
      </c>
      <c r="E281" s="11">
        <v>199</v>
      </c>
      <c r="F281" s="11">
        <v>195</v>
      </c>
      <c r="G281" s="11">
        <v>192</v>
      </c>
      <c r="H281" s="11">
        <v>185</v>
      </c>
      <c r="I281" s="11">
        <v>185</v>
      </c>
      <c r="J281" s="11">
        <v>111</v>
      </c>
      <c r="K281" s="11">
        <v>106</v>
      </c>
      <c r="L281" s="11">
        <v>104</v>
      </c>
      <c r="M281" s="11">
        <v>102</v>
      </c>
      <c r="N281" s="11">
        <v>99</v>
      </c>
      <c r="O281" s="11">
        <v>104</v>
      </c>
      <c r="P281" s="11">
        <v>103</v>
      </c>
      <c r="Q281" s="11">
        <v>12</v>
      </c>
      <c r="R281" s="11">
        <v>10</v>
      </c>
      <c r="S281" s="11">
        <v>14</v>
      </c>
      <c r="T281" s="11">
        <v>13</v>
      </c>
      <c r="U281" s="11">
        <v>11</v>
      </c>
      <c r="V281" s="11">
        <v>7</v>
      </c>
      <c r="W281" s="11">
        <v>8</v>
      </c>
      <c r="X281" s="11">
        <v>1</v>
      </c>
      <c r="Y281" s="11">
        <f t="shared" ref="Y281:Y348" si="28">SUM(C281:X281)</f>
        <v>2151</v>
      </c>
      <c r="Z281" s="24">
        <f t="shared" ref="Z281:Z348" si="29">SUM(AA281-Y281)</f>
        <v>222</v>
      </c>
      <c r="AA281" s="11">
        <f t="shared" ref="AA281:AA348" si="30">VLOOKUP(B281,KEY,2,FALSE)*7</f>
        <v>2373</v>
      </c>
    </row>
    <row r="282" spans="1:27" x14ac:dyDescent="0.25">
      <c r="A282" s="22" t="str">
        <f t="shared" si="27"/>
        <v>Town of Mount Pleasant - 32</v>
      </c>
      <c r="B282" s="11">
        <v>90032</v>
      </c>
      <c r="C282" s="11">
        <v>424</v>
      </c>
      <c r="D282" s="11">
        <v>412</v>
      </c>
      <c r="E282" s="11">
        <v>424</v>
      </c>
      <c r="F282" s="11">
        <v>422</v>
      </c>
      <c r="G282" s="11">
        <v>424</v>
      </c>
      <c r="H282" s="11">
        <v>408</v>
      </c>
      <c r="I282" s="11">
        <v>420</v>
      </c>
      <c r="J282" s="11">
        <v>198</v>
      </c>
      <c r="K282" s="11">
        <v>184</v>
      </c>
      <c r="L282" s="11">
        <v>194</v>
      </c>
      <c r="M282" s="11">
        <v>186</v>
      </c>
      <c r="N282" s="11">
        <v>181</v>
      </c>
      <c r="O282" s="11">
        <v>191</v>
      </c>
      <c r="P282" s="11">
        <v>181</v>
      </c>
      <c r="Q282" s="11">
        <v>11</v>
      </c>
      <c r="R282" s="11">
        <v>12</v>
      </c>
      <c r="S282" s="11">
        <v>6</v>
      </c>
      <c r="T282" s="11">
        <v>7</v>
      </c>
      <c r="U282" s="11">
        <v>11</v>
      </c>
      <c r="V282" s="11">
        <v>7</v>
      </c>
      <c r="W282" s="11">
        <v>9</v>
      </c>
      <c r="X282" s="11">
        <v>0</v>
      </c>
      <c r="Y282" s="11">
        <f t="shared" si="28"/>
        <v>4312</v>
      </c>
      <c r="Z282" s="24">
        <f t="shared" si="29"/>
        <v>329</v>
      </c>
      <c r="AA282" s="11">
        <f t="shared" si="30"/>
        <v>4641</v>
      </c>
    </row>
    <row r="283" spans="1:27" x14ac:dyDescent="0.25">
      <c r="A283" s="22" t="str">
        <f t="shared" si="27"/>
        <v>Town of Mount Pleasant - 33</v>
      </c>
      <c r="B283" s="11">
        <v>90033</v>
      </c>
      <c r="C283" s="11">
        <v>417</v>
      </c>
      <c r="D283" s="11">
        <v>400</v>
      </c>
      <c r="E283" s="11">
        <v>408</v>
      </c>
      <c r="F283" s="11">
        <v>408</v>
      </c>
      <c r="G283" s="11">
        <v>412</v>
      </c>
      <c r="H283" s="11">
        <v>396</v>
      </c>
      <c r="I283" s="11">
        <v>406</v>
      </c>
      <c r="J283" s="11">
        <v>75</v>
      </c>
      <c r="K283" s="11">
        <v>68</v>
      </c>
      <c r="L283" s="11">
        <v>66</v>
      </c>
      <c r="M283" s="11">
        <v>60</v>
      </c>
      <c r="N283" s="11">
        <v>59</v>
      </c>
      <c r="O283" s="11">
        <v>62</v>
      </c>
      <c r="P283" s="11">
        <v>64</v>
      </c>
      <c r="Q283" s="11">
        <v>7</v>
      </c>
      <c r="R283" s="11">
        <v>6</v>
      </c>
      <c r="S283" s="11">
        <v>6</v>
      </c>
      <c r="T283" s="11">
        <v>7</v>
      </c>
      <c r="U283" s="11">
        <v>6</v>
      </c>
      <c r="V283" s="11">
        <v>6</v>
      </c>
      <c r="W283" s="11">
        <v>6</v>
      </c>
      <c r="X283" s="11">
        <v>0</v>
      </c>
      <c r="Y283" s="11">
        <f t="shared" si="28"/>
        <v>3345</v>
      </c>
      <c r="Z283" s="24">
        <f t="shared" si="29"/>
        <v>449</v>
      </c>
      <c r="AA283" s="11">
        <f t="shared" si="30"/>
        <v>3794</v>
      </c>
    </row>
    <row r="284" spans="1:27" x14ac:dyDescent="0.25">
      <c r="A284" s="22" t="str">
        <f t="shared" si="27"/>
        <v>Town of Mount Pleasant - 34</v>
      </c>
      <c r="B284" s="11">
        <v>90034</v>
      </c>
      <c r="C284" s="11">
        <v>86</v>
      </c>
      <c r="D284" s="11">
        <v>80</v>
      </c>
      <c r="E284" s="11">
        <v>84</v>
      </c>
      <c r="F284" s="11">
        <v>87</v>
      </c>
      <c r="G284" s="11">
        <v>85</v>
      </c>
      <c r="H284" s="11">
        <v>81</v>
      </c>
      <c r="I284" s="11">
        <v>82</v>
      </c>
      <c r="J284" s="11">
        <v>171</v>
      </c>
      <c r="K284" s="11">
        <v>168</v>
      </c>
      <c r="L284" s="11">
        <v>170</v>
      </c>
      <c r="M284" s="11">
        <v>162</v>
      </c>
      <c r="N284" s="11">
        <v>154</v>
      </c>
      <c r="O284" s="11">
        <v>159</v>
      </c>
      <c r="P284" s="11">
        <v>155</v>
      </c>
      <c r="Q284" s="11">
        <v>11</v>
      </c>
      <c r="R284" s="11">
        <v>10</v>
      </c>
      <c r="S284" s="11">
        <v>10</v>
      </c>
      <c r="T284" s="11">
        <v>8</v>
      </c>
      <c r="U284" s="11">
        <v>8</v>
      </c>
      <c r="V284" s="11">
        <v>5</v>
      </c>
      <c r="W284" s="11">
        <v>7</v>
      </c>
      <c r="X284" s="11">
        <v>1</v>
      </c>
      <c r="Y284" s="11">
        <f t="shared" si="28"/>
        <v>1784</v>
      </c>
      <c r="Z284" s="24">
        <f t="shared" si="29"/>
        <v>253</v>
      </c>
      <c r="AA284" s="11">
        <f t="shared" si="30"/>
        <v>2037</v>
      </c>
    </row>
    <row r="285" spans="1:27" x14ac:dyDescent="0.25">
      <c r="A285" s="22" t="str">
        <f t="shared" si="27"/>
        <v>Town of Mount Pleasant - 35</v>
      </c>
      <c r="B285" s="11">
        <v>90035</v>
      </c>
      <c r="C285" s="11">
        <v>111</v>
      </c>
      <c r="D285" s="11">
        <v>105</v>
      </c>
      <c r="E285" s="11">
        <v>116</v>
      </c>
      <c r="F285" s="11">
        <v>112</v>
      </c>
      <c r="G285" s="11">
        <v>111</v>
      </c>
      <c r="H285" s="11">
        <v>105</v>
      </c>
      <c r="I285" s="11">
        <v>103</v>
      </c>
      <c r="J285" s="11">
        <v>221</v>
      </c>
      <c r="K285" s="11">
        <v>215</v>
      </c>
      <c r="L285" s="11">
        <v>208</v>
      </c>
      <c r="M285" s="11">
        <v>205</v>
      </c>
      <c r="N285" s="11">
        <v>202</v>
      </c>
      <c r="O285" s="11">
        <v>205</v>
      </c>
      <c r="P285" s="11">
        <v>204</v>
      </c>
      <c r="Q285" s="11">
        <v>29</v>
      </c>
      <c r="R285" s="11">
        <v>24</v>
      </c>
      <c r="S285" s="11">
        <v>29</v>
      </c>
      <c r="T285" s="11">
        <v>25</v>
      </c>
      <c r="U285" s="11">
        <v>27</v>
      </c>
      <c r="V285" s="11">
        <v>28</v>
      </c>
      <c r="W285" s="11">
        <v>26</v>
      </c>
      <c r="X285" s="11">
        <v>0</v>
      </c>
      <c r="Y285" s="11">
        <f t="shared" si="28"/>
        <v>2411</v>
      </c>
      <c r="Z285" s="24">
        <f t="shared" si="29"/>
        <v>291</v>
      </c>
      <c r="AA285" s="11">
        <f t="shared" si="30"/>
        <v>2702</v>
      </c>
    </row>
    <row r="286" spans="1:27" x14ac:dyDescent="0.25">
      <c r="A286" s="22" t="str">
        <f t="shared" si="27"/>
        <v>Town of Mount Pleasant - 36</v>
      </c>
      <c r="B286" s="11">
        <v>90036</v>
      </c>
      <c r="C286" s="11">
        <v>77</v>
      </c>
      <c r="D286" s="11">
        <v>71</v>
      </c>
      <c r="E286" s="11">
        <v>69</v>
      </c>
      <c r="F286" s="11">
        <v>72</v>
      </c>
      <c r="G286" s="11">
        <v>70</v>
      </c>
      <c r="H286" s="11">
        <v>70</v>
      </c>
      <c r="I286" s="11">
        <v>71</v>
      </c>
      <c r="J286" s="11">
        <v>178</v>
      </c>
      <c r="K286" s="11">
        <v>170</v>
      </c>
      <c r="L286" s="11">
        <v>182</v>
      </c>
      <c r="M286" s="11">
        <v>172</v>
      </c>
      <c r="N286" s="11">
        <v>170</v>
      </c>
      <c r="O286" s="11">
        <v>173</v>
      </c>
      <c r="P286" s="11">
        <v>166</v>
      </c>
      <c r="Q286" s="11">
        <v>14</v>
      </c>
      <c r="R286" s="11">
        <v>13</v>
      </c>
      <c r="S286" s="11">
        <v>12</v>
      </c>
      <c r="T286" s="11">
        <v>13</v>
      </c>
      <c r="U286" s="11">
        <v>10</v>
      </c>
      <c r="V286" s="11">
        <v>11</v>
      </c>
      <c r="W286" s="11">
        <v>18</v>
      </c>
      <c r="X286" s="11">
        <v>0</v>
      </c>
      <c r="Y286" s="11">
        <f t="shared" si="28"/>
        <v>1802</v>
      </c>
      <c r="Z286" s="24">
        <f t="shared" si="29"/>
        <v>214</v>
      </c>
      <c r="AA286" s="11">
        <f t="shared" si="30"/>
        <v>2016</v>
      </c>
    </row>
    <row r="287" spans="1:27" x14ac:dyDescent="0.25">
      <c r="A287" s="22" t="str">
        <f t="shared" si="27"/>
        <v>Town of Mount Pleasant - 37</v>
      </c>
      <c r="B287" s="11">
        <v>90037</v>
      </c>
      <c r="C287" s="11">
        <v>67</v>
      </c>
      <c r="D287" s="11">
        <v>64</v>
      </c>
      <c r="E287" s="11">
        <v>70</v>
      </c>
      <c r="F287" s="11">
        <v>72</v>
      </c>
      <c r="G287" s="11">
        <v>61</v>
      </c>
      <c r="H287" s="11">
        <v>58</v>
      </c>
      <c r="I287" s="11">
        <v>60</v>
      </c>
      <c r="J287" s="11">
        <v>161</v>
      </c>
      <c r="K287" s="11">
        <v>152</v>
      </c>
      <c r="L287" s="11">
        <v>156</v>
      </c>
      <c r="M287" s="11">
        <v>147</v>
      </c>
      <c r="N287" s="11">
        <v>144</v>
      </c>
      <c r="O287" s="11">
        <v>151</v>
      </c>
      <c r="P287" s="11">
        <v>152</v>
      </c>
      <c r="Q287" s="11">
        <v>14</v>
      </c>
      <c r="R287" s="11">
        <v>15</v>
      </c>
      <c r="S287" s="11">
        <v>18</v>
      </c>
      <c r="T287" s="11">
        <v>19</v>
      </c>
      <c r="U287" s="11">
        <v>18</v>
      </c>
      <c r="V287" s="11">
        <v>14</v>
      </c>
      <c r="W287" s="11">
        <v>13</v>
      </c>
      <c r="X287" s="11">
        <v>0</v>
      </c>
      <c r="Y287" s="11">
        <f t="shared" si="28"/>
        <v>1626</v>
      </c>
      <c r="Z287" s="24">
        <f t="shared" si="29"/>
        <v>278</v>
      </c>
      <c r="AA287" s="11">
        <f t="shared" si="30"/>
        <v>1904</v>
      </c>
    </row>
    <row r="288" spans="1:27" x14ac:dyDescent="0.25">
      <c r="A288" s="22" t="str">
        <f t="shared" si="27"/>
        <v>Town of Mount Pleasant - 38</v>
      </c>
      <c r="B288" s="11">
        <v>90038</v>
      </c>
      <c r="C288" s="11">
        <v>122</v>
      </c>
      <c r="D288" s="11">
        <v>111</v>
      </c>
      <c r="E288" s="11">
        <v>113</v>
      </c>
      <c r="F288" s="11">
        <v>112</v>
      </c>
      <c r="G288" s="11">
        <v>117</v>
      </c>
      <c r="H288" s="11">
        <v>110</v>
      </c>
      <c r="I288" s="11">
        <v>117</v>
      </c>
      <c r="J288" s="11">
        <v>332</v>
      </c>
      <c r="K288" s="11">
        <v>321</v>
      </c>
      <c r="L288" s="11">
        <v>327</v>
      </c>
      <c r="M288" s="11">
        <v>317</v>
      </c>
      <c r="N288" s="11">
        <v>302</v>
      </c>
      <c r="O288" s="11">
        <v>310</v>
      </c>
      <c r="P288" s="11">
        <v>299</v>
      </c>
      <c r="Q288" s="11">
        <v>21</v>
      </c>
      <c r="R288" s="11">
        <v>16</v>
      </c>
      <c r="S288" s="11">
        <v>18</v>
      </c>
      <c r="T288" s="11">
        <v>16</v>
      </c>
      <c r="U288" s="11">
        <v>16</v>
      </c>
      <c r="V288" s="11">
        <v>14</v>
      </c>
      <c r="W288" s="11">
        <v>18</v>
      </c>
      <c r="X288" s="11">
        <v>0</v>
      </c>
      <c r="Y288" s="11">
        <f t="shared" si="28"/>
        <v>3129</v>
      </c>
      <c r="Z288" s="24">
        <f t="shared" si="29"/>
        <v>406</v>
      </c>
      <c r="AA288" s="11">
        <f t="shared" si="30"/>
        <v>3535</v>
      </c>
    </row>
    <row r="289" spans="1:27" x14ac:dyDescent="0.25">
      <c r="A289" s="22" t="str">
        <f t="shared" si="27"/>
        <v>Town of Mount Pleasant - 39</v>
      </c>
      <c r="B289" s="11">
        <v>90039</v>
      </c>
      <c r="C289" s="11">
        <v>90</v>
      </c>
      <c r="D289" s="11">
        <v>85</v>
      </c>
      <c r="E289" s="11">
        <v>96</v>
      </c>
      <c r="F289" s="11">
        <v>95</v>
      </c>
      <c r="G289" s="11">
        <v>87</v>
      </c>
      <c r="H289" s="11">
        <v>79</v>
      </c>
      <c r="I289" s="11">
        <v>79</v>
      </c>
      <c r="J289" s="11">
        <v>215</v>
      </c>
      <c r="K289" s="11">
        <v>208</v>
      </c>
      <c r="L289" s="11">
        <v>207</v>
      </c>
      <c r="M289" s="11">
        <v>202</v>
      </c>
      <c r="N289" s="11">
        <v>201</v>
      </c>
      <c r="O289" s="11">
        <v>205</v>
      </c>
      <c r="P289" s="11">
        <v>204</v>
      </c>
      <c r="Q289" s="11">
        <v>20</v>
      </c>
      <c r="R289" s="11">
        <v>18</v>
      </c>
      <c r="S289" s="11">
        <v>20</v>
      </c>
      <c r="T289" s="11">
        <v>21</v>
      </c>
      <c r="U289" s="11">
        <v>19</v>
      </c>
      <c r="V289" s="11">
        <v>17</v>
      </c>
      <c r="W289" s="11">
        <v>17</v>
      </c>
      <c r="X289" s="11">
        <v>0</v>
      </c>
      <c r="Y289" s="11">
        <f t="shared" si="28"/>
        <v>2185</v>
      </c>
      <c r="Z289" s="24">
        <f t="shared" si="29"/>
        <v>244</v>
      </c>
      <c r="AA289" s="11">
        <f t="shared" si="30"/>
        <v>2429</v>
      </c>
    </row>
    <row r="290" spans="1:27" x14ac:dyDescent="0.25">
      <c r="A290" s="22" t="str">
        <f t="shared" si="27"/>
        <v>Town of Mount Pleasant - 40</v>
      </c>
      <c r="B290" s="11">
        <v>90040</v>
      </c>
      <c r="C290" s="11">
        <v>113</v>
      </c>
      <c r="D290" s="11">
        <v>111</v>
      </c>
      <c r="E290" s="11">
        <v>112</v>
      </c>
      <c r="F290" s="11">
        <v>113</v>
      </c>
      <c r="G290" s="11">
        <v>109</v>
      </c>
      <c r="H290" s="11">
        <v>107</v>
      </c>
      <c r="I290" s="11">
        <v>110</v>
      </c>
      <c r="J290" s="11">
        <v>234</v>
      </c>
      <c r="K290" s="11">
        <v>218</v>
      </c>
      <c r="L290" s="11">
        <v>227</v>
      </c>
      <c r="M290" s="11">
        <v>217</v>
      </c>
      <c r="N290" s="11">
        <v>217</v>
      </c>
      <c r="O290" s="11">
        <v>226</v>
      </c>
      <c r="P290" s="11">
        <v>222</v>
      </c>
      <c r="Q290" s="11">
        <v>18</v>
      </c>
      <c r="R290" s="11">
        <v>18</v>
      </c>
      <c r="S290" s="11">
        <v>24</v>
      </c>
      <c r="T290" s="11">
        <v>23</v>
      </c>
      <c r="U290" s="11">
        <v>11</v>
      </c>
      <c r="V290" s="11">
        <v>11</v>
      </c>
      <c r="W290" s="11">
        <v>9</v>
      </c>
      <c r="X290" s="11">
        <v>0</v>
      </c>
      <c r="Y290" s="11">
        <f t="shared" si="28"/>
        <v>2450</v>
      </c>
      <c r="Z290" s="24">
        <f t="shared" si="29"/>
        <v>238</v>
      </c>
      <c r="AA290" s="11">
        <f t="shared" si="30"/>
        <v>2688</v>
      </c>
    </row>
    <row r="291" spans="1:27" x14ac:dyDescent="0.25">
      <c r="A291" s="22" t="str">
        <f t="shared" si="27"/>
        <v>Town of Mount Pleasant - 41</v>
      </c>
      <c r="B291" s="11">
        <v>90041</v>
      </c>
      <c r="C291" s="11">
        <v>320</v>
      </c>
      <c r="D291" s="11">
        <v>301</v>
      </c>
      <c r="E291" s="11">
        <v>310</v>
      </c>
      <c r="F291" s="11">
        <v>308</v>
      </c>
      <c r="G291" s="11">
        <v>305</v>
      </c>
      <c r="H291" s="11">
        <v>303</v>
      </c>
      <c r="I291" s="11">
        <v>306</v>
      </c>
      <c r="J291" s="11">
        <v>142</v>
      </c>
      <c r="K291" s="11">
        <v>137</v>
      </c>
      <c r="L291" s="11">
        <v>145</v>
      </c>
      <c r="M291" s="11">
        <v>138</v>
      </c>
      <c r="N291" s="11">
        <v>141</v>
      </c>
      <c r="O291" s="11">
        <v>141</v>
      </c>
      <c r="P291" s="11">
        <v>142</v>
      </c>
      <c r="Q291" s="11">
        <v>15</v>
      </c>
      <c r="R291" s="11">
        <v>15</v>
      </c>
      <c r="S291" s="11">
        <v>14</v>
      </c>
      <c r="T291" s="11">
        <v>13</v>
      </c>
      <c r="U291" s="11">
        <v>11</v>
      </c>
      <c r="V291" s="11">
        <v>14</v>
      </c>
      <c r="W291" s="11">
        <v>11</v>
      </c>
      <c r="X291" s="11">
        <v>1</v>
      </c>
      <c r="Y291" s="11">
        <f t="shared" si="28"/>
        <v>3233</v>
      </c>
      <c r="Z291" s="24">
        <f t="shared" si="29"/>
        <v>288</v>
      </c>
      <c r="AA291" s="11">
        <f t="shared" si="30"/>
        <v>3521</v>
      </c>
    </row>
    <row r="292" spans="1:27" x14ac:dyDescent="0.25">
      <c r="A292" s="22" t="str">
        <f t="shared" si="27"/>
        <v>Town of Mount Pleasant - 42</v>
      </c>
      <c r="B292" s="11">
        <v>90042</v>
      </c>
      <c r="C292" s="11">
        <v>114</v>
      </c>
      <c r="D292" s="11">
        <v>108</v>
      </c>
      <c r="E292" s="11">
        <v>123</v>
      </c>
      <c r="F292" s="11">
        <v>124</v>
      </c>
      <c r="G292" s="11">
        <v>109</v>
      </c>
      <c r="H292" s="11">
        <v>111</v>
      </c>
      <c r="I292" s="11">
        <v>111</v>
      </c>
      <c r="J292" s="11">
        <v>174</v>
      </c>
      <c r="K292" s="11">
        <v>169</v>
      </c>
      <c r="L292" s="11">
        <v>170</v>
      </c>
      <c r="M292" s="11">
        <v>164</v>
      </c>
      <c r="N292" s="11">
        <v>162</v>
      </c>
      <c r="O292" s="11">
        <v>163</v>
      </c>
      <c r="P292" s="11">
        <v>165</v>
      </c>
      <c r="Q292" s="11">
        <v>28</v>
      </c>
      <c r="R292" s="11">
        <v>20</v>
      </c>
      <c r="S292" s="11">
        <v>16</v>
      </c>
      <c r="T292" s="11">
        <v>16</v>
      </c>
      <c r="U292" s="11">
        <v>16</v>
      </c>
      <c r="V292" s="11">
        <v>16</v>
      </c>
      <c r="W292" s="11">
        <v>22</v>
      </c>
      <c r="X292" s="11">
        <v>0</v>
      </c>
      <c r="Y292" s="11">
        <f t="shared" si="28"/>
        <v>2101</v>
      </c>
      <c r="Z292" s="24">
        <f t="shared" si="29"/>
        <v>244</v>
      </c>
      <c r="AA292" s="11">
        <f t="shared" si="30"/>
        <v>2345</v>
      </c>
    </row>
    <row r="293" spans="1:27" x14ac:dyDescent="0.25">
      <c r="A293" s="22" t="str">
        <f t="shared" si="27"/>
        <v>Town of Mount Pleasant - 43</v>
      </c>
      <c r="B293" s="11">
        <v>90043</v>
      </c>
      <c r="C293" s="11">
        <v>229</v>
      </c>
      <c r="D293" s="11">
        <v>218</v>
      </c>
      <c r="E293" s="11">
        <v>232</v>
      </c>
      <c r="F293" s="11">
        <v>236</v>
      </c>
      <c r="G293" s="11">
        <v>218</v>
      </c>
      <c r="H293" s="11">
        <v>213</v>
      </c>
      <c r="I293" s="11">
        <v>218</v>
      </c>
      <c r="J293" s="11">
        <v>109</v>
      </c>
      <c r="K293" s="11">
        <v>90</v>
      </c>
      <c r="L293" s="11">
        <v>99</v>
      </c>
      <c r="M293" s="11">
        <v>97</v>
      </c>
      <c r="N293" s="11">
        <v>93</v>
      </c>
      <c r="O293" s="11">
        <v>98</v>
      </c>
      <c r="P293" s="11">
        <v>100</v>
      </c>
      <c r="Q293" s="11">
        <v>14</v>
      </c>
      <c r="R293" s="11">
        <v>14</v>
      </c>
      <c r="S293" s="11">
        <v>14</v>
      </c>
      <c r="T293" s="11">
        <v>13</v>
      </c>
      <c r="U293" s="11">
        <v>13</v>
      </c>
      <c r="V293" s="11">
        <v>9</v>
      </c>
      <c r="W293" s="11">
        <v>9</v>
      </c>
      <c r="X293" s="11">
        <v>5</v>
      </c>
      <c r="Y293" s="11">
        <f t="shared" si="28"/>
        <v>2341</v>
      </c>
      <c r="Z293" s="24">
        <f t="shared" si="29"/>
        <v>319</v>
      </c>
      <c r="AA293" s="11">
        <f t="shared" si="30"/>
        <v>2660</v>
      </c>
    </row>
    <row r="294" spans="1:27" ht="13.8" thickBot="1" x14ac:dyDescent="0.3">
      <c r="A294" s="18" t="str">
        <f t="shared" si="27"/>
        <v>Town of Mount Pleasant - 44</v>
      </c>
      <c r="B294" s="19">
        <v>90044</v>
      </c>
      <c r="C294" s="19">
        <v>126</v>
      </c>
      <c r="D294" s="19">
        <v>120</v>
      </c>
      <c r="E294" s="19">
        <v>124</v>
      </c>
      <c r="F294" s="19">
        <v>129</v>
      </c>
      <c r="G294" s="19">
        <v>122</v>
      </c>
      <c r="H294" s="19">
        <v>118</v>
      </c>
      <c r="I294" s="19">
        <v>121</v>
      </c>
      <c r="J294" s="19">
        <v>127</v>
      </c>
      <c r="K294" s="19">
        <v>126</v>
      </c>
      <c r="L294" s="19">
        <v>124</v>
      </c>
      <c r="M294" s="19">
        <v>121</v>
      </c>
      <c r="N294" s="19">
        <v>118</v>
      </c>
      <c r="O294" s="19">
        <v>122</v>
      </c>
      <c r="P294" s="19">
        <v>119</v>
      </c>
      <c r="Q294" s="19">
        <v>15</v>
      </c>
      <c r="R294" s="19">
        <v>11</v>
      </c>
      <c r="S294" s="19">
        <v>14</v>
      </c>
      <c r="T294" s="19">
        <v>15</v>
      </c>
      <c r="U294" s="19">
        <v>13</v>
      </c>
      <c r="V294" s="19">
        <v>10</v>
      </c>
      <c r="W294" s="19">
        <v>12</v>
      </c>
      <c r="X294" s="19">
        <v>0</v>
      </c>
      <c r="Y294" s="19">
        <f t="shared" si="28"/>
        <v>1807</v>
      </c>
      <c r="Z294" s="26">
        <f t="shared" si="29"/>
        <v>265</v>
      </c>
      <c r="AA294" s="19">
        <f t="shared" si="30"/>
        <v>2072</v>
      </c>
    </row>
    <row r="295" spans="1:27" x14ac:dyDescent="0.25">
      <c r="A295" s="22"/>
      <c r="B295" s="11" t="s">
        <v>977</v>
      </c>
      <c r="C295" s="11">
        <f>SUM(C253:C294)</f>
        <v>8558</v>
      </c>
      <c r="D295" s="11">
        <f t="shared" ref="D295:AA295" si="31">SUM(D253:D294)</f>
        <v>8199</v>
      </c>
      <c r="E295" s="11">
        <f t="shared" si="31"/>
        <v>8494</v>
      </c>
      <c r="F295" s="11">
        <f t="shared" si="31"/>
        <v>8484</v>
      </c>
      <c r="G295" s="11">
        <f t="shared" si="31"/>
        <v>8300</v>
      </c>
      <c r="H295" s="11">
        <f t="shared" si="31"/>
        <v>8043</v>
      </c>
      <c r="I295" s="11">
        <f t="shared" si="31"/>
        <v>8153</v>
      </c>
      <c r="J295" s="11">
        <f t="shared" si="31"/>
        <v>7453</v>
      </c>
      <c r="K295" s="11">
        <f t="shared" si="31"/>
        <v>7050</v>
      </c>
      <c r="L295" s="11">
        <f t="shared" si="31"/>
        <v>7208</v>
      </c>
      <c r="M295" s="11">
        <f t="shared" si="31"/>
        <v>6931</v>
      </c>
      <c r="N295" s="11">
        <f t="shared" si="31"/>
        <v>6829</v>
      </c>
      <c r="O295" s="11">
        <f t="shared" si="31"/>
        <v>7024</v>
      </c>
      <c r="P295" s="11">
        <f t="shared" si="31"/>
        <v>6905</v>
      </c>
      <c r="Q295" s="11">
        <f t="shared" si="31"/>
        <v>717</v>
      </c>
      <c r="R295" s="11">
        <f t="shared" si="31"/>
        <v>662</v>
      </c>
      <c r="S295" s="11">
        <f t="shared" si="31"/>
        <v>709</v>
      </c>
      <c r="T295" s="11">
        <f t="shared" si="31"/>
        <v>672</v>
      </c>
      <c r="U295" s="11">
        <f t="shared" si="31"/>
        <v>631</v>
      </c>
      <c r="V295" s="11">
        <f t="shared" si="31"/>
        <v>553</v>
      </c>
      <c r="W295" s="11">
        <f t="shared" si="31"/>
        <v>593</v>
      </c>
      <c r="X295" s="11">
        <f t="shared" si="31"/>
        <v>17</v>
      </c>
      <c r="Y295" s="11">
        <f t="shared" si="31"/>
        <v>112185</v>
      </c>
      <c r="Z295" s="11">
        <f t="shared" si="31"/>
        <v>12569</v>
      </c>
      <c r="AA295" s="11">
        <f t="shared" si="31"/>
        <v>124754</v>
      </c>
    </row>
    <row r="296" spans="1:27" x14ac:dyDescent="0.25">
      <c r="A296" s="22" t="str">
        <f t="shared" si="27"/>
        <v>Town of New Castle - 1</v>
      </c>
      <c r="B296" s="11">
        <v>100001</v>
      </c>
      <c r="C296" s="11">
        <v>386</v>
      </c>
      <c r="D296" s="11">
        <v>380</v>
      </c>
      <c r="E296" s="11">
        <v>390</v>
      </c>
      <c r="F296" s="11">
        <v>383</v>
      </c>
      <c r="G296" s="11">
        <v>387</v>
      </c>
      <c r="H296" s="11">
        <v>379</v>
      </c>
      <c r="I296" s="11">
        <v>381</v>
      </c>
      <c r="J296" s="11">
        <v>134</v>
      </c>
      <c r="K296" s="11">
        <v>127</v>
      </c>
      <c r="L296" s="11">
        <v>127</v>
      </c>
      <c r="M296" s="11">
        <v>121</v>
      </c>
      <c r="N296" s="11">
        <v>125</v>
      </c>
      <c r="O296" s="11">
        <v>122</v>
      </c>
      <c r="P296" s="11">
        <v>119</v>
      </c>
      <c r="Q296" s="11">
        <v>12</v>
      </c>
      <c r="R296" s="11">
        <v>15</v>
      </c>
      <c r="S296" s="11">
        <v>13</v>
      </c>
      <c r="T296" s="11">
        <v>14</v>
      </c>
      <c r="U296" s="11">
        <v>13</v>
      </c>
      <c r="V296" s="11">
        <v>14</v>
      </c>
      <c r="W296" s="11">
        <v>16</v>
      </c>
      <c r="X296" s="11">
        <v>0</v>
      </c>
      <c r="Y296" s="11">
        <f t="shared" si="28"/>
        <v>3658</v>
      </c>
      <c r="Z296" s="24">
        <f t="shared" si="29"/>
        <v>325</v>
      </c>
      <c r="AA296" s="11">
        <f t="shared" si="30"/>
        <v>3983</v>
      </c>
    </row>
    <row r="297" spans="1:27" x14ac:dyDescent="0.25">
      <c r="A297" s="22" t="str">
        <f t="shared" si="27"/>
        <v>Town of New Castle - 2</v>
      </c>
      <c r="B297" s="11">
        <v>100002</v>
      </c>
      <c r="C297" s="11">
        <v>301</v>
      </c>
      <c r="D297" s="11">
        <v>298</v>
      </c>
      <c r="E297" s="11">
        <v>300</v>
      </c>
      <c r="F297" s="11">
        <v>305</v>
      </c>
      <c r="G297" s="11">
        <v>292</v>
      </c>
      <c r="H297" s="11">
        <v>285</v>
      </c>
      <c r="I297" s="11">
        <v>297</v>
      </c>
      <c r="J297" s="11">
        <v>174</v>
      </c>
      <c r="K297" s="11">
        <v>160</v>
      </c>
      <c r="L297" s="11">
        <v>159</v>
      </c>
      <c r="M297" s="11">
        <v>155</v>
      </c>
      <c r="N297" s="11">
        <v>155</v>
      </c>
      <c r="O297" s="11">
        <v>160</v>
      </c>
      <c r="P297" s="11">
        <v>154</v>
      </c>
      <c r="Q297" s="11">
        <v>24</v>
      </c>
      <c r="R297" s="11">
        <v>24</v>
      </c>
      <c r="S297" s="11">
        <v>34</v>
      </c>
      <c r="T297" s="11">
        <v>29</v>
      </c>
      <c r="U297" s="11">
        <v>23</v>
      </c>
      <c r="V297" s="11">
        <v>19</v>
      </c>
      <c r="W297" s="11">
        <v>20</v>
      </c>
      <c r="X297" s="11">
        <v>0</v>
      </c>
      <c r="Y297" s="11">
        <f t="shared" si="28"/>
        <v>3368</v>
      </c>
      <c r="Z297" s="24">
        <f t="shared" si="29"/>
        <v>405</v>
      </c>
      <c r="AA297" s="11">
        <f t="shared" si="30"/>
        <v>3773</v>
      </c>
    </row>
    <row r="298" spans="1:27" x14ac:dyDescent="0.25">
      <c r="A298" s="22" t="str">
        <f t="shared" si="27"/>
        <v>Town of New Castle - 3</v>
      </c>
      <c r="B298" s="11">
        <v>100003</v>
      </c>
      <c r="C298" s="11">
        <v>352</v>
      </c>
      <c r="D298" s="11">
        <v>335</v>
      </c>
      <c r="E298" s="11">
        <v>346</v>
      </c>
      <c r="F298" s="11">
        <v>339</v>
      </c>
      <c r="G298" s="11">
        <v>338</v>
      </c>
      <c r="H298" s="11">
        <v>337</v>
      </c>
      <c r="I298" s="11">
        <v>340</v>
      </c>
      <c r="J298" s="11">
        <v>115</v>
      </c>
      <c r="K298" s="11">
        <v>115</v>
      </c>
      <c r="L298" s="11">
        <v>108</v>
      </c>
      <c r="M298" s="11">
        <v>114</v>
      </c>
      <c r="N298" s="11">
        <v>116</v>
      </c>
      <c r="O298" s="11">
        <v>118</v>
      </c>
      <c r="P298" s="11">
        <v>110</v>
      </c>
      <c r="Q298" s="11">
        <v>14</v>
      </c>
      <c r="R298" s="11">
        <v>17</v>
      </c>
      <c r="S298" s="11">
        <v>17</v>
      </c>
      <c r="T298" s="11">
        <v>16</v>
      </c>
      <c r="U298" s="11">
        <v>16</v>
      </c>
      <c r="V298" s="11">
        <v>14</v>
      </c>
      <c r="W298" s="11">
        <v>12</v>
      </c>
      <c r="X298" s="11">
        <v>0</v>
      </c>
      <c r="Y298" s="11">
        <f t="shared" si="28"/>
        <v>3289</v>
      </c>
      <c r="Z298" s="24">
        <f t="shared" si="29"/>
        <v>267</v>
      </c>
      <c r="AA298" s="11">
        <f t="shared" si="30"/>
        <v>3556</v>
      </c>
    </row>
    <row r="299" spans="1:27" x14ac:dyDescent="0.25">
      <c r="A299" s="22" t="str">
        <f t="shared" si="27"/>
        <v>Town of New Castle - 4</v>
      </c>
      <c r="B299" s="11">
        <v>100004</v>
      </c>
      <c r="C299" s="11">
        <v>311</v>
      </c>
      <c r="D299" s="11">
        <v>300</v>
      </c>
      <c r="E299" s="11">
        <v>306</v>
      </c>
      <c r="F299" s="11">
        <v>306</v>
      </c>
      <c r="G299" s="11">
        <v>302</v>
      </c>
      <c r="H299" s="11">
        <v>294</v>
      </c>
      <c r="I299" s="11">
        <v>302</v>
      </c>
      <c r="J299" s="11">
        <v>86</v>
      </c>
      <c r="K299" s="11">
        <v>87</v>
      </c>
      <c r="L299" s="11">
        <v>88</v>
      </c>
      <c r="M299" s="11">
        <v>86</v>
      </c>
      <c r="N299" s="11">
        <v>80</v>
      </c>
      <c r="O299" s="11">
        <v>77</v>
      </c>
      <c r="P299" s="11">
        <v>78</v>
      </c>
      <c r="Q299" s="11">
        <v>10</v>
      </c>
      <c r="R299" s="11">
        <v>11</v>
      </c>
      <c r="S299" s="11">
        <v>8</v>
      </c>
      <c r="T299" s="11">
        <v>5</v>
      </c>
      <c r="U299" s="11">
        <v>12</v>
      </c>
      <c r="V299" s="11">
        <v>13</v>
      </c>
      <c r="W299" s="11">
        <v>15</v>
      </c>
      <c r="X299" s="11">
        <v>0</v>
      </c>
      <c r="Y299" s="11">
        <f t="shared" si="28"/>
        <v>2777</v>
      </c>
      <c r="Z299" s="24">
        <f t="shared" si="29"/>
        <v>275</v>
      </c>
      <c r="AA299" s="11">
        <f t="shared" si="30"/>
        <v>3052</v>
      </c>
    </row>
    <row r="300" spans="1:27" x14ac:dyDescent="0.25">
      <c r="A300" s="22" t="str">
        <f t="shared" si="27"/>
        <v>Town of New Castle - 5</v>
      </c>
      <c r="B300" s="11">
        <v>100005</v>
      </c>
      <c r="C300" s="11">
        <v>414</v>
      </c>
      <c r="D300" s="11">
        <v>401</v>
      </c>
      <c r="E300" s="11">
        <v>418</v>
      </c>
      <c r="F300" s="11">
        <v>418</v>
      </c>
      <c r="G300" s="11">
        <v>408</v>
      </c>
      <c r="H300" s="11">
        <v>403</v>
      </c>
      <c r="I300" s="11">
        <v>401</v>
      </c>
      <c r="J300" s="11">
        <v>89</v>
      </c>
      <c r="K300" s="11">
        <v>74</v>
      </c>
      <c r="L300" s="11">
        <v>90</v>
      </c>
      <c r="M300" s="11">
        <v>77</v>
      </c>
      <c r="N300" s="11">
        <v>77</v>
      </c>
      <c r="O300" s="11">
        <v>75</v>
      </c>
      <c r="P300" s="11">
        <v>70</v>
      </c>
      <c r="Q300" s="11">
        <v>15</v>
      </c>
      <c r="R300" s="11">
        <v>13</v>
      </c>
      <c r="S300" s="11">
        <v>12</v>
      </c>
      <c r="T300" s="11">
        <v>12</v>
      </c>
      <c r="U300" s="11">
        <v>11</v>
      </c>
      <c r="V300" s="11">
        <v>9</v>
      </c>
      <c r="W300" s="11">
        <v>12</v>
      </c>
      <c r="X300" s="11">
        <v>0</v>
      </c>
      <c r="Y300" s="11">
        <f t="shared" si="28"/>
        <v>3499</v>
      </c>
      <c r="Z300" s="24">
        <f t="shared" si="29"/>
        <v>295</v>
      </c>
      <c r="AA300" s="11">
        <f t="shared" si="30"/>
        <v>3794</v>
      </c>
    </row>
    <row r="301" spans="1:27" x14ac:dyDescent="0.25">
      <c r="A301" s="22" t="str">
        <f t="shared" si="27"/>
        <v>Town of New Castle - 6</v>
      </c>
      <c r="B301" s="11">
        <v>100006</v>
      </c>
      <c r="C301" s="11">
        <v>378</v>
      </c>
      <c r="D301" s="11">
        <v>379</v>
      </c>
      <c r="E301" s="11">
        <v>384</v>
      </c>
      <c r="F301" s="11">
        <v>381</v>
      </c>
      <c r="G301" s="11">
        <v>374</v>
      </c>
      <c r="H301" s="11">
        <v>370</v>
      </c>
      <c r="I301" s="11">
        <v>378</v>
      </c>
      <c r="J301" s="11">
        <v>124</v>
      </c>
      <c r="K301" s="11">
        <v>120</v>
      </c>
      <c r="L301" s="11">
        <v>128</v>
      </c>
      <c r="M301" s="11">
        <v>121</v>
      </c>
      <c r="N301" s="11">
        <v>113</v>
      </c>
      <c r="O301" s="11">
        <v>115</v>
      </c>
      <c r="P301" s="11">
        <v>114</v>
      </c>
      <c r="Q301" s="11">
        <v>20</v>
      </c>
      <c r="R301" s="11">
        <v>21</v>
      </c>
      <c r="S301" s="11">
        <v>19</v>
      </c>
      <c r="T301" s="11">
        <v>22</v>
      </c>
      <c r="U301" s="11">
        <v>24</v>
      </c>
      <c r="V301" s="11">
        <v>22</v>
      </c>
      <c r="W301" s="11">
        <v>16</v>
      </c>
      <c r="X301" s="11">
        <v>0</v>
      </c>
      <c r="Y301" s="11">
        <f t="shared" si="28"/>
        <v>3623</v>
      </c>
      <c r="Z301" s="24">
        <f t="shared" si="29"/>
        <v>311</v>
      </c>
      <c r="AA301" s="11">
        <f t="shared" si="30"/>
        <v>3934</v>
      </c>
    </row>
    <row r="302" spans="1:27" x14ac:dyDescent="0.25">
      <c r="A302" s="22" t="str">
        <f t="shared" si="27"/>
        <v>Town of New Castle - 7</v>
      </c>
      <c r="B302" s="11">
        <v>100007</v>
      </c>
      <c r="C302" s="11">
        <v>405</v>
      </c>
      <c r="D302" s="11">
        <v>398</v>
      </c>
      <c r="E302" s="11">
        <v>397</v>
      </c>
      <c r="F302" s="11">
        <v>398</v>
      </c>
      <c r="G302" s="11">
        <v>392</v>
      </c>
      <c r="H302" s="11">
        <v>386</v>
      </c>
      <c r="I302" s="11">
        <v>396</v>
      </c>
      <c r="J302" s="11">
        <v>139</v>
      </c>
      <c r="K302" s="11">
        <v>131</v>
      </c>
      <c r="L302" s="11">
        <v>140</v>
      </c>
      <c r="M302" s="11">
        <v>133</v>
      </c>
      <c r="N302" s="11">
        <v>126</v>
      </c>
      <c r="O302" s="11">
        <v>135</v>
      </c>
      <c r="P302" s="11">
        <v>127</v>
      </c>
      <c r="Q302" s="11">
        <v>18</v>
      </c>
      <c r="R302" s="11">
        <v>22</v>
      </c>
      <c r="S302" s="11">
        <v>18</v>
      </c>
      <c r="T302" s="11">
        <v>19</v>
      </c>
      <c r="U302" s="11">
        <v>19</v>
      </c>
      <c r="V302" s="11">
        <v>19</v>
      </c>
      <c r="W302" s="11">
        <v>17</v>
      </c>
      <c r="X302" s="11">
        <v>2</v>
      </c>
      <c r="Y302" s="11">
        <f t="shared" si="28"/>
        <v>3837</v>
      </c>
      <c r="Z302" s="24">
        <f t="shared" si="29"/>
        <v>426</v>
      </c>
      <c r="AA302" s="11">
        <f t="shared" si="30"/>
        <v>4263</v>
      </c>
    </row>
    <row r="303" spans="1:27" x14ac:dyDescent="0.25">
      <c r="A303" s="22" t="str">
        <f t="shared" si="27"/>
        <v>Town of New Castle - 8</v>
      </c>
      <c r="B303" s="11">
        <v>100008</v>
      </c>
      <c r="C303" s="11">
        <v>371</v>
      </c>
      <c r="D303" s="11">
        <v>365</v>
      </c>
      <c r="E303" s="11">
        <v>369</v>
      </c>
      <c r="F303" s="11">
        <v>368</v>
      </c>
      <c r="G303" s="11">
        <v>368</v>
      </c>
      <c r="H303" s="11">
        <v>360</v>
      </c>
      <c r="I303" s="11">
        <v>356</v>
      </c>
      <c r="J303" s="11">
        <v>89</v>
      </c>
      <c r="K303" s="11">
        <v>82</v>
      </c>
      <c r="L303" s="11">
        <v>91</v>
      </c>
      <c r="M303" s="11">
        <v>84</v>
      </c>
      <c r="N303" s="11">
        <v>81</v>
      </c>
      <c r="O303" s="11">
        <v>76</v>
      </c>
      <c r="P303" s="11">
        <v>85</v>
      </c>
      <c r="Q303" s="11">
        <v>4</v>
      </c>
      <c r="R303" s="11">
        <v>5</v>
      </c>
      <c r="S303" s="11">
        <v>2</v>
      </c>
      <c r="T303" s="11">
        <v>2</v>
      </c>
      <c r="U303" s="11">
        <v>6</v>
      </c>
      <c r="V303" s="11">
        <v>6</v>
      </c>
      <c r="W303" s="11">
        <v>6</v>
      </c>
      <c r="X303" s="11">
        <v>0</v>
      </c>
      <c r="Y303" s="11">
        <f t="shared" si="28"/>
        <v>3176</v>
      </c>
      <c r="Z303" s="24">
        <f t="shared" si="29"/>
        <v>261</v>
      </c>
      <c r="AA303" s="11">
        <f t="shared" si="30"/>
        <v>3437</v>
      </c>
    </row>
    <row r="304" spans="1:27" x14ac:dyDescent="0.25">
      <c r="A304" s="22" t="str">
        <f t="shared" si="27"/>
        <v>Town of New Castle - 9</v>
      </c>
      <c r="B304" s="11">
        <v>100009</v>
      </c>
      <c r="C304" s="11">
        <v>291</v>
      </c>
      <c r="D304" s="11">
        <v>283</v>
      </c>
      <c r="E304" s="11">
        <v>291</v>
      </c>
      <c r="F304" s="11">
        <v>290</v>
      </c>
      <c r="G304" s="11">
        <v>287</v>
      </c>
      <c r="H304" s="11">
        <v>283</v>
      </c>
      <c r="I304" s="11">
        <v>288</v>
      </c>
      <c r="J304" s="11">
        <v>105</v>
      </c>
      <c r="K304" s="11">
        <v>103</v>
      </c>
      <c r="L304" s="11">
        <v>107</v>
      </c>
      <c r="M304" s="11">
        <v>100</v>
      </c>
      <c r="N304" s="11">
        <v>101</v>
      </c>
      <c r="O304" s="11">
        <v>100</v>
      </c>
      <c r="P304" s="11">
        <v>93</v>
      </c>
      <c r="Q304" s="11">
        <v>11</v>
      </c>
      <c r="R304" s="11">
        <v>16</v>
      </c>
      <c r="S304" s="11">
        <v>10</v>
      </c>
      <c r="T304" s="11">
        <v>12</v>
      </c>
      <c r="U304" s="11">
        <v>15</v>
      </c>
      <c r="V304" s="11">
        <v>9</v>
      </c>
      <c r="W304" s="11">
        <v>14</v>
      </c>
      <c r="X304" s="11">
        <v>0</v>
      </c>
      <c r="Y304" s="11">
        <f t="shared" si="28"/>
        <v>2809</v>
      </c>
      <c r="Z304" s="24">
        <f t="shared" si="29"/>
        <v>194</v>
      </c>
      <c r="AA304" s="11">
        <f t="shared" si="30"/>
        <v>3003</v>
      </c>
    </row>
    <row r="305" spans="1:27" x14ac:dyDescent="0.25">
      <c r="A305" s="22" t="str">
        <f t="shared" si="27"/>
        <v>Town of New Castle - 10</v>
      </c>
      <c r="B305" s="11">
        <v>100010</v>
      </c>
      <c r="C305" s="11">
        <v>404</v>
      </c>
      <c r="D305" s="11">
        <v>390</v>
      </c>
      <c r="E305" s="11">
        <v>387</v>
      </c>
      <c r="F305" s="11">
        <v>388</v>
      </c>
      <c r="G305" s="11">
        <v>396</v>
      </c>
      <c r="H305" s="11">
        <v>386</v>
      </c>
      <c r="I305" s="11">
        <v>396</v>
      </c>
      <c r="J305" s="11">
        <v>127</v>
      </c>
      <c r="K305" s="11">
        <v>121</v>
      </c>
      <c r="L305" s="11">
        <v>129</v>
      </c>
      <c r="M305" s="11">
        <v>124</v>
      </c>
      <c r="N305" s="11">
        <v>115</v>
      </c>
      <c r="O305" s="11">
        <v>122</v>
      </c>
      <c r="P305" s="11">
        <v>118</v>
      </c>
      <c r="Q305" s="11">
        <v>13</v>
      </c>
      <c r="R305" s="11">
        <v>18</v>
      </c>
      <c r="S305" s="11">
        <v>11</v>
      </c>
      <c r="T305" s="11">
        <v>12</v>
      </c>
      <c r="U305" s="11">
        <v>16</v>
      </c>
      <c r="V305" s="11">
        <v>16</v>
      </c>
      <c r="W305" s="11">
        <v>17</v>
      </c>
      <c r="X305" s="11">
        <v>0</v>
      </c>
      <c r="Y305" s="11">
        <f t="shared" si="28"/>
        <v>3706</v>
      </c>
      <c r="Z305" s="24">
        <f t="shared" si="29"/>
        <v>368</v>
      </c>
      <c r="AA305" s="11">
        <f t="shared" si="30"/>
        <v>4074</v>
      </c>
    </row>
    <row r="306" spans="1:27" x14ac:dyDescent="0.25">
      <c r="A306" s="22" t="str">
        <f t="shared" si="27"/>
        <v>Town of New Castle - 11</v>
      </c>
      <c r="B306" s="11">
        <v>100011</v>
      </c>
      <c r="C306" s="11">
        <v>380</v>
      </c>
      <c r="D306" s="11">
        <v>363</v>
      </c>
      <c r="E306" s="11">
        <v>365</v>
      </c>
      <c r="F306" s="11">
        <v>372</v>
      </c>
      <c r="G306" s="11">
        <v>361</v>
      </c>
      <c r="H306" s="11">
        <v>361</v>
      </c>
      <c r="I306" s="11">
        <v>376</v>
      </c>
      <c r="J306" s="11">
        <v>142</v>
      </c>
      <c r="K306" s="11">
        <v>128</v>
      </c>
      <c r="L306" s="11">
        <v>124</v>
      </c>
      <c r="M306" s="11">
        <v>119</v>
      </c>
      <c r="N306" s="11">
        <v>132</v>
      </c>
      <c r="O306" s="11">
        <v>127</v>
      </c>
      <c r="P306" s="11">
        <v>119</v>
      </c>
      <c r="Q306" s="11">
        <v>23</v>
      </c>
      <c r="R306" s="11">
        <v>26</v>
      </c>
      <c r="S306" s="11">
        <v>28</v>
      </c>
      <c r="T306" s="11">
        <v>25</v>
      </c>
      <c r="U306" s="11">
        <v>22</v>
      </c>
      <c r="V306" s="11">
        <v>19</v>
      </c>
      <c r="W306" s="11">
        <v>21</v>
      </c>
      <c r="X306" s="11">
        <v>0</v>
      </c>
      <c r="Y306" s="11">
        <f t="shared" si="28"/>
        <v>3633</v>
      </c>
      <c r="Z306" s="24">
        <f t="shared" si="29"/>
        <v>406</v>
      </c>
      <c r="AA306" s="11">
        <f t="shared" si="30"/>
        <v>4039</v>
      </c>
    </row>
    <row r="307" spans="1:27" x14ac:dyDescent="0.25">
      <c r="A307" s="22" t="str">
        <f t="shared" si="27"/>
        <v>Town of New Castle - 12</v>
      </c>
      <c r="B307" s="11">
        <v>100012</v>
      </c>
      <c r="C307" s="11">
        <v>356</v>
      </c>
      <c r="D307" s="11">
        <v>350</v>
      </c>
      <c r="E307" s="11">
        <v>351</v>
      </c>
      <c r="F307" s="11">
        <v>348</v>
      </c>
      <c r="G307" s="11">
        <v>350</v>
      </c>
      <c r="H307" s="11">
        <v>339</v>
      </c>
      <c r="I307" s="11">
        <v>338</v>
      </c>
      <c r="J307" s="11">
        <v>65</v>
      </c>
      <c r="K307" s="11">
        <v>61</v>
      </c>
      <c r="L307" s="11">
        <v>63</v>
      </c>
      <c r="M307" s="11">
        <v>64</v>
      </c>
      <c r="N307" s="11">
        <v>60</v>
      </c>
      <c r="O307" s="11">
        <v>64</v>
      </c>
      <c r="P307" s="11">
        <v>61</v>
      </c>
      <c r="Q307" s="11">
        <v>5</v>
      </c>
      <c r="R307" s="11">
        <v>6</v>
      </c>
      <c r="S307" s="11">
        <v>7</v>
      </c>
      <c r="T307" s="11">
        <v>5</v>
      </c>
      <c r="U307" s="11">
        <v>7</v>
      </c>
      <c r="V307" s="11">
        <v>5</v>
      </c>
      <c r="W307" s="11">
        <v>3</v>
      </c>
      <c r="X307" s="11">
        <v>0</v>
      </c>
      <c r="Y307" s="11">
        <f t="shared" si="28"/>
        <v>2908</v>
      </c>
      <c r="Z307" s="24">
        <f t="shared" si="29"/>
        <v>207</v>
      </c>
      <c r="AA307" s="11">
        <f t="shared" si="30"/>
        <v>3115</v>
      </c>
    </row>
    <row r="308" spans="1:27" x14ac:dyDescent="0.25">
      <c r="A308" s="22" t="str">
        <f t="shared" si="27"/>
        <v>Town of New Castle - 13</v>
      </c>
      <c r="B308" s="11">
        <v>100013</v>
      </c>
      <c r="C308" s="11">
        <v>382</v>
      </c>
      <c r="D308" s="11">
        <v>390</v>
      </c>
      <c r="E308" s="11">
        <v>383</v>
      </c>
      <c r="F308" s="11">
        <v>393</v>
      </c>
      <c r="G308" s="11">
        <v>379</v>
      </c>
      <c r="H308" s="11">
        <v>362</v>
      </c>
      <c r="I308" s="11">
        <v>369</v>
      </c>
      <c r="J308" s="11">
        <v>187</v>
      </c>
      <c r="K308" s="11">
        <v>173</v>
      </c>
      <c r="L308" s="11">
        <v>176</v>
      </c>
      <c r="M308" s="11">
        <v>171</v>
      </c>
      <c r="N308" s="11">
        <v>169</v>
      </c>
      <c r="O308" s="11">
        <v>179</v>
      </c>
      <c r="P308" s="11">
        <v>171</v>
      </c>
      <c r="Q308" s="11">
        <v>15</v>
      </c>
      <c r="R308" s="11">
        <v>18</v>
      </c>
      <c r="S308" s="11">
        <v>16</v>
      </c>
      <c r="T308" s="11">
        <v>15</v>
      </c>
      <c r="U308" s="11">
        <v>14</v>
      </c>
      <c r="V308" s="11">
        <v>13</v>
      </c>
      <c r="W308" s="11">
        <v>18</v>
      </c>
      <c r="X308" s="11">
        <v>0</v>
      </c>
      <c r="Y308" s="11">
        <f t="shared" si="28"/>
        <v>3993</v>
      </c>
      <c r="Z308" s="24">
        <f t="shared" si="29"/>
        <v>305</v>
      </c>
      <c r="AA308" s="11">
        <f t="shared" si="30"/>
        <v>4298</v>
      </c>
    </row>
    <row r="309" spans="1:27" x14ac:dyDescent="0.25">
      <c r="A309" s="22" t="str">
        <f t="shared" si="27"/>
        <v>Town of New Castle - 14</v>
      </c>
      <c r="B309" s="11">
        <v>100014</v>
      </c>
      <c r="C309" s="11">
        <v>399</v>
      </c>
      <c r="D309" s="11">
        <v>402</v>
      </c>
      <c r="E309" s="11">
        <v>397</v>
      </c>
      <c r="F309" s="11">
        <v>402</v>
      </c>
      <c r="G309" s="11">
        <v>394</v>
      </c>
      <c r="H309" s="11">
        <v>394</v>
      </c>
      <c r="I309" s="11">
        <v>395</v>
      </c>
      <c r="J309" s="11">
        <v>124</v>
      </c>
      <c r="K309" s="11">
        <v>124</v>
      </c>
      <c r="L309" s="11">
        <v>132</v>
      </c>
      <c r="M309" s="11">
        <v>120</v>
      </c>
      <c r="N309" s="11">
        <v>123</v>
      </c>
      <c r="O309" s="11">
        <v>121</v>
      </c>
      <c r="P309" s="11">
        <v>126</v>
      </c>
      <c r="Q309" s="11">
        <v>24</v>
      </c>
      <c r="R309" s="11">
        <v>14</v>
      </c>
      <c r="S309" s="11">
        <v>21</v>
      </c>
      <c r="T309" s="11">
        <v>14</v>
      </c>
      <c r="U309" s="11">
        <v>16</v>
      </c>
      <c r="V309" s="11">
        <v>16</v>
      </c>
      <c r="W309" s="11">
        <v>16</v>
      </c>
      <c r="X309" s="11">
        <v>0</v>
      </c>
      <c r="Y309" s="11">
        <f t="shared" si="28"/>
        <v>3774</v>
      </c>
      <c r="Z309" s="24">
        <f t="shared" si="29"/>
        <v>321</v>
      </c>
      <c r="AA309" s="11">
        <f t="shared" si="30"/>
        <v>4095</v>
      </c>
    </row>
    <row r="310" spans="1:27" x14ac:dyDescent="0.25">
      <c r="A310" s="22" t="str">
        <f t="shared" si="27"/>
        <v>Town of New Castle - 15</v>
      </c>
      <c r="B310" s="11">
        <v>100015</v>
      </c>
      <c r="C310" s="11">
        <v>382</v>
      </c>
      <c r="D310" s="11">
        <v>364</v>
      </c>
      <c r="E310" s="11">
        <v>376</v>
      </c>
      <c r="F310" s="11">
        <v>367</v>
      </c>
      <c r="G310" s="11">
        <v>365</v>
      </c>
      <c r="H310" s="11">
        <v>358</v>
      </c>
      <c r="I310" s="11">
        <v>372</v>
      </c>
      <c r="J310" s="11">
        <v>98</v>
      </c>
      <c r="K310" s="11">
        <v>93</v>
      </c>
      <c r="L310" s="11">
        <v>95</v>
      </c>
      <c r="M310" s="11">
        <v>92</v>
      </c>
      <c r="N310" s="11">
        <v>88</v>
      </c>
      <c r="O310" s="11">
        <v>90</v>
      </c>
      <c r="P310" s="11">
        <v>86</v>
      </c>
      <c r="Q310" s="11">
        <v>20</v>
      </c>
      <c r="R310" s="11">
        <v>19</v>
      </c>
      <c r="S310" s="11">
        <v>16</v>
      </c>
      <c r="T310" s="11">
        <v>15</v>
      </c>
      <c r="U310" s="11">
        <v>18</v>
      </c>
      <c r="V310" s="11">
        <v>16</v>
      </c>
      <c r="W310" s="11">
        <v>19</v>
      </c>
      <c r="X310" s="11">
        <v>8</v>
      </c>
      <c r="Y310" s="11">
        <f t="shared" si="28"/>
        <v>3357</v>
      </c>
      <c r="Z310" s="24">
        <f t="shared" si="29"/>
        <v>493</v>
      </c>
      <c r="AA310" s="11">
        <f t="shared" si="30"/>
        <v>3850</v>
      </c>
    </row>
    <row r="311" spans="1:27" ht="13.8" thickBot="1" x14ac:dyDescent="0.3">
      <c r="A311" s="18" t="str">
        <f t="shared" si="27"/>
        <v>Town of New Castle - 16</v>
      </c>
      <c r="B311" s="19">
        <v>100016</v>
      </c>
      <c r="C311" s="19">
        <v>370</v>
      </c>
      <c r="D311" s="19">
        <v>372</v>
      </c>
      <c r="E311" s="19">
        <v>382</v>
      </c>
      <c r="F311" s="19">
        <v>372</v>
      </c>
      <c r="G311" s="19">
        <v>375</v>
      </c>
      <c r="H311" s="19">
        <v>378</v>
      </c>
      <c r="I311" s="19">
        <v>371</v>
      </c>
      <c r="J311" s="19">
        <v>122</v>
      </c>
      <c r="K311" s="19">
        <v>111</v>
      </c>
      <c r="L311" s="19">
        <v>111</v>
      </c>
      <c r="M311" s="19">
        <v>102</v>
      </c>
      <c r="N311" s="19">
        <v>111</v>
      </c>
      <c r="O311" s="19">
        <v>111</v>
      </c>
      <c r="P311" s="19">
        <v>95</v>
      </c>
      <c r="Q311" s="19">
        <v>18</v>
      </c>
      <c r="R311" s="19">
        <v>19</v>
      </c>
      <c r="S311" s="19">
        <v>12</v>
      </c>
      <c r="T311" s="19">
        <v>15</v>
      </c>
      <c r="U311" s="19">
        <v>15</v>
      </c>
      <c r="V311" s="19">
        <v>14</v>
      </c>
      <c r="W311" s="19">
        <v>19</v>
      </c>
      <c r="X311" s="19">
        <v>0</v>
      </c>
      <c r="Y311" s="19">
        <f t="shared" si="28"/>
        <v>3495</v>
      </c>
      <c r="Z311" s="26">
        <f t="shared" si="29"/>
        <v>313</v>
      </c>
      <c r="AA311" s="19">
        <f t="shared" si="30"/>
        <v>3808</v>
      </c>
    </row>
    <row r="312" spans="1:27" x14ac:dyDescent="0.25">
      <c r="A312" s="22"/>
      <c r="B312" s="11" t="s">
        <v>977</v>
      </c>
      <c r="C312" s="11">
        <f>SUM(C296:C311)</f>
        <v>5882</v>
      </c>
      <c r="D312" s="11">
        <f t="shared" ref="D312:AA312" si="32">SUM(D296:D311)</f>
        <v>5770</v>
      </c>
      <c r="E312" s="11">
        <f t="shared" si="32"/>
        <v>5842</v>
      </c>
      <c r="F312" s="11">
        <f t="shared" si="32"/>
        <v>5830</v>
      </c>
      <c r="G312" s="11">
        <f t="shared" si="32"/>
        <v>5768</v>
      </c>
      <c r="H312" s="11">
        <f t="shared" si="32"/>
        <v>5675</v>
      </c>
      <c r="I312" s="11">
        <f t="shared" si="32"/>
        <v>5756</v>
      </c>
      <c r="J312" s="11">
        <f t="shared" si="32"/>
        <v>1920</v>
      </c>
      <c r="K312" s="11">
        <f t="shared" si="32"/>
        <v>1810</v>
      </c>
      <c r="L312" s="11">
        <f t="shared" si="32"/>
        <v>1868</v>
      </c>
      <c r="M312" s="11">
        <f t="shared" si="32"/>
        <v>1783</v>
      </c>
      <c r="N312" s="11">
        <f t="shared" si="32"/>
        <v>1772</v>
      </c>
      <c r="O312" s="11">
        <f t="shared" si="32"/>
        <v>1792</v>
      </c>
      <c r="P312" s="11">
        <f t="shared" si="32"/>
        <v>1726</v>
      </c>
      <c r="Q312" s="11">
        <f t="shared" si="32"/>
        <v>246</v>
      </c>
      <c r="R312" s="11">
        <f t="shared" si="32"/>
        <v>264</v>
      </c>
      <c r="S312" s="11">
        <f t="shared" si="32"/>
        <v>244</v>
      </c>
      <c r="T312" s="11">
        <f t="shared" si="32"/>
        <v>232</v>
      </c>
      <c r="U312" s="11">
        <f t="shared" si="32"/>
        <v>247</v>
      </c>
      <c r="V312" s="11">
        <f t="shared" si="32"/>
        <v>224</v>
      </c>
      <c r="W312" s="11">
        <f t="shared" si="32"/>
        <v>241</v>
      </c>
      <c r="X312" s="11">
        <f t="shared" si="32"/>
        <v>10</v>
      </c>
      <c r="Y312" s="11">
        <f t="shared" si="32"/>
        <v>54902</v>
      </c>
      <c r="Z312" s="11">
        <f t="shared" si="32"/>
        <v>5172</v>
      </c>
      <c r="AA312" s="11">
        <f t="shared" si="32"/>
        <v>60074</v>
      </c>
    </row>
    <row r="313" spans="1:27" x14ac:dyDescent="0.25">
      <c r="A313" s="22" t="str">
        <f t="shared" si="27"/>
        <v>Town of North Castle - 1</v>
      </c>
      <c r="B313" s="11">
        <v>110001</v>
      </c>
      <c r="C313" s="11">
        <v>284</v>
      </c>
      <c r="D313" s="11">
        <v>269</v>
      </c>
      <c r="E313" s="11">
        <v>277</v>
      </c>
      <c r="F313" s="11">
        <v>280</v>
      </c>
      <c r="G313" s="11">
        <v>277</v>
      </c>
      <c r="H313" s="11">
        <v>268</v>
      </c>
      <c r="I313" s="11">
        <v>275</v>
      </c>
      <c r="J313" s="11">
        <v>154</v>
      </c>
      <c r="K313" s="11">
        <v>149</v>
      </c>
      <c r="L313" s="11">
        <v>147</v>
      </c>
      <c r="M313" s="11">
        <v>143</v>
      </c>
      <c r="N313" s="11">
        <v>135</v>
      </c>
      <c r="O313" s="11">
        <v>139</v>
      </c>
      <c r="P313" s="11">
        <v>137</v>
      </c>
      <c r="Q313" s="11">
        <v>15</v>
      </c>
      <c r="R313" s="11">
        <v>15</v>
      </c>
      <c r="S313" s="11">
        <v>15</v>
      </c>
      <c r="T313" s="11">
        <v>11</v>
      </c>
      <c r="U313" s="11">
        <v>13</v>
      </c>
      <c r="V313" s="11">
        <v>11</v>
      </c>
      <c r="W313" s="11">
        <v>11</v>
      </c>
      <c r="X313" s="11">
        <v>0</v>
      </c>
      <c r="Y313" s="11">
        <f t="shared" si="28"/>
        <v>3025</v>
      </c>
      <c r="Z313" s="24">
        <f t="shared" si="29"/>
        <v>265</v>
      </c>
      <c r="AA313" s="11">
        <f t="shared" si="30"/>
        <v>3290</v>
      </c>
    </row>
    <row r="314" spans="1:27" x14ac:dyDescent="0.25">
      <c r="A314" s="22" t="str">
        <f t="shared" si="27"/>
        <v>Town of North Castle - 2</v>
      </c>
      <c r="B314" s="11">
        <v>110002</v>
      </c>
      <c r="C314" s="11">
        <v>211</v>
      </c>
      <c r="D314" s="11">
        <v>199</v>
      </c>
      <c r="E314" s="11">
        <v>209</v>
      </c>
      <c r="F314" s="11">
        <v>211</v>
      </c>
      <c r="G314" s="11">
        <v>199</v>
      </c>
      <c r="H314" s="11">
        <v>194</v>
      </c>
      <c r="I314" s="11">
        <v>204</v>
      </c>
      <c r="J314" s="11">
        <v>267</v>
      </c>
      <c r="K314" s="11">
        <v>247</v>
      </c>
      <c r="L314" s="11">
        <v>249</v>
      </c>
      <c r="M314" s="11">
        <v>238</v>
      </c>
      <c r="N314" s="11">
        <v>245</v>
      </c>
      <c r="O314" s="11">
        <v>241</v>
      </c>
      <c r="P314" s="11">
        <v>238</v>
      </c>
      <c r="Q314" s="11">
        <v>28</v>
      </c>
      <c r="R314" s="11">
        <v>21</v>
      </c>
      <c r="S314" s="11">
        <v>35</v>
      </c>
      <c r="T314" s="11">
        <v>33</v>
      </c>
      <c r="U314" s="11">
        <v>22</v>
      </c>
      <c r="V314" s="11">
        <v>23</v>
      </c>
      <c r="W314" s="11">
        <v>23</v>
      </c>
      <c r="X314" s="11">
        <v>0</v>
      </c>
      <c r="Y314" s="11">
        <f t="shared" si="28"/>
        <v>3337</v>
      </c>
      <c r="Z314" s="24">
        <f t="shared" si="29"/>
        <v>422</v>
      </c>
      <c r="AA314" s="11">
        <f t="shared" si="30"/>
        <v>3759</v>
      </c>
    </row>
    <row r="315" spans="1:27" x14ac:dyDescent="0.25">
      <c r="A315" s="22" t="str">
        <f t="shared" si="27"/>
        <v>Town of North Castle - 3</v>
      </c>
      <c r="B315" s="11">
        <v>110003</v>
      </c>
      <c r="C315" s="11">
        <v>136</v>
      </c>
      <c r="D315" s="11">
        <v>131</v>
      </c>
      <c r="E315" s="11">
        <v>135</v>
      </c>
      <c r="F315" s="11">
        <v>135</v>
      </c>
      <c r="G315" s="11">
        <v>132</v>
      </c>
      <c r="H315" s="11">
        <v>122</v>
      </c>
      <c r="I315" s="11">
        <v>126</v>
      </c>
      <c r="J315" s="11">
        <v>218</v>
      </c>
      <c r="K315" s="11">
        <v>204</v>
      </c>
      <c r="L315" s="11">
        <v>211</v>
      </c>
      <c r="M315" s="11">
        <v>203</v>
      </c>
      <c r="N315" s="11">
        <v>201</v>
      </c>
      <c r="O315" s="11">
        <v>208</v>
      </c>
      <c r="P315" s="11">
        <v>197</v>
      </c>
      <c r="Q315" s="11">
        <v>23</v>
      </c>
      <c r="R315" s="11">
        <v>26</v>
      </c>
      <c r="S315" s="11">
        <v>31</v>
      </c>
      <c r="T315" s="11">
        <v>30</v>
      </c>
      <c r="U315" s="11">
        <v>25</v>
      </c>
      <c r="V315" s="11">
        <v>21</v>
      </c>
      <c r="W315" s="11">
        <v>26</v>
      </c>
      <c r="X315" s="11">
        <v>0</v>
      </c>
      <c r="Y315" s="11">
        <f t="shared" si="28"/>
        <v>2541</v>
      </c>
      <c r="Z315" s="24">
        <f t="shared" si="29"/>
        <v>357</v>
      </c>
      <c r="AA315" s="11">
        <f t="shared" si="30"/>
        <v>2898</v>
      </c>
    </row>
    <row r="316" spans="1:27" x14ac:dyDescent="0.25">
      <c r="A316" s="22" t="str">
        <f t="shared" si="27"/>
        <v>Town of North Castle - 4</v>
      </c>
      <c r="B316" s="11">
        <v>110004</v>
      </c>
      <c r="C316" s="11">
        <v>352</v>
      </c>
      <c r="D316" s="11">
        <v>341</v>
      </c>
      <c r="E316" s="11">
        <v>348</v>
      </c>
      <c r="F316" s="11">
        <v>350</v>
      </c>
      <c r="G316" s="11">
        <v>345</v>
      </c>
      <c r="H316" s="11">
        <v>349</v>
      </c>
      <c r="I316" s="11">
        <v>345</v>
      </c>
      <c r="J316" s="11">
        <v>242</v>
      </c>
      <c r="K316" s="11">
        <v>223</v>
      </c>
      <c r="L316" s="11">
        <v>224</v>
      </c>
      <c r="M316" s="11">
        <v>216</v>
      </c>
      <c r="N316" s="11">
        <v>213</v>
      </c>
      <c r="O316" s="11">
        <v>214</v>
      </c>
      <c r="P316" s="11">
        <v>214</v>
      </c>
      <c r="Q316" s="11">
        <v>18</v>
      </c>
      <c r="R316" s="11">
        <v>22</v>
      </c>
      <c r="S316" s="11">
        <v>19</v>
      </c>
      <c r="T316" s="11">
        <v>19</v>
      </c>
      <c r="U316" s="11">
        <v>21</v>
      </c>
      <c r="V316" s="11">
        <v>20</v>
      </c>
      <c r="W316" s="11">
        <v>22</v>
      </c>
      <c r="X316" s="11">
        <v>0</v>
      </c>
      <c r="Y316" s="11">
        <f t="shared" si="28"/>
        <v>4117</v>
      </c>
      <c r="Z316" s="24">
        <f t="shared" si="29"/>
        <v>370</v>
      </c>
      <c r="AA316" s="11">
        <f t="shared" si="30"/>
        <v>4487</v>
      </c>
    </row>
    <row r="317" spans="1:27" x14ac:dyDescent="0.25">
      <c r="A317" s="22" t="str">
        <f t="shared" si="27"/>
        <v>Town of North Castle - 5</v>
      </c>
      <c r="B317" s="11">
        <v>110005</v>
      </c>
      <c r="C317" s="11">
        <v>178</v>
      </c>
      <c r="D317" s="11">
        <v>173</v>
      </c>
      <c r="E317" s="11">
        <v>176</v>
      </c>
      <c r="F317" s="11">
        <v>176</v>
      </c>
      <c r="G317" s="11">
        <v>173</v>
      </c>
      <c r="H317" s="11">
        <v>167</v>
      </c>
      <c r="I317" s="11">
        <v>164</v>
      </c>
      <c r="J317" s="11">
        <v>168</v>
      </c>
      <c r="K317" s="11">
        <v>161</v>
      </c>
      <c r="L317" s="11">
        <v>168</v>
      </c>
      <c r="M317" s="11">
        <v>158</v>
      </c>
      <c r="N317" s="11">
        <v>160</v>
      </c>
      <c r="O317" s="11">
        <v>155</v>
      </c>
      <c r="P317" s="11">
        <v>161</v>
      </c>
      <c r="Q317" s="11">
        <v>16</v>
      </c>
      <c r="R317" s="11">
        <v>11</v>
      </c>
      <c r="S317" s="11">
        <v>13</v>
      </c>
      <c r="T317" s="11">
        <v>11</v>
      </c>
      <c r="U317" s="11">
        <v>13</v>
      </c>
      <c r="V317" s="11">
        <v>12</v>
      </c>
      <c r="W317" s="11">
        <v>11</v>
      </c>
      <c r="X317" s="11">
        <v>0</v>
      </c>
      <c r="Y317" s="11">
        <f t="shared" si="28"/>
        <v>2425</v>
      </c>
      <c r="Z317" s="24">
        <f t="shared" si="29"/>
        <v>312</v>
      </c>
      <c r="AA317" s="11">
        <f t="shared" si="30"/>
        <v>2737</v>
      </c>
    </row>
    <row r="318" spans="1:27" x14ac:dyDescent="0.25">
      <c r="A318" s="22" t="str">
        <f t="shared" si="27"/>
        <v>Town of North Castle - 6</v>
      </c>
      <c r="B318" s="11">
        <v>110006</v>
      </c>
      <c r="C318" s="11">
        <v>453</v>
      </c>
      <c r="D318" s="11">
        <v>437</v>
      </c>
      <c r="E318" s="11">
        <v>448</v>
      </c>
      <c r="F318" s="11">
        <v>450</v>
      </c>
      <c r="G318" s="11">
        <v>440</v>
      </c>
      <c r="H318" s="11">
        <v>433</v>
      </c>
      <c r="I318" s="11">
        <v>438</v>
      </c>
      <c r="J318" s="11">
        <v>173</v>
      </c>
      <c r="K318" s="11">
        <v>168</v>
      </c>
      <c r="L318" s="11">
        <v>171</v>
      </c>
      <c r="M318" s="11">
        <v>160</v>
      </c>
      <c r="N318" s="11">
        <v>161</v>
      </c>
      <c r="O318" s="11">
        <v>166</v>
      </c>
      <c r="P318" s="11">
        <v>162</v>
      </c>
      <c r="Q318" s="11">
        <v>16</v>
      </c>
      <c r="R318" s="11">
        <v>14</v>
      </c>
      <c r="S318" s="11">
        <v>14</v>
      </c>
      <c r="T318" s="11">
        <v>14</v>
      </c>
      <c r="U318" s="11">
        <v>16</v>
      </c>
      <c r="V318" s="11">
        <v>15</v>
      </c>
      <c r="W318" s="11">
        <v>18</v>
      </c>
      <c r="X318" s="11">
        <v>0</v>
      </c>
      <c r="Y318" s="11">
        <f t="shared" si="28"/>
        <v>4367</v>
      </c>
      <c r="Z318" s="24">
        <f t="shared" si="29"/>
        <v>400</v>
      </c>
      <c r="AA318" s="11">
        <f t="shared" si="30"/>
        <v>4767</v>
      </c>
    </row>
    <row r="319" spans="1:27" x14ac:dyDescent="0.25">
      <c r="A319" s="22" t="str">
        <f t="shared" si="27"/>
        <v>Town of North Castle - 7</v>
      </c>
      <c r="B319" s="11">
        <v>110007</v>
      </c>
      <c r="C319" s="11">
        <v>188</v>
      </c>
      <c r="D319" s="11">
        <v>186</v>
      </c>
      <c r="E319" s="11">
        <v>185</v>
      </c>
      <c r="F319" s="11">
        <v>180</v>
      </c>
      <c r="G319" s="11">
        <v>182</v>
      </c>
      <c r="H319" s="11">
        <v>183</v>
      </c>
      <c r="I319" s="11">
        <v>186</v>
      </c>
      <c r="J319" s="11">
        <v>153</v>
      </c>
      <c r="K319" s="11">
        <v>144</v>
      </c>
      <c r="L319" s="11">
        <v>151</v>
      </c>
      <c r="M319" s="11">
        <v>149</v>
      </c>
      <c r="N319" s="11">
        <v>143</v>
      </c>
      <c r="O319" s="11">
        <v>146</v>
      </c>
      <c r="P319" s="11">
        <v>146</v>
      </c>
      <c r="Q319" s="11">
        <v>16</v>
      </c>
      <c r="R319" s="11">
        <v>19</v>
      </c>
      <c r="S319" s="11">
        <v>18</v>
      </c>
      <c r="T319" s="11">
        <v>14</v>
      </c>
      <c r="U319" s="11">
        <v>14</v>
      </c>
      <c r="V319" s="11">
        <v>15</v>
      </c>
      <c r="W319" s="11">
        <v>12</v>
      </c>
      <c r="X319" s="11">
        <v>0</v>
      </c>
      <c r="Y319" s="11">
        <f t="shared" si="28"/>
        <v>2430</v>
      </c>
      <c r="Z319" s="24">
        <f t="shared" si="29"/>
        <v>216</v>
      </c>
      <c r="AA319" s="11">
        <f t="shared" si="30"/>
        <v>2646</v>
      </c>
    </row>
    <row r="320" spans="1:27" x14ac:dyDescent="0.25">
      <c r="A320" s="22" t="str">
        <f t="shared" si="27"/>
        <v>Town of North Castle - 8</v>
      </c>
      <c r="B320" s="11">
        <v>110008</v>
      </c>
      <c r="C320" s="11">
        <v>306</v>
      </c>
      <c r="D320" s="11">
        <v>299</v>
      </c>
      <c r="E320" s="11">
        <v>300</v>
      </c>
      <c r="F320" s="11">
        <v>305</v>
      </c>
      <c r="G320" s="11">
        <v>300</v>
      </c>
      <c r="H320" s="11">
        <v>290</v>
      </c>
      <c r="I320" s="11">
        <v>308</v>
      </c>
      <c r="J320" s="11">
        <v>268</v>
      </c>
      <c r="K320" s="11">
        <v>256</v>
      </c>
      <c r="L320" s="11">
        <v>256</v>
      </c>
      <c r="M320" s="11">
        <v>243</v>
      </c>
      <c r="N320" s="11">
        <v>249</v>
      </c>
      <c r="O320" s="11">
        <v>256</v>
      </c>
      <c r="P320" s="11">
        <v>245</v>
      </c>
      <c r="Q320" s="11">
        <v>22</v>
      </c>
      <c r="R320" s="11">
        <v>25</v>
      </c>
      <c r="S320" s="11">
        <v>26</v>
      </c>
      <c r="T320" s="11">
        <v>33</v>
      </c>
      <c r="U320" s="11">
        <v>23</v>
      </c>
      <c r="V320" s="11">
        <v>22</v>
      </c>
      <c r="W320" s="11">
        <v>19</v>
      </c>
      <c r="X320" s="11">
        <v>0</v>
      </c>
      <c r="Y320" s="11">
        <f t="shared" si="28"/>
        <v>4051</v>
      </c>
      <c r="Z320" s="24">
        <f t="shared" si="29"/>
        <v>338</v>
      </c>
      <c r="AA320" s="11">
        <f t="shared" si="30"/>
        <v>4389</v>
      </c>
    </row>
    <row r="321" spans="1:27" x14ac:dyDescent="0.25">
      <c r="A321" s="22" t="str">
        <f t="shared" si="27"/>
        <v>Town of North Castle - 9</v>
      </c>
      <c r="B321" s="11">
        <v>110009</v>
      </c>
      <c r="C321" s="11">
        <v>291</v>
      </c>
      <c r="D321" s="11">
        <v>290</v>
      </c>
      <c r="E321" s="11">
        <v>285</v>
      </c>
      <c r="F321" s="11">
        <v>292</v>
      </c>
      <c r="G321" s="11">
        <v>281</v>
      </c>
      <c r="H321" s="11">
        <v>280</v>
      </c>
      <c r="I321" s="11">
        <v>287</v>
      </c>
      <c r="J321" s="11">
        <v>222</v>
      </c>
      <c r="K321" s="11">
        <v>207</v>
      </c>
      <c r="L321" s="11">
        <v>217</v>
      </c>
      <c r="M321" s="11">
        <v>201</v>
      </c>
      <c r="N321" s="11">
        <v>209</v>
      </c>
      <c r="O321" s="11">
        <v>210</v>
      </c>
      <c r="P321" s="11">
        <v>202</v>
      </c>
      <c r="Q321" s="11">
        <v>21</v>
      </c>
      <c r="R321" s="11">
        <v>27</v>
      </c>
      <c r="S321" s="11">
        <v>23</v>
      </c>
      <c r="T321" s="11">
        <v>22</v>
      </c>
      <c r="U321" s="11">
        <v>19</v>
      </c>
      <c r="V321" s="11">
        <v>18</v>
      </c>
      <c r="W321" s="11">
        <v>22</v>
      </c>
      <c r="X321" s="11">
        <v>0</v>
      </c>
      <c r="Y321" s="11">
        <f t="shared" si="28"/>
        <v>3626</v>
      </c>
      <c r="Z321" s="24">
        <f t="shared" si="29"/>
        <v>343</v>
      </c>
      <c r="AA321" s="11">
        <f t="shared" si="30"/>
        <v>3969</v>
      </c>
    </row>
    <row r="322" spans="1:27" x14ac:dyDescent="0.25">
      <c r="A322" s="22" t="str">
        <f t="shared" si="27"/>
        <v>Town of North Castle - 10</v>
      </c>
      <c r="B322" s="11">
        <v>110010</v>
      </c>
      <c r="C322" s="11">
        <v>241</v>
      </c>
      <c r="D322" s="11">
        <v>230</v>
      </c>
      <c r="E322" s="11">
        <v>233</v>
      </c>
      <c r="F322" s="11">
        <v>234</v>
      </c>
      <c r="G322" s="11">
        <v>231</v>
      </c>
      <c r="H322" s="11">
        <v>232</v>
      </c>
      <c r="I322" s="11">
        <v>230</v>
      </c>
      <c r="J322" s="11">
        <v>174</v>
      </c>
      <c r="K322" s="11">
        <v>160</v>
      </c>
      <c r="L322" s="11">
        <v>168</v>
      </c>
      <c r="M322" s="11">
        <v>159</v>
      </c>
      <c r="N322" s="11">
        <v>157</v>
      </c>
      <c r="O322" s="11">
        <v>161</v>
      </c>
      <c r="P322" s="11">
        <v>157</v>
      </c>
      <c r="Q322" s="11">
        <v>9</v>
      </c>
      <c r="R322" s="11">
        <v>10</v>
      </c>
      <c r="S322" s="11">
        <v>12</v>
      </c>
      <c r="T322" s="11">
        <v>14</v>
      </c>
      <c r="U322" s="11">
        <v>11</v>
      </c>
      <c r="V322" s="11">
        <v>7</v>
      </c>
      <c r="W322" s="11">
        <v>8</v>
      </c>
      <c r="X322" s="11">
        <v>0</v>
      </c>
      <c r="Y322" s="11">
        <f t="shared" si="28"/>
        <v>2838</v>
      </c>
      <c r="Z322" s="24">
        <f t="shared" si="29"/>
        <v>305</v>
      </c>
      <c r="AA322" s="11">
        <f t="shared" si="30"/>
        <v>3143</v>
      </c>
    </row>
    <row r="323" spans="1:27" ht="13.8" thickBot="1" x14ac:dyDescent="0.3">
      <c r="A323" s="18" t="str">
        <f t="shared" si="27"/>
        <v>Town of North Castle - 11</v>
      </c>
      <c r="B323" s="19">
        <v>110011</v>
      </c>
      <c r="C323" s="19">
        <v>197</v>
      </c>
      <c r="D323" s="19">
        <v>194</v>
      </c>
      <c r="E323" s="19">
        <v>202</v>
      </c>
      <c r="F323" s="19">
        <v>203</v>
      </c>
      <c r="G323" s="19">
        <v>199</v>
      </c>
      <c r="H323" s="19">
        <v>199</v>
      </c>
      <c r="I323" s="19">
        <v>195</v>
      </c>
      <c r="J323" s="19">
        <v>145</v>
      </c>
      <c r="K323" s="19">
        <v>131</v>
      </c>
      <c r="L323" s="19">
        <v>130</v>
      </c>
      <c r="M323" s="19">
        <v>128</v>
      </c>
      <c r="N323" s="19">
        <v>116</v>
      </c>
      <c r="O323" s="19">
        <v>124</v>
      </c>
      <c r="P323" s="19">
        <v>122</v>
      </c>
      <c r="Q323" s="19">
        <v>16</v>
      </c>
      <c r="R323" s="19">
        <v>16</v>
      </c>
      <c r="S323" s="19">
        <v>12</v>
      </c>
      <c r="T323" s="19">
        <v>12</v>
      </c>
      <c r="U323" s="19">
        <v>21</v>
      </c>
      <c r="V323" s="19">
        <v>14</v>
      </c>
      <c r="W323" s="19">
        <v>17</v>
      </c>
      <c r="X323" s="19">
        <v>0</v>
      </c>
      <c r="Y323" s="19">
        <f t="shared" si="28"/>
        <v>2393</v>
      </c>
      <c r="Z323" s="26">
        <f t="shared" si="29"/>
        <v>281</v>
      </c>
      <c r="AA323" s="19">
        <f t="shared" si="30"/>
        <v>2674</v>
      </c>
    </row>
    <row r="324" spans="1:27" x14ac:dyDescent="0.25">
      <c r="A324" s="22"/>
      <c r="B324" s="11" t="s">
        <v>977</v>
      </c>
      <c r="C324" s="11">
        <f>SUM(C313:C323)</f>
        <v>2837</v>
      </c>
      <c r="D324" s="11">
        <f t="shared" ref="D324:AA324" si="33">SUM(D313:D323)</f>
        <v>2749</v>
      </c>
      <c r="E324" s="11">
        <f t="shared" si="33"/>
        <v>2798</v>
      </c>
      <c r="F324" s="11">
        <f t="shared" si="33"/>
        <v>2816</v>
      </c>
      <c r="G324" s="11">
        <f t="shared" si="33"/>
        <v>2759</v>
      </c>
      <c r="H324" s="11">
        <f t="shared" si="33"/>
        <v>2717</v>
      </c>
      <c r="I324" s="11">
        <f t="shared" si="33"/>
        <v>2758</v>
      </c>
      <c r="J324" s="11">
        <f t="shared" si="33"/>
        <v>2184</v>
      </c>
      <c r="K324" s="11">
        <f t="shared" si="33"/>
        <v>2050</v>
      </c>
      <c r="L324" s="11">
        <f t="shared" si="33"/>
        <v>2092</v>
      </c>
      <c r="M324" s="11">
        <f t="shared" si="33"/>
        <v>1998</v>
      </c>
      <c r="N324" s="11">
        <f t="shared" si="33"/>
        <v>1989</v>
      </c>
      <c r="O324" s="11">
        <f t="shared" si="33"/>
        <v>2020</v>
      </c>
      <c r="P324" s="11">
        <f t="shared" si="33"/>
        <v>1981</v>
      </c>
      <c r="Q324" s="11">
        <f t="shared" si="33"/>
        <v>200</v>
      </c>
      <c r="R324" s="11">
        <f t="shared" si="33"/>
        <v>206</v>
      </c>
      <c r="S324" s="11">
        <f t="shared" si="33"/>
        <v>218</v>
      </c>
      <c r="T324" s="11">
        <f t="shared" si="33"/>
        <v>213</v>
      </c>
      <c r="U324" s="11">
        <f t="shared" si="33"/>
        <v>198</v>
      </c>
      <c r="V324" s="11">
        <f t="shared" si="33"/>
        <v>178</v>
      </c>
      <c r="W324" s="11">
        <f t="shared" si="33"/>
        <v>189</v>
      </c>
      <c r="X324" s="11">
        <f t="shared" si="33"/>
        <v>0</v>
      </c>
      <c r="Y324" s="11">
        <f t="shared" si="33"/>
        <v>35150</v>
      </c>
      <c r="Z324" s="11">
        <f t="shared" si="33"/>
        <v>3609</v>
      </c>
      <c r="AA324" s="11">
        <f t="shared" si="33"/>
        <v>38759</v>
      </c>
    </row>
    <row r="325" spans="1:27" x14ac:dyDescent="0.25">
      <c r="A325" s="22" t="str">
        <f t="shared" si="27"/>
        <v>Town of North Salem - 1</v>
      </c>
      <c r="B325" s="11">
        <v>120001</v>
      </c>
      <c r="C325" s="11">
        <v>128</v>
      </c>
      <c r="D325" s="11">
        <v>123</v>
      </c>
      <c r="E325" s="11">
        <v>129</v>
      </c>
      <c r="F325" s="11">
        <v>128</v>
      </c>
      <c r="G325" s="11">
        <v>124</v>
      </c>
      <c r="H325" s="11">
        <v>123</v>
      </c>
      <c r="I325" s="11">
        <v>124</v>
      </c>
      <c r="J325" s="11">
        <v>120</v>
      </c>
      <c r="K325" s="11">
        <v>117</v>
      </c>
      <c r="L325" s="11">
        <v>114</v>
      </c>
      <c r="M325" s="11">
        <v>118</v>
      </c>
      <c r="N325" s="11">
        <v>116</v>
      </c>
      <c r="O325" s="11">
        <v>119</v>
      </c>
      <c r="P325" s="11">
        <v>116</v>
      </c>
      <c r="Q325" s="11">
        <v>12</v>
      </c>
      <c r="R325" s="11">
        <v>12</v>
      </c>
      <c r="S325" s="11">
        <v>9</v>
      </c>
      <c r="T325" s="11">
        <v>7</v>
      </c>
      <c r="U325" s="11">
        <v>12</v>
      </c>
      <c r="V325" s="11">
        <v>7</v>
      </c>
      <c r="W325" s="11">
        <v>7</v>
      </c>
      <c r="X325" s="11">
        <v>0</v>
      </c>
      <c r="Y325" s="11">
        <f t="shared" si="28"/>
        <v>1765</v>
      </c>
      <c r="Z325" s="24">
        <f t="shared" si="29"/>
        <v>139</v>
      </c>
      <c r="AA325" s="11">
        <f t="shared" si="30"/>
        <v>1904</v>
      </c>
    </row>
    <row r="326" spans="1:27" x14ac:dyDescent="0.25">
      <c r="A326" s="22" t="str">
        <f t="shared" si="27"/>
        <v>Town of North Salem - 2</v>
      </c>
      <c r="B326" s="11">
        <v>120002</v>
      </c>
      <c r="C326" s="11">
        <v>142</v>
      </c>
      <c r="D326" s="11">
        <v>143</v>
      </c>
      <c r="E326" s="11">
        <v>138</v>
      </c>
      <c r="F326" s="11">
        <v>142</v>
      </c>
      <c r="G326" s="11">
        <v>141</v>
      </c>
      <c r="H326" s="11">
        <v>136</v>
      </c>
      <c r="I326" s="11">
        <v>134</v>
      </c>
      <c r="J326" s="11">
        <v>169</v>
      </c>
      <c r="K326" s="11">
        <v>159</v>
      </c>
      <c r="L326" s="11">
        <v>161</v>
      </c>
      <c r="M326" s="11">
        <v>158</v>
      </c>
      <c r="N326" s="11">
        <v>161</v>
      </c>
      <c r="O326" s="11">
        <v>159</v>
      </c>
      <c r="P326" s="11">
        <v>163</v>
      </c>
      <c r="Q326" s="11">
        <v>15</v>
      </c>
      <c r="R326" s="11">
        <v>12</v>
      </c>
      <c r="S326" s="11">
        <v>19</v>
      </c>
      <c r="T326" s="11">
        <v>17</v>
      </c>
      <c r="U326" s="11">
        <v>10</v>
      </c>
      <c r="V326" s="11">
        <v>10</v>
      </c>
      <c r="W326" s="11">
        <v>9</v>
      </c>
      <c r="X326" s="11">
        <v>4</v>
      </c>
      <c r="Y326" s="11">
        <f t="shared" si="28"/>
        <v>2202</v>
      </c>
      <c r="Z326" s="24">
        <f t="shared" si="29"/>
        <v>171</v>
      </c>
      <c r="AA326" s="11">
        <f t="shared" si="30"/>
        <v>2373</v>
      </c>
    </row>
    <row r="327" spans="1:27" x14ac:dyDescent="0.25">
      <c r="A327" s="22" t="str">
        <f t="shared" si="27"/>
        <v>Town of North Salem - 3</v>
      </c>
      <c r="B327" s="11">
        <v>120003</v>
      </c>
      <c r="C327" s="11">
        <v>86</v>
      </c>
      <c r="D327" s="11">
        <v>84</v>
      </c>
      <c r="E327" s="11">
        <v>88</v>
      </c>
      <c r="F327" s="11">
        <v>86</v>
      </c>
      <c r="G327" s="11">
        <v>83</v>
      </c>
      <c r="H327" s="11">
        <v>83</v>
      </c>
      <c r="I327" s="11">
        <v>82</v>
      </c>
      <c r="J327" s="11">
        <v>80</v>
      </c>
      <c r="K327" s="11">
        <v>80</v>
      </c>
      <c r="L327" s="11">
        <v>80</v>
      </c>
      <c r="M327" s="11">
        <v>82</v>
      </c>
      <c r="N327" s="11">
        <v>82</v>
      </c>
      <c r="O327" s="11">
        <v>81</v>
      </c>
      <c r="P327" s="11">
        <v>81</v>
      </c>
      <c r="Q327" s="11">
        <v>15</v>
      </c>
      <c r="R327" s="11">
        <v>11</v>
      </c>
      <c r="S327" s="11">
        <v>11</v>
      </c>
      <c r="T327" s="11">
        <v>11</v>
      </c>
      <c r="U327" s="11">
        <v>7</v>
      </c>
      <c r="V327" s="11">
        <v>5</v>
      </c>
      <c r="W327" s="11">
        <v>8</v>
      </c>
      <c r="X327" s="11">
        <v>0</v>
      </c>
      <c r="Y327" s="11">
        <f t="shared" si="28"/>
        <v>1226</v>
      </c>
      <c r="Z327" s="24">
        <f t="shared" si="29"/>
        <v>118</v>
      </c>
      <c r="AA327" s="11">
        <f t="shared" si="30"/>
        <v>1344</v>
      </c>
    </row>
    <row r="328" spans="1:27" x14ac:dyDescent="0.25">
      <c r="A328" s="22" t="str">
        <f t="shared" si="27"/>
        <v>Town of North Salem - 4</v>
      </c>
      <c r="B328" s="11">
        <v>120004</v>
      </c>
      <c r="C328" s="11">
        <v>138</v>
      </c>
      <c r="D328" s="11">
        <v>138</v>
      </c>
      <c r="E328" s="11">
        <v>141</v>
      </c>
      <c r="F328" s="11">
        <v>142</v>
      </c>
      <c r="G328" s="11">
        <v>140</v>
      </c>
      <c r="H328" s="11">
        <v>136</v>
      </c>
      <c r="I328" s="11">
        <v>138</v>
      </c>
      <c r="J328" s="11">
        <v>169</v>
      </c>
      <c r="K328" s="11">
        <v>166</v>
      </c>
      <c r="L328" s="11">
        <v>163</v>
      </c>
      <c r="M328" s="11">
        <v>159</v>
      </c>
      <c r="N328" s="11">
        <v>156</v>
      </c>
      <c r="O328" s="11">
        <v>160</v>
      </c>
      <c r="P328" s="11">
        <v>162</v>
      </c>
      <c r="Q328" s="11">
        <v>18</v>
      </c>
      <c r="R328" s="11">
        <v>16</v>
      </c>
      <c r="S328" s="11">
        <v>20</v>
      </c>
      <c r="T328" s="11">
        <v>18</v>
      </c>
      <c r="U328" s="11">
        <v>12</v>
      </c>
      <c r="V328" s="11">
        <v>11</v>
      </c>
      <c r="W328" s="11">
        <v>12</v>
      </c>
      <c r="X328" s="11">
        <v>0</v>
      </c>
      <c r="Y328" s="11">
        <f t="shared" si="28"/>
        <v>2215</v>
      </c>
      <c r="Z328" s="24">
        <f t="shared" si="29"/>
        <v>256</v>
      </c>
      <c r="AA328" s="11">
        <f t="shared" si="30"/>
        <v>2471</v>
      </c>
    </row>
    <row r="329" spans="1:27" x14ac:dyDescent="0.25">
      <c r="A329" s="22" t="str">
        <f t="shared" si="27"/>
        <v>Town of North Salem - 5</v>
      </c>
      <c r="B329" s="11">
        <v>120005</v>
      </c>
      <c r="C329" s="11">
        <v>105</v>
      </c>
      <c r="D329" s="11">
        <v>106</v>
      </c>
      <c r="E329" s="11">
        <v>110</v>
      </c>
      <c r="F329" s="11">
        <v>107</v>
      </c>
      <c r="G329" s="11">
        <v>105</v>
      </c>
      <c r="H329" s="11">
        <v>105</v>
      </c>
      <c r="I329" s="11">
        <v>104</v>
      </c>
      <c r="J329" s="11">
        <v>68</v>
      </c>
      <c r="K329" s="11">
        <v>63</v>
      </c>
      <c r="L329" s="11">
        <v>62</v>
      </c>
      <c r="M329" s="11">
        <v>62</v>
      </c>
      <c r="N329" s="11">
        <v>63</v>
      </c>
      <c r="O329" s="11">
        <v>61</v>
      </c>
      <c r="P329" s="11">
        <v>62</v>
      </c>
      <c r="Q329" s="11">
        <v>5</v>
      </c>
      <c r="R329" s="11">
        <v>7</v>
      </c>
      <c r="S329" s="11">
        <v>6</v>
      </c>
      <c r="T329" s="11">
        <v>6</v>
      </c>
      <c r="U329" s="11">
        <v>5</v>
      </c>
      <c r="V329" s="11">
        <v>5</v>
      </c>
      <c r="W329" s="11">
        <v>7</v>
      </c>
      <c r="X329" s="11">
        <v>0</v>
      </c>
      <c r="Y329" s="11">
        <f t="shared" si="28"/>
        <v>1224</v>
      </c>
      <c r="Z329" s="24">
        <f t="shared" si="29"/>
        <v>99</v>
      </c>
      <c r="AA329" s="11">
        <f t="shared" si="30"/>
        <v>1323</v>
      </c>
    </row>
    <row r="330" spans="1:27" x14ac:dyDescent="0.25">
      <c r="A330" s="22" t="str">
        <f t="shared" si="27"/>
        <v>Town of North Salem - 6</v>
      </c>
      <c r="B330" s="11">
        <v>120006</v>
      </c>
      <c r="C330" s="11">
        <v>194</v>
      </c>
      <c r="D330" s="11">
        <v>190</v>
      </c>
      <c r="E330" s="11">
        <v>199</v>
      </c>
      <c r="F330" s="11">
        <v>196</v>
      </c>
      <c r="G330" s="11">
        <v>186</v>
      </c>
      <c r="H330" s="11">
        <v>187</v>
      </c>
      <c r="I330" s="11">
        <v>187</v>
      </c>
      <c r="J330" s="11">
        <v>151</v>
      </c>
      <c r="K330" s="11">
        <v>146</v>
      </c>
      <c r="L330" s="11">
        <v>139</v>
      </c>
      <c r="M330" s="11">
        <v>141</v>
      </c>
      <c r="N330" s="11">
        <v>147</v>
      </c>
      <c r="O330" s="11">
        <v>147</v>
      </c>
      <c r="P330" s="11">
        <v>143</v>
      </c>
      <c r="Q330" s="11">
        <v>13</v>
      </c>
      <c r="R330" s="11">
        <v>18</v>
      </c>
      <c r="S330" s="11">
        <v>20</v>
      </c>
      <c r="T330" s="11">
        <v>18</v>
      </c>
      <c r="U330" s="11">
        <v>14</v>
      </c>
      <c r="V330" s="11">
        <v>11</v>
      </c>
      <c r="W330" s="11">
        <v>13</v>
      </c>
      <c r="X330" s="11">
        <v>0</v>
      </c>
      <c r="Y330" s="11">
        <f t="shared" si="28"/>
        <v>2460</v>
      </c>
      <c r="Z330" s="24">
        <f t="shared" si="29"/>
        <v>214</v>
      </c>
      <c r="AA330" s="11">
        <f t="shared" si="30"/>
        <v>2674</v>
      </c>
    </row>
    <row r="331" spans="1:27" x14ac:dyDescent="0.25">
      <c r="A331" s="22" t="str">
        <f t="shared" si="27"/>
        <v>Town of North Salem - 7</v>
      </c>
      <c r="B331" s="11">
        <v>120007</v>
      </c>
      <c r="C331" s="11">
        <v>221</v>
      </c>
      <c r="D331" s="11">
        <v>214</v>
      </c>
      <c r="E331" s="11">
        <v>221</v>
      </c>
      <c r="F331" s="11">
        <v>223</v>
      </c>
      <c r="G331" s="11">
        <v>214</v>
      </c>
      <c r="H331" s="11">
        <v>208</v>
      </c>
      <c r="I331" s="11">
        <v>218</v>
      </c>
      <c r="J331" s="11">
        <v>194</v>
      </c>
      <c r="K331" s="11">
        <v>180</v>
      </c>
      <c r="L331" s="11">
        <v>189</v>
      </c>
      <c r="M331" s="11">
        <v>187</v>
      </c>
      <c r="N331" s="11">
        <v>187</v>
      </c>
      <c r="O331" s="11">
        <v>184</v>
      </c>
      <c r="P331" s="11">
        <v>180</v>
      </c>
      <c r="Q331" s="11">
        <v>17</v>
      </c>
      <c r="R331" s="11">
        <v>17</v>
      </c>
      <c r="S331" s="11">
        <v>12</v>
      </c>
      <c r="T331" s="11">
        <v>12</v>
      </c>
      <c r="U331" s="11">
        <v>14</v>
      </c>
      <c r="V331" s="11">
        <v>13</v>
      </c>
      <c r="W331" s="11">
        <v>16</v>
      </c>
      <c r="X331" s="11">
        <v>0</v>
      </c>
      <c r="Y331" s="11">
        <f t="shared" si="28"/>
        <v>2921</v>
      </c>
      <c r="Z331" s="24">
        <f t="shared" si="29"/>
        <v>292</v>
      </c>
      <c r="AA331" s="11">
        <f t="shared" si="30"/>
        <v>3213</v>
      </c>
    </row>
    <row r="332" spans="1:27" ht="13.8" thickBot="1" x14ac:dyDescent="0.3">
      <c r="A332" s="18" t="str">
        <f t="shared" si="27"/>
        <v>Town of North Salem - 8</v>
      </c>
      <c r="B332" s="19">
        <v>120008</v>
      </c>
      <c r="C332" s="19">
        <v>107</v>
      </c>
      <c r="D332" s="19">
        <v>107</v>
      </c>
      <c r="E332" s="19">
        <v>105</v>
      </c>
      <c r="F332" s="19">
        <v>105</v>
      </c>
      <c r="G332" s="19">
        <v>103</v>
      </c>
      <c r="H332" s="19">
        <v>100</v>
      </c>
      <c r="I332" s="19">
        <v>106</v>
      </c>
      <c r="J332" s="19">
        <v>70</v>
      </c>
      <c r="K332" s="19">
        <v>63</v>
      </c>
      <c r="L332" s="19">
        <v>63</v>
      </c>
      <c r="M332" s="19">
        <v>61</v>
      </c>
      <c r="N332" s="19">
        <v>63</v>
      </c>
      <c r="O332" s="19">
        <v>63</v>
      </c>
      <c r="P332" s="19">
        <v>61</v>
      </c>
      <c r="Q332" s="19">
        <v>4</v>
      </c>
      <c r="R332" s="19">
        <v>7</v>
      </c>
      <c r="S332" s="19">
        <v>6</v>
      </c>
      <c r="T332" s="19">
        <v>8</v>
      </c>
      <c r="U332" s="19">
        <v>5</v>
      </c>
      <c r="V332" s="19">
        <v>6</v>
      </c>
      <c r="W332" s="19">
        <v>6</v>
      </c>
      <c r="X332" s="19">
        <v>1</v>
      </c>
      <c r="Y332" s="19">
        <f t="shared" si="28"/>
        <v>1220</v>
      </c>
      <c r="Z332" s="26">
        <f t="shared" si="29"/>
        <v>124</v>
      </c>
      <c r="AA332" s="19">
        <f t="shared" si="30"/>
        <v>1344</v>
      </c>
    </row>
    <row r="333" spans="1:27" x14ac:dyDescent="0.25">
      <c r="A333" s="22"/>
      <c r="B333" s="11" t="s">
        <v>977</v>
      </c>
      <c r="C333" s="11">
        <f>SUM(C325:C332)</f>
        <v>1121</v>
      </c>
      <c r="D333" s="11">
        <f t="shared" ref="D333:AA333" si="34">SUM(D325:D332)</f>
        <v>1105</v>
      </c>
      <c r="E333" s="11">
        <f t="shared" si="34"/>
        <v>1131</v>
      </c>
      <c r="F333" s="11">
        <f t="shared" si="34"/>
        <v>1129</v>
      </c>
      <c r="G333" s="11">
        <f t="shared" si="34"/>
        <v>1096</v>
      </c>
      <c r="H333" s="11">
        <f t="shared" si="34"/>
        <v>1078</v>
      </c>
      <c r="I333" s="11">
        <f t="shared" si="34"/>
        <v>1093</v>
      </c>
      <c r="J333" s="11">
        <f t="shared" si="34"/>
        <v>1021</v>
      </c>
      <c r="K333" s="11">
        <f t="shared" si="34"/>
        <v>974</v>
      </c>
      <c r="L333" s="11">
        <f t="shared" si="34"/>
        <v>971</v>
      </c>
      <c r="M333" s="11">
        <f t="shared" si="34"/>
        <v>968</v>
      </c>
      <c r="N333" s="11">
        <f t="shared" si="34"/>
        <v>975</v>
      </c>
      <c r="O333" s="11">
        <f t="shared" si="34"/>
        <v>974</v>
      </c>
      <c r="P333" s="11">
        <f t="shared" si="34"/>
        <v>968</v>
      </c>
      <c r="Q333" s="11">
        <f t="shared" si="34"/>
        <v>99</v>
      </c>
      <c r="R333" s="11">
        <f t="shared" si="34"/>
        <v>100</v>
      </c>
      <c r="S333" s="11">
        <f t="shared" si="34"/>
        <v>103</v>
      </c>
      <c r="T333" s="11">
        <f t="shared" si="34"/>
        <v>97</v>
      </c>
      <c r="U333" s="11">
        <f t="shared" si="34"/>
        <v>79</v>
      </c>
      <c r="V333" s="11">
        <f t="shared" si="34"/>
        <v>68</v>
      </c>
      <c r="W333" s="11">
        <f t="shared" si="34"/>
        <v>78</v>
      </c>
      <c r="X333" s="11">
        <f t="shared" si="34"/>
        <v>5</v>
      </c>
      <c r="Y333" s="11">
        <f t="shared" si="34"/>
        <v>15233</v>
      </c>
      <c r="Z333" s="11">
        <f t="shared" si="34"/>
        <v>1413</v>
      </c>
      <c r="AA333" s="11">
        <f t="shared" si="34"/>
        <v>16646</v>
      </c>
    </row>
    <row r="334" spans="1:27" x14ac:dyDescent="0.25">
      <c r="A334" s="22" t="str">
        <f t="shared" si="27"/>
        <v>Town of Ossining - 1</v>
      </c>
      <c r="B334" s="11">
        <v>130001</v>
      </c>
      <c r="C334" s="11">
        <v>168</v>
      </c>
      <c r="D334" s="11">
        <v>161</v>
      </c>
      <c r="E334" s="11">
        <v>166</v>
      </c>
      <c r="F334" s="11">
        <v>166</v>
      </c>
      <c r="G334" s="11">
        <v>166</v>
      </c>
      <c r="H334" s="11">
        <v>154</v>
      </c>
      <c r="I334" s="11">
        <v>163</v>
      </c>
      <c r="J334" s="11">
        <v>67</v>
      </c>
      <c r="K334" s="11">
        <v>58</v>
      </c>
      <c r="L334" s="11">
        <v>61</v>
      </c>
      <c r="M334" s="11">
        <v>52</v>
      </c>
      <c r="N334" s="11">
        <v>56</v>
      </c>
      <c r="O334" s="11">
        <v>60</v>
      </c>
      <c r="P334" s="11">
        <v>57</v>
      </c>
      <c r="Q334" s="11">
        <v>9</v>
      </c>
      <c r="R334" s="11">
        <v>8</v>
      </c>
      <c r="S334" s="11">
        <v>14</v>
      </c>
      <c r="T334" s="11">
        <v>12</v>
      </c>
      <c r="U334" s="11">
        <v>9</v>
      </c>
      <c r="V334" s="11">
        <v>9</v>
      </c>
      <c r="W334" s="11">
        <v>9</v>
      </c>
      <c r="X334" s="11">
        <v>0</v>
      </c>
      <c r="Y334" s="11">
        <f t="shared" si="28"/>
        <v>1625</v>
      </c>
      <c r="Z334" s="24">
        <f t="shared" si="29"/>
        <v>216</v>
      </c>
      <c r="AA334" s="11">
        <f t="shared" si="30"/>
        <v>1841</v>
      </c>
    </row>
    <row r="335" spans="1:27" x14ac:dyDescent="0.25">
      <c r="A335" s="22" t="str">
        <f t="shared" si="27"/>
        <v>Town of Ossining - 2</v>
      </c>
      <c r="B335" s="11">
        <v>130002</v>
      </c>
      <c r="C335" s="11">
        <v>236</v>
      </c>
      <c r="D335" s="11">
        <v>217</v>
      </c>
      <c r="E335" s="11">
        <v>225</v>
      </c>
      <c r="F335" s="11">
        <v>219</v>
      </c>
      <c r="G335" s="11">
        <v>228</v>
      </c>
      <c r="H335" s="11">
        <v>210</v>
      </c>
      <c r="I335" s="11">
        <v>224</v>
      </c>
      <c r="J335" s="11">
        <v>89</v>
      </c>
      <c r="K335" s="11">
        <v>78</v>
      </c>
      <c r="L335" s="11">
        <v>76</v>
      </c>
      <c r="M335" s="11">
        <v>72</v>
      </c>
      <c r="N335" s="11">
        <v>72</v>
      </c>
      <c r="O335" s="11">
        <v>79</v>
      </c>
      <c r="P335" s="11">
        <v>76</v>
      </c>
      <c r="Q335" s="11">
        <v>9</v>
      </c>
      <c r="R335" s="11">
        <v>15</v>
      </c>
      <c r="S335" s="11">
        <v>12</v>
      </c>
      <c r="T335" s="11">
        <v>14</v>
      </c>
      <c r="U335" s="11">
        <v>11</v>
      </c>
      <c r="V335" s="11">
        <v>13</v>
      </c>
      <c r="W335" s="11">
        <v>10</v>
      </c>
      <c r="X335" s="11">
        <v>0</v>
      </c>
      <c r="Y335" s="11">
        <f t="shared" si="28"/>
        <v>2185</v>
      </c>
      <c r="Z335" s="24">
        <f t="shared" si="29"/>
        <v>363</v>
      </c>
      <c r="AA335" s="11">
        <f t="shared" si="30"/>
        <v>2548</v>
      </c>
    </row>
    <row r="336" spans="1:27" x14ac:dyDescent="0.25">
      <c r="A336" s="22" t="str">
        <f t="shared" si="27"/>
        <v>Town of Ossining - 3</v>
      </c>
      <c r="B336" s="11">
        <v>130003</v>
      </c>
      <c r="C336" s="11">
        <v>271</v>
      </c>
      <c r="D336" s="11">
        <v>253</v>
      </c>
      <c r="E336" s="11">
        <v>276</v>
      </c>
      <c r="F336" s="11">
        <v>277</v>
      </c>
      <c r="G336" s="11">
        <v>272</v>
      </c>
      <c r="H336" s="11">
        <v>255</v>
      </c>
      <c r="I336" s="11">
        <v>258</v>
      </c>
      <c r="J336" s="11">
        <v>60</v>
      </c>
      <c r="K336" s="11">
        <v>51</v>
      </c>
      <c r="L336" s="11">
        <v>49</v>
      </c>
      <c r="M336" s="11">
        <v>47</v>
      </c>
      <c r="N336" s="11">
        <v>46</v>
      </c>
      <c r="O336" s="11">
        <v>49</v>
      </c>
      <c r="P336" s="11">
        <v>47</v>
      </c>
      <c r="Q336" s="11">
        <v>8</v>
      </c>
      <c r="R336" s="11">
        <v>9</v>
      </c>
      <c r="S336" s="11">
        <v>6</v>
      </c>
      <c r="T336" s="11">
        <v>6</v>
      </c>
      <c r="U336" s="11">
        <v>6</v>
      </c>
      <c r="V336" s="11">
        <v>8</v>
      </c>
      <c r="W336" s="11">
        <v>7</v>
      </c>
      <c r="X336" s="11">
        <v>0</v>
      </c>
      <c r="Y336" s="11">
        <f t="shared" si="28"/>
        <v>2261</v>
      </c>
      <c r="Z336" s="24">
        <f t="shared" si="29"/>
        <v>392</v>
      </c>
      <c r="AA336" s="11">
        <f t="shared" si="30"/>
        <v>2653</v>
      </c>
    </row>
    <row r="337" spans="1:27" x14ac:dyDescent="0.25">
      <c r="A337" s="22" t="str">
        <f t="shared" ref="A337:A403" si="35">VLOOKUP(B337,KEY,3,FALSE)</f>
        <v>Town of Ossining - 4</v>
      </c>
      <c r="B337" s="11">
        <v>130004</v>
      </c>
      <c r="C337" s="11">
        <v>224</v>
      </c>
      <c r="D337" s="11">
        <v>213</v>
      </c>
      <c r="E337" s="11">
        <v>221</v>
      </c>
      <c r="F337" s="11">
        <v>224</v>
      </c>
      <c r="G337" s="11">
        <v>219</v>
      </c>
      <c r="H337" s="11">
        <v>212</v>
      </c>
      <c r="I337" s="11">
        <v>211</v>
      </c>
      <c r="J337" s="11">
        <v>116</v>
      </c>
      <c r="K337" s="11">
        <v>109</v>
      </c>
      <c r="L337" s="11">
        <v>120</v>
      </c>
      <c r="M337" s="11">
        <v>113</v>
      </c>
      <c r="N337" s="11">
        <v>106</v>
      </c>
      <c r="O337" s="11">
        <v>105</v>
      </c>
      <c r="P337" s="11">
        <v>105</v>
      </c>
      <c r="Q337" s="11">
        <v>14</v>
      </c>
      <c r="R337" s="11">
        <v>10</v>
      </c>
      <c r="S337" s="11">
        <v>7</v>
      </c>
      <c r="T337" s="11">
        <v>7</v>
      </c>
      <c r="U337" s="11">
        <v>8</v>
      </c>
      <c r="V337" s="11">
        <v>7</v>
      </c>
      <c r="W337" s="11">
        <v>8</v>
      </c>
      <c r="X337" s="11">
        <v>0</v>
      </c>
      <c r="Y337" s="11">
        <f t="shared" si="28"/>
        <v>2359</v>
      </c>
      <c r="Z337" s="24">
        <f t="shared" si="29"/>
        <v>350</v>
      </c>
      <c r="AA337" s="11">
        <f t="shared" si="30"/>
        <v>2709</v>
      </c>
    </row>
    <row r="338" spans="1:27" x14ac:dyDescent="0.25">
      <c r="A338" s="22" t="str">
        <f t="shared" si="35"/>
        <v>Town of Ossining - 5</v>
      </c>
      <c r="B338" s="11">
        <v>130005</v>
      </c>
      <c r="C338" s="11">
        <v>238</v>
      </c>
      <c r="D338" s="11">
        <v>220</v>
      </c>
      <c r="E338" s="11">
        <v>228</v>
      </c>
      <c r="F338" s="11">
        <v>237</v>
      </c>
      <c r="G338" s="11">
        <v>228</v>
      </c>
      <c r="H338" s="11">
        <v>221</v>
      </c>
      <c r="I338" s="11">
        <v>230</v>
      </c>
      <c r="J338" s="11">
        <v>48</v>
      </c>
      <c r="K338" s="11">
        <v>44</v>
      </c>
      <c r="L338" s="11">
        <v>39</v>
      </c>
      <c r="M338" s="11">
        <v>36</v>
      </c>
      <c r="N338" s="11">
        <v>41</v>
      </c>
      <c r="O338" s="11">
        <v>38</v>
      </c>
      <c r="P338" s="11">
        <v>38</v>
      </c>
      <c r="Q338" s="11">
        <v>6</v>
      </c>
      <c r="R338" s="11">
        <v>9</v>
      </c>
      <c r="S338" s="11">
        <v>9</v>
      </c>
      <c r="T338" s="11">
        <v>6</v>
      </c>
      <c r="U338" s="11">
        <v>5</v>
      </c>
      <c r="V338" s="11">
        <v>5</v>
      </c>
      <c r="W338" s="11">
        <v>5</v>
      </c>
      <c r="X338" s="11">
        <v>0</v>
      </c>
      <c r="Y338" s="11">
        <f t="shared" si="28"/>
        <v>1931</v>
      </c>
      <c r="Z338" s="24">
        <f t="shared" si="29"/>
        <v>428</v>
      </c>
      <c r="AA338" s="11">
        <f t="shared" si="30"/>
        <v>2359</v>
      </c>
    </row>
    <row r="339" spans="1:27" x14ac:dyDescent="0.25">
      <c r="A339" s="22" t="str">
        <f t="shared" si="35"/>
        <v>Town of Ossining - 6</v>
      </c>
      <c r="B339" s="11">
        <v>130006</v>
      </c>
      <c r="C339" s="11">
        <v>322</v>
      </c>
      <c r="D339" s="11">
        <v>314</v>
      </c>
      <c r="E339" s="11">
        <v>316</v>
      </c>
      <c r="F339" s="11">
        <v>327</v>
      </c>
      <c r="G339" s="11">
        <v>319</v>
      </c>
      <c r="H339" s="11">
        <v>301</v>
      </c>
      <c r="I339" s="11">
        <v>318</v>
      </c>
      <c r="J339" s="11">
        <v>103</v>
      </c>
      <c r="K339" s="11">
        <v>97</v>
      </c>
      <c r="L339" s="11">
        <v>104</v>
      </c>
      <c r="M339" s="11">
        <v>91</v>
      </c>
      <c r="N339" s="11">
        <v>94</v>
      </c>
      <c r="O339" s="11">
        <v>96</v>
      </c>
      <c r="P339" s="11">
        <v>93</v>
      </c>
      <c r="Q339" s="11">
        <v>11</v>
      </c>
      <c r="R339" s="11">
        <v>11</v>
      </c>
      <c r="S339" s="11">
        <v>15</v>
      </c>
      <c r="T339" s="11">
        <v>15</v>
      </c>
      <c r="U339" s="11">
        <v>10</v>
      </c>
      <c r="V339" s="11">
        <v>9</v>
      </c>
      <c r="W339" s="11">
        <v>10</v>
      </c>
      <c r="X339" s="11">
        <v>0</v>
      </c>
      <c r="Y339" s="11">
        <f t="shared" si="28"/>
        <v>2976</v>
      </c>
      <c r="Z339" s="24">
        <f t="shared" si="29"/>
        <v>510</v>
      </c>
      <c r="AA339" s="11">
        <f t="shared" si="30"/>
        <v>3486</v>
      </c>
    </row>
    <row r="340" spans="1:27" x14ac:dyDescent="0.25">
      <c r="A340" s="22" t="str">
        <f t="shared" si="35"/>
        <v>Town of Ossining - 7</v>
      </c>
      <c r="B340" s="11">
        <v>130007</v>
      </c>
      <c r="C340" s="11">
        <v>203</v>
      </c>
      <c r="D340" s="11">
        <v>180</v>
      </c>
      <c r="E340" s="11">
        <v>188</v>
      </c>
      <c r="F340" s="11">
        <v>190</v>
      </c>
      <c r="G340" s="11">
        <v>175</v>
      </c>
      <c r="H340" s="11">
        <v>168</v>
      </c>
      <c r="I340" s="11">
        <v>165</v>
      </c>
      <c r="J340" s="11">
        <v>74</v>
      </c>
      <c r="K340" s="11">
        <v>61</v>
      </c>
      <c r="L340" s="11">
        <v>71</v>
      </c>
      <c r="M340" s="11">
        <v>61</v>
      </c>
      <c r="N340" s="11">
        <v>68</v>
      </c>
      <c r="O340" s="11">
        <v>67</v>
      </c>
      <c r="P340" s="11">
        <v>64</v>
      </c>
      <c r="Q340" s="11">
        <v>6</v>
      </c>
      <c r="R340" s="11">
        <v>8</v>
      </c>
      <c r="S340" s="11">
        <v>10</v>
      </c>
      <c r="T340" s="11">
        <v>7</v>
      </c>
      <c r="U340" s="11">
        <v>5</v>
      </c>
      <c r="V340" s="11">
        <v>2</v>
      </c>
      <c r="W340" s="11">
        <v>9</v>
      </c>
      <c r="X340" s="11">
        <v>0</v>
      </c>
      <c r="Y340" s="11">
        <f t="shared" si="28"/>
        <v>1782</v>
      </c>
      <c r="Z340" s="24">
        <f t="shared" si="29"/>
        <v>437</v>
      </c>
      <c r="AA340" s="11">
        <f t="shared" si="30"/>
        <v>2219</v>
      </c>
    </row>
    <row r="341" spans="1:27" x14ac:dyDescent="0.25">
      <c r="A341" s="22" t="str">
        <f t="shared" si="35"/>
        <v>Town of Ossining - 8</v>
      </c>
      <c r="B341" s="11">
        <v>130008</v>
      </c>
      <c r="C341" s="11">
        <v>325</v>
      </c>
      <c r="D341" s="11">
        <v>308</v>
      </c>
      <c r="E341" s="11">
        <v>317</v>
      </c>
      <c r="F341" s="11">
        <v>327</v>
      </c>
      <c r="G341" s="11">
        <v>308</v>
      </c>
      <c r="H341" s="11">
        <v>311</v>
      </c>
      <c r="I341" s="11">
        <v>317</v>
      </c>
      <c r="J341" s="11">
        <v>101</v>
      </c>
      <c r="K341" s="11">
        <v>98</v>
      </c>
      <c r="L341" s="11">
        <v>101</v>
      </c>
      <c r="M341" s="11">
        <v>87</v>
      </c>
      <c r="N341" s="11">
        <v>97</v>
      </c>
      <c r="O341" s="11">
        <v>93</v>
      </c>
      <c r="P341" s="11">
        <v>99</v>
      </c>
      <c r="Q341" s="11">
        <v>15</v>
      </c>
      <c r="R341" s="11">
        <v>18</v>
      </c>
      <c r="S341" s="11">
        <v>22</v>
      </c>
      <c r="T341" s="11">
        <v>23</v>
      </c>
      <c r="U341" s="11">
        <v>17</v>
      </c>
      <c r="V341" s="11">
        <v>15</v>
      </c>
      <c r="W341" s="11">
        <v>22</v>
      </c>
      <c r="X341" s="11">
        <v>0</v>
      </c>
      <c r="Y341" s="11">
        <f t="shared" si="28"/>
        <v>3021</v>
      </c>
      <c r="Z341" s="24">
        <f t="shared" si="29"/>
        <v>402</v>
      </c>
      <c r="AA341" s="11">
        <f t="shared" si="30"/>
        <v>3423</v>
      </c>
    </row>
    <row r="342" spans="1:27" x14ac:dyDescent="0.25">
      <c r="A342" s="22" t="str">
        <f t="shared" si="35"/>
        <v>Town of Ossining - 9</v>
      </c>
      <c r="B342" s="11">
        <v>130009</v>
      </c>
      <c r="C342" s="11">
        <v>204</v>
      </c>
      <c r="D342" s="11">
        <v>194</v>
      </c>
      <c r="E342" s="11">
        <v>203</v>
      </c>
      <c r="F342" s="11">
        <v>202</v>
      </c>
      <c r="G342" s="11">
        <v>198</v>
      </c>
      <c r="H342" s="11">
        <v>190</v>
      </c>
      <c r="I342" s="11">
        <v>195</v>
      </c>
      <c r="J342" s="11">
        <v>102</v>
      </c>
      <c r="K342" s="11">
        <v>98</v>
      </c>
      <c r="L342" s="11">
        <v>98</v>
      </c>
      <c r="M342" s="11">
        <v>90</v>
      </c>
      <c r="N342" s="11">
        <v>96</v>
      </c>
      <c r="O342" s="11">
        <v>101</v>
      </c>
      <c r="P342" s="11">
        <v>90</v>
      </c>
      <c r="Q342" s="11">
        <v>19</v>
      </c>
      <c r="R342" s="11">
        <v>16</v>
      </c>
      <c r="S342" s="11">
        <v>12</v>
      </c>
      <c r="T342" s="11">
        <v>15</v>
      </c>
      <c r="U342" s="11">
        <v>13</v>
      </c>
      <c r="V342" s="11">
        <v>14</v>
      </c>
      <c r="W342" s="11">
        <v>13</v>
      </c>
      <c r="X342" s="11">
        <v>0</v>
      </c>
      <c r="Y342" s="11">
        <f t="shared" si="28"/>
        <v>2163</v>
      </c>
      <c r="Z342" s="24">
        <f t="shared" si="29"/>
        <v>322</v>
      </c>
      <c r="AA342" s="11">
        <f t="shared" si="30"/>
        <v>2485</v>
      </c>
    </row>
    <row r="343" spans="1:27" x14ac:dyDescent="0.25">
      <c r="A343" s="22" t="str">
        <f t="shared" si="35"/>
        <v>Town of Ossining - 10</v>
      </c>
      <c r="B343" s="11">
        <v>130010</v>
      </c>
      <c r="C343" s="11">
        <v>294</v>
      </c>
      <c r="D343" s="11">
        <v>291</v>
      </c>
      <c r="E343" s="11">
        <v>295</v>
      </c>
      <c r="F343" s="11">
        <v>297</v>
      </c>
      <c r="G343" s="11">
        <v>291</v>
      </c>
      <c r="H343" s="11">
        <v>277</v>
      </c>
      <c r="I343" s="11">
        <v>281</v>
      </c>
      <c r="J343" s="11">
        <v>102</v>
      </c>
      <c r="K343" s="11">
        <v>91</v>
      </c>
      <c r="L343" s="11">
        <v>89</v>
      </c>
      <c r="M343" s="11">
        <v>87</v>
      </c>
      <c r="N343" s="11">
        <v>87</v>
      </c>
      <c r="O343" s="11">
        <v>87</v>
      </c>
      <c r="P343" s="11">
        <v>85</v>
      </c>
      <c r="Q343" s="11">
        <v>10</v>
      </c>
      <c r="R343" s="11">
        <v>11</v>
      </c>
      <c r="S343" s="11">
        <v>16</v>
      </c>
      <c r="T343" s="11">
        <v>15</v>
      </c>
      <c r="U343" s="11">
        <v>10</v>
      </c>
      <c r="V343" s="11">
        <v>9</v>
      </c>
      <c r="W343" s="11">
        <v>10</v>
      </c>
      <c r="X343" s="11">
        <v>0</v>
      </c>
      <c r="Y343" s="11">
        <f t="shared" si="28"/>
        <v>2735</v>
      </c>
      <c r="Z343" s="24">
        <f t="shared" si="29"/>
        <v>352</v>
      </c>
      <c r="AA343" s="11">
        <f t="shared" si="30"/>
        <v>3087</v>
      </c>
    </row>
    <row r="344" spans="1:27" x14ac:dyDescent="0.25">
      <c r="A344" s="22" t="str">
        <f t="shared" si="35"/>
        <v>Town of Ossining - 11</v>
      </c>
      <c r="B344" s="11">
        <v>130011</v>
      </c>
      <c r="C344" s="11">
        <v>168</v>
      </c>
      <c r="D344" s="11">
        <v>163</v>
      </c>
      <c r="E344" s="11">
        <v>156</v>
      </c>
      <c r="F344" s="11">
        <v>163</v>
      </c>
      <c r="G344" s="11">
        <v>158</v>
      </c>
      <c r="H344" s="11">
        <v>156</v>
      </c>
      <c r="I344" s="11">
        <v>160</v>
      </c>
      <c r="J344" s="11">
        <v>84</v>
      </c>
      <c r="K344" s="11">
        <v>85</v>
      </c>
      <c r="L344" s="11">
        <v>88</v>
      </c>
      <c r="M344" s="11">
        <v>83</v>
      </c>
      <c r="N344" s="11">
        <v>87</v>
      </c>
      <c r="O344" s="11">
        <v>79</v>
      </c>
      <c r="P344" s="11">
        <v>77</v>
      </c>
      <c r="Q344" s="11">
        <v>14</v>
      </c>
      <c r="R344" s="11">
        <v>13</v>
      </c>
      <c r="S344" s="11">
        <v>11</v>
      </c>
      <c r="T344" s="11">
        <v>7</v>
      </c>
      <c r="U344" s="11">
        <v>6</v>
      </c>
      <c r="V344" s="11">
        <v>8</v>
      </c>
      <c r="W344" s="11">
        <v>11</v>
      </c>
      <c r="X344" s="11">
        <v>0</v>
      </c>
      <c r="Y344" s="11">
        <f t="shared" si="28"/>
        <v>1777</v>
      </c>
      <c r="Z344" s="24">
        <f t="shared" si="29"/>
        <v>302</v>
      </c>
      <c r="AA344" s="11">
        <f t="shared" si="30"/>
        <v>2079</v>
      </c>
    </row>
    <row r="345" spans="1:27" x14ac:dyDescent="0.25">
      <c r="A345" s="22" t="str">
        <f t="shared" si="35"/>
        <v>Town of Ossining - 12</v>
      </c>
      <c r="B345" s="11">
        <v>130012</v>
      </c>
      <c r="C345" s="11">
        <v>281</v>
      </c>
      <c r="D345" s="11">
        <v>271</v>
      </c>
      <c r="E345" s="11">
        <v>276</v>
      </c>
      <c r="F345" s="11">
        <v>279</v>
      </c>
      <c r="G345" s="11">
        <v>279</v>
      </c>
      <c r="H345" s="11">
        <v>271</v>
      </c>
      <c r="I345" s="11">
        <v>272</v>
      </c>
      <c r="J345" s="11">
        <v>167</v>
      </c>
      <c r="K345" s="11">
        <v>162</v>
      </c>
      <c r="L345" s="11">
        <v>173</v>
      </c>
      <c r="M345" s="11">
        <v>156</v>
      </c>
      <c r="N345" s="11">
        <v>158</v>
      </c>
      <c r="O345" s="11">
        <v>157</v>
      </c>
      <c r="P345" s="11">
        <v>153</v>
      </c>
      <c r="Q345" s="11">
        <v>24</v>
      </c>
      <c r="R345" s="11">
        <v>18</v>
      </c>
      <c r="S345" s="11">
        <v>17</v>
      </c>
      <c r="T345" s="11">
        <v>16</v>
      </c>
      <c r="U345" s="11">
        <v>16</v>
      </c>
      <c r="V345" s="11">
        <v>13</v>
      </c>
      <c r="W345" s="11">
        <v>14</v>
      </c>
      <c r="X345" s="11">
        <v>0</v>
      </c>
      <c r="Y345" s="11">
        <f t="shared" si="28"/>
        <v>3173</v>
      </c>
      <c r="Z345" s="24">
        <f t="shared" si="29"/>
        <v>411</v>
      </c>
      <c r="AA345" s="11">
        <f t="shared" si="30"/>
        <v>3584</v>
      </c>
    </row>
    <row r="346" spans="1:27" x14ac:dyDescent="0.25">
      <c r="A346" s="22" t="str">
        <f t="shared" si="35"/>
        <v>Town of Ossining - 13</v>
      </c>
      <c r="B346" s="11">
        <v>130013</v>
      </c>
      <c r="C346" s="11">
        <v>236</v>
      </c>
      <c r="D346" s="11">
        <v>229</v>
      </c>
      <c r="E346" s="11">
        <v>226</v>
      </c>
      <c r="F346" s="11">
        <v>232</v>
      </c>
      <c r="G346" s="11">
        <v>232</v>
      </c>
      <c r="H346" s="11">
        <v>220</v>
      </c>
      <c r="I346" s="11">
        <v>224</v>
      </c>
      <c r="J346" s="11">
        <v>108</v>
      </c>
      <c r="K346" s="11">
        <v>97</v>
      </c>
      <c r="L346" s="11">
        <v>112</v>
      </c>
      <c r="M346" s="11">
        <v>102</v>
      </c>
      <c r="N346" s="11">
        <v>94</v>
      </c>
      <c r="O346" s="11">
        <v>98</v>
      </c>
      <c r="P346" s="11">
        <v>100</v>
      </c>
      <c r="Q346" s="11">
        <v>9</v>
      </c>
      <c r="R346" s="11">
        <v>11</v>
      </c>
      <c r="S346" s="11">
        <v>14</v>
      </c>
      <c r="T346" s="11">
        <v>8</v>
      </c>
      <c r="U346" s="11">
        <v>10</v>
      </c>
      <c r="V346" s="11">
        <v>10</v>
      </c>
      <c r="W346" s="11">
        <v>9</v>
      </c>
      <c r="X346" s="11">
        <v>0</v>
      </c>
      <c r="Y346" s="11">
        <f t="shared" si="28"/>
        <v>2381</v>
      </c>
      <c r="Z346" s="24">
        <f t="shared" si="29"/>
        <v>300</v>
      </c>
      <c r="AA346" s="11">
        <f t="shared" si="30"/>
        <v>2681</v>
      </c>
    </row>
    <row r="347" spans="1:27" x14ac:dyDescent="0.25">
      <c r="A347" s="22" t="str">
        <f t="shared" si="35"/>
        <v>Town of Ossining - 14</v>
      </c>
      <c r="B347" s="11">
        <v>130014</v>
      </c>
      <c r="C347" s="11">
        <v>337</v>
      </c>
      <c r="D347" s="11">
        <v>332</v>
      </c>
      <c r="E347" s="11">
        <v>339</v>
      </c>
      <c r="F347" s="11">
        <v>346</v>
      </c>
      <c r="G347" s="11">
        <v>336</v>
      </c>
      <c r="H347" s="11">
        <v>325</v>
      </c>
      <c r="I347" s="11">
        <v>327</v>
      </c>
      <c r="J347" s="11">
        <v>251</v>
      </c>
      <c r="K347" s="11">
        <v>228</v>
      </c>
      <c r="L347" s="11">
        <v>242</v>
      </c>
      <c r="M347" s="11">
        <v>220</v>
      </c>
      <c r="N347" s="11">
        <v>228</v>
      </c>
      <c r="O347" s="11">
        <v>232</v>
      </c>
      <c r="P347" s="11">
        <v>227</v>
      </c>
      <c r="Q347" s="11">
        <v>21</v>
      </c>
      <c r="R347" s="11">
        <v>24</v>
      </c>
      <c r="S347" s="11">
        <v>22</v>
      </c>
      <c r="T347" s="11">
        <v>24</v>
      </c>
      <c r="U347" s="11">
        <v>22</v>
      </c>
      <c r="V347" s="11">
        <v>19</v>
      </c>
      <c r="W347" s="11">
        <v>19</v>
      </c>
      <c r="X347" s="11">
        <v>3</v>
      </c>
      <c r="Y347" s="11">
        <f t="shared" si="28"/>
        <v>4124</v>
      </c>
      <c r="Z347" s="24">
        <f t="shared" si="29"/>
        <v>426</v>
      </c>
      <c r="AA347" s="11">
        <f t="shared" si="30"/>
        <v>4550</v>
      </c>
    </row>
    <row r="348" spans="1:27" x14ac:dyDescent="0.25">
      <c r="A348" s="22" t="str">
        <f t="shared" si="35"/>
        <v>Town of Ossining - 15</v>
      </c>
      <c r="B348" s="11">
        <v>130015</v>
      </c>
      <c r="C348" s="11">
        <v>415</v>
      </c>
      <c r="D348" s="11">
        <v>394</v>
      </c>
      <c r="E348" s="11">
        <v>402</v>
      </c>
      <c r="F348" s="11">
        <v>399</v>
      </c>
      <c r="G348" s="11">
        <v>403</v>
      </c>
      <c r="H348" s="11">
        <v>395</v>
      </c>
      <c r="I348" s="11">
        <v>409</v>
      </c>
      <c r="J348" s="11">
        <v>250</v>
      </c>
      <c r="K348" s="11">
        <v>240</v>
      </c>
      <c r="L348" s="11">
        <v>239</v>
      </c>
      <c r="M348" s="11">
        <v>227</v>
      </c>
      <c r="N348" s="11">
        <v>224</v>
      </c>
      <c r="O348" s="11">
        <v>232</v>
      </c>
      <c r="P348" s="11">
        <v>215</v>
      </c>
      <c r="Q348" s="11">
        <v>27</v>
      </c>
      <c r="R348" s="11">
        <v>22</v>
      </c>
      <c r="S348" s="11">
        <v>21</v>
      </c>
      <c r="T348" s="11">
        <v>23</v>
      </c>
      <c r="U348" s="11">
        <v>20</v>
      </c>
      <c r="V348" s="11">
        <v>15</v>
      </c>
      <c r="W348" s="11">
        <v>18</v>
      </c>
      <c r="X348" s="11">
        <v>1</v>
      </c>
      <c r="Y348" s="11">
        <f t="shared" si="28"/>
        <v>4591</v>
      </c>
      <c r="Z348" s="24">
        <f t="shared" si="29"/>
        <v>491</v>
      </c>
      <c r="AA348" s="11">
        <f t="shared" si="30"/>
        <v>5082</v>
      </c>
    </row>
    <row r="349" spans="1:27" x14ac:dyDescent="0.25">
      <c r="A349" s="22" t="str">
        <f t="shared" si="35"/>
        <v>Town of Ossining - 16</v>
      </c>
      <c r="B349" s="11">
        <v>130016</v>
      </c>
      <c r="C349" s="11">
        <v>211</v>
      </c>
      <c r="D349" s="11">
        <v>210</v>
      </c>
      <c r="E349" s="11">
        <v>212</v>
      </c>
      <c r="F349" s="11">
        <v>214</v>
      </c>
      <c r="G349" s="11">
        <v>211</v>
      </c>
      <c r="H349" s="11">
        <v>212</v>
      </c>
      <c r="I349" s="11">
        <v>210</v>
      </c>
      <c r="J349" s="11">
        <v>124</v>
      </c>
      <c r="K349" s="11">
        <v>116</v>
      </c>
      <c r="L349" s="11">
        <v>116</v>
      </c>
      <c r="M349" s="11">
        <v>108</v>
      </c>
      <c r="N349" s="11">
        <v>115</v>
      </c>
      <c r="O349" s="11">
        <v>119</v>
      </c>
      <c r="P349" s="11">
        <v>112</v>
      </c>
      <c r="Q349" s="11">
        <v>15</v>
      </c>
      <c r="R349" s="11">
        <v>16</v>
      </c>
      <c r="S349" s="11">
        <v>16</v>
      </c>
      <c r="T349" s="11">
        <v>17</v>
      </c>
      <c r="U349" s="11">
        <v>14</v>
      </c>
      <c r="V349" s="11">
        <v>9</v>
      </c>
      <c r="W349" s="11">
        <v>12</v>
      </c>
      <c r="X349" s="11">
        <v>0</v>
      </c>
      <c r="Y349" s="11">
        <f t="shared" ref="Y349:Y416" si="36">SUM(C349:X349)</f>
        <v>2389</v>
      </c>
      <c r="Z349" s="24">
        <f t="shared" ref="Z349:Z416" si="37">SUM(AA349-Y349)</f>
        <v>201</v>
      </c>
      <c r="AA349" s="11">
        <f t="shared" ref="AA349:AA416" si="38">VLOOKUP(B349,KEY,2,FALSE)*7</f>
        <v>2590</v>
      </c>
    </row>
    <row r="350" spans="1:27" x14ac:dyDescent="0.25">
      <c r="A350" s="22" t="str">
        <f t="shared" si="35"/>
        <v>Town of Ossining - 17</v>
      </c>
      <c r="B350" s="11">
        <v>130017</v>
      </c>
      <c r="C350" s="11">
        <v>338</v>
      </c>
      <c r="D350" s="11">
        <v>324</v>
      </c>
      <c r="E350" s="11">
        <v>328</v>
      </c>
      <c r="F350" s="11">
        <v>338</v>
      </c>
      <c r="G350" s="11">
        <v>329</v>
      </c>
      <c r="H350" s="11">
        <v>311</v>
      </c>
      <c r="I350" s="11">
        <v>327</v>
      </c>
      <c r="J350" s="11">
        <v>176</v>
      </c>
      <c r="K350" s="11">
        <v>173</v>
      </c>
      <c r="L350" s="11">
        <v>172</v>
      </c>
      <c r="M350" s="11">
        <v>162</v>
      </c>
      <c r="N350" s="11">
        <v>160</v>
      </c>
      <c r="O350" s="11">
        <v>166</v>
      </c>
      <c r="P350" s="11">
        <v>161</v>
      </c>
      <c r="Q350" s="11">
        <v>17</v>
      </c>
      <c r="R350" s="11">
        <v>18</v>
      </c>
      <c r="S350" s="11">
        <v>17</v>
      </c>
      <c r="T350" s="11">
        <v>20</v>
      </c>
      <c r="U350" s="11">
        <v>16</v>
      </c>
      <c r="V350" s="11">
        <v>15</v>
      </c>
      <c r="W350" s="11">
        <v>15</v>
      </c>
      <c r="X350" s="11">
        <v>0</v>
      </c>
      <c r="Y350" s="11">
        <f t="shared" si="36"/>
        <v>3583</v>
      </c>
      <c r="Z350" s="24">
        <f t="shared" si="37"/>
        <v>463</v>
      </c>
      <c r="AA350" s="11">
        <f t="shared" si="38"/>
        <v>4046</v>
      </c>
    </row>
    <row r="351" spans="1:27" x14ac:dyDescent="0.25">
      <c r="A351" s="22" t="str">
        <f t="shared" si="35"/>
        <v>Town of Ossining - 18</v>
      </c>
      <c r="B351" s="11">
        <v>130018</v>
      </c>
      <c r="C351" s="11">
        <v>231</v>
      </c>
      <c r="D351" s="11">
        <v>219</v>
      </c>
      <c r="E351" s="11">
        <v>224</v>
      </c>
      <c r="F351" s="11">
        <v>229</v>
      </c>
      <c r="G351" s="11">
        <v>217</v>
      </c>
      <c r="H351" s="11">
        <v>213</v>
      </c>
      <c r="I351" s="11">
        <v>219</v>
      </c>
      <c r="J351" s="11">
        <v>102</v>
      </c>
      <c r="K351" s="11">
        <v>94</v>
      </c>
      <c r="L351" s="11">
        <v>100</v>
      </c>
      <c r="M351" s="11">
        <v>85</v>
      </c>
      <c r="N351" s="11">
        <v>93</v>
      </c>
      <c r="O351" s="11">
        <v>97</v>
      </c>
      <c r="P351" s="11">
        <v>91</v>
      </c>
      <c r="Q351" s="11">
        <v>12</v>
      </c>
      <c r="R351" s="11">
        <v>18</v>
      </c>
      <c r="S351" s="11">
        <v>17</v>
      </c>
      <c r="T351" s="11">
        <v>15</v>
      </c>
      <c r="U351" s="11">
        <v>14</v>
      </c>
      <c r="V351" s="11">
        <v>13</v>
      </c>
      <c r="W351" s="11">
        <v>16</v>
      </c>
      <c r="X351" s="11">
        <v>2</v>
      </c>
      <c r="Y351" s="11">
        <f t="shared" si="36"/>
        <v>2321</v>
      </c>
      <c r="Z351" s="24">
        <f t="shared" si="37"/>
        <v>290</v>
      </c>
      <c r="AA351" s="11">
        <f t="shared" si="38"/>
        <v>2611</v>
      </c>
    </row>
    <row r="352" spans="1:27" x14ac:dyDescent="0.25">
      <c r="A352" s="22" t="str">
        <f t="shared" si="35"/>
        <v>Town of Ossining - 19</v>
      </c>
      <c r="B352" s="11">
        <v>130019</v>
      </c>
      <c r="C352" s="11">
        <v>469</v>
      </c>
      <c r="D352" s="11">
        <v>455</v>
      </c>
      <c r="E352" s="11">
        <v>466</v>
      </c>
      <c r="F352" s="11">
        <v>476</v>
      </c>
      <c r="G352" s="11">
        <v>467</v>
      </c>
      <c r="H352" s="11">
        <v>458</v>
      </c>
      <c r="I352" s="11">
        <v>460</v>
      </c>
      <c r="J352" s="11">
        <v>218</v>
      </c>
      <c r="K352" s="11">
        <v>214</v>
      </c>
      <c r="L352" s="11">
        <v>227</v>
      </c>
      <c r="M352" s="11">
        <v>219</v>
      </c>
      <c r="N352" s="11">
        <v>215</v>
      </c>
      <c r="O352" s="11">
        <v>213</v>
      </c>
      <c r="P352" s="11">
        <v>220</v>
      </c>
      <c r="Q352" s="11">
        <v>26</v>
      </c>
      <c r="R352" s="11">
        <v>27</v>
      </c>
      <c r="S352" s="11">
        <v>22</v>
      </c>
      <c r="T352" s="11">
        <v>23</v>
      </c>
      <c r="U352" s="11">
        <v>23</v>
      </c>
      <c r="V352" s="11">
        <v>20</v>
      </c>
      <c r="W352" s="11">
        <v>19</v>
      </c>
      <c r="X352" s="11">
        <v>0</v>
      </c>
      <c r="Y352" s="11">
        <f t="shared" si="36"/>
        <v>4937</v>
      </c>
      <c r="Z352" s="24">
        <f t="shared" si="37"/>
        <v>425</v>
      </c>
      <c r="AA352" s="11">
        <f t="shared" si="38"/>
        <v>5362</v>
      </c>
    </row>
    <row r="353" spans="1:27" x14ac:dyDescent="0.25">
      <c r="A353" s="22" t="str">
        <f t="shared" si="35"/>
        <v>Town of Ossining - 20</v>
      </c>
      <c r="B353" s="11">
        <v>130020</v>
      </c>
      <c r="C353" s="11">
        <v>112</v>
      </c>
      <c r="D353" s="11">
        <v>110</v>
      </c>
      <c r="E353" s="11">
        <v>107</v>
      </c>
      <c r="F353" s="11">
        <v>109</v>
      </c>
      <c r="G353" s="11">
        <v>105</v>
      </c>
      <c r="H353" s="11">
        <v>105</v>
      </c>
      <c r="I353" s="11">
        <v>106</v>
      </c>
      <c r="J353" s="11">
        <v>61</v>
      </c>
      <c r="K353" s="11">
        <v>62</v>
      </c>
      <c r="L353" s="11">
        <v>70</v>
      </c>
      <c r="M353" s="11">
        <v>61</v>
      </c>
      <c r="N353" s="11">
        <v>61</v>
      </c>
      <c r="O353" s="11">
        <v>62</v>
      </c>
      <c r="P353" s="11">
        <v>62</v>
      </c>
      <c r="Q353" s="11">
        <v>15</v>
      </c>
      <c r="R353" s="11">
        <v>9</v>
      </c>
      <c r="S353" s="11">
        <v>6</v>
      </c>
      <c r="T353" s="11">
        <v>11</v>
      </c>
      <c r="U353" s="11">
        <v>9</v>
      </c>
      <c r="V353" s="11">
        <v>6</v>
      </c>
      <c r="W353" s="11">
        <v>7</v>
      </c>
      <c r="X353" s="11">
        <v>0</v>
      </c>
      <c r="Y353" s="11">
        <f t="shared" si="36"/>
        <v>1256</v>
      </c>
      <c r="Z353" s="24">
        <f t="shared" si="37"/>
        <v>123</v>
      </c>
      <c r="AA353" s="11">
        <f t="shared" si="38"/>
        <v>1379</v>
      </c>
    </row>
    <row r="354" spans="1:27" x14ac:dyDescent="0.25">
      <c r="A354" s="22" t="str">
        <f t="shared" si="35"/>
        <v>Town of Ossining - 21</v>
      </c>
      <c r="B354" s="11">
        <v>130021</v>
      </c>
      <c r="C354" s="11">
        <v>271</v>
      </c>
      <c r="D354" s="11">
        <v>258</v>
      </c>
      <c r="E354" s="11">
        <v>273</v>
      </c>
      <c r="F354" s="11">
        <v>272</v>
      </c>
      <c r="G354" s="11">
        <v>257</v>
      </c>
      <c r="H354" s="11">
        <v>248</v>
      </c>
      <c r="I354" s="11">
        <v>256</v>
      </c>
      <c r="J354" s="11">
        <v>140</v>
      </c>
      <c r="K354" s="11">
        <v>128</v>
      </c>
      <c r="L354" s="11">
        <v>135</v>
      </c>
      <c r="M354" s="11">
        <v>125</v>
      </c>
      <c r="N354" s="11">
        <v>127</v>
      </c>
      <c r="O354" s="11">
        <v>127</v>
      </c>
      <c r="P354" s="11">
        <v>123</v>
      </c>
      <c r="Q354" s="11">
        <v>12</v>
      </c>
      <c r="R354" s="11">
        <v>12</v>
      </c>
      <c r="S354" s="11">
        <v>15</v>
      </c>
      <c r="T354" s="11">
        <v>11</v>
      </c>
      <c r="U354" s="11">
        <v>10</v>
      </c>
      <c r="V354" s="11">
        <v>9</v>
      </c>
      <c r="W354" s="11">
        <v>13</v>
      </c>
      <c r="X354" s="11">
        <v>0</v>
      </c>
      <c r="Y354" s="11">
        <f t="shared" si="36"/>
        <v>2822</v>
      </c>
      <c r="Z354" s="24">
        <f t="shared" si="37"/>
        <v>377</v>
      </c>
      <c r="AA354" s="11">
        <f t="shared" si="38"/>
        <v>3199</v>
      </c>
    </row>
    <row r="355" spans="1:27" x14ac:dyDescent="0.25">
      <c r="A355" s="22" t="str">
        <f t="shared" si="35"/>
        <v>Town of Ossining - 22</v>
      </c>
      <c r="B355" s="11">
        <v>130022</v>
      </c>
      <c r="C355" s="11">
        <v>222</v>
      </c>
      <c r="D355" s="11">
        <v>203</v>
      </c>
      <c r="E355" s="11">
        <v>210</v>
      </c>
      <c r="F355" s="11">
        <v>210</v>
      </c>
      <c r="G355" s="11">
        <v>206</v>
      </c>
      <c r="H355" s="11">
        <v>194</v>
      </c>
      <c r="I355" s="11">
        <v>200</v>
      </c>
      <c r="J355" s="11">
        <v>85</v>
      </c>
      <c r="K355" s="11">
        <v>81</v>
      </c>
      <c r="L355" s="11">
        <v>85</v>
      </c>
      <c r="M355" s="11">
        <v>73</v>
      </c>
      <c r="N355" s="11">
        <v>75</v>
      </c>
      <c r="O355" s="11">
        <v>79</v>
      </c>
      <c r="P355" s="11">
        <v>77</v>
      </c>
      <c r="Q355" s="11">
        <v>12</v>
      </c>
      <c r="R355" s="11">
        <v>8</v>
      </c>
      <c r="S355" s="11">
        <v>11</v>
      </c>
      <c r="T355" s="11">
        <v>12</v>
      </c>
      <c r="U355" s="11">
        <v>11</v>
      </c>
      <c r="V355" s="11">
        <v>9</v>
      </c>
      <c r="W355" s="11">
        <v>9</v>
      </c>
      <c r="X355" s="11">
        <v>0</v>
      </c>
      <c r="Y355" s="11">
        <f t="shared" si="36"/>
        <v>2072</v>
      </c>
      <c r="Z355" s="24">
        <f t="shared" si="37"/>
        <v>315</v>
      </c>
      <c r="AA355" s="11">
        <f t="shared" si="38"/>
        <v>2387</v>
      </c>
    </row>
    <row r="356" spans="1:27" x14ac:dyDescent="0.25">
      <c r="A356" s="22" t="str">
        <f t="shared" si="35"/>
        <v>Town of Ossining - 23</v>
      </c>
      <c r="B356" s="11">
        <v>130023</v>
      </c>
      <c r="C356" s="11">
        <v>178</v>
      </c>
      <c r="D356" s="11">
        <v>171</v>
      </c>
      <c r="E356" s="11">
        <v>180</v>
      </c>
      <c r="F356" s="11">
        <v>181</v>
      </c>
      <c r="G356" s="11">
        <v>173</v>
      </c>
      <c r="H356" s="11">
        <v>167</v>
      </c>
      <c r="I356" s="11">
        <v>170</v>
      </c>
      <c r="J356" s="11">
        <v>107</v>
      </c>
      <c r="K356" s="11">
        <v>104</v>
      </c>
      <c r="L356" s="11">
        <v>107</v>
      </c>
      <c r="M356" s="11">
        <v>99</v>
      </c>
      <c r="N356" s="11">
        <v>100</v>
      </c>
      <c r="O356" s="11">
        <v>102</v>
      </c>
      <c r="P356" s="11">
        <v>104</v>
      </c>
      <c r="Q356" s="11">
        <v>10</v>
      </c>
      <c r="R356" s="11">
        <v>8</v>
      </c>
      <c r="S356" s="11">
        <v>8</v>
      </c>
      <c r="T356" s="11">
        <v>7</v>
      </c>
      <c r="U356" s="11">
        <v>4</v>
      </c>
      <c r="V356" s="11">
        <v>3</v>
      </c>
      <c r="W356" s="11">
        <v>4</v>
      </c>
      <c r="X356" s="11">
        <v>0</v>
      </c>
      <c r="Y356" s="11">
        <f t="shared" si="36"/>
        <v>1987</v>
      </c>
      <c r="Z356" s="24">
        <f t="shared" si="37"/>
        <v>358</v>
      </c>
      <c r="AA356" s="11">
        <f t="shared" si="38"/>
        <v>2345</v>
      </c>
    </row>
    <row r="357" spans="1:27" x14ac:dyDescent="0.25">
      <c r="A357" s="22" t="str">
        <f t="shared" si="35"/>
        <v>Town of Ossining - 24</v>
      </c>
      <c r="B357" s="11">
        <v>130024</v>
      </c>
      <c r="C357" s="11">
        <v>70</v>
      </c>
      <c r="D357" s="11">
        <v>67</v>
      </c>
      <c r="E357" s="11">
        <v>67</v>
      </c>
      <c r="F357" s="11">
        <v>68</v>
      </c>
      <c r="G357" s="11">
        <v>67</v>
      </c>
      <c r="H357" s="11">
        <v>67</v>
      </c>
      <c r="I357" s="11">
        <v>65</v>
      </c>
      <c r="J357" s="11">
        <v>17</v>
      </c>
      <c r="K357" s="11">
        <v>15</v>
      </c>
      <c r="L357" s="11">
        <v>17</v>
      </c>
      <c r="M357" s="11">
        <v>16</v>
      </c>
      <c r="N357" s="11">
        <v>15</v>
      </c>
      <c r="O357" s="11">
        <v>14</v>
      </c>
      <c r="P357" s="11">
        <v>14</v>
      </c>
      <c r="Q357" s="11">
        <v>2</v>
      </c>
      <c r="R357" s="11">
        <v>4</v>
      </c>
      <c r="S357" s="11">
        <v>2</v>
      </c>
      <c r="T357" s="11">
        <v>2</v>
      </c>
      <c r="U357" s="11">
        <v>4</v>
      </c>
      <c r="V357" s="11">
        <v>2</v>
      </c>
      <c r="W357" s="11">
        <v>1</v>
      </c>
      <c r="X357" s="11">
        <v>0</v>
      </c>
      <c r="Y357" s="11">
        <f t="shared" si="36"/>
        <v>596</v>
      </c>
      <c r="Z357" s="24">
        <f t="shared" si="37"/>
        <v>125</v>
      </c>
      <c r="AA357" s="11">
        <f t="shared" si="38"/>
        <v>721</v>
      </c>
    </row>
    <row r="358" spans="1:27" x14ac:dyDescent="0.25">
      <c r="A358" s="22" t="str">
        <f t="shared" si="35"/>
        <v>Town of Ossining - 25</v>
      </c>
      <c r="B358" s="11">
        <v>130025</v>
      </c>
      <c r="C358" s="11">
        <v>114</v>
      </c>
      <c r="D358" s="11">
        <v>109</v>
      </c>
      <c r="E358" s="11">
        <v>112</v>
      </c>
      <c r="F358" s="11">
        <v>111</v>
      </c>
      <c r="G358" s="11">
        <v>112</v>
      </c>
      <c r="H358" s="11">
        <v>113</v>
      </c>
      <c r="I358" s="11">
        <v>109</v>
      </c>
      <c r="J358" s="11">
        <v>6</v>
      </c>
      <c r="K358" s="11">
        <v>3</v>
      </c>
      <c r="L358" s="11">
        <v>7</v>
      </c>
      <c r="M358" s="11">
        <v>5</v>
      </c>
      <c r="N358" s="11">
        <v>5</v>
      </c>
      <c r="O358" s="11">
        <v>4</v>
      </c>
      <c r="P358" s="11">
        <v>5</v>
      </c>
      <c r="Q358" s="11">
        <v>1</v>
      </c>
      <c r="R358" s="11">
        <v>0</v>
      </c>
      <c r="S358" s="11">
        <v>0</v>
      </c>
      <c r="T358" s="11">
        <v>0</v>
      </c>
      <c r="U358" s="11">
        <v>2</v>
      </c>
      <c r="V358" s="11">
        <v>0</v>
      </c>
      <c r="W358" s="11">
        <v>1</v>
      </c>
      <c r="X358" s="11">
        <v>0</v>
      </c>
      <c r="Y358" s="11">
        <f t="shared" si="36"/>
        <v>819</v>
      </c>
      <c r="Z358" s="24">
        <f t="shared" si="37"/>
        <v>91</v>
      </c>
      <c r="AA358" s="11">
        <f t="shared" si="38"/>
        <v>910</v>
      </c>
    </row>
    <row r="359" spans="1:27" x14ac:dyDescent="0.25">
      <c r="A359" s="22" t="str">
        <f t="shared" si="35"/>
        <v>Town of Ossining - 26</v>
      </c>
      <c r="B359" s="11">
        <v>130026</v>
      </c>
      <c r="C359" s="11">
        <v>395</v>
      </c>
      <c r="D359" s="11">
        <v>379</v>
      </c>
      <c r="E359" s="11">
        <v>382</v>
      </c>
      <c r="F359" s="11">
        <v>385</v>
      </c>
      <c r="G359" s="11">
        <v>387</v>
      </c>
      <c r="H359" s="11">
        <v>374</v>
      </c>
      <c r="I359" s="11">
        <v>382</v>
      </c>
      <c r="J359" s="11">
        <v>189</v>
      </c>
      <c r="K359" s="11">
        <v>177</v>
      </c>
      <c r="L359" s="11">
        <v>182</v>
      </c>
      <c r="M359" s="11">
        <v>172</v>
      </c>
      <c r="N359" s="11">
        <v>169</v>
      </c>
      <c r="O359" s="11">
        <v>172</v>
      </c>
      <c r="P359" s="11">
        <v>172</v>
      </c>
      <c r="Q359" s="11">
        <v>13</v>
      </c>
      <c r="R359" s="11">
        <v>15</v>
      </c>
      <c r="S359" s="11">
        <v>17</v>
      </c>
      <c r="T359" s="11">
        <v>13</v>
      </c>
      <c r="U359" s="11">
        <v>12</v>
      </c>
      <c r="V359" s="11">
        <v>13</v>
      </c>
      <c r="W359" s="11">
        <v>11</v>
      </c>
      <c r="X359" s="11">
        <v>1</v>
      </c>
      <c r="Y359" s="11">
        <f t="shared" si="36"/>
        <v>4012</v>
      </c>
      <c r="Z359" s="24">
        <f t="shared" si="37"/>
        <v>412</v>
      </c>
      <c r="AA359" s="11">
        <f t="shared" si="38"/>
        <v>4424</v>
      </c>
    </row>
    <row r="360" spans="1:27" x14ac:dyDescent="0.25">
      <c r="A360" s="22" t="str">
        <f t="shared" si="35"/>
        <v>Town of Ossining - 27</v>
      </c>
      <c r="B360" s="11">
        <v>130027</v>
      </c>
      <c r="C360" s="11">
        <v>350</v>
      </c>
      <c r="D360" s="11">
        <v>322</v>
      </c>
      <c r="E360" s="11">
        <v>325</v>
      </c>
      <c r="F360" s="11">
        <v>327</v>
      </c>
      <c r="G360" s="11">
        <v>327</v>
      </c>
      <c r="H360" s="11">
        <v>320</v>
      </c>
      <c r="I360" s="11">
        <v>318</v>
      </c>
      <c r="J360" s="11">
        <v>138</v>
      </c>
      <c r="K360" s="11">
        <v>139</v>
      </c>
      <c r="L360" s="11">
        <v>139</v>
      </c>
      <c r="M360" s="11">
        <v>137</v>
      </c>
      <c r="N360" s="11">
        <v>125</v>
      </c>
      <c r="O360" s="11">
        <v>131</v>
      </c>
      <c r="P360" s="11">
        <v>136</v>
      </c>
      <c r="Q360" s="11">
        <v>13</v>
      </c>
      <c r="R360" s="11">
        <v>14</v>
      </c>
      <c r="S360" s="11">
        <v>14</v>
      </c>
      <c r="T360" s="11">
        <v>16</v>
      </c>
      <c r="U360" s="11">
        <v>13</v>
      </c>
      <c r="V360" s="11">
        <v>13</v>
      </c>
      <c r="W360" s="11">
        <v>13</v>
      </c>
      <c r="X360" s="11">
        <v>0</v>
      </c>
      <c r="Y360" s="11">
        <f t="shared" si="36"/>
        <v>3330</v>
      </c>
      <c r="Z360" s="24">
        <f t="shared" si="37"/>
        <v>450</v>
      </c>
      <c r="AA360" s="11">
        <f t="shared" si="38"/>
        <v>3780</v>
      </c>
    </row>
    <row r="361" spans="1:27" x14ac:dyDescent="0.25">
      <c r="A361" s="22" t="str">
        <f t="shared" si="35"/>
        <v>Town of Ossining - 28</v>
      </c>
      <c r="B361" s="11">
        <v>130028</v>
      </c>
      <c r="C361" s="11">
        <v>438</v>
      </c>
      <c r="D361" s="11">
        <v>415</v>
      </c>
      <c r="E361" s="11">
        <v>424</v>
      </c>
      <c r="F361" s="11">
        <v>422</v>
      </c>
      <c r="G361" s="11">
        <v>416</v>
      </c>
      <c r="H361" s="11">
        <v>398</v>
      </c>
      <c r="I361" s="11">
        <v>418</v>
      </c>
      <c r="J361" s="11">
        <v>199</v>
      </c>
      <c r="K361" s="11">
        <v>181</v>
      </c>
      <c r="L361" s="11">
        <v>195</v>
      </c>
      <c r="M361" s="11">
        <v>176</v>
      </c>
      <c r="N361" s="11">
        <v>179</v>
      </c>
      <c r="O361" s="11">
        <v>179</v>
      </c>
      <c r="P361" s="11">
        <v>179</v>
      </c>
      <c r="Q361" s="11">
        <v>26</v>
      </c>
      <c r="R361" s="11">
        <v>21</v>
      </c>
      <c r="S361" s="11">
        <v>24</v>
      </c>
      <c r="T361" s="11">
        <v>21</v>
      </c>
      <c r="U361" s="11">
        <v>14</v>
      </c>
      <c r="V361" s="11">
        <v>18</v>
      </c>
      <c r="W361" s="11">
        <v>22</v>
      </c>
      <c r="X361" s="11">
        <v>0</v>
      </c>
      <c r="Y361" s="11">
        <f t="shared" si="36"/>
        <v>4365</v>
      </c>
      <c r="Z361" s="24">
        <f t="shared" si="37"/>
        <v>556</v>
      </c>
      <c r="AA361" s="11">
        <f t="shared" si="38"/>
        <v>4921</v>
      </c>
    </row>
    <row r="362" spans="1:27" x14ac:dyDescent="0.25">
      <c r="A362" s="22" t="str">
        <f t="shared" si="35"/>
        <v>Town of Ossining - 29</v>
      </c>
      <c r="B362" s="11">
        <v>130029</v>
      </c>
      <c r="C362" s="11">
        <v>280</v>
      </c>
      <c r="D362" s="11">
        <v>274</v>
      </c>
      <c r="E362" s="11">
        <v>275</v>
      </c>
      <c r="F362" s="11">
        <v>274</v>
      </c>
      <c r="G362" s="11">
        <v>277</v>
      </c>
      <c r="H362" s="11">
        <v>269</v>
      </c>
      <c r="I362" s="11">
        <v>275</v>
      </c>
      <c r="J362" s="11">
        <v>106</v>
      </c>
      <c r="K362" s="11">
        <v>103</v>
      </c>
      <c r="L362" s="11">
        <v>99</v>
      </c>
      <c r="M362" s="11">
        <v>96</v>
      </c>
      <c r="N362" s="11">
        <v>93</v>
      </c>
      <c r="O362" s="11">
        <v>93</v>
      </c>
      <c r="P362" s="11">
        <v>99</v>
      </c>
      <c r="Q362" s="11">
        <v>15</v>
      </c>
      <c r="R362" s="11">
        <v>14</v>
      </c>
      <c r="S362" s="11">
        <v>18</v>
      </c>
      <c r="T362" s="11">
        <v>15</v>
      </c>
      <c r="U362" s="11">
        <v>13</v>
      </c>
      <c r="V362" s="11">
        <v>12</v>
      </c>
      <c r="W362" s="11">
        <v>13</v>
      </c>
      <c r="X362" s="11">
        <v>0</v>
      </c>
      <c r="Y362" s="11">
        <f t="shared" si="36"/>
        <v>2713</v>
      </c>
      <c r="Z362" s="24">
        <f t="shared" si="37"/>
        <v>234</v>
      </c>
      <c r="AA362" s="11">
        <f t="shared" si="38"/>
        <v>2947</v>
      </c>
    </row>
    <row r="363" spans="1:27" ht="13.8" thickBot="1" x14ac:dyDescent="0.3">
      <c r="A363" s="18" t="str">
        <f t="shared" si="35"/>
        <v>Town of Ossining - 30</v>
      </c>
      <c r="B363" s="19">
        <v>130030</v>
      </c>
      <c r="C363" s="19">
        <v>246</v>
      </c>
      <c r="D363" s="19">
        <v>240</v>
      </c>
      <c r="E363" s="19">
        <v>242</v>
      </c>
      <c r="F363" s="19">
        <v>242</v>
      </c>
      <c r="G363" s="19">
        <v>238</v>
      </c>
      <c r="H363" s="19">
        <v>235</v>
      </c>
      <c r="I363" s="19">
        <v>240</v>
      </c>
      <c r="J363" s="19">
        <v>105</v>
      </c>
      <c r="K363" s="19">
        <v>103</v>
      </c>
      <c r="L363" s="19">
        <v>105</v>
      </c>
      <c r="M363" s="19">
        <v>97</v>
      </c>
      <c r="N363" s="19">
        <v>100</v>
      </c>
      <c r="O363" s="19">
        <v>102</v>
      </c>
      <c r="P363" s="19">
        <v>99</v>
      </c>
      <c r="Q363" s="19">
        <v>13</v>
      </c>
      <c r="R363" s="19">
        <v>11</v>
      </c>
      <c r="S363" s="19">
        <v>12</v>
      </c>
      <c r="T363" s="19">
        <v>13</v>
      </c>
      <c r="U363" s="19">
        <v>12</v>
      </c>
      <c r="V363" s="19">
        <v>11</v>
      </c>
      <c r="W363" s="19">
        <v>12</v>
      </c>
      <c r="X363" s="19">
        <v>0</v>
      </c>
      <c r="Y363" s="19">
        <f t="shared" si="36"/>
        <v>2478</v>
      </c>
      <c r="Z363" s="26">
        <f t="shared" si="37"/>
        <v>259</v>
      </c>
      <c r="AA363" s="19">
        <f t="shared" si="38"/>
        <v>2737</v>
      </c>
    </row>
    <row r="364" spans="1:27" x14ac:dyDescent="0.25">
      <c r="A364" s="22"/>
      <c r="B364" s="11" t="s">
        <v>977</v>
      </c>
      <c r="C364" s="11">
        <f>SUM(C334:C363)</f>
        <v>7847</v>
      </c>
      <c r="D364" s="11">
        <f t="shared" ref="D364:AA364" si="39">SUM(D334:D363)</f>
        <v>7496</v>
      </c>
      <c r="E364" s="11">
        <f t="shared" si="39"/>
        <v>7661</v>
      </c>
      <c r="F364" s="11">
        <f t="shared" si="39"/>
        <v>7743</v>
      </c>
      <c r="G364" s="11">
        <f t="shared" si="39"/>
        <v>7601</v>
      </c>
      <c r="H364" s="11">
        <f t="shared" si="39"/>
        <v>7350</v>
      </c>
      <c r="I364" s="11">
        <f t="shared" si="39"/>
        <v>7509</v>
      </c>
      <c r="J364" s="11">
        <f t="shared" si="39"/>
        <v>3495</v>
      </c>
      <c r="K364" s="11">
        <f t="shared" si="39"/>
        <v>3290</v>
      </c>
      <c r="L364" s="11">
        <f t="shared" si="39"/>
        <v>3418</v>
      </c>
      <c r="M364" s="11">
        <f t="shared" si="39"/>
        <v>3155</v>
      </c>
      <c r="N364" s="11">
        <f t="shared" si="39"/>
        <v>3186</v>
      </c>
      <c r="O364" s="11">
        <f t="shared" si="39"/>
        <v>3233</v>
      </c>
      <c r="P364" s="11">
        <f t="shared" si="39"/>
        <v>3180</v>
      </c>
      <c r="Q364" s="11">
        <f t="shared" si="39"/>
        <v>404</v>
      </c>
      <c r="R364" s="11">
        <f t="shared" si="39"/>
        <v>398</v>
      </c>
      <c r="S364" s="11">
        <f t="shared" si="39"/>
        <v>407</v>
      </c>
      <c r="T364" s="11">
        <f t="shared" si="39"/>
        <v>394</v>
      </c>
      <c r="U364" s="11">
        <f t="shared" si="39"/>
        <v>339</v>
      </c>
      <c r="V364" s="11">
        <f t="shared" si="39"/>
        <v>309</v>
      </c>
      <c r="W364" s="11">
        <f t="shared" si="39"/>
        <v>342</v>
      </c>
      <c r="X364" s="11">
        <f t="shared" si="39"/>
        <v>7</v>
      </c>
      <c r="Y364" s="11">
        <f t="shared" si="39"/>
        <v>78764</v>
      </c>
      <c r="Z364" s="11">
        <f t="shared" si="39"/>
        <v>10381</v>
      </c>
      <c r="AA364" s="11">
        <f t="shared" si="39"/>
        <v>89145</v>
      </c>
    </row>
    <row r="365" spans="1:27" x14ac:dyDescent="0.25">
      <c r="A365" s="22" t="str">
        <f t="shared" si="35"/>
        <v>Town of Pelham - 1</v>
      </c>
      <c r="B365" s="11">
        <v>140001</v>
      </c>
      <c r="C365" s="11">
        <v>401</v>
      </c>
      <c r="D365" s="11">
        <v>375</v>
      </c>
      <c r="E365" s="11">
        <v>395</v>
      </c>
      <c r="F365" s="11">
        <v>400</v>
      </c>
      <c r="G365" s="11">
        <v>388</v>
      </c>
      <c r="H365" s="11">
        <v>378</v>
      </c>
      <c r="I365" s="11">
        <v>381</v>
      </c>
      <c r="J365" s="11">
        <v>266</v>
      </c>
      <c r="K365" s="11">
        <v>255</v>
      </c>
      <c r="L365" s="11">
        <v>274</v>
      </c>
      <c r="M365" s="11">
        <v>258</v>
      </c>
      <c r="N365" s="11">
        <v>249</v>
      </c>
      <c r="O365" s="11">
        <v>262</v>
      </c>
      <c r="P365" s="11">
        <v>257</v>
      </c>
      <c r="Q365" s="11">
        <v>28</v>
      </c>
      <c r="R365" s="11">
        <v>23</v>
      </c>
      <c r="S365" s="11">
        <v>26</v>
      </c>
      <c r="T365" s="11">
        <v>26</v>
      </c>
      <c r="U365" s="11">
        <v>24</v>
      </c>
      <c r="V365" s="11">
        <v>19</v>
      </c>
      <c r="W365" s="11">
        <v>22</v>
      </c>
      <c r="X365" s="11">
        <v>1</v>
      </c>
      <c r="Y365" s="11">
        <f t="shared" si="36"/>
        <v>4708</v>
      </c>
      <c r="Z365" s="24">
        <f t="shared" si="37"/>
        <v>598</v>
      </c>
      <c r="AA365" s="11">
        <f t="shared" si="38"/>
        <v>5306</v>
      </c>
    </row>
    <row r="366" spans="1:27" x14ac:dyDescent="0.25">
      <c r="A366" s="22" t="str">
        <f t="shared" si="35"/>
        <v>Town of Pelham - 2</v>
      </c>
      <c r="B366" s="11">
        <v>140002</v>
      </c>
      <c r="C366" s="11">
        <v>176</v>
      </c>
      <c r="D366" s="11">
        <v>169</v>
      </c>
      <c r="E366" s="11">
        <v>178</v>
      </c>
      <c r="F366" s="11">
        <v>177</v>
      </c>
      <c r="G366" s="11">
        <v>169</v>
      </c>
      <c r="H366" s="11">
        <v>162</v>
      </c>
      <c r="I366" s="11">
        <v>164</v>
      </c>
      <c r="J366" s="11">
        <v>70</v>
      </c>
      <c r="K366" s="11">
        <v>65</v>
      </c>
      <c r="L366" s="11">
        <v>65</v>
      </c>
      <c r="M366" s="11">
        <v>65</v>
      </c>
      <c r="N366" s="11">
        <v>64</v>
      </c>
      <c r="O366" s="11">
        <v>66</v>
      </c>
      <c r="P366" s="11">
        <v>63</v>
      </c>
      <c r="Q366" s="11">
        <v>7</v>
      </c>
      <c r="R366" s="11">
        <v>7</v>
      </c>
      <c r="S366" s="11">
        <v>10</v>
      </c>
      <c r="T366" s="11">
        <v>7</v>
      </c>
      <c r="U366" s="11">
        <v>10</v>
      </c>
      <c r="V366" s="11">
        <v>10</v>
      </c>
      <c r="W366" s="11">
        <v>10</v>
      </c>
      <c r="X366" s="11">
        <v>3</v>
      </c>
      <c r="Y366" s="11">
        <f t="shared" si="36"/>
        <v>1717</v>
      </c>
      <c r="Z366" s="24">
        <f t="shared" si="37"/>
        <v>271</v>
      </c>
      <c r="AA366" s="11">
        <f t="shared" si="38"/>
        <v>1988</v>
      </c>
    </row>
    <row r="367" spans="1:27" x14ac:dyDescent="0.25">
      <c r="A367" s="22" t="str">
        <f t="shared" si="35"/>
        <v>Town of Pelham - 3</v>
      </c>
      <c r="B367" s="11">
        <v>140003</v>
      </c>
      <c r="C367" s="11">
        <v>323</v>
      </c>
      <c r="D367" s="11">
        <v>298</v>
      </c>
      <c r="E367" s="11">
        <v>316</v>
      </c>
      <c r="F367" s="11">
        <v>315</v>
      </c>
      <c r="G367" s="11">
        <v>309</v>
      </c>
      <c r="H367" s="11">
        <v>297</v>
      </c>
      <c r="I367" s="11">
        <v>300</v>
      </c>
      <c r="J367" s="11">
        <v>177</v>
      </c>
      <c r="K367" s="11">
        <v>165</v>
      </c>
      <c r="L367" s="11">
        <v>168</v>
      </c>
      <c r="M367" s="11">
        <v>167</v>
      </c>
      <c r="N367" s="11">
        <v>162</v>
      </c>
      <c r="O367" s="11">
        <v>170</v>
      </c>
      <c r="P367" s="11">
        <v>167</v>
      </c>
      <c r="Q367" s="11">
        <v>22</v>
      </c>
      <c r="R367" s="11">
        <v>28</v>
      </c>
      <c r="S367" s="11">
        <v>28</v>
      </c>
      <c r="T367" s="11">
        <v>24</v>
      </c>
      <c r="U367" s="11">
        <v>21</v>
      </c>
      <c r="V367" s="11">
        <v>20</v>
      </c>
      <c r="W367" s="11">
        <v>20</v>
      </c>
      <c r="X367" s="11">
        <v>0</v>
      </c>
      <c r="Y367" s="11">
        <f t="shared" si="36"/>
        <v>3497</v>
      </c>
      <c r="Z367" s="24">
        <f t="shared" si="37"/>
        <v>472</v>
      </c>
      <c r="AA367" s="11">
        <f t="shared" si="38"/>
        <v>3969</v>
      </c>
    </row>
    <row r="368" spans="1:27" x14ac:dyDescent="0.25">
      <c r="A368" s="22" t="str">
        <f t="shared" si="35"/>
        <v>Town of Pelham - 4</v>
      </c>
      <c r="B368" s="11">
        <v>140004</v>
      </c>
      <c r="C368" s="11">
        <v>460</v>
      </c>
      <c r="D368" s="11">
        <v>443</v>
      </c>
      <c r="E368" s="11">
        <v>453</v>
      </c>
      <c r="F368" s="11">
        <v>457</v>
      </c>
      <c r="G368" s="11">
        <v>449</v>
      </c>
      <c r="H368" s="11">
        <v>448</v>
      </c>
      <c r="I368" s="11">
        <v>446</v>
      </c>
      <c r="J368" s="11">
        <v>146</v>
      </c>
      <c r="K368" s="11">
        <v>140</v>
      </c>
      <c r="L368" s="11">
        <v>143</v>
      </c>
      <c r="M368" s="11">
        <v>132</v>
      </c>
      <c r="N368" s="11">
        <v>131</v>
      </c>
      <c r="O368" s="11">
        <v>128</v>
      </c>
      <c r="P368" s="11">
        <v>134</v>
      </c>
      <c r="Q368" s="11">
        <v>12</v>
      </c>
      <c r="R368" s="11">
        <v>15</v>
      </c>
      <c r="S368" s="11">
        <v>18</v>
      </c>
      <c r="T368" s="11">
        <v>19</v>
      </c>
      <c r="U368" s="11">
        <v>16</v>
      </c>
      <c r="V368" s="11">
        <v>13</v>
      </c>
      <c r="W368" s="11">
        <v>15</v>
      </c>
      <c r="X368" s="11">
        <v>2</v>
      </c>
      <c r="Y368" s="11">
        <f t="shared" si="36"/>
        <v>4220</v>
      </c>
      <c r="Z368" s="24">
        <f t="shared" si="37"/>
        <v>491</v>
      </c>
      <c r="AA368" s="11">
        <f t="shared" si="38"/>
        <v>4711</v>
      </c>
    </row>
    <row r="369" spans="1:27" x14ac:dyDescent="0.25">
      <c r="A369" s="22" t="str">
        <f t="shared" si="35"/>
        <v>Town of Pelham - 5</v>
      </c>
      <c r="B369" s="11">
        <v>140005</v>
      </c>
      <c r="C369" s="11">
        <v>384</v>
      </c>
      <c r="D369" s="11">
        <v>369</v>
      </c>
      <c r="E369" s="11">
        <v>389</v>
      </c>
      <c r="F369" s="11">
        <v>390</v>
      </c>
      <c r="G369" s="11">
        <v>379</v>
      </c>
      <c r="H369" s="11">
        <v>365</v>
      </c>
      <c r="I369" s="11">
        <v>372</v>
      </c>
      <c r="J369" s="11">
        <v>110</v>
      </c>
      <c r="K369" s="11">
        <v>104</v>
      </c>
      <c r="L369" s="11">
        <v>104</v>
      </c>
      <c r="M369" s="11">
        <v>102</v>
      </c>
      <c r="N369" s="11">
        <v>103</v>
      </c>
      <c r="O369" s="11">
        <v>110</v>
      </c>
      <c r="P369" s="11">
        <v>103</v>
      </c>
      <c r="Q369" s="11">
        <v>20</v>
      </c>
      <c r="R369" s="11">
        <v>18</v>
      </c>
      <c r="S369" s="11">
        <v>15</v>
      </c>
      <c r="T369" s="11">
        <v>15</v>
      </c>
      <c r="U369" s="11">
        <v>15</v>
      </c>
      <c r="V369" s="11">
        <v>14</v>
      </c>
      <c r="W369" s="11">
        <v>18</v>
      </c>
      <c r="X369" s="11">
        <v>0</v>
      </c>
      <c r="Y369" s="11">
        <f t="shared" si="36"/>
        <v>3499</v>
      </c>
      <c r="Z369" s="24">
        <f t="shared" si="37"/>
        <v>386</v>
      </c>
      <c r="AA369" s="11">
        <f t="shared" si="38"/>
        <v>3885</v>
      </c>
    </row>
    <row r="370" spans="1:27" x14ac:dyDescent="0.25">
      <c r="A370" s="22" t="str">
        <f t="shared" si="35"/>
        <v>Town of Pelham - 6</v>
      </c>
      <c r="B370" s="11">
        <v>140006</v>
      </c>
      <c r="C370" s="11">
        <v>303</v>
      </c>
      <c r="D370" s="11">
        <v>286</v>
      </c>
      <c r="E370" s="11">
        <v>308</v>
      </c>
      <c r="F370" s="11">
        <v>312</v>
      </c>
      <c r="G370" s="11">
        <v>299</v>
      </c>
      <c r="H370" s="11">
        <v>289</v>
      </c>
      <c r="I370" s="11">
        <v>296</v>
      </c>
      <c r="J370" s="11">
        <v>297</v>
      </c>
      <c r="K370" s="11">
        <v>284</v>
      </c>
      <c r="L370" s="11">
        <v>295</v>
      </c>
      <c r="M370" s="11">
        <v>277</v>
      </c>
      <c r="N370" s="11">
        <v>269</v>
      </c>
      <c r="O370" s="11">
        <v>288</v>
      </c>
      <c r="P370" s="11">
        <v>279</v>
      </c>
      <c r="Q370" s="11">
        <v>27</v>
      </c>
      <c r="R370" s="11">
        <v>23</v>
      </c>
      <c r="S370" s="11">
        <v>28</v>
      </c>
      <c r="T370" s="11">
        <v>25</v>
      </c>
      <c r="U370" s="11">
        <v>23</v>
      </c>
      <c r="V370" s="11">
        <v>20</v>
      </c>
      <c r="W370" s="11">
        <v>14</v>
      </c>
      <c r="X370" s="11">
        <v>0</v>
      </c>
      <c r="Y370" s="11">
        <f t="shared" si="36"/>
        <v>4242</v>
      </c>
      <c r="Z370" s="24">
        <f t="shared" si="37"/>
        <v>504</v>
      </c>
      <c r="AA370" s="11">
        <f t="shared" si="38"/>
        <v>4746</v>
      </c>
    </row>
    <row r="371" spans="1:27" x14ac:dyDescent="0.25">
      <c r="A371" s="22" t="str">
        <f t="shared" si="35"/>
        <v>Town of Pelham - 7</v>
      </c>
      <c r="B371" s="11">
        <v>140007</v>
      </c>
      <c r="C371" s="11">
        <v>275</v>
      </c>
      <c r="D371" s="11">
        <v>264</v>
      </c>
      <c r="E371" s="11">
        <v>282</v>
      </c>
      <c r="F371" s="11">
        <v>287</v>
      </c>
      <c r="G371" s="11">
        <v>276</v>
      </c>
      <c r="H371" s="11">
        <v>274</v>
      </c>
      <c r="I371" s="11">
        <v>272</v>
      </c>
      <c r="J371" s="11">
        <v>161</v>
      </c>
      <c r="K371" s="11">
        <v>161</v>
      </c>
      <c r="L371" s="11">
        <v>164</v>
      </c>
      <c r="M371" s="11">
        <v>154</v>
      </c>
      <c r="N371" s="11">
        <v>151</v>
      </c>
      <c r="O371" s="11">
        <v>152</v>
      </c>
      <c r="P371" s="11">
        <v>156</v>
      </c>
      <c r="Q371" s="11">
        <v>15</v>
      </c>
      <c r="R371" s="11">
        <v>9</v>
      </c>
      <c r="S371" s="11">
        <v>10</v>
      </c>
      <c r="T371" s="11">
        <v>9</v>
      </c>
      <c r="U371" s="11">
        <v>12</v>
      </c>
      <c r="V371" s="11">
        <v>11</v>
      </c>
      <c r="W371" s="11">
        <v>8</v>
      </c>
      <c r="X371" s="11">
        <v>5</v>
      </c>
      <c r="Y371" s="11">
        <f t="shared" si="36"/>
        <v>3108</v>
      </c>
      <c r="Z371" s="24">
        <f t="shared" si="37"/>
        <v>301</v>
      </c>
      <c r="AA371" s="11">
        <f t="shared" si="38"/>
        <v>3409</v>
      </c>
    </row>
    <row r="372" spans="1:27" x14ac:dyDescent="0.25">
      <c r="A372" s="22" t="str">
        <f t="shared" si="35"/>
        <v>Town of Pelham - 8</v>
      </c>
      <c r="B372" s="11">
        <v>140008</v>
      </c>
      <c r="C372" s="11">
        <v>276</v>
      </c>
      <c r="D372" s="11">
        <v>260</v>
      </c>
      <c r="E372" s="11">
        <v>281</v>
      </c>
      <c r="F372" s="11">
        <v>275</v>
      </c>
      <c r="G372" s="11">
        <v>264</v>
      </c>
      <c r="H372" s="11">
        <v>259</v>
      </c>
      <c r="I372" s="11">
        <v>265</v>
      </c>
      <c r="J372" s="11">
        <v>118</v>
      </c>
      <c r="K372" s="11">
        <v>112</v>
      </c>
      <c r="L372" s="11">
        <v>110</v>
      </c>
      <c r="M372" s="11">
        <v>104</v>
      </c>
      <c r="N372" s="11">
        <v>105</v>
      </c>
      <c r="O372" s="11">
        <v>107</v>
      </c>
      <c r="P372" s="11">
        <v>106</v>
      </c>
      <c r="Q372" s="11">
        <v>12</v>
      </c>
      <c r="R372" s="11">
        <v>15</v>
      </c>
      <c r="S372" s="11">
        <v>16</v>
      </c>
      <c r="T372" s="11">
        <v>16</v>
      </c>
      <c r="U372" s="11">
        <v>17</v>
      </c>
      <c r="V372" s="11">
        <v>13</v>
      </c>
      <c r="W372" s="11">
        <v>15</v>
      </c>
      <c r="X372" s="11">
        <v>1</v>
      </c>
      <c r="Y372" s="11">
        <f t="shared" si="36"/>
        <v>2747</v>
      </c>
      <c r="Z372" s="24">
        <f t="shared" si="37"/>
        <v>235</v>
      </c>
      <c r="AA372" s="11">
        <f t="shared" si="38"/>
        <v>2982</v>
      </c>
    </row>
    <row r="373" spans="1:27" x14ac:dyDescent="0.25">
      <c r="A373" s="22" t="str">
        <f t="shared" si="35"/>
        <v>Town of Pelham - 9</v>
      </c>
      <c r="B373" s="11">
        <v>140009</v>
      </c>
      <c r="C373" s="11">
        <v>375</v>
      </c>
      <c r="D373" s="11">
        <v>364</v>
      </c>
      <c r="E373" s="11">
        <v>372</v>
      </c>
      <c r="F373" s="11">
        <v>375</v>
      </c>
      <c r="G373" s="11">
        <v>366</v>
      </c>
      <c r="H373" s="11">
        <v>351</v>
      </c>
      <c r="I373" s="11">
        <v>361</v>
      </c>
      <c r="J373" s="11">
        <v>277</v>
      </c>
      <c r="K373" s="11">
        <v>256</v>
      </c>
      <c r="L373" s="11">
        <v>266</v>
      </c>
      <c r="M373" s="11">
        <v>257</v>
      </c>
      <c r="N373" s="11">
        <v>255</v>
      </c>
      <c r="O373" s="11">
        <v>265</v>
      </c>
      <c r="P373" s="11">
        <v>259</v>
      </c>
      <c r="Q373" s="11">
        <v>23</v>
      </c>
      <c r="R373" s="11">
        <v>23</v>
      </c>
      <c r="S373" s="11">
        <v>28</v>
      </c>
      <c r="T373" s="11">
        <v>26</v>
      </c>
      <c r="U373" s="11">
        <v>21</v>
      </c>
      <c r="V373" s="11">
        <v>15</v>
      </c>
      <c r="W373" s="11">
        <v>20</v>
      </c>
      <c r="X373" s="11">
        <v>0</v>
      </c>
      <c r="Y373" s="11">
        <f t="shared" si="36"/>
        <v>4555</v>
      </c>
      <c r="Z373" s="24">
        <f t="shared" si="37"/>
        <v>422</v>
      </c>
      <c r="AA373" s="11">
        <f t="shared" si="38"/>
        <v>4977</v>
      </c>
    </row>
    <row r="374" spans="1:27" ht="13.8" thickBot="1" x14ac:dyDescent="0.3">
      <c r="A374" s="18" t="str">
        <f t="shared" si="35"/>
        <v>Town of Pelham - 10</v>
      </c>
      <c r="B374" s="19">
        <v>140010</v>
      </c>
      <c r="C374" s="19">
        <v>214</v>
      </c>
      <c r="D374" s="19">
        <v>211</v>
      </c>
      <c r="E374" s="19">
        <v>218</v>
      </c>
      <c r="F374" s="19">
        <v>218</v>
      </c>
      <c r="G374" s="19">
        <v>215</v>
      </c>
      <c r="H374" s="19">
        <v>214</v>
      </c>
      <c r="I374" s="19">
        <v>211</v>
      </c>
      <c r="J374" s="19">
        <v>146</v>
      </c>
      <c r="K374" s="19">
        <v>136</v>
      </c>
      <c r="L374" s="19">
        <v>145</v>
      </c>
      <c r="M374" s="19">
        <v>140</v>
      </c>
      <c r="N374" s="19">
        <v>138</v>
      </c>
      <c r="O374" s="19">
        <v>141</v>
      </c>
      <c r="P374" s="19">
        <v>141</v>
      </c>
      <c r="Q374" s="19">
        <v>19</v>
      </c>
      <c r="R374" s="19">
        <v>20</v>
      </c>
      <c r="S374" s="19">
        <v>21</v>
      </c>
      <c r="T374" s="19">
        <v>19</v>
      </c>
      <c r="U374" s="19">
        <v>15</v>
      </c>
      <c r="V374" s="19">
        <v>12</v>
      </c>
      <c r="W374" s="19">
        <v>12</v>
      </c>
      <c r="X374" s="19">
        <v>0</v>
      </c>
      <c r="Y374" s="19">
        <f t="shared" si="36"/>
        <v>2606</v>
      </c>
      <c r="Z374" s="26">
        <f t="shared" si="37"/>
        <v>229</v>
      </c>
      <c r="AA374" s="19">
        <f t="shared" si="38"/>
        <v>2835</v>
      </c>
    </row>
    <row r="375" spans="1:27" x14ac:dyDescent="0.25">
      <c r="A375" s="22"/>
      <c r="B375" s="11" t="s">
        <v>977</v>
      </c>
      <c r="C375" s="11">
        <f>SUM(C365:C374)</f>
        <v>3187</v>
      </c>
      <c r="D375" s="11">
        <f t="shared" ref="D375:AA375" si="40">SUM(D365:D374)</f>
        <v>3039</v>
      </c>
      <c r="E375" s="11">
        <f t="shared" si="40"/>
        <v>3192</v>
      </c>
      <c r="F375" s="11">
        <f t="shared" si="40"/>
        <v>3206</v>
      </c>
      <c r="G375" s="11">
        <f t="shared" si="40"/>
        <v>3114</v>
      </c>
      <c r="H375" s="11">
        <f t="shared" si="40"/>
        <v>3037</v>
      </c>
      <c r="I375" s="11">
        <f t="shared" si="40"/>
        <v>3068</v>
      </c>
      <c r="J375" s="11">
        <f t="shared" si="40"/>
        <v>1768</v>
      </c>
      <c r="K375" s="11">
        <f t="shared" si="40"/>
        <v>1678</v>
      </c>
      <c r="L375" s="11">
        <f t="shared" si="40"/>
        <v>1734</v>
      </c>
      <c r="M375" s="11">
        <f t="shared" si="40"/>
        <v>1656</v>
      </c>
      <c r="N375" s="11">
        <f t="shared" si="40"/>
        <v>1627</v>
      </c>
      <c r="O375" s="11">
        <f t="shared" si="40"/>
        <v>1689</v>
      </c>
      <c r="P375" s="11">
        <f t="shared" si="40"/>
        <v>1665</v>
      </c>
      <c r="Q375" s="11">
        <f t="shared" si="40"/>
        <v>185</v>
      </c>
      <c r="R375" s="11">
        <f t="shared" si="40"/>
        <v>181</v>
      </c>
      <c r="S375" s="11">
        <f t="shared" si="40"/>
        <v>200</v>
      </c>
      <c r="T375" s="11">
        <f t="shared" si="40"/>
        <v>186</v>
      </c>
      <c r="U375" s="11">
        <f t="shared" si="40"/>
        <v>174</v>
      </c>
      <c r="V375" s="11">
        <f t="shared" si="40"/>
        <v>147</v>
      </c>
      <c r="W375" s="11">
        <f t="shared" si="40"/>
        <v>154</v>
      </c>
      <c r="X375" s="11">
        <f t="shared" si="40"/>
        <v>12</v>
      </c>
      <c r="Y375" s="11">
        <f t="shared" si="40"/>
        <v>34899</v>
      </c>
      <c r="Z375" s="11">
        <f t="shared" si="40"/>
        <v>3909</v>
      </c>
      <c r="AA375" s="11">
        <f t="shared" si="40"/>
        <v>38808</v>
      </c>
    </row>
    <row r="376" spans="1:27" x14ac:dyDescent="0.25">
      <c r="A376" s="22" t="str">
        <f t="shared" si="35"/>
        <v>Town of Pound Ridge - 1</v>
      </c>
      <c r="B376" s="11">
        <v>150001</v>
      </c>
      <c r="C376" s="11">
        <v>448</v>
      </c>
      <c r="D376" s="11">
        <v>428</v>
      </c>
      <c r="E376" s="11">
        <v>444</v>
      </c>
      <c r="F376" s="11">
        <v>442</v>
      </c>
      <c r="G376" s="11">
        <v>426</v>
      </c>
      <c r="H376" s="11">
        <v>420</v>
      </c>
      <c r="I376" s="11">
        <v>430</v>
      </c>
      <c r="J376" s="11">
        <v>227</v>
      </c>
      <c r="K376" s="11">
        <v>225</v>
      </c>
      <c r="L376" s="11">
        <v>227</v>
      </c>
      <c r="M376" s="11">
        <v>211</v>
      </c>
      <c r="N376" s="11">
        <v>222</v>
      </c>
      <c r="O376" s="11">
        <v>222</v>
      </c>
      <c r="P376" s="11">
        <v>216</v>
      </c>
      <c r="Q376" s="11">
        <v>16</v>
      </c>
      <c r="R376" s="11">
        <v>13</v>
      </c>
      <c r="S376" s="11">
        <v>14</v>
      </c>
      <c r="T376" s="11">
        <v>14</v>
      </c>
      <c r="U376" s="11">
        <v>17</v>
      </c>
      <c r="V376" s="11">
        <v>10</v>
      </c>
      <c r="W376" s="11">
        <v>15</v>
      </c>
      <c r="X376" s="11">
        <v>0</v>
      </c>
      <c r="Y376" s="11">
        <f t="shared" si="36"/>
        <v>4687</v>
      </c>
      <c r="Z376" s="24">
        <f t="shared" si="37"/>
        <v>458</v>
      </c>
      <c r="AA376" s="11">
        <f t="shared" si="38"/>
        <v>5145</v>
      </c>
    </row>
    <row r="377" spans="1:27" x14ac:dyDescent="0.25">
      <c r="A377" s="22" t="str">
        <f t="shared" si="35"/>
        <v>Town of Pound Ridge - 2</v>
      </c>
      <c r="B377" s="11">
        <v>150002</v>
      </c>
      <c r="C377" s="11">
        <v>470</v>
      </c>
      <c r="D377" s="11">
        <v>463</v>
      </c>
      <c r="E377" s="11">
        <v>472</v>
      </c>
      <c r="F377" s="11">
        <v>477</v>
      </c>
      <c r="G377" s="11">
        <v>468</v>
      </c>
      <c r="H377" s="11">
        <v>452</v>
      </c>
      <c r="I377" s="11">
        <v>461</v>
      </c>
      <c r="J377" s="11">
        <v>223</v>
      </c>
      <c r="K377" s="11">
        <v>200</v>
      </c>
      <c r="L377" s="11">
        <v>205</v>
      </c>
      <c r="M377" s="11">
        <v>197</v>
      </c>
      <c r="N377" s="11">
        <v>207</v>
      </c>
      <c r="O377" s="11">
        <v>206</v>
      </c>
      <c r="P377" s="11">
        <v>200</v>
      </c>
      <c r="Q377" s="11">
        <v>17</v>
      </c>
      <c r="R377" s="11">
        <v>22</v>
      </c>
      <c r="S377" s="11">
        <v>16</v>
      </c>
      <c r="T377" s="11">
        <v>13</v>
      </c>
      <c r="U377" s="11">
        <v>8</v>
      </c>
      <c r="V377" s="11">
        <v>11</v>
      </c>
      <c r="W377" s="11">
        <v>11</v>
      </c>
      <c r="X377" s="11">
        <v>0</v>
      </c>
      <c r="Y377" s="11">
        <f t="shared" si="36"/>
        <v>4799</v>
      </c>
      <c r="Z377" s="24">
        <f t="shared" si="37"/>
        <v>500</v>
      </c>
      <c r="AA377" s="11">
        <f t="shared" si="38"/>
        <v>5299</v>
      </c>
    </row>
    <row r="378" spans="1:27" x14ac:dyDescent="0.25">
      <c r="A378" s="22" t="str">
        <f t="shared" si="35"/>
        <v>Town of Pound Ridge - 3</v>
      </c>
      <c r="B378" s="11">
        <v>150003</v>
      </c>
      <c r="C378" s="11">
        <v>360</v>
      </c>
      <c r="D378" s="11">
        <v>341</v>
      </c>
      <c r="E378" s="11">
        <v>360</v>
      </c>
      <c r="F378" s="11">
        <v>356</v>
      </c>
      <c r="G378" s="11">
        <v>344</v>
      </c>
      <c r="H378" s="11">
        <v>346</v>
      </c>
      <c r="I378" s="11">
        <v>342</v>
      </c>
      <c r="J378" s="11">
        <v>171</v>
      </c>
      <c r="K378" s="11">
        <v>158</v>
      </c>
      <c r="L378" s="11">
        <v>162</v>
      </c>
      <c r="M378" s="11">
        <v>158</v>
      </c>
      <c r="N378" s="11">
        <v>154</v>
      </c>
      <c r="O378" s="11">
        <v>157</v>
      </c>
      <c r="P378" s="11">
        <v>157</v>
      </c>
      <c r="Q378" s="11">
        <v>27</v>
      </c>
      <c r="R378" s="11">
        <v>31</v>
      </c>
      <c r="S378" s="11">
        <v>22</v>
      </c>
      <c r="T378" s="11">
        <v>22</v>
      </c>
      <c r="U378" s="11">
        <v>22</v>
      </c>
      <c r="V378" s="11">
        <v>20</v>
      </c>
      <c r="W378" s="11">
        <v>18</v>
      </c>
      <c r="X378" s="11">
        <v>0</v>
      </c>
      <c r="Y378" s="11">
        <f t="shared" si="36"/>
        <v>3728</v>
      </c>
      <c r="Z378" s="24">
        <f t="shared" si="37"/>
        <v>374</v>
      </c>
      <c r="AA378" s="11">
        <f t="shared" si="38"/>
        <v>4102</v>
      </c>
    </row>
    <row r="379" spans="1:27" ht="13.8" thickBot="1" x14ac:dyDescent="0.3">
      <c r="A379" s="18" t="str">
        <f t="shared" si="35"/>
        <v>Town of Pound Ridge - 4</v>
      </c>
      <c r="B379" s="19">
        <v>150004</v>
      </c>
      <c r="C379" s="19">
        <v>364</v>
      </c>
      <c r="D379" s="19">
        <v>346</v>
      </c>
      <c r="E379" s="19">
        <v>362</v>
      </c>
      <c r="F379" s="19">
        <v>362</v>
      </c>
      <c r="G379" s="19">
        <v>361</v>
      </c>
      <c r="H379" s="19">
        <v>347</v>
      </c>
      <c r="I379" s="19">
        <v>355</v>
      </c>
      <c r="J379" s="19">
        <v>217</v>
      </c>
      <c r="K379" s="19">
        <v>205</v>
      </c>
      <c r="L379" s="19">
        <v>200</v>
      </c>
      <c r="M379" s="19">
        <v>194</v>
      </c>
      <c r="N379" s="19">
        <v>199</v>
      </c>
      <c r="O379" s="19">
        <v>201</v>
      </c>
      <c r="P379" s="19">
        <v>192</v>
      </c>
      <c r="Q379" s="19">
        <v>14</v>
      </c>
      <c r="R379" s="19">
        <v>18</v>
      </c>
      <c r="S379" s="19">
        <v>14</v>
      </c>
      <c r="T379" s="19">
        <v>10</v>
      </c>
      <c r="U379" s="19">
        <v>12</v>
      </c>
      <c r="V379" s="19">
        <v>11</v>
      </c>
      <c r="W379" s="19">
        <v>9</v>
      </c>
      <c r="X379" s="19">
        <v>0</v>
      </c>
      <c r="Y379" s="19">
        <f t="shared" si="36"/>
        <v>3993</v>
      </c>
      <c r="Z379" s="26">
        <f t="shared" si="37"/>
        <v>347</v>
      </c>
      <c r="AA379" s="19">
        <f t="shared" si="38"/>
        <v>4340</v>
      </c>
    </row>
    <row r="380" spans="1:27" x14ac:dyDescent="0.25">
      <c r="A380" s="22"/>
      <c r="B380" s="11" t="s">
        <v>977</v>
      </c>
      <c r="C380" s="11">
        <f>SUM(C376:C379)</f>
        <v>1642</v>
      </c>
      <c r="D380" s="11">
        <f t="shared" ref="D380:AA380" si="41">SUM(D376:D379)</f>
        <v>1578</v>
      </c>
      <c r="E380" s="11">
        <f t="shared" si="41"/>
        <v>1638</v>
      </c>
      <c r="F380" s="11">
        <f t="shared" si="41"/>
        <v>1637</v>
      </c>
      <c r="G380" s="11">
        <f t="shared" si="41"/>
        <v>1599</v>
      </c>
      <c r="H380" s="11">
        <f t="shared" si="41"/>
        <v>1565</v>
      </c>
      <c r="I380" s="11">
        <f t="shared" si="41"/>
        <v>1588</v>
      </c>
      <c r="J380" s="11">
        <f t="shared" si="41"/>
        <v>838</v>
      </c>
      <c r="K380" s="11">
        <f t="shared" si="41"/>
        <v>788</v>
      </c>
      <c r="L380" s="11">
        <f t="shared" si="41"/>
        <v>794</v>
      </c>
      <c r="M380" s="11">
        <f t="shared" si="41"/>
        <v>760</v>
      </c>
      <c r="N380" s="11">
        <f t="shared" si="41"/>
        <v>782</v>
      </c>
      <c r="O380" s="11">
        <f t="shared" si="41"/>
        <v>786</v>
      </c>
      <c r="P380" s="11">
        <f t="shared" si="41"/>
        <v>765</v>
      </c>
      <c r="Q380" s="11">
        <f t="shared" si="41"/>
        <v>74</v>
      </c>
      <c r="R380" s="11">
        <f t="shared" si="41"/>
        <v>84</v>
      </c>
      <c r="S380" s="11">
        <f t="shared" si="41"/>
        <v>66</v>
      </c>
      <c r="T380" s="11">
        <f t="shared" si="41"/>
        <v>59</v>
      </c>
      <c r="U380" s="11">
        <f t="shared" si="41"/>
        <v>59</v>
      </c>
      <c r="V380" s="11">
        <f t="shared" si="41"/>
        <v>52</v>
      </c>
      <c r="W380" s="11">
        <f t="shared" si="41"/>
        <v>53</v>
      </c>
      <c r="X380" s="11">
        <f t="shared" si="41"/>
        <v>0</v>
      </c>
      <c r="Y380" s="11">
        <f t="shared" si="41"/>
        <v>17207</v>
      </c>
      <c r="Z380" s="11">
        <f t="shared" si="41"/>
        <v>1679</v>
      </c>
      <c r="AA380" s="11">
        <f t="shared" si="41"/>
        <v>18886</v>
      </c>
    </row>
    <row r="381" spans="1:27" x14ac:dyDescent="0.25">
      <c r="A381" s="22" t="str">
        <f t="shared" si="35"/>
        <v>Town of Rye - 1</v>
      </c>
      <c r="B381" s="11">
        <v>160001</v>
      </c>
      <c r="C381" s="11">
        <v>244</v>
      </c>
      <c r="D381" s="11">
        <v>225</v>
      </c>
      <c r="E381" s="11">
        <v>240</v>
      </c>
      <c r="F381" s="11">
        <v>241</v>
      </c>
      <c r="G381" s="11">
        <v>240</v>
      </c>
      <c r="H381" s="11">
        <v>234</v>
      </c>
      <c r="I381" s="11">
        <v>234</v>
      </c>
      <c r="J381" s="11">
        <v>132</v>
      </c>
      <c r="K381" s="11">
        <v>134</v>
      </c>
      <c r="L381" s="11">
        <v>127</v>
      </c>
      <c r="M381" s="11">
        <v>124</v>
      </c>
      <c r="N381" s="11">
        <v>125</v>
      </c>
      <c r="O381" s="11">
        <v>124</v>
      </c>
      <c r="P381" s="11">
        <v>125</v>
      </c>
      <c r="Q381" s="11">
        <v>12</v>
      </c>
      <c r="R381" s="11">
        <v>13</v>
      </c>
      <c r="S381" s="11">
        <v>16</v>
      </c>
      <c r="T381" s="11">
        <v>12</v>
      </c>
      <c r="U381" s="11">
        <v>15</v>
      </c>
      <c r="V381" s="11">
        <v>10</v>
      </c>
      <c r="W381" s="11">
        <v>10</v>
      </c>
      <c r="X381" s="11">
        <v>7</v>
      </c>
      <c r="Y381" s="11">
        <f t="shared" si="36"/>
        <v>2644</v>
      </c>
      <c r="Z381" s="24">
        <f t="shared" si="37"/>
        <v>296</v>
      </c>
      <c r="AA381" s="11">
        <f t="shared" si="38"/>
        <v>2940</v>
      </c>
    </row>
    <row r="382" spans="1:27" x14ac:dyDescent="0.25">
      <c r="A382" s="22" t="str">
        <f t="shared" si="35"/>
        <v>Town of Rye - 2</v>
      </c>
      <c r="B382" s="11">
        <v>160002</v>
      </c>
      <c r="C382" s="11">
        <v>282</v>
      </c>
      <c r="D382" s="11">
        <v>267</v>
      </c>
      <c r="E382" s="11">
        <v>275</v>
      </c>
      <c r="F382" s="11">
        <v>282</v>
      </c>
      <c r="G382" s="11">
        <v>274</v>
      </c>
      <c r="H382" s="11">
        <v>268</v>
      </c>
      <c r="I382" s="11">
        <v>274</v>
      </c>
      <c r="J382" s="11">
        <v>209</v>
      </c>
      <c r="K382" s="11">
        <v>201</v>
      </c>
      <c r="L382" s="11">
        <v>203</v>
      </c>
      <c r="M382" s="11">
        <v>196</v>
      </c>
      <c r="N382" s="11">
        <v>196</v>
      </c>
      <c r="O382" s="11">
        <v>193</v>
      </c>
      <c r="P382" s="11">
        <v>193</v>
      </c>
      <c r="Q382" s="11">
        <v>17</v>
      </c>
      <c r="R382" s="11">
        <v>16</v>
      </c>
      <c r="S382" s="11">
        <v>18</v>
      </c>
      <c r="T382" s="11">
        <v>16</v>
      </c>
      <c r="U382" s="11">
        <v>11</v>
      </c>
      <c r="V382" s="11">
        <v>12</v>
      </c>
      <c r="W382" s="11">
        <v>13</v>
      </c>
      <c r="X382" s="11">
        <v>0</v>
      </c>
      <c r="Y382" s="11">
        <f t="shared" si="36"/>
        <v>3416</v>
      </c>
      <c r="Z382" s="24">
        <f t="shared" si="37"/>
        <v>511</v>
      </c>
      <c r="AA382" s="11">
        <f t="shared" si="38"/>
        <v>3927</v>
      </c>
    </row>
    <row r="383" spans="1:27" x14ac:dyDescent="0.25">
      <c r="A383" s="22" t="str">
        <f t="shared" si="35"/>
        <v>Town of Rye - 3</v>
      </c>
      <c r="B383" s="11">
        <v>160003</v>
      </c>
      <c r="C383" s="11">
        <v>318</v>
      </c>
      <c r="D383" s="11">
        <v>302</v>
      </c>
      <c r="E383" s="11">
        <v>310</v>
      </c>
      <c r="F383" s="11">
        <v>309</v>
      </c>
      <c r="G383" s="11">
        <v>309</v>
      </c>
      <c r="H383" s="11">
        <v>303</v>
      </c>
      <c r="I383" s="11">
        <v>302</v>
      </c>
      <c r="J383" s="11">
        <v>138</v>
      </c>
      <c r="K383" s="11">
        <v>134</v>
      </c>
      <c r="L383" s="11">
        <v>135</v>
      </c>
      <c r="M383" s="11">
        <v>130</v>
      </c>
      <c r="N383" s="11">
        <v>134</v>
      </c>
      <c r="O383" s="11">
        <v>131</v>
      </c>
      <c r="P383" s="11">
        <v>126</v>
      </c>
      <c r="Q383" s="11">
        <v>13</v>
      </c>
      <c r="R383" s="11">
        <v>13</v>
      </c>
      <c r="S383" s="11">
        <v>13</v>
      </c>
      <c r="T383" s="11">
        <v>13</v>
      </c>
      <c r="U383" s="11">
        <v>13</v>
      </c>
      <c r="V383" s="11">
        <v>11</v>
      </c>
      <c r="W383" s="11">
        <v>13</v>
      </c>
      <c r="X383" s="11">
        <v>0</v>
      </c>
      <c r="Y383" s="11">
        <f t="shared" si="36"/>
        <v>3170</v>
      </c>
      <c r="Z383" s="24">
        <f t="shared" si="37"/>
        <v>435</v>
      </c>
      <c r="AA383" s="11">
        <f t="shared" si="38"/>
        <v>3605</v>
      </c>
    </row>
    <row r="384" spans="1:27" x14ac:dyDescent="0.25">
      <c r="A384" s="22" t="str">
        <f t="shared" si="35"/>
        <v>Town of Rye - 4</v>
      </c>
      <c r="B384" s="11">
        <v>160004</v>
      </c>
      <c r="C384" s="11">
        <v>184</v>
      </c>
      <c r="D384" s="11">
        <v>179</v>
      </c>
      <c r="E384" s="11">
        <v>185</v>
      </c>
      <c r="F384" s="11">
        <v>191</v>
      </c>
      <c r="G384" s="11">
        <v>182</v>
      </c>
      <c r="H384" s="11">
        <v>179</v>
      </c>
      <c r="I384" s="11">
        <v>181</v>
      </c>
      <c r="J384" s="11">
        <v>205</v>
      </c>
      <c r="K384" s="11">
        <v>194</v>
      </c>
      <c r="L384" s="11">
        <v>198</v>
      </c>
      <c r="M384" s="11">
        <v>189</v>
      </c>
      <c r="N384" s="11">
        <v>184</v>
      </c>
      <c r="O384" s="11">
        <v>190</v>
      </c>
      <c r="P384" s="11">
        <v>187</v>
      </c>
      <c r="Q384" s="11">
        <v>24</v>
      </c>
      <c r="R384" s="11">
        <v>24</v>
      </c>
      <c r="S384" s="11">
        <v>25</v>
      </c>
      <c r="T384" s="11">
        <v>25</v>
      </c>
      <c r="U384" s="11">
        <v>25</v>
      </c>
      <c r="V384" s="11">
        <v>24</v>
      </c>
      <c r="W384" s="11">
        <v>27</v>
      </c>
      <c r="X384" s="11">
        <v>1</v>
      </c>
      <c r="Y384" s="11">
        <f t="shared" si="36"/>
        <v>2803</v>
      </c>
      <c r="Z384" s="24">
        <f t="shared" si="37"/>
        <v>347</v>
      </c>
      <c r="AA384" s="11">
        <f t="shared" si="38"/>
        <v>3150</v>
      </c>
    </row>
    <row r="385" spans="1:27" x14ac:dyDescent="0.25">
      <c r="A385" s="22" t="str">
        <f t="shared" si="35"/>
        <v>Town of Rye - 5</v>
      </c>
      <c r="B385" s="11">
        <v>160005</v>
      </c>
      <c r="C385" s="11">
        <v>167</v>
      </c>
      <c r="D385" s="11">
        <v>149</v>
      </c>
      <c r="E385" s="11">
        <v>155</v>
      </c>
      <c r="F385" s="11">
        <v>157</v>
      </c>
      <c r="G385" s="11">
        <v>155</v>
      </c>
      <c r="H385" s="11">
        <v>153</v>
      </c>
      <c r="I385" s="11">
        <v>151</v>
      </c>
      <c r="J385" s="11">
        <v>103</v>
      </c>
      <c r="K385" s="11">
        <v>97</v>
      </c>
      <c r="L385" s="11">
        <v>96</v>
      </c>
      <c r="M385" s="11">
        <v>84</v>
      </c>
      <c r="N385" s="11">
        <v>97</v>
      </c>
      <c r="O385" s="11">
        <v>93</v>
      </c>
      <c r="P385" s="11">
        <v>93</v>
      </c>
      <c r="Q385" s="11">
        <v>11</v>
      </c>
      <c r="R385" s="11">
        <v>10</v>
      </c>
      <c r="S385" s="11">
        <v>10</v>
      </c>
      <c r="T385" s="11">
        <v>12</v>
      </c>
      <c r="U385" s="11">
        <v>9</v>
      </c>
      <c r="V385" s="11">
        <v>8</v>
      </c>
      <c r="W385" s="11">
        <v>8</v>
      </c>
      <c r="X385" s="11">
        <v>0</v>
      </c>
      <c r="Y385" s="11">
        <f t="shared" si="36"/>
        <v>1818</v>
      </c>
      <c r="Z385" s="24">
        <f t="shared" si="37"/>
        <v>296</v>
      </c>
      <c r="AA385" s="11">
        <f t="shared" si="38"/>
        <v>2114</v>
      </c>
    </row>
    <row r="386" spans="1:27" x14ac:dyDescent="0.25">
      <c r="A386" s="22" t="str">
        <f t="shared" si="35"/>
        <v>Town of Rye - 6</v>
      </c>
      <c r="B386" s="11">
        <v>160006</v>
      </c>
      <c r="C386" s="11">
        <v>113</v>
      </c>
      <c r="D386" s="11">
        <v>109</v>
      </c>
      <c r="E386" s="11">
        <v>118</v>
      </c>
      <c r="F386" s="11">
        <v>112</v>
      </c>
      <c r="G386" s="11">
        <v>114</v>
      </c>
      <c r="H386" s="11">
        <v>107</v>
      </c>
      <c r="I386" s="11">
        <v>106</v>
      </c>
      <c r="J386" s="11">
        <v>45</v>
      </c>
      <c r="K386" s="11">
        <v>36</v>
      </c>
      <c r="L386" s="11">
        <v>37</v>
      </c>
      <c r="M386" s="11">
        <v>40</v>
      </c>
      <c r="N386" s="11">
        <v>36</v>
      </c>
      <c r="O386" s="11">
        <v>41</v>
      </c>
      <c r="P386" s="11">
        <v>38</v>
      </c>
      <c r="Q386" s="11">
        <v>6</v>
      </c>
      <c r="R386" s="11">
        <v>8</v>
      </c>
      <c r="S386" s="11">
        <v>4</v>
      </c>
      <c r="T386" s="11">
        <v>3</v>
      </c>
      <c r="U386" s="11">
        <v>6</v>
      </c>
      <c r="V386" s="11">
        <v>6</v>
      </c>
      <c r="W386" s="11">
        <v>10</v>
      </c>
      <c r="X386" s="11">
        <v>0</v>
      </c>
      <c r="Y386" s="11">
        <f t="shared" si="36"/>
        <v>1095</v>
      </c>
      <c r="Z386" s="24">
        <f t="shared" si="37"/>
        <v>221</v>
      </c>
      <c r="AA386" s="11">
        <f t="shared" si="38"/>
        <v>1316</v>
      </c>
    </row>
    <row r="387" spans="1:27" x14ac:dyDescent="0.25">
      <c r="A387" s="22" t="str">
        <f t="shared" si="35"/>
        <v>Town of Rye - 7</v>
      </c>
      <c r="B387" s="11">
        <v>160007</v>
      </c>
      <c r="C387" s="11">
        <v>29</v>
      </c>
      <c r="D387" s="11">
        <v>27</v>
      </c>
      <c r="E387" s="11">
        <v>30</v>
      </c>
      <c r="F387" s="11">
        <v>29</v>
      </c>
      <c r="G387" s="11">
        <v>30</v>
      </c>
      <c r="H387" s="11">
        <v>29</v>
      </c>
      <c r="I387" s="11">
        <v>28</v>
      </c>
      <c r="J387" s="11">
        <v>10</v>
      </c>
      <c r="K387" s="11">
        <v>7</v>
      </c>
      <c r="L387" s="11">
        <v>6</v>
      </c>
      <c r="M387" s="11">
        <v>7</v>
      </c>
      <c r="N387" s="11">
        <v>5</v>
      </c>
      <c r="O387" s="11">
        <v>8</v>
      </c>
      <c r="P387" s="11">
        <v>7</v>
      </c>
      <c r="Q387" s="11">
        <v>1</v>
      </c>
      <c r="R387" s="11">
        <v>1</v>
      </c>
      <c r="S387" s="11">
        <v>1</v>
      </c>
      <c r="T387" s="11">
        <v>1</v>
      </c>
      <c r="U387" s="11">
        <v>0</v>
      </c>
      <c r="V387" s="11">
        <v>0</v>
      </c>
      <c r="W387" s="11">
        <v>0</v>
      </c>
      <c r="X387" s="11">
        <v>0</v>
      </c>
      <c r="Y387" s="11">
        <f t="shared" si="36"/>
        <v>256</v>
      </c>
      <c r="Z387" s="24">
        <f t="shared" si="37"/>
        <v>108</v>
      </c>
      <c r="AA387" s="11">
        <f t="shared" si="38"/>
        <v>364</v>
      </c>
    </row>
    <row r="388" spans="1:27" x14ac:dyDescent="0.25">
      <c r="A388" s="22" t="str">
        <f t="shared" si="35"/>
        <v>Town of Rye - 8</v>
      </c>
      <c r="B388" s="11">
        <v>160008</v>
      </c>
      <c r="C388" s="11">
        <v>93</v>
      </c>
      <c r="D388" s="11">
        <v>89</v>
      </c>
      <c r="E388" s="11">
        <v>89</v>
      </c>
      <c r="F388" s="11">
        <v>95</v>
      </c>
      <c r="G388" s="11">
        <v>89</v>
      </c>
      <c r="H388" s="11">
        <v>87</v>
      </c>
      <c r="I388" s="11">
        <v>90</v>
      </c>
      <c r="J388" s="11">
        <v>36</v>
      </c>
      <c r="K388" s="11">
        <v>31</v>
      </c>
      <c r="L388" s="11">
        <v>33</v>
      </c>
      <c r="M388" s="11">
        <v>31</v>
      </c>
      <c r="N388" s="11">
        <v>33</v>
      </c>
      <c r="O388" s="11">
        <v>32</v>
      </c>
      <c r="P388" s="11">
        <v>35</v>
      </c>
      <c r="Q388" s="11">
        <v>4</v>
      </c>
      <c r="R388" s="11">
        <v>6</v>
      </c>
      <c r="S388" s="11">
        <v>7</v>
      </c>
      <c r="T388" s="11">
        <v>6</v>
      </c>
      <c r="U388" s="11">
        <v>5</v>
      </c>
      <c r="V388" s="11">
        <v>4</v>
      </c>
      <c r="W388" s="11">
        <v>3</v>
      </c>
      <c r="X388" s="11">
        <v>0</v>
      </c>
      <c r="Y388" s="11">
        <f t="shared" si="36"/>
        <v>898</v>
      </c>
      <c r="Z388" s="24">
        <f t="shared" si="37"/>
        <v>138</v>
      </c>
      <c r="AA388" s="11">
        <f t="shared" si="38"/>
        <v>1036</v>
      </c>
    </row>
    <row r="389" spans="1:27" x14ac:dyDescent="0.25">
      <c r="A389" s="22" t="str">
        <f t="shared" si="35"/>
        <v>Town of Rye - 9</v>
      </c>
      <c r="B389" s="11">
        <v>160009</v>
      </c>
      <c r="C389" s="11">
        <v>131</v>
      </c>
      <c r="D389" s="11">
        <v>119</v>
      </c>
      <c r="E389" s="11">
        <v>121</v>
      </c>
      <c r="F389" s="11">
        <v>118</v>
      </c>
      <c r="G389" s="11">
        <v>115</v>
      </c>
      <c r="H389" s="11">
        <v>117</v>
      </c>
      <c r="I389" s="11">
        <v>116</v>
      </c>
      <c r="J389" s="11">
        <v>83</v>
      </c>
      <c r="K389" s="11">
        <v>79</v>
      </c>
      <c r="L389" s="11">
        <v>77</v>
      </c>
      <c r="M389" s="11">
        <v>73</v>
      </c>
      <c r="N389" s="11">
        <v>71</v>
      </c>
      <c r="O389" s="11">
        <v>72</v>
      </c>
      <c r="P389" s="11">
        <v>71</v>
      </c>
      <c r="Q389" s="11">
        <v>10</v>
      </c>
      <c r="R389" s="11">
        <v>9</v>
      </c>
      <c r="S389" s="11">
        <v>10</v>
      </c>
      <c r="T389" s="11">
        <v>10</v>
      </c>
      <c r="U389" s="11">
        <v>11</v>
      </c>
      <c r="V389" s="11">
        <v>7</v>
      </c>
      <c r="W389" s="11">
        <v>8</v>
      </c>
      <c r="X389" s="11">
        <v>0</v>
      </c>
      <c r="Y389" s="11">
        <f t="shared" si="36"/>
        <v>1428</v>
      </c>
      <c r="Z389" s="24">
        <f t="shared" si="37"/>
        <v>392</v>
      </c>
      <c r="AA389" s="11">
        <f t="shared" si="38"/>
        <v>1820</v>
      </c>
    </row>
    <row r="390" spans="1:27" x14ac:dyDescent="0.25">
      <c r="A390" s="22" t="str">
        <f t="shared" si="35"/>
        <v>Town of Rye - 10</v>
      </c>
      <c r="B390" s="11">
        <v>160010</v>
      </c>
      <c r="C390" s="11">
        <v>137</v>
      </c>
      <c r="D390" s="11">
        <v>133</v>
      </c>
      <c r="E390" s="11">
        <v>134</v>
      </c>
      <c r="F390" s="11">
        <v>135</v>
      </c>
      <c r="G390" s="11">
        <v>130</v>
      </c>
      <c r="H390" s="11">
        <v>125</v>
      </c>
      <c r="I390" s="11">
        <v>128</v>
      </c>
      <c r="J390" s="11">
        <v>110</v>
      </c>
      <c r="K390" s="11">
        <v>101</v>
      </c>
      <c r="L390" s="11">
        <v>100</v>
      </c>
      <c r="M390" s="11">
        <v>94</v>
      </c>
      <c r="N390" s="11">
        <v>94</v>
      </c>
      <c r="O390" s="11">
        <v>94</v>
      </c>
      <c r="P390" s="11">
        <v>94</v>
      </c>
      <c r="Q390" s="11">
        <v>10</v>
      </c>
      <c r="R390" s="11">
        <v>8</v>
      </c>
      <c r="S390" s="11">
        <v>8</v>
      </c>
      <c r="T390" s="11">
        <v>7</v>
      </c>
      <c r="U390" s="11">
        <v>9</v>
      </c>
      <c r="V390" s="11">
        <v>8</v>
      </c>
      <c r="W390" s="11">
        <v>9</v>
      </c>
      <c r="X390" s="11">
        <v>0</v>
      </c>
      <c r="Y390" s="11">
        <f t="shared" si="36"/>
        <v>1668</v>
      </c>
      <c r="Z390" s="24">
        <f t="shared" si="37"/>
        <v>271</v>
      </c>
      <c r="AA390" s="11">
        <f t="shared" si="38"/>
        <v>1939</v>
      </c>
    </row>
    <row r="391" spans="1:27" x14ac:dyDescent="0.25">
      <c r="A391" s="22" t="str">
        <f t="shared" si="35"/>
        <v>Town of Rye - 11</v>
      </c>
      <c r="B391" s="11">
        <v>160011</v>
      </c>
      <c r="C391" s="11">
        <v>217</v>
      </c>
      <c r="D391" s="11">
        <v>202</v>
      </c>
      <c r="E391" s="11">
        <v>211</v>
      </c>
      <c r="F391" s="11">
        <v>209</v>
      </c>
      <c r="G391" s="11">
        <v>214</v>
      </c>
      <c r="H391" s="11">
        <v>203</v>
      </c>
      <c r="I391" s="11">
        <v>205</v>
      </c>
      <c r="J391" s="11">
        <v>152</v>
      </c>
      <c r="K391" s="11">
        <v>142</v>
      </c>
      <c r="L391" s="11">
        <v>144</v>
      </c>
      <c r="M391" s="11">
        <v>129</v>
      </c>
      <c r="N391" s="11">
        <v>131</v>
      </c>
      <c r="O391" s="11">
        <v>133</v>
      </c>
      <c r="P391" s="11">
        <v>136</v>
      </c>
      <c r="Q391" s="11">
        <v>14</v>
      </c>
      <c r="R391" s="11">
        <v>14</v>
      </c>
      <c r="S391" s="11">
        <v>16</v>
      </c>
      <c r="T391" s="11">
        <v>18</v>
      </c>
      <c r="U391" s="11">
        <v>12</v>
      </c>
      <c r="V391" s="11">
        <v>12</v>
      </c>
      <c r="W391" s="11">
        <v>14</v>
      </c>
      <c r="X391" s="11">
        <v>0</v>
      </c>
      <c r="Y391" s="11">
        <f t="shared" si="36"/>
        <v>2528</v>
      </c>
      <c r="Z391" s="24">
        <f t="shared" si="37"/>
        <v>307</v>
      </c>
      <c r="AA391" s="11">
        <f t="shared" si="38"/>
        <v>2835</v>
      </c>
    </row>
    <row r="392" spans="1:27" x14ac:dyDescent="0.25">
      <c r="A392" s="22" t="str">
        <f t="shared" si="35"/>
        <v>Town of Rye - 12</v>
      </c>
      <c r="B392" s="11">
        <v>160012</v>
      </c>
      <c r="C392" s="11">
        <v>198</v>
      </c>
      <c r="D392" s="11">
        <v>191</v>
      </c>
      <c r="E392" s="11">
        <v>191</v>
      </c>
      <c r="F392" s="11">
        <v>204</v>
      </c>
      <c r="G392" s="11">
        <v>200</v>
      </c>
      <c r="H392" s="11">
        <v>183</v>
      </c>
      <c r="I392" s="11">
        <v>199</v>
      </c>
      <c r="J392" s="11">
        <v>171</v>
      </c>
      <c r="K392" s="11">
        <v>157</v>
      </c>
      <c r="L392" s="11">
        <v>157</v>
      </c>
      <c r="M392" s="11">
        <v>143</v>
      </c>
      <c r="N392" s="11">
        <v>155</v>
      </c>
      <c r="O392" s="11">
        <v>159</v>
      </c>
      <c r="P392" s="11">
        <v>153</v>
      </c>
      <c r="Q392" s="11">
        <v>11</v>
      </c>
      <c r="R392" s="11">
        <v>15</v>
      </c>
      <c r="S392" s="11">
        <v>21</v>
      </c>
      <c r="T392" s="11">
        <v>21</v>
      </c>
      <c r="U392" s="11">
        <v>12</v>
      </c>
      <c r="V392" s="11">
        <v>12</v>
      </c>
      <c r="W392" s="11">
        <v>10</v>
      </c>
      <c r="X392" s="11">
        <v>0</v>
      </c>
      <c r="Y392" s="11">
        <f t="shared" si="36"/>
        <v>2563</v>
      </c>
      <c r="Z392" s="24">
        <f t="shared" si="37"/>
        <v>426</v>
      </c>
      <c r="AA392" s="11">
        <f t="shared" si="38"/>
        <v>2989</v>
      </c>
    </row>
    <row r="393" spans="1:27" x14ac:dyDescent="0.25">
      <c r="A393" s="22" t="str">
        <f t="shared" si="35"/>
        <v>Town of Rye - 13</v>
      </c>
      <c r="B393" s="11">
        <v>160013</v>
      </c>
      <c r="C393" s="11">
        <v>247</v>
      </c>
      <c r="D393" s="11">
        <v>227</v>
      </c>
      <c r="E393" s="11">
        <v>243</v>
      </c>
      <c r="F393" s="11">
        <v>243</v>
      </c>
      <c r="G393" s="11">
        <v>238</v>
      </c>
      <c r="H393" s="11">
        <v>229</v>
      </c>
      <c r="I393" s="11">
        <v>233</v>
      </c>
      <c r="J393" s="11">
        <v>170</v>
      </c>
      <c r="K393" s="11">
        <v>162</v>
      </c>
      <c r="L393" s="11">
        <v>162</v>
      </c>
      <c r="M393" s="11">
        <v>156</v>
      </c>
      <c r="N393" s="11">
        <v>161</v>
      </c>
      <c r="O393" s="11">
        <v>158</v>
      </c>
      <c r="P393" s="11">
        <v>160</v>
      </c>
      <c r="Q393" s="11">
        <v>23</v>
      </c>
      <c r="R393" s="11">
        <v>20</v>
      </c>
      <c r="S393" s="11">
        <v>19</v>
      </c>
      <c r="T393" s="11">
        <v>18</v>
      </c>
      <c r="U393" s="11">
        <v>16</v>
      </c>
      <c r="V393" s="11">
        <v>15</v>
      </c>
      <c r="W393" s="11">
        <v>16</v>
      </c>
      <c r="X393" s="11">
        <v>0</v>
      </c>
      <c r="Y393" s="11">
        <f t="shared" si="36"/>
        <v>2916</v>
      </c>
      <c r="Z393" s="24">
        <f t="shared" si="37"/>
        <v>535</v>
      </c>
      <c r="AA393" s="11">
        <f t="shared" si="38"/>
        <v>3451</v>
      </c>
    </row>
    <row r="394" spans="1:27" x14ac:dyDescent="0.25">
      <c r="A394" s="22" t="str">
        <f t="shared" si="35"/>
        <v>Town of Rye - 14</v>
      </c>
      <c r="B394" s="11">
        <v>160014</v>
      </c>
      <c r="C394" s="11">
        <v>164</v>
      </c>
      <c r="D394" s="11">
        <v>150</v>
      </c>
      <c r="E394" s="11">
        <v>158</v>
      </c>
      <c r="F394" s="11">
        <v>164</v>
      </c>
      <c r="G394" s="11">
        <v>159</v>
      </c>
      <c r="H394" s="11">
        <v>145</v>
      </c>
      <c r="I394" s="11">
        <v>151</v>
      </c>
      <c r="J394" s="11">
        <v>122</v>
      </c>
      <c r="K394" s="11">
        <v>113</v>
      </c>
      <c r="L394" s="11">
        <v>114</v>
      </c>
      <c r="M394" s="11">
        <v>108</v>
      </c>
      <c r="N394" s="11">
        <v>111</v>
      </c>
      <c r="O394" s="11">
        <v>111</v>
      </c>
      <c r="P394" s="11">
        <v>108</v>
      </c>
      <c r="Q394" s="11">
        <v>19</v>
      </c>
      <c r="R394" s="11">
        <v>13</v>
      </c>
      <c r="S394" s="11">
        <v>18</v>
      </c>
      <c r="T394" s="11">
        <v>13</v>
      </c>
      <c r="U394" s="11">
        <v>9</v>
      </c>
      <c r="V394" s="11">
        <v>11</v>
      </c>
      <c r="W394" s="11">
        <v>12</v>
      </c>
      <c r="X394" s="11">
        <v>0</v>
      </c>
      <c r="Y394" s="11">
        <f t="shared" si="36"/>
        <v>1973</v>
      </c>
      <c r="Z394" s="24">
        <f t="shared" si="37"/>
        <v>323</v>
      </c>
      <c r="AA394" s="11">
        <f t="shared" si="38"/>
        <v>2296</v>
      </c>
    </row>
    <row r="395" spans="1:27" x14ac:dyDescent="0.25">
      <c r="A395" s="22" t="str">
        <f t="shared" si="35"/>
        <v>Town of Rye - 15</v>
      </c>
      <c r="B395" s="11">
        <v>160015</v>
      </c>
      <c r="C395" s="11">
        <v>100</v>
      </c>
      <c r="D395" s="11">
        <v>93</v>
      </c>
      <c r="E395" s="11">
        <v>100</v>
      </c>
      <c r="F395" s="11">
        <v>103</v>
      </c>
      <c r="G395" s="11">
        <v>100</v>
      </c>
      <c r="H395" s="11">
        <v>96</v>
      </c>
      <c r="I395" s="11">
        <v>98</v>
      </c>
      <c r="J395" s="11">
        <v>38</v>
      </c>
      <c r="K395" s="11">
        <v>35</v>
      </c>
      <c r="L395" s="11">
        <v>35</v>
      </c>
      <c r="M395" s="11">
        <v>34</v>
      </c>
      <c r="N395" s="11">
        <v>26</v>
      </c>
      <c r="O395" s="11">
        <v>31</v>
      </c>
      <c r="P395" s="11">
        <v>30</v>
      </c>
      <c r="Q395" s="11">
        <v>9</v>
      </c>
      <c r="R395" s="11">
        <v>7</v>
      </c>
      <c r="S395" s="11">
        <v>10</v>
      </c>
      <c r="T395" s="11">
        <v>8</v>
      </c>
      <c r="U395" s="11">
        <v>9</v>
      </c>
      <c r="V395" s="11">
        <v>9</v>
      </c>
      <c r="W395" s="11">
        <v>10</v>
      </c>
      <c r="X395" s="11">
        <v>0</v>
      </c>
      <c r="Y395" s="11">
        <f t="shared" si="36"/>
        <v>981</v>
      </c>
      <c r="Z395" s="24">
        <f t="shared" si="37"/>
        <v>153</v>
      </c>
      <c r="AA395" s="11">
        <f t="shared" si="38"/>
        <v>1134</v>
      </c>
    </row>
    <row r="396" spans="1:27" x14ac:dyDescent="0.25">
      <c r="A396" s="22" t="str">
        <f t="shared" si="35"/>
        <v>Town of Rye - 16</v>
      </c>
      <c r="B396" s="11">
        <v>160016</v>
      </c>
      <c r="C396" s="11">
        <v>356</v>
      </c>
      <c r="D396" s="11">
        <v>324</v>
      </c>
      <c r="E396" s="11">
        <v>345</v>
      </c>
      <c r="F396" s="11">
        <v>349</v>
      </c>
      <c r="G396" s="11">
        <v>340</v>
      </c>
      <c r="H396" s="11">
        <v>323</v>
      </c>
      <c r="I396" s="11">
        <v>325</v>
      </c>
      <c r="J396" s="11">
        <v>204</v>
      </c>
      <c r="K396" s="11">
        <v>190</v>
      </c>
      <c r="L396" s="11">
        <v>187</v>
      </c>
      <c r="M396" s="11">
        <v>179</v>
      </c>
      <c r="N396" s="11">
        <v>185</v>
      </c>
      <c r="O396" s="11">
        <v>191</v>
      </c>
      <c r="P396" s="11">
        <v>185</v>
      </c>
      <c r="Q396" s="11">
        <v>20</v>
      </c>
      <c r="R396" s="11">
        <v>21</v>
      </c>
      <c r="S396" s="11">
        <v>32</v>
      </c>
      <c r="T396" s="11">
        <v>29</v>
      </c>
      <c r="U396" s="11">
        <v>26</v>
      </c>
      <c r="V396" s="11">
        <v>20</v>
      </c>
      <c r="W396" s="11">
        <v>25</v>
      </c>
      <c r="X396" s="11">
        <v>0</v>
      </c>
      <c r="Y396" s="11">
        <f t="shared" si="36"/>
        <v>3856</v>
      </c>
      <c r="Z396" s="24">
        <f t="shared" si="37"/>
        <v>666</v>
      </c>
      <c r="AA396" s="11">
        <f t="shared" si="38"/>
        <v>4522</v>
      </c>
    </row>
    <row r="397" spans="1:27" x14ac:dyDescent="0.25">
      <c r="A397" s="22" t="str">
        <f t="shared" si="35"/>
        <v>Town of Rye - 17</v>
      </c>
      <c r="B397" s="11">
        <v>160017</v>
      </c>
      <c r="C397" s="11">
        <v>159</v>
      </c>
      <c r="D397" s="11">
        <v>151</v>
      </c>
      <c r="E397" s="11">
        <v>147</v>
      </c>
      <c r="F397" s="11">
        <v>146</v>
      </c>
      <c r="G397" s="11">
        <v>150</v>
      </c>
      <c r="H397" s="11">
        <v>140</v>
      </c>
      <c r="I397" s="11">
        <v>148</v>
      </c>
      <c r="J397" s="11">
        <v>133</v>
      </c>
      <c r="K397" s="11">
        <v>120</v>
      </c>
      <c r="L397" s="11">
        <v>125</v>
      </c>
      <c r="M397" s="11">
        <v>117</v>
      </c>
      <c r="N397" s="11">
        <v>118</v>
      </c>
      <c r="O397" s="11">
        <v>118</v>
      </c>
      <c r="P397" s="11">
        <v>113</v>
      </c>
      <c r="Q397" s="11">
        <v>10</v>
      </c>
      <c r="R397" s="11">
        <v>8</v>
      </c>
      <c r="S397" s="11">
        <v>8</v>
      </c>
      <c r="T397" s="11">
        <v>11</v>
      </c>
      <c r="U397" s="11">
        <v>5</v>
      </c>
      <c r="V397" s="11">
        <v>8</v>
      </c>
      <c r="W397" s="11">
        <v>7</v>
      </c>
      <c r="X397" s="11">
        <v>0</v>
      </c>
      <c r="Y397" s="11">
        <f t="shared" si="36"/>
        <v>1942</v>
      </c>
      <c r="Z397" s="24">
        <f t="shared" si="37"/>
        <v>326</v>
      </c>
      <c r="AA397" s="11">
        <f t="shared" si="38"/>
        <v>2268</v>
      </c>
    </row>
    <row r="398" spans="1:27" x14ac:dyDescent="0.25">
      <c r="A398" s="22" t="str">
        <f t="shared" si="35"/>
        <v>Town of Rye - 18</v>
      </c>
      <c r="B398" s="11">
        <v>160018</v>
      </c>
      <c r="C398" s="11">
        <v>237</v>
      </c>
      <c r="D398" s="11">
        <v>222</v>
      </c>
      <c r="E398" s="11">
        <v>236</v>
      </c>
      <c r="F398" s="11">
        <v>239</v>
      </c>
      <c r="G398" s="11">
        <v>235</v>
      </c>
      <c r="H398" s="11">
        <v>227</v>
      </c>
      <c r="I398" s="11">
        <v>230</v>
      </c>
      <c r="J398" s="11">
        <v>229</v>
      </c>
      <c r="K398" s="11">
        <v>222</v>
      </c>
      <c r="L398" s="11">
        <v>219</v>
      </c>
      <c r="M398" s="11">
        <v>209</v>
      </c>
      <c r="N398" s="11">
        <v>204</v>
      </c>
      <c r="O398" s="11">
        <v>207</v>
      </c>
      <c r="P398" s="11">
        <v>211</v>
      </c>
      <c r="Q398" s="11">
        <v>21</v>
      </c>
      <c r="R398" s="11">
        <v>14</v>
      </c>
      <c r="S398" s="11">
        <v>22</v>
      </c>
      <c r="T398" s="11">
        <v>22</v>
      </c>
      <c r="U398" s="11">
        <v>13</v>
      </c>
      <c r="V398" s="11">
        <v>14</v>
      </c>
      <c r="W398" s="11">
        <v>14</v>
      </c>
      <c r="X398" s="11">
        <v>0</v>
      </c>
      <c r="Y398" s="11">
        <f t="shared" si="36"/>
        <v>3247</v>
      </c>
      <c r="Z398" s="24">
        <f t="shared" si="37"/>
        <v>547</v>
      </c>
      <c r="AA398" s="11">
        <f t="shared" si="38"/>
        <v>3794</v>
      </c>
    </row>
    <row r="399" spans="1:27" x14ac:dyDescent="0.25">
      <c r="A399" s="22" t="str">
        <f t="shared" si="35"/>
        <v>Town of Rye - 19</v>
      </c>
      <c r="B399" s="11">
        <v>160019</v>
      </c>
      <c r="C399" s="11">
        <v>189</v>
      </c>
      <c r="D399" s="11">
        <v>187</v>
      </c>
      <c r="E399" s="11">
        <v>188</v>
      </c>
      <c r="F399" s="11">
        <v>194</v>
      </c>
      <c r="G399" s="11">
        <v>187</v>
      </c>
      <c r="H399" s="11">
        <v>181</v>
      </c>
      <c r="I399" s="11">
        <v>186</v>
      </c>
      <c r="J399" s="11">
        <v>221</v>
      </c>
      <c r="K399" s="11">
        <v>206</v>
      </c>
      <c r="L399" s="11">
        <v>206</v>
      </c>
      <c r="M399" s="11">
        <v>195</v>
      </c>
      <c r="N399" s="11">
        <v>203</v>
      </c>
      <c r="O399" s="11">
        <v>198</v>
      </c>
      <c r="P399" s="11">
        <v>197</v>
      </c>
      <c r="Q399" s="11">
        <v>29</v>
      </c>
      <c r="R399" s="11">
        <v>28</v>
      </c>
      <c r="S399" s="11">
        <v>29</v>
      </c>
      <c r="T399" s="11">
        <v>28</v>
      </c>
      <c r="U399" s="11">
        <v>28</v>
      </c>
      <c r="V399" s="11">
        <v>22</v>
      </c>
      <c r="W399" s="11">
        <v>23</v>
      </c>
      <c r="X399" s="11">
        <v>0</v>
      </c>
      <c r="Y399" s="11">
        <f t="shared" si="36"/>
        <v>2925</v>
      </c>
      <c r="Z399" s="24">
        <f t="shared" si="37"/>
        <v>484</v>
      </c>
      <c r="AA399" s="11">
        <f t="shared" si="38"/>
        <v>3409</v>
      </c>
    </row>
    <row r="400" spans="1:27" x14ac:dyDescent="0.25">
      <c r="A400" s="22" t="str">
        <f t="shared" si="35"/>
        <v>Town of Rye - 20</v>
      </c>
      <c r="B400" s="11">
        <v>160020</v>
      </c>
      <c r="C400" s="11">
        <v>155</v>
      </c>
      <c r="D400" s="11">
        <v>144</v>
      </c>
      <c r="E400" s="11">
        <v>148</v>
      </c>
      <c r="F400" s="11">
        <v>150</v>
      </c>
      <c r="G400" s="11">
        <v>144</v>
      </c>
      <c r="H400" s="11">
        <v>138</v>
      </c>
      <c r="I400" s="11">
        <v>141</v>
      </c>
      <c r="J400" s="11">
        <v>152</v>
      </c>
      <c r="K400" s="11">
        <v>148</v>
      </c>
      <c r="L400" s="11">
        <v>151</v>
      </c>
      <c r="M400" s="11">
        <v>144</v>
      </c>
      <c r="N400" s="11">
        <v>148</v>
      </c>
      <c r="O400" s="11">
        <v>148</v>
      </c>
      <c r="P400" s="11">
        <v>147</v>
      </c>
      <c r="Q400" s="11">
        <v>22</v>
      </c>
      <c r="R400" s="11">
        <v>18</v>
      </c>
      <c r="S400" s="11">
        <v>20</v>
      </c>
      <c r="T400" s="11">
        <v>19</v>
      </c>
      <c r="U400" s="11">
        <v>18</v>
      </c>
      <c r="V400" s="11">
        <v>17</v>
      </c>
      <c r="W400" s="11">
        <v>16</v>
      </c>
      <c r="X400" s="11">
        <v>0</v>
      </c>
      <c r="Y400" s="11">
        <f t="shared" si="36"/>
        <v>2188</v>
      </c>
      <c r="Z400" s="24">
        <f t="shared" si="37"/>
        <v>311</v>
      </c>
      <c r="AA400" s="11">
        <f t="shared" si="38"/>
        <v>2499</v>
      </c>
    </row>
    <row r="401" spans="1:27" x14ac:dyDescent="0.25">
      <c r="A401" s="22" t="str">
        <f t="shared" si="35"/>
        <v>Town of Rye - 21</v>
      </c>
      <c r="B401" s="11">
        <v>160021</v>
      </c>
      <c r="C401" s="11">
        <v>205</v>
      </c>
      <c r="D401" s="11">
        <v>188</v>
      </c>
      <c r="E401" s="11">
        <v>195</v>
      </c>
      <c r="F401" s="11">
        <v>194</v>
      </c>
      <c r="G401" s="11">
        <v>190</v>
      </c>
      <c r="H401" s="11">
        <v>191</v>
      </c>
      <c r="I401" s="11">
        <v>201</v>
      </c>
      <c r="J401" s="11">
        <v>208</v>
      </c>
      <c r="K401" s="11">
        <v>200</v>
      </c>
      <c r="L401" s="11">
        <v>206</v>
      </c>
      <c r="M401" s="11">
        <v>200</v>
      </c>
      <c r="N401" s="11">
        <v>194</v>
      </c>
      <c r="O401" s="11">
        <v>198</v>
      </c>
      <c r="P401" s="11">
        <v>191</v>
      </c>
      <c r="Q401" s="11">
        <v>17</v>
      </c>
      <c r="R401" s="11">
        <v>16</v>
      </c>
      <c r="S401" s="11">
        <v>17</v>
      </c>
      <c r="T401" s="11">
        <v>19</v>
      </c>
      <c r="U401" s="11">
        <v>18</v>
      </c>
      <c r="V401" s="11">
        <v>15</v>
      </c>
      <c r="W401" s="11">
        <v>15</v>
      </c>
      <c r="X401" s="11">
        <v>0</v>
      </c>
      <c r="Y401" s="11">
        <f t="shared" si="36"/>
        <v>2878</v>
      </c>
      <c r="Z401" s="24">
        <f t="shared" si="37"/>
        <v>363</v>
      </c>
      <c r="AA401" s="11">
        <f t="shared" si="38"/>
        <v>3241</v>
      </c>
    </row>
    <row r="402" spans="1:27" x14ac:dyDescent="0.25">
      <c r="A402" s="22" t="str">
        <f t="shared" si="35"/>
        <v>Town of Rye - 22</v>
      </c>
      <c r="B402" s="11">
        <v>160022</v>
      </c>
      <c r="C402" s="11">
        <v>307</v>
      </c>
      <c r="D402" s="11">
        <v>293</v>
      </c>
      <c r="E402" s="11">
        <v>299</v>
      </c>
      <c r="F402" s="11">
        <v>293</v>
      </c>
      <c r="G402" s="11">
        <v>299</v>
      </c>
      <c r="H402" s="11">
        <v>288</v>
      </c>
      <c r="I402" s="11">
        <v>294</v>
      </c>
      <c r="J402" s="11">
        <v>113</v>
      </c>
      <c r="K402" s="11">
        <v>112</v>
      </c>
      <c r="L402" s="11">
        <v>112</v>
      </c>
      <c r="M402" s="11">
        <v>110</v>
      </c>
      <c r="N402" s="11">
        <v>101</v>
      </c>
      <c r="O402" s="11">
        <v>109</v>
      </c>
      <c r="P402" s="11">
        <v>102</v>
      </c>
      <c r="Q402" s="11">
        <v>8</v>
      </c>
      <c r="R402" s="11">
        <v>7</v>
      </c>
      <c r="S402" s="11">
        <v>12</v>
      </c>
      <c r="T402" s="11">
        <v>12</v>
      </c>
      <c r="U402" s="11">
        <v>12</v>
      </c>
      <c r="V402" s="11">
        <v>10</v>
      </c>
      <c r="W402" s="11">
        <v>9</v>
      </c>
      <c r="X402" s="11">
        <v>1</v>
      </c>
      <c r="Y402" s="11">
        <f t="shared" si="36"/>
        <v>2903</v>
      </c>
      <c r="Z402" s="24">
        <f t="shared" si="37"/>
        <v>226</v>
      </c>
      <c r="AA402" s="11">
        <f t="shared" si="38"/>
        <v>3129</v>
      </c>
    </row>
    <row r="403" spans="1:27" x14ac:dyDescent="0.25">
      <c r="A403" s="22" t="str">
        <f t="shared" si="35"/>
        <v>Town of Rye - 23</v>
      </c>
      <c r="B403" s="11">
        <v>160023</v>
      </c>
      <c r="C403" s="11">
        <v>356</v>
      </c>
      <c r="D403" s="11">
        <v>340</v>
      </c>
      <c r="E403" s="11">
        <v>357</v>
      </c>
      <c r="F403" s="11">
        <v>357</v>
      </c>
      <c r="G403" s="11">
        <v>352</v>
      </c>
      <c r="H403" s="11">
        <v>344</v>
      </c>
      <c r="I403" s="11">
        <v>352</v>
      </c>
      <c r="J403" s="11">
        <v>117</v>
      </c>
      <c r="K403" s="11">
        <v>114</v>
      </c>
      <c r="L403" s="11">
        <v>109</v>
      </c>
      <c r="M403" s="11">
        <v>105</v>
      </c>
      <c r="N403" s="11">
        <v>99</v>
      </c>
      <c r="O403" s="11">
        <v>99</v>
      </c>
      <c r="P403" s="11">
        <v>98</v>
      </c>
      <c r="Q403" s="11">
        <v>16</v>
      </c>
      <c r="R403" s="11">
        <v>13</v>
      </c>
      <c r="S403" s="11">
        <v>14</v>
      </c>
      <c r="T403" s="11">
        <v>11</v>
      </c>
      <c r="U403" s="11">
        <v>16</v>
      </c>
      <c r="V403" s="11">
        <v>18</v>
      </c>
      <c r="W403" s="11">
        <v>16</v>
      </c>
      <c r="X403" s="11">
        <v>0</v>
      </c>
      <c r="Y403" s="11">
        <f t="shared" si="36"/>
        <v>3303</v>
      </c>
      <c r="Z403" s="24">
        <f t="shared" si="37"/>
        <v>316</v>
      </c>
      <c r="AA403" s="11">
        <f t="shared" si="38"/>
        <v>3619</v>
      </c>
    </row>
    <row r="404" spans="1:27" x14ac:dyDescent="0.25">
      <c r="A404" s="22" t="str">
        <f t="shared" ref="A404:A470" si="42">VLOOKUP(B404,KEY,3,FALSE)</f>
        <v>Town of Rye - 24</v>
      </c>
      <c r="B404" s="11">
        <v>160024</v>
      </c>
      <c r="C404" s="11">
        <v>205</v>
      </c>
      <c r="D404" s="11">
        <v>191</v>
      </c>
      <c r="E404" s="11">
        <v>193</v>
      </c>
      <c r="F404" s="11">
        <v>198</v>
      </c>
      <c r="G404" s="11">
        <v>189</v>
      </c>
      <c r="H404" s="11">
        <v>179</v>
      </c>
      <c r="I404" s="11">
        <v>191</v>
      </c>
      <c r="J404" s="11">
        <v>241</v>
      </c>
      <c r="K404" s="11">
        <v>230</v>
      </c>
      <c r="L404" s="11">
        <v>232</v>
      </c>
      <c r="M404" s="11">
        <v>220</v>
      </c>
      <c r="N404" s="11">
        <v>225</v>
      </c>
      <c r="O404" s="11">
        <v>224</v>
      </c>
      <c r="P404" s="11">
        <v>224</v>
      </c>
      <c r="Q404" s="11">
        <v>21</v>
      </c>
      <c r="R404" s="11">
        <v>17</v>
      </c>
      <c r="S404" s="11">
        <v>21</v>
      </c>
      <c r="T404" s="11">
        <v>21</v>
      </c>
      <c r="U404" s="11">
        <v>18</v>
      </c>
      <c r="V404" s="11">
        <v>12</v>
      </c>
      <c r="W404" s="11">
        <v>14</v>
      </c>
      <c r="X404" s="11">
        <v>0</v>
      </c>
      <c r="Y404" s="11">
        <f t="shared" si="36"/>
        <v>3066</v>
      </c>
      <c r="Z404" s="24">
        <f t="shared" si="37"/>
        <v>630</v>
      </c>
      <c r="AA404" s="11">
        <f t="shared" si="38"/>
        <v>3696</v>
      </c>
    </row>
    <row r="405" spans="1:27" x14ac:dyDescent="0.25">
      <c r="A405" s="22" t="str">
        <f t="shared" si="42"/>
        <v>Town of Rye - 25</v>
      </c>
      <c r="B405" s="11">
        <v>160025</v>
      </c>
      <c r="C405" s="11">
        <v>240</v>
      </c>
      <c r="D405" s="11">
        <v>228</v>
      </c>
      <c r="E405" s="11">
        <v>239</v>
      </c>
      <c r="F405" s="11">
        <v>243</v>
      </c>
      <c r="G405" s="11">
        <v>227</v>
      </c>
      <c r="H405" s="11">
        <v>221</v>
      </c>
      <c r="I405" s="11">
        <v>234</v>
      </c>
      <c r="J405" s="11">
        <v>264</v>
      </c>
      <c r="K405" s="11">
        <v>253</v>
      </c>
      <c r="L405" s="11">
        <v>249</v>
      </c>
      <c r="M405" s="11">
        <v>243</v>
      </c>
      <c r="N405" s="11">
        <v>244</v>
      </c>
      <c r="O405" s="11">
        <v>252</v>
      </c>
      <c r="P405" s="11">
        <v>242</v>
      </c>
      <c r="Q405" s="11">
        <v>42</v>
      </c>
      <c r="R405" s="11">
        <v>47</v>
      </c>
      <c r="S405" s="11">
        <v>44</v>
      </c>
      <c r="T405" s="11">
        <v>42</v>
      </c>
      <c r="U405" s="11">
        <v>33</v>
      </c>
      <c r="V405" s="11">
        <v>38</v>
      </c>
      <c r="W405" s="11">
        <v>39</v>
      </c>
      <c r="X405" s="11">
        <v>0</v>
      </c>
      <c r="Y405" s="11">
        <f t="shared" si="36"/>
        <v>3664</v>
      </c>
      <c r="Z405" s="24">
        <f t="shared" si="37"/>
        <v>396</v>
      </c>
      <c r="AA405" s="11">
        <f t="shared" si="38"/>
        <v>4060</v>
      </c>
    </row>
    <row r="406" spans="1:27" x14ac:dyDescent="0.25">
      <c r="A406" s="22" t="str">
        <f t="shared" si="42"/>
        <v>Town of Rye - 26</v>
      </c>
      <c r="B406" s="11">
        <v>160026</v>
      </c>
      <c r="C406" s="11">
        <v>292</v>
      </c>
      <c r="D406" s="11">
        <v>277</v>
      </c>
      <c r="E406" s="11">
        <v>287</v>
      </c>
      <c r="F406" s="11">
        <v>289</v>
      </c>
      <c r="G406" s="11">
        <v>280</v>
      </c>
      <c r="H406" s="11">
        <v>278</v>
      </c>
      <c r="I406" s="11">
        <v>286</v>
      </c>
      <c r="J406" s="11">
        <v>222</v>
      </c>
      <c r="K406" s="11">
        <v>210</v>
      </c>
      <c r="L406" s="11">
        <v>219</v>
      </c>
      <c r="M406" s="11">
        <v>206</v>
      </c>
      <c r="N406" s="11">
        <v>211</v>
      </c>
      <c r="O406" s="11">
        <v>204</v>
      </c>
      <c r="P406" s="11">
        <v>191</v>
      </c>
      <c r="Q406" s="11">
        <v>24</v>
      </c>
      <c r="R406" s="11">
        <v>25</v>
      </c>
      <c r="S406" s="11">
        <v>22</v>
      </c>
      <c r="T406" s="11">
        <v>22</v>
      </c>
      <c r="U406" s="11">
        <v>21</v>
      </c>
      <c r="V406" s="11">
        <v>18</v>
      </c>
      <c r="W406" s="11">
        <v>22</v>
      </c>
      <c r="X406" s="11">
        <v>0</v>
      </c>
      <c r="Y406" s="11">
        <f t="shared" si="36"/>
        <v>3606</v>
      </c>
      <c r="Z406" s="24">
        <f t="shared" si="37"/>
        <v>426</v>
      </c>
      <c r="AA406" s="11">
        <f t="shared" si="38"/>
        <v>4032</v>
      </c>
    </row>
    <row r="407" spans="1:27" x14ac:dyDescent="0.25">
      <c r="A407" s="22" t="str">
        <f t="shared" si="42"/>
        <v>Town of Rye - 27</v>
      </c>
      <c r="B407" s="11">
        <v>160027</v>
      </c>
      <c r="C407" s="11">
        <v>376</v>
      </c>
      <c r="D407" s="11">
        <v>354</v>
      </c>
      <c r="E407" s="11">
        <v>369</v>
      </c>
      <c r="F407" s="11">
        <v>378</v>
      </c>
      <c r="G407" s="11">
        <v>370</v>
      </c>
      <c r="H407" s="11">
        <v>360</v>
      </c>
      <c r="I407" s="11">
        <v>370</v>
      </c>
      <c r="J407" s="11">
        <v>158</v>
      </c>
      <c r="K407" s="11">
        <v>155</v>
      </c>
      <c r="L407" s="11">
        <v>144</v>
      </c>
      <c r="M407" s="11">
        <v>140</v>
      </c>
      <c r="N407" s="11">
        <v>145</v>
      </c>
      <c r="O407" s="11">
        <v>148</v>
      </c>
      <c r="P407" s="11">
        <v>140</v>
      </c>
      <c r="Q407" s="11">
        <v>17</v>
      </c>
      <c r="R407" s="11">
        <v>19</v>
      </c>
      <c r="S407" s="11">
        <v>25</v>
      </c>
      <c r="T407" s="11">
        <v>21</v>
      </c>
      <c r="U407" s="11">
        <v>23</v>
      </c>
      <c r="V407" s="11">
        <v>23</v>
      </c>
      <c r="W407" s="11">
        <v>20</v>
      </c>
      <c r="X407" s="11">
        <v>0</v>
      </c>
      <c r="Y407" s="11">
        <f t="shared" si="36"/>
        <v>3755</v>
      </c>
      <c r="Z407" s="24">
        <f t="shared" si="37"/>
        <v>354</v>
      </c>
      <c r="AA407" s="11">
        <f t="shared" si="38"/>
        <v>4109</v>
      </c>
    </row>
    <row r="408" spans="1:27" x14ac:dyDescent="0.25">
      <c r="A408" s="22" t="str">
        <f t="shared" si="42"/>
        <v>Town of Rye - 28</v>
      </c>
      <c r="B408" s="11">
        <v>160028</v>
      </c>
      <c r="C408" s="11">
        <v>236</v>
      </c>
      <c r="D408" s="11">
        <v>229</v>
      </c>
      <c r="E408" s="11">
        <v>234</v>
      </c>
      <c r="F408" s="11">
        <v>238</v>
      </c>
      <c r="G408" s="11">
        <v>228</v>
      </c>
      <c r="H408" s="11">
        <v>225</v>
      </c>
      <c r="I408" s="11">
        <v>229</v>
      </c>
      <c r="J408" s="11">
        <v>120</v>
      </c>
      <c r="K408" s="11">
        <v>116</v>
      </c>
      <c r="L408" s="11">
        <v>120</v>
      </c>
      <c r="M408" s="11">
        <v>112</v>
      </c>
      <c r="N408" s="11">
        <v>119</v>
      </c>
      <c r="O408" s="11">
        <v>121</v>
      </c>
      <c r="P408" s="11">
        <v>112</v>
      </c>
      <c r="Q408" s="11">
        <v>19</v>
      </c>
      <c r="R408" s="11">
        <v>12</v>
      </c>
      <c r="S408" s="11">
        <v>24</v>
      </c>
      <c r="T408" s="11">
        <v>21</v>
      </c>
      <c r="U408" s="11">
        <v>14</v>
      </c>
      <c r="V408" s="11">
        <v>12</v>
      </c>
      <c r="W408" s="11">
        <v>15</v>
      </c>
      <c r="X408" s="11">
        <v>0</v>
      </c>
      <c r="Y408" s="11">
        <f t="shared" si="36"/>
        <v>2556</v>
      </c>
      <c r="Z408" s="24">
        <f t="shared" si="37"/>
        <v>314</v>
      </c>
      <c r="AA408" s="11">
        <f t="shared" si="38"/>
        <v>2870</v>
      </c>
    </row>
    <row r="409" spans="1:27" x14ac:dyDescent="0.25">
      <c r="A409" s="22" t="str">
        <f t="shared" si="42"/>
        <v>Town of Rye - 29</v>
      </c>
      <c r="B409" s="11">
        <v>160029</v>
      </c>
      <c r="C409" s="11">
        <v>368</v>
      </c>
      <c r="D409" s="11">
        <v>355</v>
      </c>
      <c r="E409" s="11">
        <v>363</v>
      </c>
      <c r="F409" s="11">
        <v>363</v>
      </c>
      <c r="G409" s="11">
        <v>354</v>
      </c>
      <c r="H409" s="11">
        <v>345</v>
      </c>
      <c r="I409" s="11">
        <v>361</v>
      </c>
      <c r="J409" s="11">
        <v>156</v>
      </c>
      <c r="K409" s="11">
        <v>144</v>
      </c>
      <c r="L409" s="11">
        <v>148</v>
      </c>
      <c r="M409" s="11">
        <v>142</v>
      </c>
      <c r="N409" s="11">
        <v>145</v>
      </c>
      <c r="O409" s="11">
        <v>140</v>
      </c>
      <c r="P409" s="11">
        <v>139</v>
      </c>
      <c r="Q409" s="11">
        <v>20</v>
      </c>
      <c r="R409" s="11">
        <v>20</v>
      </c>
      <c r="S409" s="11">
        <v>17</v>
      </c>
      <c r="T409" s="11">
        <v>21</v>
      </c>
      <c r="U409" s="11">
        <v>14</v>
      </c>
      <c r="V409" s="11">
        <v>15</v>
      </c>
      <c r="W409" s="11">
        <v>15</v>
      </c>
      <c r="X409" s="11">
        <v>0</v>
      </c>
      <c r="Y409" s="11">
        <f t="shared" si="36"/>
        <v>3645</v>
      </c>
      <c r="Z409" s="24">
        <f t="shared" si="37"/>
        <v>415</v>
      </c>
      <c r="AA409" s="11">
        <f t="shared" si="38"/>
        <v>4060</v>
      </c>
    </row>
    <row r="410" spans="1:27" x14ac:dyDescent="0.25">
      <c r="A410" s="22" t="str">
        <f t="shared" si="42"/>
        <v>Town of Rye - 30</v>
      </c>
      <c r="B410" s="11">
        <v>160030</v>
      </c>
      <c r="C410" s="11">
        <v>178</v>
      </c>
      <c r="D410" s="11">
        <v>171</v>
      </c>
      <c r="E410" s="11">
        <v>170</v>
      </c>
      <c r="F410" s="11">
        <v>176</v>
      </c>
      <c r="G410" s="11">
        <v>174</v>
      </c>
      <c r="H410" s="11">
        <v>169</v>
      </c>
      <c r="I410" s="11">
        <v>176</v>
      </c>
      <c r="J410" s="11">
        <v>70</v>
      </c>
      <c r="K410" s="11">
        <v>65</v>
      </c>
      <c r="L410" s="11">
        <v>67</v>
      </c>
      <c r="M410" s="11">
        <v>62</v>
      </c>
      <c r="N410" s="11">
        <v>61</v>
      </c>
      <c r="O410" s="11">
        <v>67</v>
      </c>
      <c r="P410" s="11">
        <v>65</v>
      </c>
      <c r="Q410" s="11">
        <v>7</v>
      </c>
      <c r="R410" s="11">
        <v>7</v>
      </c>
      <c r="S410" s="11">
        <v>14</v>
      </c>
      <c r="T410" s="11">
        <v>9</v>
      </c>
      <c r="U410" s="11">
        <v>8</v>
      </c>
      <c r="V410" s="11">
        <v>9</v>
      </c>
      <c r="W410" s="11">
        <v>7</v>
      </c>
      <c r="X410" s="11">
        <v>0</v>
      </c>
      <c r="Y410" s="11">
        <f t="shared" si="36"/>
        <v>1732</v>
      </c>
      <c r="Z410" s="24">
        <f t="shared" si="37"/>
        <v>158</v>
      </c>
      <c r="AA410" s="11">
        <f t="shared" si="38"/>
        <v>1890</v>
      </c>
    </row>
    <row r="411" spans="1:27" ht="13.8" thickBot="1" x14ac:dyDescent="0.3">
      <c r="A411" s="18" t="str">
        <f t="shared" si="42"/>
        <v>Town of Rye - 31</v>
      </c>
      <c r="B411" s="19">
        <v>160031</v>
      </c>
      <c r="C411" s="19">
        <v>407</v>
      </c>
      <c r="D411" s="19">
        <v>393</v>
      </c>
      <c r="E411" s="19">
        <v>399</v>
      </c>
      <c r="F411" s="19">
        <v>397</v>
      </c>
      <c r="G411" s="19">
        <v>399</v>
      </c>
      <c r="H411" s="19">
        <v>390</v>
      </c>
      <c r="I411" s="19">
        <v>399</v>
      </c>
      <c r="J411" s="19">
        <v>149</v>
      </c>
      <c r="K411" s="19">
        <v>143</v>
      </c>
      <c r="L411" s="19">
        <v>148</v>
      </c>
      <c r="M411" s="19">
        <v>142</v>
      </c>
      <c r="N411" s="19">
        <v>144</v>
      </c>
      <c r="O411" s="19">
        <v>138</v>
      </c>
      <c r="P411" s="19">
        <v>134</v>
      </c>
      <c r="Q411" s="19">
        <v>15</v>
      </c>
      <c r="R411" s="19">
        <v>18</v>
      </c>
      <c r="S411" s="19">
        <v>13</v>
      </c>
      <c r="T411" s="19">
        <v>14</v>
      </c>
      <c r="U411" s="19">
        <v>13</v>
      </c>
      <c r="V411" s="19">
        <v>15</v>
      </c>
      <c r="W411" s="19">
        <v>15</v>
      </c>
      <c r="X411" s="19">
        <v>0</v>
      </c>
      <c r="Y411" s="19">
        <f t="shared" si="36"/>
        <v>3885</v>
      </c>
      <c r="Z411" s="26">
        <f t="shared" si="37"/>
        <v>308</v>
      </c>
      <c r="AA411" s="19">
        <f t="shared" si="38"/>
        <v>4193</v>
      </c>
    </row>
    <row r="412" spans="1:27" x14ac:dyDescent="0.25">
      <c r="A412" s="22"/>
      <c r="B412" s="11" t="s">
        <v>977</v>
      </c>
      <c r="C412" s="11">
        <f>SUM(C381:C411)</f>
        <v>6890</v>
      </c>
      <c r="D412" s="11">
        <f t="shared" ref="D412:AA412" si="43">SUM(D381:D411)</f>
        <v>6509</v>
      </c>
      <c r="E412" s="11">
        <f t="shared" si="43"/>
        <v>6729</v>
      </c>
      <c r="F412" s="11">
        <f t="shared" si="43"/>
        <v>6796</v>
      </c>
      <c r="G412" s="11">
        <f t="shared" si="43"/>
        <v>6667</v>
      </c>
      <c r="H412" s="11">
        <f t="shared" si="43"/>
        <v>6457</v>
      </c>
      <c r="I412" s="11">
        <f t="shared" si="43"/>
        <v>6619</v>
      </c>
      <c r="J412" s="11">
        <f t="shared" si="43"/>
        <v>4481</v>
      </c>
      <c r="K412" s="11">
        <f t="shared" si="43"/>
        <v>4251</v>
      </c>
      <c r="L412" s="11">
        <f t="shared" si="43"/>
        <v>4266</v>
      </c>
      <c r="M412" s="11">
        <f t="shared" si="43"/>
        <v>4064</v>
      </c>
      <c r="N412" s="11">
        <f t="shared" si="43"/>
        <v>4105</v>
      </c>
      <c r="O412" s="11">
        <f t="shared" si="43"/>
        <v>4132</v>
      </c>
      <c r="P412" s="11">
        <f t="shared" si="43"/>
        <v>4047</v>
      </c>
      <c r="Q412" s="11">
        <f t="shared" si="43"/>
        <v>492</v>
      </c>
      <c r="R412" s="11">
        <f t="shared" si="43"/>
        <v>467</v>
      </c>
      <c r="S412" s="11">
        <f t="shared" si="43"/>
        <v>530</v>
      </c>
      <c r="T412" s="11">
        <f t="shared" si="43"/>
        <v>505</v>
      </c>
      <c r="U412" s="11">
        <f t="shared" si="43"/>
        <v>442</v>
      </c>
      <c r="V412" s="11">
        <f t="shared" si="43"/>
        <v>415</v>
      </c>
      <c r="W412" s="11">
        <f t="shared" si="43"/>
        <v>435</v>
      </c>
      <c r="X412" s="11">
        <f t="shared" si="43"/>
        <v>9</v>
      </c>
      <c r="Y412" s="11">
        <f t="shared" si="43"/>
        <v>79308</v>
      </c>
      <c r="Z412" s="11">
        <f t="shared" si="43"/>
        <v>10999</v>
      </c>
      <c r="AA412" s="11">
        <f t="shared" si="43"/>
        <v>90307</v>
      </c>
    </row>
    <row r="413" spans="1:27" x14ac:dyDescent="0.25">
      <c r="A413" s="22" t="str">
        <f t="shared" si="42"/>
        <v>Town of Scarsdale - 1</v>
      </c>
      <c r="B413" s="11">
        <v>170001</v>
      </c>
      <c r="C413" s="11">
        <v>366</v>
      </c>
      <c r="D413" s="11">
        <v>350</v>
      </c>
      <c r="E413" s="11">
        <v>358</v>
      </c>
      <c r="F413" s="11">
        <v>355</v>
      </c>
      <c r="G413" s="11">
        <v>356</v>
      </c>
      <c r="H413" s="11">
        <v>352</v>
      </c>
      <c r="I413" s="11">
        <v>355</v>
      </c>
      <c r="J413" s="11">
        <v>90</v>
      </c>
      <c r="K413" s="11">
        <v>90</v>
      </c>
      <c r="L413" s="11">
        <v>87</v>
      </c>
      <c r="M413" s="11">
        <v>88</v>
      </c>
      <c r="N413" s="11">
        <v>83</v>
      </c>
      <c r="O413" s="11">
        <v>85</v>
      </c>
      <c r="P413" s="11">
        <v>83</v>
      </c>
      <c r="Q413" s="11">
        <v>8</v>
      </c>
      <c r="R413" s="11">
        <v>7</v>
      </c>
      <c r="S413" s="11">
        <v>6</v>
      </c>
      <c r="T413" s="11">
        <v>6</v>
      </c>
      <c r="U413" s="11">
        <v>7</v>
      </c>
      <c r="V413" s="11">
        <v>9</v>
      </c>
      <c r="W413" s="11">
        <v>8</v>
      </c>
      <c r="X413" s="11">
        <v>0</v>
      </c>
      <c r="Y413" s="11">
        <f t="shared" si="36"/>
        <v>3149</v>
      </c>
      <c r="Z413" s="24">
        <f t="shared" si="37"/>
        <v>225</v>
      </c>
      <c r="AA413" s="11">
        <f t="shared" si="38"/>
        <v>3374</v>
      </c>
    </row>
    <row r="414" spans="1:27" x14ac:dyDescent="0.25">
      <c r="A414" s="22" t="str">
        <f t="shared" si="42"/>
        <v>Town of Scarsdale - 2</v>
      </c>
      <c r="B414" s="11">
        <v>170002</v>
      </c>
      <c r="C414" s="11">
        <v>383</v>
      </c>
      <c r="D414" s="11">
        <v>384</v>
      </c>
      <c r="E414" s="11">
        <v>391</v>
      </c>
      <c r="F414" s="11">
        <v>385</v>
      </c>
      <c r="G414" s="11">
        <v>385</v>
      </c>
      <c r="H414" s="11">
        <v>375</v>
      </c>
      <c r="I414" s="11">
        <v>382</v>
      </c>
      <c r="J414" s="11">
        <v>118</v>
      </c>
      <c r="K414" s="11">
        <v>107</v>
      </c>
      <c r="L414" s="11">
        <v>112</v>
      </c>
      <c r="M414" s="11">
        <v>105</v>
      </c>
      <c r="N414" s="11">
        <v>100</v>
      </c>
      <c r="O414" s="11">
        <v>100</v>
      </c>
      <c r="P414" s="11">
        <v>92</v>
      </c>
      <c r="Q414" s="11">
        <v>12</v>
      </c>
      <c r="R414" s="11">
        <v>13</v>
      </c>
      <c r="S414" s="11">
        <v>5</v>
      </c>
      <c r="T414" s="11">
        <v>7</v>
      </c>
      <c r="U414" s="11">
        <v>13</v>
      </c>
      <c r="V414" s="11">
        <v>7</v>
      </c>
      <c r="W414" s="11">
        <v>12</v>
      </c>
      <c r="X414" s="11">
        <v>0</v>
      </c>
      <c r="Y414" s="11">
        <f t="shared" si="36"/>
        <v>3488</v>
      </c>
      <c r="Z414" s="24">
        <f t="shared" si="37"/>
        <v>355</v>
      </c>
      <c r="AA414" s="11">
        <f t="shared" si="38"/>
        <v>3843</v>
      </c>
    </row>
    <row r="415" spans="1:27" x14ac:dyDescent="0.25">
      <c r="A415" s="22" t="str">
        <f t="shared" si="42"/>
        <v>Town of Scarsdale - 3</v>
      </c>
      <c r="B415" s="11">
        <v>170003</v>
      </c>
      <c r="C415" s="11">
        <v>262</v>
      </c>
      <c r="D415" s="11">
        <v>256</v>
      </c>
      <c r="E415" s="11">
        <v>259</v>
      </c>
      <c r="F415" s="11">
        <v>255</v>
      </c>
      <c r="G415" s="11">
        <v>255</v>
      </c>
      <c r="H415" s="11">
        <v>254</v>
      </c>
      <c r="I415" s="11">
        <v>256</v>
      </c>
      <c r="J415" s="11">
        <v>90</v>
      </c>
      <c r="K415" s="11">
        <v>89</v>
      </c>
      <c r="L415" s="11">
        <v>90</v>
      </c>
      <c r="M415" s="11">
        <v>88</v>
      </c>
      <c r="N415" s="11">
        <v>86</v>
      </c>
      <c r="O415" s="11">
        <v>87</v>
      </c>
      <c r="P415" s="11">
        <v>83</v>
      </c>
      <c r="Q415" s="11">
        <v>9</v>
      </c>
      <c r="R415" s="11">
        <v>7</v>
      </c>
      <c r="S415" s="11">
        <v>6</v>
      </c>
      <c r="T415" s="11">
        <v>8</v>
      </c>
      <c r="U415" s="11">
        <v>6</v>
      </c>
      <c r="V415" s="11">
        <v>6</v>
      </c>
      <c r="W415" s="11">
        <v>6</v>
      </c>
      <c r="X415" s="11">
        <v>0</v>
      </c>
      <c r="Y415" s="11">
        <f t="shared" si="36"/>
        <v>2458</v>
      </c>
      <c r="Z415" s="24">
        <f t="shared" si="37"/>
        <v>258</v>
      </c>
      <c r="AA415" s="11">
        <f t="shared" si="38"/>
        <v>2716</v>
      </c>
    </row>
    <row r="416" spans="1:27" x14ac:dyDescent="0.25">
      <c r="A416" s="22" t="str">
        <f t="shared" si="42"/>
        <v>Town of Scarsdale - 4</v>
      </c>
      <c r="B416" s="11">
        <v>170004</v>
      </c>
      <c r="C416" s="11">
        <v>207</v>
      </c>
      <c r="D416" s="11">
        <v>206</v>
      </c>
      <c r="E416" s="11">
        <v>208</v>
      </c>
      <c r="F416" s="11">
        <v>206</v>
      </c>
      <c r="G416" s="11">
        <v>206</v>
      </c>
      <c r="H416" s="11">
        <v>204</v>
      </c>
      <c r="I416" s="11">
        <v>210</v>
      </c>
      <c r="J416" s="11">
        <v>76</v>
      </c>
      <c r="K416" s="11">
        <v>75</v>
      </c>
      <c r="L416" s="11">
        <v>76</v>
      </c>
      <c r="M416" s="11">
        <v>73</v>
      </c>
      <c r="N416" s="11">
        <v>67</v>
      </c>
      <c r="O416" s="11">
        <v>68</v>
      </c>
      <c r="P416" s="11">
        <v>61</v>
      </c>
      <c r="Q416" s="11">
        <v>7</v>
      </c>
      <c r="R416" s="11">
        <v>9</v>
      </c>
      <c r="S416" s="11">
        <v>9</v>
      </c>
      <c r="T416" s="11">
        <v>9</v>
      </c>
      <c r="U416" s="11">
        <v>10</v>
      </c>
      <c r="V416" s="11">
        <v>11</v>
      </c>
      <c r="W416" s="11">
        <v>14</v>
      </c>
      <c r="X416" s="11">
        <v>0</v>
      </c>
      <c r="Y416" s="11">
        <f t="shared" si="36"/>
        <v>2012</v>
      </c>
      <c r="Z416" s="24">
        <f t="shared" si="37"/>
        <v>123</v>
      </c>
      <c r="AA416" s="11">
        <f t="shared" si="38"/>
        <v>2135</v>
      </c>
    </row>
    <row r="417" spans="1:27" x14ac:dyDescent="0.25">
      <c r="A417" s="22" t="str">
        <f t="shared" si="42"/>
        <v>Town of Scarsdale - 5</v>
      </c>
      <c r="B417" s="11">
        <v>170005</v>
      </c>
      <c r="C417" s="11">
        <v>252</v>
      </c>
      <c r="D417" s="11">
        <v>246</v>
      </c>
      <c r="E417" s="11">
        <v>248</v>
      </c>
      <c r="F417" s="11">
        <v>248</v>
      </c>
      <c r="G417" s="11">
        <v>248</v>
      </c>
      <c r="H417" s="11">
        <v>247</v>
      </c>
      <c r="I417" s="11">
        <v>242</v>
      </c>
      <c r="J417" s="11">
        <v>81</v>
      </c>
      <c r="K417" s="11">
        <v>78</v>
      </c>
      <c r="L417" s="11">
        <v>82</v>
      </c>
      <c r="M417" s="11">
        <v>81</v>
      </c>
      <c r="N417" s="11">
        <v>73</v>
      </c>
      <c r="O417" s="11">
        <v>67</v>
      </c>
      <c r="P417" s="11">
        <v>69</v>
      </c>
      <c r="Q417" s="11">
        <v>3</v>
      </c>
      <c r="R417" s="11">
        <v>3</v>
      </c>
      <c r="S417" s="11">
        <v>3</v>
      </c>
      <c r="T417" s="11">
        <v>3</v>
      </c>
      <c r="U417" s="11">
        <v>4</v>
      </c>
      <c r="V417" s="11">
        <v>3</v>
      </c>
      <c r="W417" s="11">
        <v>8</v>
      </c>
      <c r="X417" s="11">
        <v>5</v>
      </c>
      <c r="Y417" s="11">
        <f t="shared" ref="Y417:Y482" si="44">SUM(C417:X417)</f>
        <v>2294</v>
      </c>
      <c r="Z417" s="24">
        <f t="shared" ref="Z417:Z482" si="45">SUM(AA417-Y417)</f>
        <v>247</v>
      </c>
      <c r="AA417" s="11">
        <f t="shared" ref="AA417:AA482" si="46">VLOOKUP(B417,KEY,2,FALSE)*7</f>
        <v>2541</v>
      </c>
    </row>
    <row r="418" spans="1:27" x14ac:dyDescent="0.25">
      <c r="A418" s="22" t="str">
        <f t="shared" si="42"/>
        <v>Town of Scarsdale - 6</v>
      </c>
      <c r="B418" s="11">
        <v>170006</v>
      </c>
      <c r="C418" s="11">
        <v>234</v>
      </c>
      <c r="D418" s="11">
        <v>225</v>
      </c>
      <c r="E418" s="11">
        <v>237</v>
      </c>
      <c r="F418" s="11">
        <v>234</v>
      </c>
      <c r="G418" s="11">
        <v>229</v>
      </c>
      <c r="H418" s="11">
        <v>223</v>
      </c>
      <c r="I418" s="11">
        <v>231</v>
      </c>
      <c r="J418" s="11">
        <v>82</v>
      </c>
      <c r="K418" s="11">
        <v>80</v>
      </c>
      <c r="L418" s="11">
        <v>73</v>
      </c>
      <c r="M418" s="11">
        <v>75</v>
      </c>
      <c r="N418" s="11">
        <v>76</v>
      </c>
      <c r="O418" s="11">
        <v>75</v>
      </c>
      <c r="P418" s="11">
        <v>72</v>
      </c>
      <c r="Q418" s="11">
        <v>12</v>
      </c>
      <c r="R418" s="11">
        <v>8</v>
      </c>
      <c r="S418" s="11">
        <v>7</v>
      </c>
      <c r="T418" s="11">
        <v>6</v>
      </c>
      <c r="U418" s="11">
        <v>9</v>
      </c>
      <c r="V418" s="11">
        <v>10</v>
      </c>
      <c r="W418" s="11">
        <v>10</v>
      </c>
      <c r="X418" s="11">
        <v>1</v>
      </c>
      <c r="Y418" s="11">
        <f t="shared" si="44"/>
        <v>2209</v>
      </c>
      <c r="Z418" s="24">
        <f t="shared" si="45"/>
        <v>234</v>
      </c>
      <c r="AA418" s="11">
        <f t="shared" si="46"/>
        <v>2443</v>
      </c>
    </row>
    <row r="419" spans="1:27" x14ac:dyDescent="0.25">
      <c r="A419" s="22" t="str">
        <f t="shared" si="42"/>
        <v>Town of Scarsdale - 7</v>
      </c>
      <c r="B419" s="11">
        <v>170007</v>
      </c>
      <c r="C419" s="11">
        <v>223</v>
      </c>
      <c r="D419" s="11">
        <v>220</v>
      </c>
      <c r="E419" s="11">
        <v>216</v>
      </c>
      <c r="F419" s="11">
        <v>221</v>
      </c>
      <c r="G419" s="11">
        <v>218</v>
      </c>
      <c r="H419" s="11">
        <v>213</v>
      </c>
      <c r="I419" s="11">
        <v>216</v>
      </c>
      <c r="J419" s="11">
        <v>85</v>
      </c>
      <c r="K419" s="11">
        <v>78</v>
      </c>
      <c r="L419" s="11">
        <v>82</v>
      </c>
      <c r="M419" s="11">
        <v>75</v>
      </c>
      <c r="N419" s="11">
        <v>75</v>
      </c>
      <c r="O419" s="11">
        <v>75</v>
      </c>
      <c r="P419" s="11">
        <v>79</v>
      </c>
      <c r="Q419" s="11">
        <v>12</v>
      </c>
      <c r="R419" s="11">
        <v>11</v>
      </c>
      <c r="S419" s="11">
        <v>16</v>
      </c>
      <c r="T419" s="11">
        <v>17</v>
      </c>
      <c r="U419" s="11">
        <v>14</v>
      </c>
      <c r="V419" s="11">
        <v>9</v>
      </c>
      <c r="W419" s="11">
        <v>10</v>
      </c>
      <c r="X419" s="11">
        <v>0</v>
      </c>
      <c r="Y419" s="11">
        <f t="shared" si="44"/>
        <v>2165</v>
      </c>
      <c r="Z419" s="24">
        <f t="shared" si="45"/>
        <v>201</v>
      </c>
      <c r="AA419" s="11">
        <f t="shared" si="46"/>
        <v>2366</v>
      </c>
    </row>
    <row r="420" spans="1:27" x14ac:dyDescent="0.25">
      <c r="A420" s="22" t="str">
        <f t="shared" si="42"/>
        <v>Town of Scarsdale - 8</v>
      </c>
      <c r="B420" s="11">
        <v>170008</v>
      </c>
      <c r="C420" s="11">
        <v>209</v>
      </c>
      <c r="D420" s="11">
        <v>194</v>
      </c>
      <c r="E420" s="11">
        <v>206</v>
      </c>
      <c r="F420" s="11">
        <v>202</v>
      </c>
      <c r="G420" s="11">
        <v>197</v>
      </c>
      <c r="H420" s="11">
        <v>191</v>
      </c>
      <c r="I420" s="11">
        <v>195</v>
      </c>
      <c r="J420" s="11">
        <v>148</v>
      </c>
      <c r="K420" s="11">
        <v>146</v>
      </c>
      <c r="L420" s="11">
        <v>141</v>
      </c>
      <c r="M420" s="11">
        <v>135</v>
      </c>
      <c r="N420" s="11">
        <v>138</v>
      </c>
      <c r="O420" s="11">
        <v>140</v>
      </c>
      <c r="P420" s="11">
        <v>137</v>
      </c>
      <c r="Q420" s="11">
        <v>12</v>
      </c>
      <c r="R420" s="11">
        <v>9</v>
      </c>
      <c r="S420" s="11">
        <v>11</v>
      </c>
      <c r="T420" s="11">
        <v>13</v>
      </c>
      <c r="U420" s="11">
        <v>7</v>
      </c>
      <c r="V420" s="11">
        <v>8</v>
      </c>
      <c r="W420" s="11">
        <v>8</v>
      </c>
      <c r="X420" s="11">
        <v>0</v>
      </c>
      <c r="Y420" s="11">
        <f t="shared" si="44"/>
        <v>2447</v>
      </c>
      <c r="Z420" s="24">
        <f t="shared" si="45"/>
        <v>227</v>
      </c>
      <c r="AA420" s="11">
        <f t="shared" si="46"/>
        <v>2674</v>
      </c>
    </row>
    <row r="421" spans="1:27" x14ac:dyDescent="0.25">
      <c r="A421" s="22" t="str">
        <f t="shared" si="42"/>
        <v>Town of Scarsdale - 9</v>
      </c>
      <c r="B421" s="11">
        <v>170009</v>
      </c>
      <c r="C421" s="11">
        <v>266</v>
      </c>
      <c r="D421" s="11">
        <v>256</v>
      </c>
      <c r="E421" s="11">
        <v>266</v>
      </c>
      <c r="F421" s="11">
        <v>264</v>
      </c>
      <c r="G421" s="11">
        <v>252</v>
      </c>
      <c r="H421" s="11">
        <v>252</v>
      </c>
      <c r="I421" s="11">
        <v>257</v>
      </c>
      <c r="J421" s="11">
        <v>121</v>
      </c>
      <c r="K421" s="11">
        <v>109</v>
      </c>
      <c r="L421" s="11">
        <v>106</v>
      </c>
      <c r="M421" s="11">
        <v>97</v>
      </c>
      <c r="N421" s="11">
        <v>102</v>
      </c>
      <c r="O421" s="11">
        <v>105</v>
      </c>
      <c r="P421" s="11">
        <v>98</v>
      </c>
      <c r="Q421" s="11">
        <v>18</v>
      </c>
      <c r="R421" s="11">
        <v>19</v>
      </c>
      <c r="S421" s="11">
        <v>15</v>
      </c>
      <c r="T421" s="11">
        <v>16</v>
      </c>
      <c r="U421" s="11">
        <v>17</v>
      </c>
      <c r="V421" s="11">
        <v>12</v>
      </c>
      <c r="W421" s="11">
        <v>15</v>
      </c>
      <c r="X421" s="11">
        <v>0</v>
      </c>
      <c r="Y421" s="11">
        <f t="shared" si="44"/>
        <v>2663</v>
      </c>
      <c r="Z421" s="24">
        <f t="shared" si="45"/>
        <v>312</v>
      </c>
      <c r="AA421" s="11">
        <f t="shared" si="46"/>
        <v>2975</v>
      </c>
    </row>
    <row r="422" spans="1:27" x14ac:dyDescent="0.25">
      <c r="A422" s="22" t="str">
        <f t="shared" si="42"/>
        <v>Town of Scarsdale - 10</v>
      </c>
      <c r="B422" s="11">
        <v>170010</v>
      </c>
      <c r="C422" s="11">
        <v>326</v>
      </c>
      <c r="D422" s="11">
        <v>306</v>
      </c>
      <c r="E422" s="11">
        <v>316</v>
      </c>
      <c r="F422" s="11">
        <v>310</v>
      </c>
      <c r="G422" s="11">
        <v>311</v>
      </c>
      <c r="H422" s="11">
        <v>306</v>
      </c>
      <c r="I422" s="11">
        <v>309</v>
      </c>
      <c r="J422" s="11">
        <v>134</v>
      </c>
      <c r="K422" s="11">
        <v>133</v>
      </c>
      <c r="L422" s="11">
        <v>129</v>
      </c>
      <c r="M422" s="11">
        <v>122</v>
      </c>
      <c r="N422" s="11">
        <v>120</v>
      </c>
      <c r="O422" s="11">
        <v>127</v>
      </c>
      <c r="P422" s="11">
        <v>121</v>
      </c>
      <c r="Q422" s="11">
        <v>12</v>
      </c>
      <c r="R422" s="11">
        <v>12</v>
      </c>
      <c r="S422" s="11">
        <v>15</v>
      </c>
      <c r="T422" s="11">
        <v>11</v>
      </c>
      <c r="U422" s="11">
        <v>13</v>
      </c>
      <c r="V422" s="11">
        <v>6</v>
      </c>
      <c r="W422" s="11">
        <v>11</v>
      </c>
      <c r="X422" s="11">
        <v>0</v>
      </c>
      <c r="Y422" s="11">
        <f t="shared" si="44"/>
        <v>3150</v>
      </c>
      <c r="Z422" s="24">
        <f t="shared" si="45"/>
        <v>287</v>
      </c>
      <c r="AA422" s="11">
        <f t="shared" si="46"/>
        <v>3437</v>
      </c>
    </row>
    <row r="423" spans="1:27" x14ac:dyDescent="0.25">
      <c r="A423" s="22" t="str">
        <f t="shared" si="42"/>
        <v>Town of Scarsdale - 11</v>
      </c>
      <c r="B423" s="11">
        <v>170011</v>
      </c>
      <c r="C423" s="11">
        <v>179</v>
      </c>
      <c r="D423" s="11">
        <v>180</v>
      </c>
      <c r="E423" s="11">
        <v>180</v>
      </c>
      <c r="F423" s="11">
        <v>177</v>
      </c>
      <c r="G423" s="11">
        <v>182</v>
      </c>
      <c r="H423" s="11">
        <v>180</v>
      </c>
      <c r="I423" s="11">
        <v>182</v>
      </c>
      <c r="J423" s="11">
        <v>66</v>
      </c>
      <c r="K423" s="11">
        <v>56</v>
      </c>
      <c r="L423" s="11">
        <v>63</v>
      </c>
      <c r="M423" s="11">
        <v>62</v>
      </c>
      <c r="N423" s="11">
        <v>59</v>
      </c>
      <c r="O423" s="11">
        <v>58</v>
      </c>
      <c r="P423" s="11">
        <v>55</v>
      </c>
      <c r="Q423" s="11">
        <v>7</v>
      </c>
      <c r="R423" s="11">
        <v>8</v>
      </c>
      <c r="S423" s="11">
        <v>4</v>
      </c>
      <c r="T423" s="11">
        <v>7</v>
      </c>
      <c r="U423" s="11">
        <v>6</v>
      </c>
      <c r="V423" s="11">
        <v>8</v>
      </c>
      <c r="W423" s="11">
        <v>6</v>
      </c>
      <c r="X423" s="11">
        <v>0</v>
      </c>
      <c r="Y423" s="11">
        <f t="shared" si="44"/>
        <v>1725</v>
      </c>
      <c r="Z423" s="24">
        <f t="shared" si="45"/>
        <v>214</v>
      </c>
      <c r="AA423" s="11">
        <f t="shared" si="46"/>
        <v>1939</v>
      </c>
    </row>
    <row r="424" spans="1:27" x14ac:dyDescent="0.25">
      <c r="A424" s="22" t="str">
        <f t="shared" si="42"/>
        <v>Town of Scarsdale - 12</v>
      </c>
      <c r="B424" s="11">
        <v>170012</v>
      </c>
      <c r="C424" s="11">
        <v>314</v>
      </c>
      <c r="D424" s="11">
        <v>299</v>
      </c>
      <c r="E424" s="11">
        <v>308</v>
      </c>
      <c r="F424" s="11">
        <v>308</v>
      </c>
      <c r="G424" s="11">
        <v>302</v>
      </c>
      <c r="H424" s="11">
        <v>300</v>
      </c>
      <c r="I424" s="11">
        <v>312</v>
      </c>
      <c r="J424" s="11">
        <v>115</v>
      </c>
      <c r="K424" s="11">
        <v>109</v>
      </c>
      <c r="L424" s="11">
        <v>107</v>
      </c>
      <c r="M424" s="11">
        <v>106</v>
      </c>
      <c r="N424" s="11">
        <v>110</v>
      </c>
      <c r="O424" s="11">
        <v>109</v>
      </c>
      <c r="P424" s="11">
        <v>104</v>
      </c>
      <c r="Q424" s="11">
        <v>7</v>
      </c>
      <c r="R424" s="11">
        <v>7</v>
      </c>
      <c r="S424" s="11">
        <v>10</v>
      </c>
      <c r="T424" s="11">
        <v>6</v>
      </c>
      <c r="U424" s="11">
        <v>6</v>
      </c>
      <c r="V424" s="11">
        <v>6</v>
      </c>
      <c r="W424" s="11">
        <v>10</v>
      </c>
      <c r="X424" s="11">
        <v>7</v>
      </c>
      <c r="Y424" s="11">
        <f t="shared" si="44"/>
        <v>2962</v>
      </c>
      <c r="Z424" s="24">
        <f t="shared" si="45"/>
        <v>300</v>
      </c>
      <c r="AA424" s="11">
        <f t="shared" si="46"/>
        <v>3262</v>
      </c>
    </row>
    <row r="425" spans="1:27" x14ac:dyDescent="0.25">
      <c r="A425" s="22" t="str">
        <f t="shared" si="42"/>
        <v>Town of Scarsdale - 13</v>
      </c>
      <c r="B425" s="11">
        <v>170013</v>
      </c>
      <c r="C425" s="11">
        <v>372</v>
      </c>
      <c r="D425" s="11">
        <v>364</v>
      </c>
      <c r="E425" s="11">
        <v>360</v>
      </c>
      <c r="F425" s="11">
        <v>368</v>
      </c>
      <c r="G425" s="11">
        <v>366</v>
      </c>
      <c r="H425" s="11">
        <v>364</v>
      </c>
      <c r="I425" s="11">
        <v>376</v>
      </c>
      <c r="J425" s="11">
        <v>110</v>
      </c>
      <c r="K425" s="11">
        <v>105</v>
      </c>
      <c r="L425" s="11">
        <v>110</v>
      </c>
      <c r="M425" s="11">
        <v>101</v>
      </c>
      <c r="N425" s="11">
        <v>105</v>
      </c>
      <c r="O425" s="11">
        <v>102</v>
      </c>
      <c r="P425" s="11">
        <v>96</v>
      </c>
      <c r="Q425" s="11">
        <v>7</v>
      </c>
      <c r="R425" s="11">
        <v>12</v>
      </c>
      <c r="S425" s="11">
        <v>12</v>
      </c>
      <c r="T425" s="11">
        <v>13</v>
      </c>
      <c r="U425" s="11">
        <v>10</v>
      </c>
      <c r="V425" s="11">
        <v>10</v>
      </c>
      <c r="W425" s="11">
        <v>11</v>
      </c>
      <c r="X425" s="11">
        <v>0</v>
      </c>
      <c r="Y425" s="11">
        <f t="shared" si="44"/>
        <v>3374</v>
      </c>
      <c r="Z425" s="24">
        <f t="shared" si="45"/>
        <v>385</v>
      </c>
      <c r="AA425" s="11">
        <f t="shared" si="46"/>
        <v>3759</v>
      </c>
    </row>
    <row r="426" spans="1:27" x14ac:dyDescent="0.25">
      <c r="A426" s="22" t="str">
        <f t="shared" si="42"/>
        <v>Town of Scarsdale - 14</v>
      </c>
      <c r="B426" s="11">
        <v>170014</v>
      </c>
      <c r="C426" s="11">
        <v>392</v>
      </c>
      <c r="D426" s="11">
        <v>382</v>
      </c>
      <c r="E426" s="11">
        <v>392</v>
      </c>
      <c r="F426" s="11">
        <v>390</v>
      </c>
      <c r="G426" s="11">
        <v>393</v>
      </c>
      <c r="H426" s="11">
        <v>386</v>
      </c>
      <c r="I426" s="11">
        <v>391</v>
      </c>
      <c r="J426" s="11">
        <v>101</v>
      </c>
      <c r="K426" s="11">
        <v>99</v>
      </c>
      <c r="L426" s="11">
        <v>98</v>
      </c>
      <c r="M426" s="11">
        <v>94</v>
      </c>
      <c r="N426" s="11">
        <v>87</v>
      </c>
      <c r="O426" s="11">
        <v>96</v>
      </c>
      <c r="P426" s="11">
        <v>90</v>
      </c>
      <c r="Q426" s="11">
        <v>6</v>
      </c>
      <c r="R426" s="11">
        <v>4</v>
      </c>
      <c r="S426" s="11">
        <v>7</v>
      </c>
      <c r="T426" s="11">
        <v>5</v>
      </c>
      <c r="U426" s="11">
        <v>8</v>
      </c>
      <c r="V426" s="11">
        <v>5</v>
      </c>
      <c r="W426" s="11">
        <v>7</v>
      </c>
      <c r="X426" s="11">
        <v>0</v>
      </c>
      <c r="Y426" s="11">
        <f t="shared" si="44"/>
        <v>3433</v>
      </c>
      <c r="Z426" s="24">
        <f t="shared" si="45"/>
        <v>298</v>
      </c>
      <c r="AA426" s="11">
        <f t="shared" si="46"/>
        <v>3731</v>
      </c>
    </row>
    <row r="427" spans="1:27" x14ac:dyDescent="0.25">
      <c r="A427" s="22" t="str">
        <f t="shared" si="42"/>
        <v>Town of Scarsdale - 15</v>
      </c>
      <c r="B427" s="11">
        <v>170015</v>
      </c>
      <c r="C427" s="11">
        <v>173</v>
      </c>
      <c r="D427" s="11">
        <v>167</v>
      </c>
      <c r="E427" s="11">
        <v>167</v>
      </c>
      <c r="F427" s="11">
        <v>166</v>
      </c>
      <c r="G427" s="11">
        <v>172</v>
      </c>
      <c r="H427" s="11">
        <v>160</v>
      </c>
      <c r="I427" s="11">
        <v>170</v>
      </c>
      <c r="J427" s="11">
        <v>88</v>
      </c>
      <c r="K427" s="11">
        <v>81</v>
      </c>
      <c r="L427" s="11">
        <v>84</v>
      </c>
      <c r="M427" s="11">
        <v>81</v>
      </c>
      <c r="N427" s="11">
        <v>77</v>
      </c>
      <c r="O427" s="11">
        <v>94</v>
      </c>
      <c r="P427" s="11">
        <v>71</v>
      </c>
      <c r="Q427" s="11">
        <v>5</v>
      </c>
      <c r="R427" s="11">
        <v>4</v>
      </c>
      <c r="S427" s="11">
        <v>3</v>
      </c>
      <c r="T427" s="11">
        <v>2</v>
      </c>
      <c r="U427" s="11">
        <v>4</v>
      </c>
      <c r="V427" s="11">
        <v>5</v>
      </c>
      <c r="W427" s="11">
        <v>4</v>
      </c>
      <c r="X427" s="11">
        <v>1</v>
      </c>
      <c r="Y427" s="11">
        <f t="shared" si="44"/>
        <v>1779</v>
      </c>
      <c r="Z427" s="24">
        <f t="shared" si="45"/>
        <v>223</v>
      </c>
      <c r="AA427" s="11">
        <f t="shared" si="46"/>
        <v>2002</v>
      </c>
    </row>
    <row r="428" spans="1:27" x14ac:dyDescent="0.25">
      <c r="A428" s="22" t="str">
        <f t="shared" si="42"/>
        <v>Town of Scarsdale - 16</v>
      </c>
      <c r="B428" s="11">
        <v>170016</v>
      </c>
      <c r="C428" s="11">
        <v>259</v>
      </c>
      <c r="D428" s="11">
        <v>254</v>
      </c>
      <c r="E428" s="11">
        <v>253</v>
      </c>
      <c r="F428" s="11">
        <v>249</v>
      </c>
      <c r="G428" s="11">
        <v>250</v>
      </c>
      <c r="H428" s="11">
        <v>247</v>
      </c>
      <c r="I428" s="11">
        <v>257</v>
      </c>
      <c r="J428" s="11">
        <v>104</v>
      </c>
      <c r="K428" s="11">
        <v>102</v>
      </c>
      <c r="L428" s="11">
        <v>96</v>
      </c>
      <c r="M428" s="11">
        <v>101</v>
      </c>
      <c r="N428" s="11">
        <v>101</v>
      </c>
      <c r="O428" s="11">
        <v>96</v>
      </c>
      <c r="P428" s="11">
        <v>92</v>
      </c>
      <c r="Q428" s="11">
        <v>5</v>
      </c>
      <c r="R428" s="11">
        <v>7</v>
      </c>
      <c r="S428" s="11">
        <v>4</v>
      </c>
      <c r="T428" s="11">
        <v>4</v>
      </c>
      <c r="U428" s="11">
        <v>10</v>
      </c>
      <c r="V428" s="11">
        <v>8</v>
      </c>
      <c r="W428" s="11">
        <v>9</v>
      </c>
      <c r="X428" s="11">
        <v>0</v>
      </c>
      <c r="Y428" s="11">
        <f t="shared" si="44"/>
        <v>2508</v>
      </c>
      <c r="Z428" s="24">
        <f t="shared" si="45"/>
        <v>180</v>
      </c>
      <c r="AA428" s="11">
        <f t="shared" si="46"/>
        <v>2688</v>
      </c>
    </row>
    <row r="429" spans="1:27" x14ac:dyDescent="0.25">
      <c r="A429" s="22" t="str">
        <f t="shared" si="42"/>
        <v>Town of Scarsdale - 17</v>
      </c>
      <c r="B429" s="11">
        <v>170017</v>
      </c>
      <c r="C429" s="11">
        <v>151</v>
      </c>
      <c r="D429" s="11">
        <v>142</v>
      </c>
      <c r="E429" s="11">
        <v>144</v>
      </c>
      <c r="F429" s="11">
        <v>141</v>
      </c>
      <c r="G429" s="11">
        <v>147</v>
      </c>
      <c r="H429" s="11">
        <v>146</v>
      </c>
      <c r="I429" s="11">
        <v>145</v>
      </c>
      <c r="J429" s="11">
        <v>70</v>
      </c>
      <c r="K429" s="11">
        <v>66</v>
      </c>
      <c r="L429" s="11">
        <v>64</v>
      </c>
      <c r="M429" s="11">
        <v>65</v>
      </c>
      <c r="N429" s="11">
        <v>59</v>
      </c>
      <c r="O429" s="11">
        <v>63</v>
      </c>
      <c r="P429" s="11">
        <v>60</v>
      </c>
      <c r="Q429" s="11">
        <v>7</v>
      </c>
      <c r="R429" s="11">
        <v>5</v>
      </c>
      <c r="S429" s="11">
        <v>8</v>
      </c>
      <c r="T429" s="11">
        <v>6</v>
      </c>
      <c r="U429" s="11">
        <v>6</v>
      </c>
      <c r="V429" s="11">
        <v>7</v>
      </c>
      <c r="W429" s="11">
        <v>8</v>
      </c>
      <c r="X429" s="11">
        <v>3</v>
      </c>
      <c r="Y429" s="11">
        <f t="shared" si="44"/>
        <v>1513</v>
      </c>
      <c r="Z429" s="24">
        <f t="shared" si="45"/>
        <v>195</v>
      </c>
      <c r="AA429" s="11">
        <f t="shared" si="46"/>
        <v>1708</v>
      </c>
    </row>
    <row r="430" spans="1:27" x14ac:dyDescent="0.25">
      <c r="A430" s="22" t="str">
        <f t="shared" si="42"/>
        <v>Town of Scarsdale - 18</v>
      </c>
      <c r="B430" s="11">
        <v>170018</v>
      </c>
      <c r="C430" s="11">
        <v>384</v>
      </c>
      <c r="D430" s="11">
        <v>362</v>
      </c>
      <c r="E430" s="11">
        <v>375</v>
      </c>
      <c r="F430" s="11">
        <v>367</v>
      </c>
      <c r="G430" s="11">
        <v>378</v>
      </c>
      <c r="H430" s="11">
        <v>370</v>
      </c>
      <c r="I430" s="11">
        <v>383</v>
      </c>
      <c r="J430" s="11">
        <v>139</v>
      </c>
      <c r="K430" s="11">
        <v>134</v>
      </c>
      <c r="L430" s="11">
        <v>134</v>
      </c>
      <c r="M430" s="11">
        <v>132</v>
      </c>
      <c r="N430" s="11">
        <v>129</v>
      </c>
      <c r="O430" s="11">
        <v>129</v>
      </c>
      <c r="P430" s="11">
        <v>127</v>
      </c>
      <c r="Q430" s="11">
        <v>11</v>
      </c>
      <c r="R430" s="11">
        <v>10</v>
      </c>
      <c r="S430" s="11">
        <v>12</v>
      </c>
      <c r="T430" s="11">
        <v>10</v>
      </c>
      <c r="U430" s="11">
        <v>11</v>
      </c>
      <c r="V430" s="11">
        <v>10</v>
      </c>
      <c r="W430" s="11">
        <v>15</v>
      </c>
      <c r="X430" s="11">
        <v>0</v>
      </c>
      <c r="Y430" s="11">
        <f t="shared" si="44"/>
        <v>3622</v>
      </c>
      <c r="Z430" s="24">
        <f t="shared" si="45"/>
        <v>389</v>
      </c>
      <c r="AA430" s="11">
        <f t="shared" si="46"/>
        <v>4011</v>
      </c>
    </row>
    <row r="431" spans="1:27" ht="13.8" thickBot="1" x14ac:dyDescent="0.3">
      <c r="A431" s="18" t="str">
        <f t="shared" si="42"/>
        <v>Town of Scarsdale - 19</v>
      </c>
      <c r="B431" s="19">
        <v>170019</v>
      </c>
      <c r="C431" s="19">
        <v>44</v>
      </c>
      <c r="D431" s="19">
        <v>43</v>
      </c>
      <c r="E431" s="19">
        <v>42</v>
      </c>
      <c r="F431" s="19">
        <v>44</v>
      </c>
      <c r="G431" s="19">
        <v>42</v>
      </c>
      <c r="H431" s="19">
        <v>42</v>
      </c>
      <c r="I431" s="19">
        <v>42</v>
      </c>
      <c r="J431" s="19">
        <v>19</v>
      </c>
      <c r="K431" s="19">
        <v>17</v>
      </c>
      <c r="L431" s="19">
        <v>17</v>
      </c>
      <c r="M431" s="19">
        <v>16</v>
      </c>
      <c r="N431" s="19">
        <v>16</v>
      </c>
      <c r="O431" s="19">
        <v>14</v>
      </c>
      <c r="P431" s="19">
        <v>15</v>
      </c>
      <c r="Q431" s="19">
        <v>2</v>
      </c>
      <c r="R431" s="19">
        <v>2</v>
      </c>
      <c r="S431" s="19">
        <v>1</v>
      </c>
      <c r="T431" s="19">
        <v>2</v>
      </c>
      <c r="U431" s="19">
        <v>2</v>
      </c>
      <c r="V431" s="19">
        <v>2</v>
      </c>
      <c r="W431" s="19">
        <v>1</v>
      </c>
      <c r="X431" s="19">
        <v>0</v>
      </c>
      <c r="Y431" s="19">
        <f t="shared" si="44"/>
        <v>425</v>
      </c>
      <c r="Z431" s="26">
        <f t="shared" si="45"/>
        <v>72</v>
      </c>
      <c r="AA431" s="19">
        <f t="shared" si="46"/>
        <v>497</v>
      </c>
    </row>
    <row r="432" spans="1:27" x14ac:dyDescent="0.25">
      <c r="A432" s="22"/>
      <c r="B432" s="11" t="s">
        <v>977</v>
      </c>
      <c r="C432" s="11">
        <f>SUM(C413:C431)</f>
        <v>4996</v>
      </c>
      <c r="D432" s="11">
        <f t="shared" ref="D432:AA432" si="47">SUM(D413:D431)</f>
        <v>4836</v>
      </c>
      <c r="E432" s="11">
        <f t="shared" si="47"/>
        <v>4926</v>
      </c>
      <c r="F432" s="11">
        <f t="shared" si="47"/>
        <v>4890</v>
      </c>
      <c r="G432" s="11">
        <f t="shared" si="47"/>
        <v>4889</v>
      </c>
      <c r="H432" s="11">
        <f t="shared" si="47"/>
        <v>4812</v>
      </c>
      <c r="I432" s="11">
        <f t="shared" si="47"/>
        <v>4911</v>
      </c>
      <c r="J432" s="11">
        <f t="shared" si="47"/>
        <v>1837</v>
      </c>
      <c r="K432" s="11">
        <f t="shared" si="47"/>
        <v>1754</v>
      </c>
      <c r="L432" s="11">
        <f t="shared" si="47"/>
        <v>1751</v>
      </c>
      <c r="M432" s="11">
        <f t="shared" si="47"/>
        <v>1697</v>
      </c>
      <c r="N432" s="11">
        <f t="shared" si="47"/>
        <v>1663</v>
      </c>
      <c r="O432" s="11">
        <f t="shared" si="47"/>
        <v>1690</v>
      </c>
      <c r="P432" s="11">
        <f t="shared" si="47"/>
        <v>1605</v>
      </c>
      <c r="Q432" s="11">
        <f t="shared" si="47"/>
        <v>162</v>
      </c>
      <c r="R432" s="11">
        <f t="shared" si="47"/>
        <v>157</v>
      </c>
      <c r="S432" s="11">
        <f t="shared" si="47"/>
        <v>154</v>
      </c>
      <c r="T432" s="11">
        <f t="shared" si="47"/>
        <v>151</v>
      </c>
      <c r="U432" s="11">
        <f t="shared" si="47"/>
        <v>163</v>
      </c>
      <c r="V432" s="11">
        <f t="shared" si="47"/>
        <v>142</v>
      </c>
      <c r="W432" s="11">
        <f t="shared" si="47"/>
        <v>173</v>
      </c>
      <c r="X432" s="11">
        <f t="shared" si="47"/>
        <v>17</v>
      </c>
      <c r="Y432" s="11">
        <f t="shared" si="47"/>
        <v>47376</v>
      </c>
      <c r="Z432" s="11">
        <f t="shared" si="47"/>
        <v>4725</v>
      </c>
      <c r="AA432" s="11">
        <f t="shared" si="47"/>
        <v>52101</v>
      </c>
    </row>
    <row r="433" spans="1:27" x14ac:dyDescent="0.25">
      <c r="A433" s="22" t="str">
        <f t="shared" si="42"/>
        <v>Town of Somers - 1</v>
      </c>
      <c r="B433" s="11">
        <v>180001</v>
      </c>
      <c r="C433" s="11">
        <v>218</v>
      </c>
      <c r="D433" s="11">
        <v>209</v>
      </c>
      <c r="E433" s="11">
        <v>231</v>
      </c>
      <c r="F433" s="11">
        <v>213</v>
      </c>
      <c r="G433" s="11">
        <v>208</v>
      </c>
      <c r="H433" s="11">
        <v>202</v>
      </c>
      <c r="I433" s="11">
        <v>197</v>
      </c>
      <c r="J433" s="11">
        <v>268</v>
      </c>
      <c r="K433" s="11">
        <v>255</v>
      </c>
      <c r="L433" s="11">
        <v>259</v>
      </c>
      <c r="M433" s="11">
        <v>256</v>
      </c>
      <c r="N433" s="11">
        <v>248</v>
      </c>
      <c r="O433" s="11">
        <v>259</v>
      </c>
      <c r="P433" s="11">
        <v>255</v>
      </c>
      <c r="Q433" s="11">
        <v>25</v>
      </c>
      <c r="R433" s="11">
        <v>27</v>
      </c>
      <c r="S433" s="11">
        <v>21</v>
      </c>
      <c r="T433" s="11">
        <v>21</v>
      </c>
      <c r="U433" s="11">
        <v>25</v>
      </c>
      <c r="V433" s="11">
        <v>21</v>
      </c>
      <c r="W433" s="11">
        <v>29</v>
      </c>
      <c r="X433" s="11">
        <v>0</v>
      </c>
      <c r="Y433" s="11">
        <f t="shared" si="44"/>
        <v>3447</v>
      </c>
      <c r="Z433" s="24">
        <f t="shared" si="45"/>
        <v>361</v>
      </c>
      <c r="AA433" s="11">
        <f t="shared" si="46"/>
        <v>3808</v>
      </c>
    </row>
    <row r="434" spans="1:27" x14ac:dyDescent="0.25">
      <c r="A434" s="22" t="str">
        <f t="shared" si="42"/>
        <v>Town of Somers - 2</v>
      </c>
      <c r="B434" s="11">
        <v>180002</v>
      </c>
      <c r="C434" s="11">
        <v>320</v>
      </c>
      <c r="D434" s="11">
        <v>303</v>
      </c>
      <c r="E434" s="11">
        <v>313</v>
      </c>
      <c r="F434" s="11">
        <v>317</v>
      </c>
      <c r="G434" s="11">
        <v>311</v>
      </c>
      <c r="H434" s="11">
        <v>307</v>
      </c>
      <c r="I434" s="11">
        <v>314</v>
      </c>
      <c r="J434" s="11">
        <v>336</v>
      </c>
      <c r="K434" s="11">
        <v>325</v>
      </c>
      <c r="L434" s="11">
        <v>326</v>
      </c>
      <c r="M434" s="11">
        <v>315</v>
      </c>
      <c r="N434" s="11">
        <v>318</v>
      </c>
      <c r="O434" s="11">
        <v>319</v>
      </c>
      <c r="P434" s="11">
        <v>320</v>
      </c>
      <c r="Q434" s="11">
        <v>28</v>
      </c>
      <c r="R434" s="11">
        <v>27</v>
      </c>
      <c r="S434" s="11">
        <v>26</v>
      </c>
      <c r="T434" s="11">
        <v>27</v>
      </c>
      <c r="U434" s="11">
        <v>27</v>
      </c>
      <c r="V434" s="11">
        <v>23</v>
      </c>
      <c r="W434" s="11">
        <v>25</v>
      </c>
      <c r="X434" s="11">
        <v>1</v>
      </c>
      <c r="Y434" s="11">
        <f t="shared" si="44"/>
        <v>4628</v>
      </c>
      <c r="Z434" s="24">
        <f t="shared" si="45"/>
        <v>419</v>
      </c>
      <c r="AA434" s="11">
        <f t="shared" si="46"/>
        <v>5047</v>
      </c>
    </row>
    <row r="435" spans="1:27" x14ac:dyDescent="0.25">
      <c r="A435" s="22" t="str">
        <f t="shared" si="42"/>
        <v>Town of Somers - 3</v>
      </c>
      <c r="B435" s="11">
        <v>180003</v>
      </c>
      <c r="C435" s="11">
        <v>207</v>
      </c>
      <c r="D435" s="11">
        <v>201</v>
      </c>
      <c r="E435" s="11">
        <v>223</v>
      </c>
      <c r="F435" s="11">
        <v>215</v>
      </c>
      <c r="G435" s="11">
        <v>204</v>
      </c>
      <c r="H435" s="11">
        <v>189</v>
      </c>
      <c r="I435" s="11">
        <v>204</v>
      </c>
      <c r="J435" s="11">
        <v>310</v>
      </c>
      <c r="K435" s="11">
        <v>296</v>
      </c>
      <c r="L435" s="11">
        <v>294</v>
      </c>
      <c r="M435" s="11">
        <v>290</v>
      </c>
      <c r="N435" s="11">
        <v>290</v>
      </c>
      <c r="O435" s="11">
        <v>289</v>
      </c>
      <c r="P435" s="11">
        <v>299</v>
      </c>
      <c r="Q435" s="11">
        <v>32</v>
      </c>
      <c r="R435" s="11">
        <v>31</v>
      </c>
      <c r="S435" s="11">
        <v>31</v>
      </c>
      <c r="T435" s="11">
        <v>30</v>
      </c>
      <c r="U435" s="11">
        <v>22</v>
      </c>
      <c r="V435" s="11">
        <v>23</v>
      </c>
      <c r="W435" s="11">
        <v>24</v>
      </c>
      <c r="X435" s="11">
        <v>0</v>
      </c>
      <c r="Y435" s="11">
        <f t="shared" si="44"/>
        <v>3704</v>
      </c>
      <c r="Z435" s="24">
        <f t="shared" si="45"/>
        <v>398</v>
      </c>
      <c r="AA435" s="11">
        <f t="shared" si="46"/>
        <v>4102</v>
      </c>
    </row>
    <row r="436" spans="1:27" x14ac:dyDescent="0.25">
      <c r="A436" s="22" t="str">
        <f t="shared" si="42"/>
        <v>Town of Somers - 4</v>
      </c>
      <c r="B436" s="11">
        <v>180004</v>
      </c>
      <c r="C436" s="11">
        <v>282</v>
      </c>
      <c r="D436" s="11">
        <v>270</v>
      </c>
      <c r="E436" s="11">
        <v>287</v>
      </c>
      <c r="F436" s="11">
        <v>280</v>
      </c>
      <c r="G436" s="11">
        <v>277</v>
      </c>
      <c r="H436" s="11">
        <v>265</v>
      </c>
      <c r="I436" s="11">
        <v>268</v>
      </c>
      <c r="J436" s="11">
        <v>313</v>
      </c>
      <c r="K436" s="11">
        <v>295</v>
      </c>
      <c r="L436" s="11">
        <v>300</v>
      </c>
      <c r="M436" s="11">
        <v>287</v>
      </c>
      <c r="N436" s="11">
        <v>284</v>
      </c>
      <c r="O436" s="11">
        <v>294</v>
      </c>
      <c r="P436" s="11">
        <v>289</v>
      </c>
      <c r="Q436" s="11">
        <v>32</v>
      </c>
      <c r="R436" s="11">
        <v>32</v>
      </c>
      <c r="S436" s="11">
        <v>38</v>
      </c>
      <c r="T436" s="11">
        <v>32</v>
      </c>
      <c r="U436" s="11">
        <v>27</v>
      </c>
      <c r="V436" s="11">
        <v>24</v>
      </c>
      <c r="W436" s="11">
        <v>27</v>
      </c>
      <c r="X436" s="11">
        <v>0</v>
      </c>
      <c r="Y436" s="11">
        <f t="shared" si="44"/>
        <v>4203</v>
      </c>
      <c r="Z436" s="24">
        <f t="shared" si="45"/>
        <v>508</v>
      </c>
      <c r="AA436" s="11">
        <f t="shared" si="46"/>
        <v>4711</v>
      </c>
    </row>
    <row r="437" spans="1:27" x14ac:dyDescent="0.25">
      <c r="A437" s="22" t="str">
        <f t="shared" si="42"/>
        <v>Town of Somers - 5</v>
      </c>
      <c r="B437" s="11">
        <v>180005</v>
      </c>
      <c r="C437" s="11">
        <v>253</v>
      </c>
      <c r="D437" s="11">
        <v>251</v>
      </c>
      <c r="E437" s="11">
        <v>269</v>
      </c>
      <c r="F437" s="11">
        <v>255</v>
      </c>
      <c r="G437" s="11">
        <v>253</v>
      </c>
      <c r="H437" s="11">
        <v>242</v>
      </c>
      <c r="I437" s="11">
        <v>252</v>
      </c>
      <c r="J437" s="11">
        <v>415</v>
      </c>
      <c r="K437" s="11">
        <v>391</v>
      </c>
      <c r="L437" s="11">
        <v>390</v>
      </c>
      <c r="M437" s="11">
        <v>382</v>
      </c>
      <c r="N437" s="11">
        <v>379</v>
      </c>
      <c r="O437" s="11">
        <v>391</v>
      </c>
      <c r="P437" s="11">
        <v>372</v>
      </c>
      <c r="Q437" s="11">
        <v>32</v>
      </c>
      <c r="R437" s="11">
        <v>31</v>
      </c>
      <c r="S437" s="11">
        <v>41</v>
      </c>
      <c r="T437" s="11">
        <v>39</v>
      </c>
      <c r="U437" s="11">
        <v>33</v>
      </c>
      <c r="V437" s="11">
        <v>28</v>
      </c>
      <c r="W437" s="11">
        <v>33</v>
      </c>
      <c r="X437" s="11">
        <v>0</v>
      </c>
      <c r="Y437" s="11">
        <f t="shared" si="44"/>
        <v>4732</v>
      </c>
      <c r="Z437" s="24">
        <f t="shared" si="45"/>
        <v>532</v>
      </c>
      <c r="AA437" s="11">
        <f t="shared" si="46"/>
        <v>5264</v>
      </c>
    </row>
    <row r="438" spans="1:27" x14ac:dyDescent="0.25">
      <c r="A438" s="22" t="str">
        <f t="shared" si="42"/>
        <v>Town of Somers - 6</v>
      </c>
      <c r="B438" s="11">
        <v>180006</v>
      </c>
      <c r="C438" s="11">
        <v>172</v>
      </c>
      <c r="D438" s="11">
        <v>163</v>
      </c>
      <c r="E438" s="11">
        <v>172</v>
      </c>
      <c r="F438" s="11">
        <v>167</v>
      </c>
      <c r="G438" s="11">
        <v>171</v>
      </c>
      <c r="H438" s="11">
        <v>159</v>
      </c>
      <c r="I438" s="11">
        <v>162</v>
      </c>
      <c r="J438" s="11">
        <v>226</v>
      </c>
      <c r="K438" s="11">
        <v>217</v>
      </c>
      <c r="L438" s="11">
        <v>211</v>
      </c>
      <c r="M438" s="11">
        <v>208</v>
      </c>
      <c r="N438" s="11">
        <v>211</v>
      </c>
      <c r="O438" s="11">
        <v>220</v>
      </c>
      <c r="P438" s="11">
        <v>211</v>
      </c>
      <c r="Q438" s="11">
        <v>20</v>
      </c>
      <c r="R438" s="11">
        <v>16</v>
      </c>
      <c r="S438" s="11">
        <v>24</v>
      </c>
      <c r="T438" s="11">
        <v>25</v>
      </c>
      <c r="U438" s="11">
        <v>16</v>
      </c>
      <c r="V438" s="11">
        <v>15</v>
      </c>
      <c r="W438" s="11">
        <v>16</v>
      </c>
      <c r="X438" s="11">
        <v>0</v>
      </c>
      <c r="Y438" s="11">
        <f t="shared" si="44"/>
        <v>2802</v>
      </c>
      <c r="Z438" s="24">
        <f t="shared" si="45"/>
        <v>229</v>
      </c>
      <c r="AA438" s="11">
        <f t="shared" si="46"/>
        <v>3031</v>
      </c>
    </row>
    <row r="439" spans="1:27" x14ac:dyDescent="0.25">
      <c r="A439" s="22" t="str">
        <f t="shared" si="42"/>
        <v>Town of Somers - 7</v>
      </c>
      <c r="B439" s="11">
        <v>180007</v>
      </c>
      <c r="C439" s="11">
        <v>186</v>
      </c>
      <c r="D439" s="11">
        <v>186</v>
      </c>
      <c r="E439" s="11">
        <v>198</v>
      </c>
      <c r="F439" s="11">
        <v>189</v>
      </c>
      <c r="G439" s="11">
        <v>184</v>
      </c>
      <c r="H439" s="11">
        <v>175</v>
      </c>
      <c r="I439" s="11">
        <v>179</v>
      </c>
      <c r="J439" s="11">
        <v>326</v>
      </c>
      <c r="K439" s="11">
        <v>304</v>
      </c>
      <c r="L439" s="11">
        <v>297</v>
      </c>
      <c r="M439" s="11">
        <v>302</v>
      </c>
      <c r="N439" s="11">
        <v>296</v>
      </c>
      <c r="O439" s="11">
        <v>302</v>
      </c>
      <c r="P439" s="11">
        <v>300</v>
      </c>
      <c r="Q439" s="11">
        <v>26</v>
      </c>
      <c r="R439" s="11">
        <v>25</v>
      </c>
      <c r="S439" s="11">
        <v>30</v>
      </c>
      <c r="T439" s="11">
        <v>26</v>
      </c>
      <c r="U439" s="11">
        <v>23</v>
      </c>
      <c r="V439" s="11">
        <v>23</v>
      </c>
      <c r="W439" s="11">
        <v>23</v>
      </c>
      <c r="X439" s="11">
        <v>0</v>
      </c>
      <c r="Y439" s="11">
        <f t="shared" si="44"/>
        <v>3600</v>
      </c>
      <c r="Z439" s="24">
        <f t="shared" si="45"/>
        <v>299</v>
      </c>
      <c r="AA439" s="11">
        <f t="shared" si="46"/>
        <v>3899</v>
      </c>
    </row>
    <row r="440" spans="1:27" x14ac:dyDescent="0.25">
      <c r="A440" s="22" t="str">
        <f t="shared" si="42"/>
        <v>Town of Somers - 8</v>
      </c>
      <c r="B440" s="11">
        <v>180008</v>
      </c>
      <c r="C440" s="11">
        <v>259</v>
      </c>
      <c r="D440" s="11">
        <v>244</v>
      </c>
      <c r="E440" s="11">
        <v>257</v>
      </c>
      <c r="F440" s="11">
        <v>259</v>
      </c>
      <c r="G440" s="11">
        <v>249</v>
      </c>
      <c r="H440" s="11">
        <v>236</v>
      </c>
      <c r="I440" s="11">
        <v>245</v>
      </c>
      <c r="J440" s="11">
        <v>328</v>
      </c>
      <c r="K440" s="11">
        <v>312</v>
      </c>
      <c r="L440" s="11">
        <v>317</v>
      </c>
      <c r="M440" s="11">
        <v>302</v>
      </c>
      <c r="N440" s="11">
        <v>314</v>
      </c>
      <c r="O440" s="11">
        <v>322</v>
      </c>
      <c r="P440" s="11">
        <v>315</v>
      </c>
      <c r="Q440" s="11">
        <v>30</v>
      </c>
      <c r="R440" s="11">
        <v>36</v>
      </c>
      <c r="S440" s="11">
        <v>40</v>
      </c>
      <c r="T440" s="11">
        <v>39</v>
      </c>
      <c r="U440" s="11">
        <v>30</v>
      </c>
      <c r="V440" s="11">
        <v>30</v>
      </c>
      <c r="W440" s="11">
        <v>33</v>
      </c>
      <c r="X440" s="11">
        <v>0</v>
      </c>
      <c r="Y440" s="11">
        <f t="shared" si="44"/>
        <v>4197</v>
      </c>
      <c r="Z440" s="24">
        <f t="shared" si="45"/>
        <v>409</v>
      </c>
      <c r="AA440" s="11">
        <f t="shared" si="46"/>
        <v>4606</v>
      </c>
    </row>
    <row r="441" spans="1:27" x14ac:dyDescent="0.25">
      <c r="A441" s="22" t="str">
        <f t="shared" si="42"/>
        <v>Town of Somers - 9</v>
      </c>
      <c r="B441" s="11">
        <v>180009</v>
      </c>
      <c r="C441" s="11">
        <v>290</v>
      </c>
      <c r="D441" s="11">
        <v>288</v>
      </c>
      <c r="E441" s="11">
        <v>297</v>
      </c>
      <c r="F441" s="11">
        <v>291</v>
      </c>
      <c r="G441" s="11">
        <v>287</v>
      </c>
      <c r="H441" s="11">
        <v>280</v>
      </c>
      <c r="I441" s="11">
        <v>287</v>
      </c>
      <c r="J441" s="11">
        <v>255</v>
      </c>
      <c r="K441" s="11">
        <v>240</v>
      </c>
      <c r="L441" s="11">
        <v>238</v>
      </c>
      <c r="M441" s="11">
        <v>234</v>
      </c>
      <c r="N441" s="11">
        <v>232</v>
      </c>
      <c r="O441" s="11">
        <v>235</v>
      </c>
      <c r="P441" s="11">
        <v>235</v>
      </c>
      <c r="Q441" s="11">
        <v>25</v>
      </c>
      <c r="R441" s="11">
        <v>21</v>
      </c>
      <c r="S441" s="11">
        <v>30</v>
      </c>
      <c r="T441" s="11">
        <v>27</v>
      </c>
      <c r="U441" s="11">
        <v>25</v>
      </c>
      <c r="V441" s="11">
        <v>21</v>
      </c>
      <c r="W441" s="11">
        <v>18</v>
      </c>
      <c r="X441" s="11">
        <v>0</v>
      </c>
      <c r="Y441" s="11">
        <f t="shared" si="44"/>
        <v>3856</v>
      </c>
      <c r="Z441" s="24">
        <f t="shared" si="45"/>
        <v>379</v>
      </c>
      <c r="AA441" s="11">
        <f t="shared" si="46"/>
        <v>4235</v>
      </c>
    </row>
    <row r="442" spans="1:27" x14ac:dyDescent="0.25">
      <c r="A442" s="22" t="str">
        <f t="shared" si="42"/>
        <v>Town of Somers - 10</v>
      </c>
      <c r="B442" s="11">
        <v>180010</v>
      </c>
      <c r="C442" s="11">
        <v>291</v>
      </c>
      <c r="D442" s="11">
        <v>271</v>
      </c>
      <c r="E442" s="11">
        <v>283</v>
      </c>
      <c r="F442" s="11">
        <v>282</v>
      </c>
      <c r="G442" s="11">
        <v>280</v>
      </c>
      <c r="H442" s="11">
        <v>274</v>
      </c>
      <c r="I442" s="11">
        <v>283</v>
      </c>
      <c r="J442" s="11">
        <v>229</v>
      </c>
      <c r="K442" s="11">
        <v>219</v>
      </c>
      <c r="L442" s="11">
        <v>217</v>
      </c>
      <c r="M442" s="11">
        <v>211</v>
      </c>
      <c r="N442" s="11">
        <v>220</v>
      </c>
      <c r="O442" s="11">
        <v>220</v>
      </c>
      <c r="P442" s="11">
        <v>216</v>
      </c>
      <c r="Q442" s="11">
        <v>19</v>
      </c>
      <c r="R442" s="11">
        <v>19</v>
      </c>
      <c r="S442" s="11">
        <v>29</v>
      </c>
      <c r="T442" s="11">
        <v>27</v>
      </c>
      <c r="U442" s="11">
        <v>18</v>
      </c>
      <c r="V442" s="11">
        <v>17</v>
      </c>
      <c r="W442" s="11">
        <v>18</v>
      </c>
      <c r="X442" s="11">
        <v>0</v>
      </c>
      <c r="Y442" s="11">
        <f t="shared" si="44"/>
        <v>3643</v>
      </c>
      <c r="Z442" s="24">
        <f t="shared" si="45"/>
        <v>319</v>
      </c>
      <c r="AA442" s="11">
        <f t="shared" si="46"/>
        <v>3962</v>
      </c>
    </row>
    <row r="443" spans="1:27" x14ac:dyDescent="0.25">
      <c r="A443" s="22" t="str">
        <f t="shared" si="42"/>
        <v>Town of Somers - 11</v>
      </c>
      <c r="B443" s="11">
        <v>180011</v>
      </c>
      <c r="C443" s="11">
        <v>196</v>
      </c>
      <c r="D443" s="11">
        <v>198</v>
      </c>
      <c r="E443" s="11">
        <v>202</v>
      </c>
      <c r="F443" s="11">
        <v>197</v>
      </c>
      <c r="G443" s="11">
        <v>190</v>
      </c>
      <c r="H443" s="11">
        <v>190</v>
      </c>
      <c r="I443" s="11">
        <v>193</v>
      </c>
      <c r="J443" s="11">
        <v>289</v>
      </c>
      <c r="K443" s="11">
        <v>272</v>
      </c>
      <c r="L443" s="11">
        <v>285</v>
      </c>
      <c r="M443" s="11">
        <v>268</v>
      </c>
      <c r="N443" s="11">
        <v>271</v>
      </c>
      <c r="O443" s="11">
        <v>275</v>
      </c>
      <c r="P443" s="11">
        <v>274</v>
      </c>
      <c r="Q443" s="11">
        <v>23</v>
      </c>
      <c r="R443" s="11">
        <v>23</v>
      </c>
      <c r="S443" s="11">
        <v>22</v>
      </c>
      <c r="T443" s="11">
        <v>26</v>
      </c>
      <c r="U443" s="11">
        <v>21</v>
      </c>
      <c r="V443" s="11">
        <v>18</v>
      </c>
      <c r="W443" s="11">
        <v>21</v>
      </c>
      <c r="X443" s="11">
        <v>7</v>
      </c>
      <c r="Y443" s="11">
        <f t="shared" si="44"/>
        <v>3461</v>
      </c>
      <c r="Z443" s="24">
        <f t="shared" si="45"/>
        <v>305</v>
      </c>
      <c r="AA443" s="11">
        <f t="shared" si="46"/>
        <v>3766</v>
      </c>
    </row>
    <row r="444" spans="1:27" x14ac:dyDescent="0.25">
      <c r="A444" s="22" t="str">
        <f t="shared" si="42"/>
        <v>Town of Somers - 12</v>
      </c>
      <c r="B444" s="11">
        <v>180012</v>
      </c>
      <c r="C444" s="11">
        <v>270</v>
      </c>
      <c r="D444" s="11">
        <v>238</v>
      </c>
      <c r="E444" s="11">
        <v>259</v>
      </c>
      <c r="F444" s="11">
        <v>257</v>
      </c>
      <c r="G444" s="11">
        <v>249</v>
      </c>
      <c r="H444" s="11">
        <v>242</v>
      </c>
      <c r="I444" s="11">
        <v>241</v>
      </c>
      <c r="J444" s="11">
        <v>322</v>
      </c>
      <c r="K444" s="11">
        <v>319</v>
      </c>
      <c r="L444" s="11">
        <v>317</v>
      </c>
      <c r="M444" s="11">
        <v>306</v>
      </c>
      <c r="N444" s="11">
        <v>301</v>
      </c>
      <c r="O444" s="11">
        <v>307</v>
      </c>
      <c r="P444" s="11">
        <v>305</v>
      </c>
      <c r="Q444" s="11">
        <v>36</v>
      </c>
      <c r="R444" s="11">
        <v>32</v>
      </c>
      <c r="S444" s="11">
        <v>38</v>
      </c>
      <c r="T444" s="11">
        <v>39</v>
      </c>
      <c r="U444" s="11">
        <v>34</v>
      </c>
      <c r="V444" s="11">
        <v>29</v>
      </c>
      <c r="W444" s="11">
        <v>35</v>
      </c>
      <c r="X444" s="11">
        <v>0</v>
      </c>
      <c r="Y444" s="11">
        <f t="shared" si="44"/>
        <v>4176</v>
      </c>
      <c r="Z444" s="24">
        <f t="shared" si="45"/>
        <v>465</v>
      </c>
      <c r="AA444" s="11">
        <f t="shared" si="46"/>
        <v>4641</v>
      </c>
    </row>
    <row r="445" spans="1:27" x14ac:dyDescent="0.25">
      <c r="A445" s="22" t="str">
        <f t="shared" si="42"/>
        <v>Town of Somers - 13</v>
      </c>
      <c r="B445" s="11">
        <v>180013</v>
      </c>
      <c r="C445" s="11">
        <v>232</v>
      </c>
      <c r="D445" s="11">
        <v>218</v>
      </c>
      <c r="E445" s="11">
        <v>219</v>
      </c>
      <c r="F445" s="11">
        <v>221</v>
      </c>
      <c r="G445" s="11">
        <v>207</v>
      </c>
      <c r="H445" s="11">
        <v>206</v>
      </c>
      <c r="I445" s="11">
        <v>214</v>
      </c>
      <c r="J445" s="11">
        <v>352</v>
      </c>
      <c r="K445" s="11">
        <v>337</v>
      </c>
      <c r="L445" s="11">
        <v>347</v>
      </c>
      <c r="M445" s="11">
        <v>339</v>
      </c>
      <c r="N445" s="11">
        <v>332</v>
      </c>
      <c r="O445" s="11">
        <v>341</v>
      </c>
      <c r="P445" s="11">
        <v>337</v>
      </c>
      <c r="Q445" s="11">
        <v>40</v>
      </c>
      <c r="R445" s="11">
        <v>41</v>
      </c>
      <c r="S445" s="11">
        <v>37</v>
      </c>
      <c r="T445" s="11">
        <v>34</v>
      </c>
      <c r="U445" s="11">
        <v>38</v>
      </c>
      <c r="V445" s="11">
        <v>28</v>
      </c>
      <c r="W445" s="11">
        <v>29</v>
      </c>
      <c r="X445" s="11">
        <v>0</v>
      </c>
      <c r="Y445" s="11">
        <f t="shared" si="44"/>
        <v>4149</v>
      </c>
      <c r="Z445" s="24">
        <f t="shared" si="45"/>
        <v>429</v>
      </c>
      <c r="AA445" s="11">
        <f t="shared" si="46"/>
        <v>4578</v>
      </c>
    </row>
    <row r="446" spans="1:27" x14ac:dyDescent="0.25">
      <c r="A446" s="22" t="str">
        <f t="shared" si="42"/>
        <v>Town of Somers - 14</v>
      </c>
      <c r="B446" s="11">
        <v>180014</v>
      </c>
      <c r="C446" s="11">
        <v>357</v>
      </c>
      <c r="D446" s="11">
        <v>338</v>
      </c>
      <c r="E446" s="11">
        <v>346</v>
      </c>
      <c r="F446" s="11">
        <v>349</v>
      </c>
      <c r="G446" s="11">
        <v>342</v>
      </c>
      <c r="H446" s="11">
        <v>325</v>
      </c>
      <c r="I446" s="11">
        <v>338</v>
      </c>
      <c r="J446" s="11">
        <v>318</v>
      </c>
      <c r="K446" s="11">
        <v>301</v>
      </c>
      <c r="L446" s="11">
        <v>310</v>
      </c>
      <c r="M446" s="11">
        <v>290</v>
      </c>
      <c r="N446" s="11">
        <v>293</v>
      </c>
      <c r="O446" s="11">
        <v>302</v>
      </c>
      <c r="P446" s="11">
        <v>302</v>
      </c>
      <c r="Q446" s="11">
        <v>36</v>
      </c>
      <c r="R446" s="11">
        <v>36</v>
      </c>
      <c r="S446" s="11">
        <v>43</v>
      </c>
      <c r="T446" s="11">
        <v>41</v>
      </c>
      <c r="U446" s="11">
        <v>35</v>
      </c>
      <c r="V446" s="11">
        <v>26</v>
      </c>
      <c r="W446" s="11">
        <v>27</v>
      </c>
      <c r="X446" s="11">
        <v>0</v>
      </c>
      <c r="Y446" s="11">
        <f t="shared" si="44"/>
        <v>4755</v>
      </c>
      <c r="Z446" s="24">
        <f t="shared" si="45"/>
        <v>488</v>
      </c>
      <c r="AA446" s="11">
        <f t="shared" si="46"/>
        <v>5243</v>
      </c>
    </row>
    <row r="447" spans="1:27" x14ac:dyDescent="0.25">
      <c r="A447" s="22" t="str">
        <f t="shared" si="42"/>
        <v>Town of Somers - 15</v>
      </c>
      <c r="B447" s="11">
        <v>180015</v>
      </c>
      <c r="C447" s="11">
        <v>311</v>
      </c>
      <c r="D447" s="11">
        <v>297</v>
      </c>
      <c r="E447" s="11">
        <v>305</v>
      </c>
      <c r="F447" s="11">
        <v>309</v>
      </c>
      <c r="G447" s="11">
        <v>303</v>
      </c>
      <c r="H447" s="11">
        <v>297</v>
      </c>
      <c r="I447" s="11">
        <v>307</v>
      </c>
      <c r="J447" s="11">
        <v>261</v>
      </c>
      <c r="K447" s="11">
        <v>249</v>
      </c>
      <c r="L447" s="11">
        <v>251</v>
      </c>
      <c r="M447" s="11">
        <v>236</v>
      </c>
      <c r="N447" s="11">
        <v>244</v>
      </c>
      <c r="O447" s="11">
        <v>245</v>
      </c>
      <c r="P447" s="11">
        <v>243</v>
      </c>
      <c r="Q447" s="11">
        <v>26</v>
      </c>
      <c r="R447" s="11">
        <v>22</v>
      </c>
      <c r="S447" s="11">
        <v>31</v>
      </c>
      <c r="T447" s="11">
        <v>34</v>
      </c>
      <c r="U447" s="11">
        <v>24</v>
      </c>
      <c r="V447" s="11">
        <v>19</v>
      </c>
      <c r="W447" s="11">
        <v>17</v>
      </c>
      <c r="X447" s="11">
        <v>0</v>
      </c>
      <c r="Y447" s="11">
        <f t="shared" si="44"/>
        <v>4031</v>
      </c>
      <c r="Z447" s="24">
        <f t="shared" si="45"/>
        <v>302</v>
      </c>
      <c r="AA447" s="11">
        <f t="shared" si="46"/>
        <v>4333</v>
      </c>
    </row>
    <row r="448" spans="1:27" x14ac:dyDescent="0.25">
      <c r="A448" s="22" t="str">
        <f t="shared" si="42"/>
        <v>Town of Somers - 16</v>
      </c>
      <c r="B448" s="11">
        <v>180016</v>
      </c>
      <c r="C448" s="11">
        <v>164</v>
      </c>
      <c r="D448" s="11">
        <v>167</v>
      </c>
      <c r="E448" s="11">
        <v>174</v>
      </c>
      <c r="F448" s="11">
        <v>169</v>
      </c>
      <c r="G448" s="11">
        <v>161</v>
      </c>
      <c r="H448" s="11">
        <v>158</v>
      </c>
      <c r="I448" s="11">
        <v>163</v>
      </c>
      <c r="J448" s="11">
        <v>175</v>
      </c>
      <c r="K448" s="11">
        <v>159</v>
      </c>
      <c r="L448" s="11">
        <v>169</v>
      </c>
      <c r="M448" s="11">
        <v>154</v>
      </c>
      <c r="N448" s="11">
        <v>162</v>
      </c>
      <c r="O448" s="11">
        <v>164</v>
      </c>
      <c r="P448" s="11">
        <v>157</v>
      </c>
      <c r="Q448" s="11">
        <v>22</v>
      </c>
      <c r="R448" s="11">
        <v>16</v>
      </c>
      <c r="S448" s="11">
        <v>18</v>
      </c>
      <c r="T448" s="11">
        <v>21</v>
      </c>
      <c r="U448" s="11">
        <v>12</v>
      </c>
      <c r="V448" s="11">
        <v>9</v>
      </c>
      <c r="W448" s="11">
        <v>13</v>
      </c>
      <c r="X448" s="11">
        <v>0</v>
      </c>
      <c r="Y448" s="11">
        <f t="shared" si="44"/>
        <v>2407</v>
      </c>
      <c r="Z448" s="24">
        <f t="shared" si="45"/>
        <v>246</v>
      </c>
      <c r="AA448" s="11">
        <f t="shared" si="46"/>
        <v>2653</v>
      </c>
    </row>
    <row r="449" spans="1:27" x14ac:dyDescent="0.25">
      <c r="A449" s="22" t="str">
        <f t="shared" si="42"/>
        <v>Town of Somers - 17</v>
      </c>
      <c r="B449" s="11">
        <v>180017</v>
      </c>
      <c r="C449" s="11">
        <v>239</v>
      </c>
      <c r="D449" s="11">
        <v>228</v>
      </c>
      <c r="E449" s="11">
        <v>237</v>
      </c>
      <c r="F449" s="11">
        <v>243</v>
      </c>
      <c r="G449" s="11">
        <v>231</v>
      </c>
      <c r="H449" s="11">
        <v>222</v>
      </c>
      <c r="I449" s="11">
        <v>226</v>
      </c>
      <c r="J449" s="11">
        <v>289</v>
      </c>
      <c r="K449" s="11">
        <v>266</v>
      </c>
      <c r="L449" s="11">
        <v>276</v>
      </c>
      <c r="M449" s="11">
        <v>256</v>
      </c>
      <c r="N449" s="11">
        <v>261</v>
      </c>
      <c r="O449" s="11">
        <v>262</v>
      </c>
      <c r="P449" s="11">
        <v>269</v>
      </c>
      <c r="Q449" s="11">
        <v>29</v>
      </c>
      <c r="R449" s="11">
        <v>30</v>
      </c>
      <c r="S449" s="11">
        <v>35</v>
      </c>
      <c r="T449" s="11">
        <v>32</v>
      </c>
      <c r="U449" s="11">
        <v>22</v>
      </c>
      <c r="V449" s="11">
        <v>22</v>
      </c>
      <c r="W449" s="11">
        <v>23</v>
      </c>
      <c r="X449" s="11">
        <v>0</v>
      </c>
      <c r="Y449" s="11">
        <f t="shared" si="44"/>
        <v>3698</v>
      </c>
      <c r="Z449" s="24">
        <f t="shared" si="45"/>
        <v>460</v>
      </c>
      <c r="AA449" s="11">
        <f t="shared" si="46"/>
        <v>4158</v>
      </c>
    </row>
    <row r="450" spans="1:27" ht="13.8" thickBot="1" x14ac:dyDescent="0.3">
      <c r="A450" s="18" t="str">
        <f t="shared" si="42"/>
        <v>Town of Somers - 18</v>
      </c>
      <c r="B450" s="19">
        <v>180018</v>
      </c>
      <c r="C450" s="19">
        <v>245</v>
      </c>
      <c r="D450" s="19">
        <v>232</v>
      </c>
      <c r="E450" s="19">
        <v>249</v>
      </c>
      <c r="F450" s="19">
        <v>241</v>
      </c>
      <c r="G450" s="19">
        <v>241</v>
      </c>
      <c r="H450" s="19">
        <v>230</v>
      </c>
      <c r="I450" s="19">
        <v>244</v>
      </c>
      <c r="J450" s="19">
        <v>177</v>
      </c>
      <c r="K450" s="19">
        <v>165</v>
      </c>
      <c r="L450" s="19">
        <v>166</v>
      </c>
      <c r="M450" s="19">
        <v>156</v>
      </c>
      <c r="N450" s="19">
        <v>161</v>
      </c>
      <c r="O450" s="19">
        <v>162</v>
      </c>
      <c r="P450" s="19">
        <v>155</v>
      </c>
      <c r="Q450" s="19">
        <v>16</v>
      </c>
      <c r="R450" s="19">
        <v>14</v>
      </c>
      <c r="S450" s="19">
        <v>20</v>
      </c>
      <c r="T450" s="19">
        <v>23</v>
      </c>
      <c r="U450" s="19">
        <v>14</v>
      </c>
      <c r="V450" s="19">
        <v>14</v>
      </c>
      <c r="W450" s="19">
        <v>15</v>
      </c>
      <c r="X450" s="19">
        <v>0</v>
      </c>
      <c r="Y450" s="19">
        <f t="shared" si="44"/>
        <v>2940</v>
      </c>
      <c r="Z450" s="26">
        <f t="shared" si="45"/>
        <v>385</v>
      </c>
      <c r="AA450" s="19">
        <f t="shared" si="46"/>
        <v>3325</v>
      </c>
    </row>
    <row r="451" spans="1:27" x14ac:dyDescent="0.25">
      <c r="A451" s="22"/>
      <c r="B451" s="11" t="s">
        <v>977</v>
      </c>
      <c r="C451" s="11">
        <f>SUM(C433:C450)</f>
        <v>4492</v>
      </c>
      <c r="D451" s="11">
        <f t="shared" ref="D451:AA451" si="48">SUM(D433:D450)</f>
        <v>4302</v>
      </c>
      <c r="E451" s="11">
        <f t="shared" si="48"/>
        <v>4521</v>
      </c>
      <c r="F451" s="11">
        <f t="shared" si="48"/>
        <v>4454</v>
      </c>
      <c r="G451" s="11">
        <f t="shared" si="48"/>
        <v>4348</v>
      </c>
      <c r="H451" s="11">
        <f t="shared" si="48"/>
        <v>4199</v>
      </c>
      <c r="I451" s="11">
        <f t="shared" si="48"/>
        <v>4317</v>
      </c>
      <c r="J451" s="11">
        <f t="shared" si="48"/>
        <v>5189</v>
      </c>
      <c r="K451" s="11">
        <f t="shared" si="48"/>
        <v>4922</v>
      </c>
      <c r="L451" s="11">
        <f t="shared" si="48"/>
        <v>4970</v>
      </c>
      <c r="M451" s="11">
        <f t="shared" si="48"/>
        <v>4792</v>
      </c>
      <c r="N451" s="11">
        <f t="shared" si="48"/>
        <v>4817</v>
      </c>
      <c r="O451" s="11">
        <f t="shared" si="48"/>
        <v>4909</v>
      </c>
      <c r="P451" s="11">
        <f t="shared" si="48"/>
        <v>4854</v>
      </c>
      <c r="Q451" s="11">
        <f t="shared" si="48"/>
        <v>497</v>
      </c>
      <c r="R451" s="11">
        <f t="shared" si="48"/>
        <v>479</v>
      </c>
      <c r="S451" s="11">
        <f t="shared" si="48"/>
        <v>554</v>
      </c>
      <c r="T451" s="11">
        <f t="shared" si="48"/>
        <v>543</v>
      </c>
      <c r="U451" s="11">
        <f t="shared" si="48"/>
        <v>446</v>
      </c>
      <c r="V451" s="11">
        <f t="shared" si="48"/>
        <v>390</v>
      </c>
      <c r="W451" s="11">
        <f t="shared" si="48"/>
        <v>426</v>
      </c>
      <c r="X451" s="11">
        <f t="shared" si="48"/>
        <v>8</v>
      </c>
      <c r="Y451" s="11">
        <f t="shared" si="48"/>
        <v>68429</v>
      </c>
      <c r="Z451" s="11">
        <f t="shared" si="48"/>
        <v>6933</v>
      </c>
      <c r="AA451" s="11">
        <f t="shared" si="48"/>
        <v>75362</v>
      </c>
    </row>
    <row r="452" spans="1:27" x14ac:dyDescent="0.25">
      <c r="A452" s="22" t="str">
        <f t="shared" si="42"/>
        <v>Town of Yorktown - 1</v>
      </c>
      <c r="B452" s="11">
        <v>190001</v>
      </c>
      <c r="C452" s="11">
        <v>208</v>
      </c>
      <c r="D452" s="11">
        <v>194</v>
      </c>
      <c r="E452" s="11">
        <v>202</v>
      </c>
      <c r="F452" s="11">
        <v>208</v>
      </c>
      <c r="G452" s="11">
        <v>204</v>
      </c>
      <c r="H452" s="11">
        <v>192</v>
      </c>
      <c r="I452" s="11">
        <v>204</v>
      </c>
      <c r="J452" s="11">
        <v>251</v>
      </c>
      <c r="K452" s="11">
        <v>243</v>
      </c>
      <c r="L452" s="11">
        <v>249</v>
      </c>
      <c r="M452" s="11">
        <v>239</v>
      </c>
      <c r="N452" s="11">
        <v>234</v>
      </c>
      <c r="O452" s="11">
        <v>241</v>
      </c>
      <c r="P452" s="11">
        <v>234</v>
      </c>
      <c r="Q452" s="11">
        <v>28</v>
      </c>
      <c r="R452" s="11">
        <v>23</v>
      </c>
      <c r="S452" s="11">
        <v>24</v>
      </c>
      <c r="T452" s="11">
        <v>21</v>
      </c>
      <c r="U452" s="11">
        <v>23</v>
      </c>
      <c r="V452" s="11">
        <v>21</v>
      </c>
      <c r="W452" s="11">
        <v>24</v>
      </c>
      <c r="X452" s="11">
        <v>0</v>
      </c>
      <c r="Y452" s="11">
        <f t="shared" si="44"/>
        <v>3267</v>
      </c>
      <c r="Z452" s="24">
        <f t="shared" si="45"/>
        <v>275</v>
      </c>
      <c r="AA452" s="11">
        <f t="shared" si="46"/>
        <v>3542</v>
      </c>
    </row>
    <row r="453" spans="1:27" x14ac:dyDescent="0.25">
      <c r="A453" s="22" t="str">
        <f t="shared" si="42"/>
        <v>Town of Yorktown - 2</v>
      </c>
      <c r="B453" s="11">
        <v>190002</v>
      </c>
      <c r="C453" s="11">
        <v>167</v>
      </c>
      <c r="D453" s="11">
        <v>159</v>
      </c>
      <c r="E453" s="11">
        <v>165</v>
      </c>
      <c r="F453" s="11">
        <v>167</v>
      </c>
      <c r="G453" s="11">
        <v>161</v>
      </c>
      <c r="H453" s="11">
        <v>164</v>
      </c>
      <c r="I453" s="11">
        <v>163</v>
      </c>
      <c r="J453" s="11">
        <v>168</v>
      </c>
      <c r="K453" s="11">
        <v>155</v>
      </c>
      <c r="L453" s="11">
        <v>159</v>
      </c>
      <c r="M453" s="11">
        <v>157</v>
      </c>
      <c r="N453" s="11">
        <v>150</v>
      </c>
      <c r="O453" s="11">
        <v>151</v>
      </c>
      <c r="P453" s="11">
        <v>160</v>
      </c>
      <c r="Q453" s="11">
        <v>10</v>
      </c>
      <c r="R453" s="11">
        <v>15</v>
      </c>
      <c r="S453" s="11">
        <v>12</v>
      </c>
      <c r="T453" s="11">
        <v>8</v>
      </c>
      <c r="U453" s="11">
        <v>11</v>
      </c>
      <c r="V453" s="11">
        <v>7</v>
      </c>
      <c r="W453" s="11">
        <v>10</v>
      </c>
      <c r="X453" s="11">
        <v>0</v>
      </c>
      <c r="Y453" s="11">
        <f t="shared" si="44"/>
        <v>2319</v>
      </c>
      <c r="Z453" s="24">
        <f t="shared" si="45"/>
        <v>201</v>
      </c>
      <c r="AA453" s="11">
        <f t="shared" si="46"/>
        <v>2520</v>
      </c>
    </row>
    <row r="454" spans="1:27" x14ac:dyDescent="0.25">
      <c r="A454" s="22" t="str">
        <f t="shared" si="42"/>
        <v>Town of Yorktown - 3</v>
      </c>
      <c r="B454" s="11">
        <v>190003</v>
      </c>
      <c r="C454" s="11">
        <v>259</v>
      </c>
      <c r="D454" s="11">
        <v>257</v>
      </c>
      <c r="E454" s="11">
        <v>255</v>
      </c>
      <c r="F454" s="11">
        <v>262</v>
      </c>
      <c r="G454" s="11">
        <v>255</v>
      </c>
      <c r="H454" s="11">
        <v>250</v>
      </c>
      <c r="I454" s="11">
        <v>255</v>
      </c>
      <c r="J454" s="11">
        <v>155</v>
      </c>
      <c r="K454" s="11">
        <v>144</v>
      </c>
      <c r="L454" s="11">
        <v>153</v>
      </c>
      <c r="M454" s="11">
        <v>141</v>
      </c>
      <c r="N454" s="11">
        <v>147</v>
      </c>
      <c r="O454" s="11">
        <v>145</v>
      </c>
      <c r="P454" s="11">
        <v>151</v>
      </c>
      <c r="Q454" s="11">
        <v>13</v>
      </c>
      <c r="R454" s="11">
        <v>13</v>
      </c>
      <c r="S454" s="11">
        <v>16</v>
      </c>
      <c r="T454" s="11">
        <v>15</v>
      </c>
      <c r="U454" s="11">
        <v>10</v>
      </c>
      <c r="V454" s="11">
        <v>9</v>
      </c>
      <c r="W454" s="11">
        <v>14</v>
      </c>
      <c r="X454" s="11">
        <v>0</v>
      </c>
      <c r="Y454" s="11">
        <f t="shared" si="44"/>
        <v>2919</v>
      </c>
      <c r="Z454" s="24">
        <f t="shared" si="45"/>
        <v>273</v>
      </c>
      <c r="AA454" s="11">
        <f t="shared" si="46"/>
        <v>3192</v>
      </c>
    </row>
    <row r="455" spans="1:27" x14ac:dyDescent="0.25">
      <c r="A455" s="22" t="str">
        <f t="shared" si="42"/>
        <v>Town of Yorktown - 4</v>
      </c>
      <c r="B455" s="11">
        <v>190004</v>
      </c>
      <c r="C455" s="11">
        <v>154</v>
      </c>
      <c r="D455" s="11">
        <v>143</v>
      </c>
      <c r="E455" s="11">
        <v>152</v>
      </c>
      <c r="F455" s="11">
        <v>155</v>
      </c>
      <c r="G455" s="11">
        <v>148</v>
      </c>
      <c r="H455" s="11">
        <v>138</v>
      </c>
      <c r="I455" s="11">
        <v>147</v>
      </c>
      <c r="J455" s="11">
        <v>281</v>
      </c>
      <c r="K455" s="11">
        <v>258</v>
      </c>
      <c r="L455" s="11">
        <v>274</v>
      </c>
      <c r="M455" s="11">
        <v>253</v>
      </c>
      <c r="N455" s="11">
        <v>242</v>
      </c>
      <c r="O455" s="11">
        <v>259</v>
      </c>
      <c r="P455" s="11">
        <v>259</v>
      </c>
      <c r="Q455" s="11">
        <v>25</v>
      </c>
      <c r="R455" s="11">
        <v>28</v>
      </c>
      <c r="S455" s="11">
        <v>32</v>
      </c>
      <c r="T455" s="11">
        <v>27</v>
      </c>
      <c r="U455" s="11">
        <v>27</v>
      </c>
      <c r="V455" s="11">
        <v>18</v>
      </c>
      <c r="W455" s="11">
        <v>32</v>
      </c>
      <c r="X455" s="11">
        <v>0</v>
      </c>
      <c r="Y455" s="11">
        <f t="shared" si="44"/>
        <v>3052</v>
      </c>
      <c r="Z455" s="24">
        <f t="shared" si="45"/>
        <v>588</v>
      </c>
      <c r="AA455" s="11">
        <f t="shared" si="46"/>
        <v>3640</v>
      </c>
    </row>
    <row r="456" spans="1:27" x14ac:dyDescent="0.25">
      <c r="A456" s="22" t="str">
        <f t="shared" si="42"/>
        <v>Town of Yorktown - 5</v>
      </c>
      <c r="B456" s="11">
        <v>190005</v>
      </c>
      <c r="C456" s="11">
        <v>211</v>
      </c>
      <c r="D456" s="11">
        <v>202</v>
      </c>
      <c r="E456" s="11">
        <v>210</v>
      </c>
      <c r="F456" s="11">
        <v>210</v>
      </c>
      <c r="G456" s="11">
        <v>202</v>
      </c>
      <c r="H456" s="11">
        <v>196</v>
      </c>
      <c r="I456" s="11">
        <v>204</v>
      </c>
      <c r="J456" s="11">
        <v>235</v>
      </c>
      <c r="K456" s="11">
        <v>226</v>
      </c>
      <c r="L456" s="11">
        <v>223</v>
      </c>
      <c r="M456" s="11">
        <v>216</v>
      </c>
      <c r="N456" s="11">
        <v>217</v>
      </c>
      <c r="O456" s="11">
        <v>222</v>
      </c>
      <c r="P456" s="11">
        <v>225</v>
      </c>
      <c r="Q456" s="11">
        <v>19</v>
      </c>
      <c r="R456" s="11">
        <v>26</v>
      </c>
      <c r="S456" s="11">
        <v>33</v>
      </c>
      <c r="T456" s="11">
        <v>29</v>
      </c>
      <c r="U456" s="11">
        <v>23</v>
      </c>
      <c r="V456" s="11">
        <v>17</v>
      </c>
      <c r="W456" s="11">
        <v>23</v>
      </c>
      <c r="X456" s="11">
        <v>0</v>
      </c>
      <c r="Y456" s="11">
        <f t="shared" si="44"/>
        <v>3169</v>
      </c>
      <c r="Z456" s="24">
        <f t="shared" si="45"/>
        <v>324</v>
      </c>
      <c r="AA456" s="11">
        <f t="shared" si="46"/>
        <v>3493</v>
      </c>
    </row>
    <row r="457" spans="1:27" x14ac:dyDescent="0.25">
      <c r="A457" s="22" t="str">
        <f t="shared" si="42"/>
        <v>Town of Yorktown - 6</v>
      </c>
      <c r="B457" s="11">
        <v>190006</v>
      </c>
      <c r="C457" s="11">
        <v>173</v>
      </c>
      <c r="D457" s="11">
        <v>163</v>
      </c>
      <c r="E457" s="11">
        <v>178</v>
      </c>
      <c r="F457" s="11">
        <v>183</v>
      </c>
      <c r="G457" s="11">
        <v>169</v>
      </c>
      <c r="H457" s="11">
        <v>163</v>
      </c>
      <c r="I457" s="11">
        <v>171</v>
      </c>
      <c r="J457" s="11">
        <v>156</v>
      </c>
      <c r="K457" s="11">
        <v>147</v>
      </c>
      <c r="L457" s="11">
        <v>142</v>
      </c>
      <c r="M457" s="11">
        <v>137</v>
      </c>
      <c r="N457" s="11">
        <v>137</v>
      </c>
      <c r="O457" s="11">
        <v>144</v>
      </c>
      <c r="P457" s="11">
        <v>138</v>
      </c>
      <c r="Q457" s="11">
        <v>13</v>
      </c>
      <c r="R457" s="11">
        <v>11</v>
      </c>
      <c r="S457" s="11">
        <v>18</v>
      </c>
      <c r="T457" s="11">
        <v>15</v>
      </c>
      <c r="U457" s="11">
        <v>14</v>
      </c>
      <c r="V457" s="11">
        <v>12</v>
      </c>
      <c r="W457" s="11">
        <v>22</v>
      </c>
      <c r="X457" s="11">
        <v>0</v>
      </c>
      <c r="Y457" s="11">
        <f t="shared" si="44"/>
        <v>2306</v>
      </c>
      <c r="Z457" s="24">
        <f t="shared" si="45"/>
        <v>284</v>
      </c>
      <c r="AA457" s="11">
        <f t="shared" si="46"/>
        <v>2590</v>
      </c>
    </row>
    <row r="458" spans="1:27" x14ac:dyDescent="0.25">
      <c r="A458" s="22" t="str">
        <f t="shared" si="42"/>
        <v>Town of Yorktown - 7</v>
      </c>
      <c r="B458" s="11">
        <v>190007</v>
      </c>
      <c r="C458" s="11">
        <v>165</v>
      </c>
      <c r="D458" s="11">
        <v>165</v>
      </c>
      <c r="E458" s="11">
        <v>172</v>
      </c>
      <c r="F458" s="11">
        <v>174</v>
      </c>
      <c r="G458" s="11">
        <v>165</v>
      </c>
      <c r="H458" s="11">
        <v>156</v>
      </c>
      <c r="I458" s="11">
        <v>160</v>
      </c>
      <c r="J458" s="11">
        <v>183</v>
      </c>
      <c r="K458" s="11">
        <v>172</v>
      </c>
      <c r="L458" s="11">
        <v>177</v>
      </c>
      <c r="M458" s="11">
        <v>165</v>
      </c>
      <c r="N458" s="11">
        <v>171</v>
      </c>
      <c r="O458" s="11">
        <v>169</v>
      </c>
      <c r="P458" s="11">
        <v>161</v>
      </c>
      <c r="Q458" s="11">
        <v>24</v>
      </c>
      <c r="R458" s="11">
        <v>17</v>
      </c>
      <c r="S458" s="11">
        <v>21</v>
      </c>
      <c r="T458" s="11">
        <v>18</v>
      </c>
      <c r="U458" s="11">
        <v>17</v>
      </c>
      <c r="V458" s="11">
        <v>17</v>
      </c>
      <c r="W458" s="11">
        <v>26</v>
      </c>
      <c r="X458" s="11">
        <v>0</v>
      </c>
      <c r="Y458" s="11">
        <f t="shared" si="44"/>
        <v>2495</v>
      </c>
      <c r="Z458" s="24">
        <f t="shared" si="45"/>
        <v>270</v>
      </c>
      <c r="AA458" s="11">
        <f t="shared" si="46"/>
        <v>2765</v>
      </c>
    </row>
    <row r="459" spans="1:27" x14ac:dyDescent="0.25">
      <c r="A459" s="22" t="str">
        <f t="shared" si="42"/>
        <v>Town of Yorktown - 8</v>
      </c>
      <c r="B459" s="11">
        <v>190008</v>
      </c>
      <c r="C459" s="11">
        <v>158</v>
      </c>
      <c r="D459" s="11">
        <v>157</v>
      </c>
      <c r="E459" s="11">
        <v>163</v>
      </c>
      <c r="F459" s="11">
        <v>164</v>
      </c>
      <c r="G459" s="11">
        <v>162</v>
      </c>
      <c r="H459" s="11">
        <v>159</v>
      </c>
      <c r="I459" s="11">
        <v>155</v>
      </c>
      <c r="J459" s="11">
        <v>167</v>
      </c>
      <c r="K459" s="11">
        <v>152</v>
      </c>
      <c r="L459" s="11">
        <v>155</v>
      </c>
      <c r="M459" s="11">
        <v>146</v>
      </c>
      <c r="N459" s="11">
        <v>143</v>
      </c>
      <c r="O459" s="11">
        <v>149</v>
      </c>
      <c r="P459" s="11">
        <v>152</v>
      </c>
      <c r="Q459" s="11">
        <v>9</v>
      </c>
      <c r="R459" s="11">
        <v>12</v>
      </c>
      <c r="S459" s="11">
        <v>12</v>
      </c>
      <c r="T459" s="11">
        <v>11</v>
      </c>
      <c r="U459" s="11">
        <v>7</v>
      </c>
      <c r="V459" s="11">
        <v>6</v>
      </c>
      <c r="W459" s="11">
        <v>8</v>
      </c>
      <c r="X459" s="11">
        <v>0</v>
      </c>
      <c r="Y459" s="11">
        <f t="shared" si="44"/>
        <v>2247</v>
      </c>
      <c r="Z459" s="24">
        <f t="shared" si="45"/>
        <v>196</v>
      </c>
      <c r="AA459" s="11">
        <f t="shared" si="46"/>
        <v>2443</v>
      </c>
    </row>
    <row r="460" spans="1:27" x14ac:dyDescent="0.25">
      <c r="A460" s="22" t="str">
        <f t="shared" si="42"/>
        <v>Town of Yorktown - 9</v>
      </c>
      <c r="B460" s="11">
        <v>190009</v>
      </c>
      <c r="C460" s="11">
        <v>263</v>
      </c>
      <c r="D460" s="11">
        <v>267</v>
      </c>
      <c r="E460" s="11">
        <v>256</v>
      </c>
      <c r="F460" s="11">
        <v>271</v>
      </c>
      <c r="G460" s="11">
        <v>257</v>
      </c>
      <c r="H460" s="11">
        <v>245</v>
      </c>
      <c r="I460" s="11">
        <v>253</v>
      </c>
      <c r="J460" s="11">
        <v>314</v>
      </c>
      <c r="K460" s="11">
        <v>294</v>
      </c>
      <c r="L460" s="11">
        <v>302</v>
      </c>
      <c r="M460" s="11">
        <v>280</v>
      </c>
      <c r="N460" s="11">
        <v>281</v>
      </c>
      <c r="O460" s="11">
        <v>289</v>
      </c>
      <c r="P460" s="11">
        <v>288</v>
      </c>
      <c r="Q460" s="11">
        <v>26</v>
      </c>
      <c r="R460" s="11">
        <v>22</v>
      </c>
      <c r="S460" s="11">
        <v>32</v>
      </c>
      <c r="T460" s="11">
        <v>30</v>
      </c>
      <c r="U460" s="11">
        <v>23</v>
      </c>
      <c r="V460" s="11">
        <v>17</v>
      </c>
      <c r="W460" s="11">
        <v>27</v>
      </c>
      <c r="X460" s="11">
        <v>0</v>
      </c>
      <c r="Y460" s="11">
        <f t="shared" si="44"/>
        <v>4037</v>
      </c>
      <c r="Z460" s="24">
        <f t="shared" si="45"/>
        <v>478</v>
      </c>
      <c r="AA460" s="11">
        <f t="shared" si="46"/>
        <v>4515</v>
      </c>
    </row>
    <row r="461" spans="1:27" x14ac:dyDescent="0.25">
      <c r="A461" s="22" t="str">
        <f t="shared" si="42"/>
        <v>Town of Yorktown - 10</v>
      </c>
      <c r="B461" s="11">
        <v>190010</v>
      </c>
      <c r="C461" s="11">
        <v>74</v>
      </c>
      <c r="D461" s="11">
        <v>74</v>
      </c>
      <c r="E461" s="11">
        <v>76</v>
      </c>
      <c r="F461" s="11">
        <v>79</v>
      </c>
      <c r="G461" s="11">
        <v>73</v>
      </c>
      <c r="H461" s="11">
        <v>71</v>
      </c>
      <c r="I461" s="11">
        <v>76</v>
      </c>
      <c r="J461" s="11">
        <v>101</v>
      </c>
      <c r="K461" s="11">
        <v>95</v>
      </c>
      <c r="L461" s="11">
        <v>95</v>
      </c>
      <c r="M461" s="11">
        <v>89</v>
      </c>
      <c r="N461" s="11">
        <v>90</v>
      </c>
      <c r="O461" s="11">
        <v>89</v>
      </c>
      <c r="P461" s="11">
        <v>89</v>
      </c>
      <c r="Q461" s="11">
        <v>13</v>
      </c>
      <c r="R461" s="11">
        <v>11</v>
      </c>
      <c r="S461" s="11">
        <v>15</v>
      </c>
      <c r="T461" s="11">
        <v>13</v>
      </c>
      <c r="U461" s="11">
        <v>9</v>
      </c>
      <c r="V461" s="11">
        <v>8</v>
      </c>
      <c r="W461" s="11">
        <v>13</v>
      </c>
      <c r="X461" s="11">
        <v>0</v>
      </c>
      <c r="Y461" s="11">
        <f t="shared" si="44"/>
        <v>1253</v>
      </c>
      <c r="Z461" s="24">
        <f t="shared" si="45"/>
        <v>168</v>
      </c>
      <c r="AA461" s="11">
        <f t="shared" si="46"/>
        <v>1421</v>
      </c>
    </row>
    <row r="462" spans="1:27" x14ac:dyDescent="0.25">
      <c r="A462" s="22" t="str">
        <f t="shared" si="42"/>
        <v>Town of Yorktown - 11</v>
      </c>
      <c r="B462" s="11">
        <v>190011</v>
      </c>
      <c r="C462" s="11">
        <v>181</v>
      </c>
      <c r="D462" s="11">
        <v>173</v>
      </c>
      <c r="E462" s="11">
        <v>178</v>
      </c>
      <c r="F462" s="11">
        <v>184</v>
      </c>
      <c r="G462" s="11">
        <v>177</v>
      </c>
      <c r="H462" s="11">
        <v>167</v>
      </c>
      <c r="I462" s="11">
        <v>177</v>
      </c>
      <c r="J462" s="11">
        <v>274</v>
      </c>
      <c r="K462" s="11">
        <v>265</v>
      </c>
      <c r="L462" s="11">
        <v>267</v>
      </c>
      <c r="M462" s="11">
        <v>259</v>
      </c>
      <c r="N462" s="11">
        <v>249</v>
      </c>
      <c r="O462" s="11">
        <v>258</v>
      </c>
      <c r="P462" s="11">
        <v>260</v>
      </c>
      <c r="Q462" s="11">
        <v>26</v>
      </c>
      <c r="R462" s="11">
        <v>29</v>
      </c>
      <c r="S462" s="11">
        <v>28</v>
      </c>
      <c r="T462" s="11">
        <v>25</v>
      </c>
      <c r="U462" s="11">
        <v>30</v>
      </c>
      <c r="V462" s="11">
        <v>25</v>
      </c>
      <c r="W462" s="11">
        <v>31</v>
      </c>
      <c r="X462" s="11">
        <v>1</v>
      </c>
      <c r="Y462" s="11">
        <f t="shared" si="44"/>
        <v>3264</v>
      </c>
      <c r="Z462" s="24">
        <f t="shared" si="45"/>
        <v>327</v>
      </c>
      <c r="AA462" s="11">
        <f t="shared" si="46"/>
        <v>3591</v>
      </c>
    </row>
    <row r="463" spans="1:27" x14ac:dyDescent="0.25">
      <c r="A463" s="22" t="str">
        <f t="shared" si="42"/>
        <v>Town of Yorktown - 12</v>
      </c>
      <c r="B463" s="11">
        <v>190012</v>
      </c>
      <c r="C463" s="11">
        <v>101</v>
      </c>
      <c r="D463" s="11">
        <v>103</v>
      </c>
      <c r="E463" s="11">
        <v>101</v>
      </c>
      <c r="F463" s="11">
        <v>103</v>
      </c>
      <c r="G463" s="11">
        <v>101</v>
      </c>
      <c r="H463" s="11">
        <v>98</v>
      </c>
      <c r="I463" s="11">
        <v>104</v>
      </c>
      <c r="J463" s="11">
        <v>108</v>
      </c>
      <c r="K463" s="11">
        <v>101</v>
      </c>
      <c r="L463" s="11">
        <v>102</v>
      </c>
      <c r="M463" s="11">
        <v>99</v>
      </c>
      <c r="N463" s="11">
        <v>99</v>
      </c>
      <c r="O463" s="11">
        <v>104</v>
      </c>
      <c r="P463" s="11">
        <v>106</v>
      </c>
      <c r="Q463" s="11">
        <v>13</v>
      </c>
      <c r="R463" s="11">
        <v>15</v>
      </c>
      <c r="S463" s="11">
        <v>15</v>
      </c>
      <c r="T463" s="11">
        <v>14</v>
      </c>
      <c r="U463" s="11">
        <v>15</v>
      </c>
      <c r="V463" s="11">
        <v>11</v>
      </c>
      <c r="W463" s="11">
        <v>11</v>
      </c>
      <c r="X463" s="11">
        <v>0</v>
      </c>
      <c r="Y463" s="11">
        <f t="shared" si="44"/>
        <v>1524</v>
      </c>
      <c r="Z463" s="24">
        <f t="shared" si="45"/>
        <v>170</v>
      </c>
      <c r="AA463" s="11">
        <f t="shared" si="46"/>
        <v>1694</v>
      </c>
    </row>
    <row r="464" spans="1:27" x14ac:dyDescent="0.25">
      <c r="A464" s="22" t="str">
        <f t="shared" si="42"/>
        <v>Town of Yorktown - 13</v>
      </c>
      <c r="B464" s="11">
        <v>190013</v>
      </c>
      <c r="C464" s="11">
        <v>205</v>
      </c>
      <c r="D464" s="11">
        <v>196</v>
      </c>
      <c r="E464" s="11">
        <v>197</v>
      </c>
      <c r="F464" s="11">
        <v>201</v>
      </c>
      <c r="G464" s="11">
        <v>196</v>
      </c>
      <c r="H464" s="11">
        <v>193</v>
      </c>
      <c r="I464" s="11">
        <v>196</v>
      </c>
      <c r="J464" s="11">
        <v>229</v>
      </c>
      <c r="K464" s="11">
        <v>214</v>
      </c>
      <c r="L464" s="11">
        <v>215</v>
      </c>
      <c r="M464" s="11">
        <v>211</v>
      </c>
      <c r="N464" s="11">
        <v>212</v>
      </c>
      <c r="O464" s="11">
        <v>216</v>
      </c>
      <c r="P464" s="11">
        <v>211</v>
      </c>
      <c r="Q464" s="11">
        <v>32</v>
      </c>
      <c r="R464" s="11">
        <v>30</v>
      </c>
      <c r="S464" s="11">
        <v>29</v>
      </c>
      <c r="T464" s="11">
        <v>27</v>
      </c>
      <c r="U464" s="11">
        <v>27</v>
      </c>
      <c r="V464" s="11">
        <v>22</v>
      </c>
      <c r="W464" s="11">
        <v>25</v>
      </c>
      <c r="X464" s="11">
        <v>1</v>
      </c>
      <c r="Y464" s="11">
        <f t="shared" si="44"/>
        <v>3085</v>
      </c>
      <c r="Z464" s="24">
        <f t="shared" si="45"/>
        <v>282</v>
      </c>
      <c r="AA464" s="11">
        <f t="shared" si="46"/>
        <v>3367</v>
      </c>
    </row>
    <row r="465" spans="1:27" x14ac:dyDescent="0.25">
      <c r="A465" s="22" t="str">
        <f t="shared" si="42"/>
        <v>Town of Yorktown - 14</v>
      </c>
      <c r="B465" s="11">
        <v>190014</v>
      </c>
      <c r="C465" s="11">
        <v>103</v>
      </c>
      <c r="D465" s="11">
        <v>98</v>
      </c>
      <c r="E465" s="11">
        <v>96</v>
      </c>
      <c r="F465" s="11">
        <v>105</v>
      </c>
      <c r="G465" s="11">
        <v>100</v>
      </c>
      <c r="H465" s="11">
        <v>90</v>
      </c>
      <c r="I465" s="11">
        <v>98</v>
      </c>
      <c r="J465" s="11">
        <v>237</v>
      </c>
      <c r="K465" s="11">
        <v>224</v>
      </c>
      <c r="L465" s="11">
        <v>235</v>
      </c>
      <c r="M465" s="11">
        <v>213</v>
      </c>
      <c r="N465" s="11">
        <v>220</v>
      </c>
      <c r="O465" s="11">
        <v>223</v>
      </c>
      <c r="P465" s="11">
        <v>222</v>
      </c>
      <c r="Q465" s="11">
        <v>13</v>
      </c>
      <c r="R465" s="11">
        <v>21</v>
      </c>
      <c r="S465" s="11">
        <v>23</v>
      </c>
      <c r="T465" s="11">
        <v>23</v>
      </c>
      <c r="U465" s="11">
        <v>14</v>
      </c>
      <c r="V465" s="11">
        <v>13</v>
      </c>
      <c r="W465" s="11">
        <v>20</v>
      </c>
      <c r="X465" s="11">
        <v>0</v>
      </c>
      <c r="Y465" s="11">
        <f t="shared" si="44"/>
        <v>2391</v>
      </c>
      <c r="Z465" s="24">
        <f t="shared" si="45"/>
        <v>332</v>
      </c>
      <c r="AA465" s="11">
        <f t="shared" si="46"/>
        <v>2723</v>
      </c>
    </row>
    <row r="466" spans="1:27" x14ac:dyDescent="0.25">
      <c r="A466" s="22" t="str">
        <f t="shared" si="42"/>
        <v>Town of Yorktown - 15</v>
      </c>
      <c r="B466" s="11">
        <v>190015</v>
      </c>
      <c r="C466" s="11">
        <v>159</v>
      </c>
      <c r="D466" s="11">
        <v>164</v>
      </c>
      <c r="E466" s="11">
        <v>161</v>
      </c>
      <c r="F466" s="11">
        <v>167</v>
      </c>
      <c r="G466" s="11">
        <v>159</v>
      </c>
      <c r="H466" s="11">
        <v>155</v>
      </c>
      <c r="I466" s="11">
        <v>161</v>
      </c>
      <c r="J466" s="11">
        <v>182</v>
      </c>
      <c r="K466" s="11">
        <v>170</v>
      </c>
      <c r="L466" s="11">
        <v>175</v>
      </c>
      <c r="M466" s="11">
        <v>168</v>
      </c>
      <c r="N466" s="11">
        <v>167</v>
      </c>
      <c r="O466" s="11">
        <v>173</v>
      </c>
      <c r="P466" s="11">
        <v>159</v>
      </c>
      <c r="Q466" s="11">
        <v>20</v>
      </c>
      <c r="R466" s="11">
        <v>20</v>
      </c>
      <c r="S466" s="11">
        <v>26</v>
      </c>
      <c r="T466" s="11">
        <v>25</v>
      </c>
      <c r="U466" s="11">
        <v>22</v>
      </c>
      <c r="V466" s="11">
        <v>14</v>
      </c>
      <c r="W466" s="11">
        <v>22</v>
      </c>
      <c r="X466" s="11">
        <v>2</v>
      </c>
      <c r="Y466" s="11">
        <f t="shared" si="44"/>
        <v>2471</v>
      </c>
      <c r="Z466" s="24">
        <f t="shared" si="45"/>
        <v>231</v>
      </c>
      <c r="AA466" s="11">
        <f t="shared" si="46"/>
        <v>2702</v>
      </c>
    </row>
    <row r="467" spans="1:27" x14ac:dyDescent="0.25">
      <c r="A467" s="22" t="str">
        <f t="shared" si="42"/>
        <v>Town of Yorktown - 16</v>
      </c>
      <c r="B467" s="11">
        <v>190016</v>
      </c>
      <c r="C467" s="11">
        <v>106</v>
      </c>
      <c r="D467" s="11">
        <v>101</v>
      </c>
      <c r="E467" s="11">
        <v>110</v>
      </c>
      <c r="F467" s="11">
        <v>106</v>
      </c>
      <c r="G467" s="11">
        <v>100</v>
      </c>
      <c r="H467" s="11">
        <v>96</v>
      </c>
      <c r="I467" s="11">
        <v>104</v>
      </c>
      <c r="J467" s="11">
        <v>161</v>
      </c>
      <c r="K467" s="11">
        <v>154</v>
      </c>
      <c r="L467" s="11">
        <v>150</v>
      </c>
      <c r="M467" s="11">
        <v>149</v>
      </c>
      <c r="N467" s="11">
        <v>147</v>
      </c>
      <c r="O467" s="11">
        <v>150</v>
      </c>
      <c r="P467" s="11">
        <v>148</v>
      </c>
      <c r="Q467" s="11">
        <v>14</v>
      </c>
      <c r="R467" s="11">
        <v>13</v>
      </c>
      <c r="S467" s="11">
        <v>20</v>
      </c>
      <c r="T467" s="11">
        <v>19</v>
      </c>
      <c r="U467" s="11">
        <v>16</v>
      </c>
      <c r="V467" s="11">
        <v>12</v>
      </c>
      <c r="W467" s="11">
        <v>14</v>
      </c>
      <c r="X467" s="11">
        <v>0</v>
      </c>
      <c r="Y467" s="11">
        <f t="shared" si="44"/>
        <v>1890</v>
      </c>
      <c r="Z467" s="24">
        <f t="shared" si="45"/>
        <v>273</v>
      </c>
      <c r="AA467" s="11">
        <f t="shared" si="46"/>
        <v>2163</v>
      </c>
    </row>
    <row r="468" spans="1:27" x14ac:dyDescent="0.25">
      <c r="A468" s="22" t="str">
        <f t="shared" si="42"/>
        <v>Town of Yorktown - 17</v>
      </c>
      <c r="B468" s="11">
        <v>190017</v>
      </c>
      <c r="C468" s="11">
        <v>195</v>
      </c>
      <c r="D468" s="11">
        <v>194</v>
      </c>
      <c r="E468" s="11">
        <v>189</v>
      </c>
      <c r="F468" s="11">
        <v>193</v>
      </c>
      <c r="G468" s="11">
        <v>189</v>
      </c>
      <c r="H468" s="11">
        <v>184</v>
      </c>
      <c r="I468" s="11">
        <v>186</v>
      </c>
      <c r="J468" s="11">
        <v>219</v>
      </c>
      <c r="K468" s="11">
        <v>209</v>
      </c>
      <c r="L468" s="11">
        <v>212</v>
      </c>
      <c r="M468" s="11">
        <v>204</v>
      </c>
      <c r="N468" s="11">
        <v>203</v>
      </c>
      <c r="O468" s="11">
        <v>208</v>
      </c>
      <c r="P468" s="11">
        <v>201</v>
      </c>
      <c r="Q468" s="11">
        <v>27</v>
      </c>
      <c r="R468" s="11">
        <v>22</v>
      </c>
      <c r="S468" s="11">
        <v>26</v>
      </c>
      <c r="T468" s="11">
        <v>20</v>
      </c>
      <c r="U468" s="11">
        <v>16</v>
      </c>
      <c r="V468" s="11">
        <v>20</v>
      </c>
      <c r="W468" s="11">
        <v>23</v>
      </c>
      <c r="X468" s="11">
        <v>0</v>
      </c>
      <c r="Y468" s="11">
        <f t="shared" si="44"/>
        <v>2940</v>
      </c>
      <c r="Z468" s="24">
        <f t="shared" si="45"/>
        <v>294</v>
      </c>
      <c r="AA468" s="11">
        <f t="shared" si="46"/>
        <v>3234</v>
      </c>
    </row>
    <row r="469" spans="1:27" x14ac:dyDescent="0.25">
      <c r="A469" s="22" t="str">
        <f t="shared" si="42"/>
        <v>Town of Yorktown - 18</v>
      </c>
      <c r="B469" s="11">
        <v>190018</v>
      </c>
      <c r="C469" s="11">
        <v>202</v>
      </c>
      <c r="D469" s="11">
        <v>198</v>
      </c>
      <c r="E469" s="11">
        <v>202</v>
      </c>
      <c r="F469" s="11">
        <v>202</v>
      </c>
      <c r="G469" s="11">
        <v>202</v>
      </c>
      <c r="H469" s="11">
        <v>189</v>
      </c>
      <c r="I469" s="11">
        <v>201</v>
      </c>
      <c r="J469" s="11">
        <v>203</v>
      </c>
      <c r="K469" s="11">
        <v>190</v>
      </c>
      <c r="L469" s="11">
        <v>196</v>
      </c>
      <c r="M469" s="11">
        <v>185</v>
      </c>
      <c r="N469" s="11">
        <v>181</v>
      </c>
      <c r="O469" s="11">
        <v>187</v>
      </c>
      <c r="P469" s="11">
        <v>193</v>
      </c>
      <c r="Q469" s="11">
        <v>14</v>
      </c>
      <c r="R469" s="11">
        <v>19</v>
      </c>
      <c r="S469" s="11">
        <v>21</v>
      </c>
      <c r="T469" s="11">
        <v>21</v>
      </c>
      <c r="U469" s="11">
        <v>18</v>
      </c>
      <c r="V469" s="11">
        <v>15</v>
      </c>
      <c r="W469" s="11">
        <v>18</v>
      </c>
      <c r="X469" s="11">
        <v>0</v>
      </c>
      <c r="Y469" s="11">
        <f t="shared" si="44"/>
        <v>2857</v>
      </c>
      <c r="Z469" s="24">
        <f t="shared" si="45"/>
        <v>237</v>
      </c>
      <c r="AA469" s="11">
        <f t="shared" si="46"/>
        <v>3094</v>
      </c>
    </row>
    <row r="470" spans="1:27" x14ac:dyDescent="0.25">
      <c r="A470" s="22" t="str">
        <f t="shared" si="42"/>
        <v>Town of Yorktown - 19</v>
      </c>
      <c r="B470" s="11">
        <v>190019</v>
      </c>
      <c r="C470" s="11">
        <v>229</v>
      </c>
      <c r="D470" s="11">
        <v>213</v>
      </c>
      <c r="E470" s="11">
        <v>223</v>
      </c>
      <c r="F470" s="11">
        <v>226</v>
      </c>
      <c r="G470" s="11">
        <v>217</v>
      </c>
      <c r="H470" s="11">
        <v>203</v>
      </c>
      <c r="I470" s="11">
        <v>206</v>
      </c>
      <c r="J470" s="11">
        <v>362</v>
      </c>
      <c r="K470" s="11">
        <v>341</v>
      </c>
      <c r="L470" s="11">
        <v>354</v>
      </c>
      <c r="M470" s="11">
        <v>331</v>
      </c>
      <c r="N470" s="11">
        <v>325</v>
      </c>
      <c r="O470" s="11">
        <v>348</v>
      </c>
      <c r="P470" s="11">
        <v>351</v>
      </c>
      <c r="Q470" s="11">
        <v>30</v>
      </c>
      <c r="R470" s="11">
        <v>30</v>
      </c>
      <c r="S470" s="11">
        <v>36</v>
      </c>
      <c r="T470" s="11">
        <v>32</v>
      </c>
      <c r="U470" s="11">
        <v>31</v>
      </c>
      <c r="V470" s="11">
        <v>23</v>
      </c>
      <c r="W470" s="11">
        <v>31</v>
      </c>
      <c r="X470" s="11">
        <v>0</v>
      </c>
      <c r="Y470" s="11">
        <f t="shared" si="44"/>
        <v>4142</v>
      </c>
      <c r="Z470" s="24">
        <f t="shared" si="45"/>
        <v>548</v>
      </c>
      <c r="AA470" s="11">
        <f t="shared" si="46"/>
        <v>4690</v>
      </c>
    </row>
    <row r="471" spans="1:27" x14ac:dyDescent="0.25">
      <c r="A471" s="22" t="str">
        <f t="shared" ref="A471:A535" si="49">VLOOKUP(B471,KEY,3,FALSE)</f>
        <v>Town of Yorktown - 20</v>
      </c>
      <c r="B471" s="11">
        <v>190020</v>
      </c>
      <c r="C471" s="11">
        <v>247</v>
      </c>
      <c r="D471" s="11">
        <v>236</v>
      </c>
      <c r="E471" s="11">
        <v>253</v>
      </c>
      <c r="F471" s="11">
        <v>251</v>
      </c>
      <c r="G471" s="11">
        <v>240</v>
      </c>
      <c r="H471" s="11">
        <v>230</v>
      </c>
      <c r="I471" s="11">
        <v>243</v>
      </c>
      <c r="J471" s="11">
        <v>307</v>
      </c>
      <c r="K471" s="11">
        <v>287</v>
      </c>
      <c r="L471" s="11">
        <v>301</v>
      </c>
      <c r="M471" s="11">
        <v>280</v>
      </c>
      <c r="N471" s="11">
        <v>284</v>
      </c>
      <c r="O471" s="11">
        <v>293</v>
      </c>
      <c r="P471" s="11">
        <v>301</v>
      </c>
      <c r="Q471" s="11">
        <v>35</v>
      </c>
      <c r="R471" s="11">
        <v>32</v>
      </c>
      <c r="S471" s="11">
        <v>38</v>
      </c>
      <c r="T471" s="11">
        <v>38</v>
      </c>
      <c r="U471" s="11">
        <v>33</v>
      </c>
      <c r="V471" s="11">
        <v>23</v>
      </c>
      <c r="W471" s="11">
        <v>24</v>
      </c>
      <c r="X471" s="11">
        <v>0</v>
      </c>
      <c r="Y471" s="11">
        <f t="shared" si="44"/>
        <v>3976</v>
      </c>
      <c r="Z471" s="24">
        <f t="shared" si="45"/>
        <v>504</v>
      </c>
      <c r="AA471" s="11">
        <f t="shared" si="46"/>
        <v>4480</v>
      </c>
    </row>
    <row r="472" spans="1:27" x14ac:dyDescent="0.25">
      <c r="A472" s="22" t="str">
        <f t="shared" si="49"/>
        <v>Town of Yorktown - 21</v>
      </c>
      <c r="B472" s="11">
        <v>190021</v>
      </c>
      <c r="C472" s="11">
        <v>185</v>
      </c>
      <c r="D472" s="11">
        <v>189</v>
      </c>
      <c r="E472" s="11">
        <v>191</v>
      </c>
      <c r="F472" s="11">
        <v>191</v>
      </c>
      <c r="G472" s="11">
        <v>191</v>
      </c>
      <c r="H472" s="11">
        <v>181</v>
      </c>
      <c r="I472" s="11">
        <v>180</v>
      </c>
      <c r="J472" s="11">
        <v>233</v>
      </c>
      <c r="K472" s="11">
        <v>215</v>
      </c>
      <c r="L472" s="11">
        <v>226</v>
      </c>
      <c r="M472" s="11">
        <v>207</v>
      </c>
      <c r="N472" s="11">
        <v>213</v>
      </c>
      <c r="O472" s="11">
        <v>215</v>
      </c>
      <c r="P472" s="11">
        <v>219</v>
      </c>
      <c r="Q472" s="11">
        <v>28</v>
      </c>
      <c r="R472" s="11">
        <v>19</v>
      </c>
      <c r="S472" s="11">
        <v>26</v>
      </c>
      <c r="T472" s="11">
        <v>23</v>
      </c>
      <c r="U472" s="11">
        <v>19</v>
      </c>
      <c r="V472" s="11">
        <v>14</v>
      </c>
      <c r="W472" s="11">
        <v>26</v>
      </c>
      <c r="X472" s="11">
        <v>0</v>
      </c>
      <c r="Y472" s="11">
        <f t="shared" si="44"/>
        <v>2991</v>
      </c>
      <c r="Z472" s="24">
        <f t="shared" si="45"/>
        <v>460</v>
      </c>
      <c r="AA472" s="11">
        <f t="shared" si="46"/>
        <v>3451</v>
      </c>
    </row>
    <row r="473" spans="1:27" x14ac:dyDescent="0.25">
      <c r="A473" s="22" t="str">
        <f t="shared" si="49"/>
        <v>Town of Yorktown - 22</v>
      </c>
      <c r="B473" s="11">
        <v>190022</v>
      </c>
      <c r="C473" s="11">
        <v>142</v>
      </c>
      <c r="D473" s="11">
        <v>126</v>
      </c>
      <c r="E473" s="11">
        <v>142</v>
      </c>
      <c r="F473" s="11">
        <v>139</v>
      </c>
      <c r="G473" s="11">
        <v>134</v>
      </c>
      <c r="H473" s="11">
        <v>129</v>
      </c>
      <c r="I473" s="11">
        <v>131</v>
      </c>
      <c r="J473" s="11">
        <v>185</v>
      </c>
      <c r="K473" s="11">
        <v>180</v>
      </c>
      <c r="L473" s="11">
        <v>178</v>
      </c>
      <c r="M473" s="11">
        <v>167</v>
      </c>
      <c r="N473" s="11">
        <v>168</v>
      </c>
      <c r="O473" s="11">
        <v>171</v>
      </c>
      <c r="P473" s="11">
        <v>178</v>
      </c>
      <c r="Q473" s="11">
        <v>24</v>
      </c>
      <c r="R473" s="11">
        <v>23</v>
      </c>
      <c r="S473" s="11">
        <v>25</v>
      </c>
      <c r="T473" s="11">
        <v>26</v>
      </c>
      <c r="U473" s="11">
        <v>25</v>
      </c>
      <c r="V473" s="11">
        <v>20</v>
      </c>
      <c r="W473" s="11">
        <v>24</v>
      </c>
      <c r="X473" s="11">
        <v>1</v>
      </c>
      <c r="Y473" s="11">
        <f t="shared" si="44"/>
        <v>2338</v>
      </c>
      <c r="Z473" s="24">
        <f t="shared" si="45"/>
        <v>308</v>
      </c>
      <c r="AA473" s="11">
        <f t="shared" si="46"/>
        <v>2646</v>
      </c>
    </row>
    <row r="474" spans="1:27" x14ac:dyDescent="0.25">
      <c r="A474" s="22" t="str">
        <f t="shared" si="49"/>
        <v>Town of Yorktown - 23</v>
      </c>
      <c r="B474" s="11">
        <v>190023</v>
      </c>
      <c r="C474" s="11">
        <v>144</v>
      </c>
      <c r="D474" s="11">
        <v>129</v>
      </c>
      <c r="E474" s="11">
        <v>130</v>
      </c>
      <c r="F474" s="11">
        <v>132</v>
      </c>
      <c r="G474" s="11">
        <v>128</v>
      </c>
      <c r="H474" s="11">
        <v>121</v>
      </c>
      <c r="I474" s="11">
        <v>126</v>
      </c>
      <c r="J474" s="11">
        <v>227</v>
      </c>
      <c r="K474" s="11">
        <v>220</v>
      </c>
      <c r="L474" s="11">
        <v>229</v>
      </c>
      <c r="M474" s="11">
        <v>212</v>
      </c>
      <c r="N474" s="11">
        <v>214</v>
      </c>
      <c r="O474" s="11">
        <v>218</v>
      </c>
      <c r="P474" s="11">
        <v>225</v>
      </c>
      <c r="Q474" s="11">
        <v>15</v>
      </c>
      <c r="R474" s="11">
        <v>11</v>
      </c>
      <c r="S474" s="11">
        <v>18</v>
      </c>
      <c r="T474" s="11">
        <v>17</v>
      </c>
      <c r="U474" s="11">
        <v>10</v>
      </c>
      <c r="V474" s="11">
        <v>9</v>
      </c>
      <c r="W474" s="11">
        <v>14</v>
      </c>
      <c r="X474" s="11">
        <v>0</v>
      </c>
      <c r="Y474" s="11">
        <f t="shared" si="44"/>
        <v>2549</v>
      </c>
      <c r="Z474" s="24">
        <f t="shared" si="45"/>
        <v>363</v>
      </c>
      <c r="AA474" s="11">
        <f t="shared" si="46"/>
        <v>2912</v>
      </c>
    </row>
    <row r="475" spans="1:27" x14ac:dyDescent="0.25">
      <c r="A475" s="22" t="str">
        <f t="shared" si="49"/>
        <v>Town of Yorktown - 24</v>
      </c>
      <c r="B475" s="11">
        <v>190024</v>
      </c>
      <c r="C475" s="11">
        <v>112</v>
      </c>
      <c r="D475" s="11">
        <v>113</v>
      </c>
      <c r="E475" s="11">
        <v>103</v>
      </c>
      <c r="F475" s="11">
        <v>110</v>
      </c>
      <c r="G475" s="11">
        <v>110</v>
      </c>
      <c r="H475" s="11">
        <v>102</v>
      </c>
      <c r="I475" s="11">
        <v>107</v>
      </c>
      <c r="J475" s="11">
        <v>104</v>
      </c>
      <c r="K475" s="11">
        <v>95</v>
      </c>
      <c r="L475" s="11">
        <v>97</v>
      </c>
      <c r="M475" s="11">
        <v>90</v>
      </c>
      <c r="N475" s="11">
        <v>95</v>
      </c>
      <c r="O475" s="11">
        <v>96</v>
      </c>
      <c r="P475" s="11">
        <v>97</v>
      </c>
      <c r="Q475" s="11">
        <v>15</v>
      </c>
      <c r="R475" s="11">
        <v>12</v>
      </c>
      <c r="S475" s="11">
        <v>14</v>
      </c>
      <c r="T475" s="11">
        <v>13</v>
      </c>
      <c r="U475" s="11">
        <v>14</v>
      </c>
      <c r="V475" s="11">
        <v>9</v>
      </c>
      <c r="W475" s="11">
        <v>14</v>
      </c>
      <c r="X475" s="11">
        <v>0</v>
      </c>
      <c r="Y475" s="11">
        <f t="shared" si="44"/>
        <v>1522</v>
      </c>
      <c r="Z475" s="24">
        <f t="shared" si="45"/>
        <v>186</v>
      </c>
      <c r="AA475" s="11">
        <f t="shared" si="46"/>
        <v>1708</v>
      </c>
    </row>
    <row r="476" spans="1:27" x14ac:dyDescent="0.25">
      <c r="A476" s="22" t="str">
        <f t="shared" si="49"/>
        <v>Town of Yorktown - 25</v>
      </c>
      <c r="B476" s="11">
        <v>190025</v>
      </c>
      <c r="C476" s="11">
        <v>83</v>
      </c>
      <c r="D476" s="11">
        <v>79</v>
      </c>
      <c r="E476" s="11">
        <v>82</v>
      </c>
      <c r="F476" s="11">
        <v>84</v>
      </c>
      <c r="G476" s="11">
        <v>79</v>
      </c>
      <c r="H476" s="11">
        <v>77</v>
      </c>
      <c r="I476" s="11">
        <v>80</v>
      </c>
      <c r="J476" s="11">
        <v>73</v>
      </c>
      <c r="K476" s="11">
        <v>75</v>
      </c>
      <c r="L476" s="11">
        <v>71</v>
      </c>
      <c r="M476" s="11">
        <v>68</v>
      </c>
      <c r="N476" s="11">
        <v>73</v>
      </c>
      <c r="O476" s="11">
        <v>71</v>
      </c>
      <c r="P476" s="11">
        <v>71</v>
      </c>
      <c r="Q476" s="11">
        <v>9</v>
      </c>
      <c r="R476" s="11">
        <v>6</v>
      </c>
      <c r="S476" s="11">
        <v>10</v>
      </c>
      <c r="T476" s="11">
        <v>9</v>
      </c>
      <c r="U476" s="11">
        <v>7</v>
      </c>
      <c r="V476" s="11">
        <v>4</v>
      </c>
      <c r="W476" s="11">
        <v>6</v>
      </c>
      <c r="X476" s="11">
        <v>0</v>
      </c>
      <c r="Y476" s="11">
        <f t="shared" si="44"/>
        <v>1117</v>
      </c>
      <c r="Z476" s="24">
        <f t="shared" si="45"/>
        <v>101</v>
      </c>
      <c r="AA476" s="11">
        <f t="shared" si="46"/>
        <v>1218</v>
      </c>
    </row>
    <row r="477" spans="1:27" x14ac:dyDescent="0.25">
      <c r="A477" s="22" t="str">
        <f t="shared" si="49"/>
        <v>Town of Yorktown - 26</v>
      </c>
      <c r="B477" s="11">
        <v>190026</v>
      </c>
      <c r="C477" s="11">
        <v>110</v>
      </c>
      <c r="D477" s="11">
        <v>110</v>
      </c>
      <c r="E477" s="11">
        <v>119</v>
      </c>
      <c r="F477" s="11">
        <v>115</v>
      </c>
      <c r="G477" s="11">
        <v>108</v>
      </c>
      <c r="H477" s="11">
        <v>103</v>
      </c>
      <c r="I477" s="11">
        <v>113</v>
      </c>
      <c r="J477" s="11">
        <v>127</v>
      </c>
      <c r="K477" s="11">
        <v>118</v>
      </c>
      <c r="L477" s="11">
        <v>123</v>
      </c>
      <c r="M477" s="11">
        <v>114</v>
      </c>
      <c r="N477" s="11">
        <v>110</v>
      </c>
      <c r="O477" s="11">
        <v>120</v>
      </c>
      <c r="P477" s="11">
        <v>121</v>
      </c>
      <c r="Q477" s="11">
        <v>16</v>
      </c>
      <c r="R477" s="11">
        <v>15</v>
      </c>
      <c r="S477" s="11">
        <v>17</v>
      </c>
      <c r="T477" s="11">
        <v>16</v>
      </c>
      <c r="U477" s="11">
        <v>14</v>
      </c>
      <c r="V477" s="11">
        <v>11</v>
      </c>
      <c r="W477" s="11">
        <v>14</v>
      </c>
      <c r="X477" s="11">
        <v>0</v>
      </c>
      <c r="Y477" s="11">
        <f t="shared" si="44"/>
        <v>1714</v>
      </c>
      <c r="Z477" s="24">
        <f t="shared" si="45"/>
        <v>260</v>
      </c>
      <c r="AA477" s="11">
        <f t="shared" si="46"/>
        <v>1974</v>
      </c>
    </row>
    <row r="478" spans="1:27" x14ac:dyDescent="0.25">
      <c r="A478" s="22" t="str">
        <f t="shared" si="49"/>
        <v>Town of Yorktown - 27</v>
      </c>
      <c r="B478" s="11">
        <v>190027</v>
      </c>
      <c r="C478" s="11">
        <v>185</v>
      </c>
      <c r="D478" s="11">
        <v>173</v>
      </c>
      <c r="E478" s="11">
        <v>176</v>
      </c>
      <c r="F478" s="11">
        <v>183</v>
      </c>
      <c r="G478" s="11">
        <v>179</v>
      </c>
      <c r="H478" s="11">
        <v>167</v>
      </c>
      <c r="I478" s="11">
        <v>181</v>
      </c>
      <c r="J478" s="11">
        <v>296</v>
      </c>
      <c r="K478" s="11">
        <v>275</v>
      </c>
      <c r="L478" s="11">
        <v>287</v>
      </c>
      <c r="M478" s="11">
        <v>270</v>
      </c>
      <c r="N478" s="11">
        <v>275</v>
      </c>
      <c r="O478" s="11">
        <v>274</v>
      </c>
      <c r="P478" s="11">
        <v>271</v>
      </c>
      <c r="Q478" s="11">
        <v>26</v>
      </c>
      <c r="R478" s="11">
        <v>25</v>
      </c>
      <c r="S478" s="11">
        <v>27</v>
      </c>
      <c r="T478" s="11">
        <v>24</v>
      </c>
      <c r="U478" s="11">
        <v>22</v>
      </c>
      <c r="V478" s="11">
        <v>21</v>
      </c>
      <c r="W478" s="11">
        <v>28</v>
      </c>
      <c r="X478" s="11">
        <v>0</v>
      </c>
      <c r="Y478" s="11">
        <f t="shared" si="44"/>
        <v>3365</v>
      </c>
      <c r="Z478" s="24">
        <f t="shared" si="45"/>
        <v>569</v>
      </c>
      <c r="AA478" s="11">
        <f t="shared" si="46"/>
        <v>3934</v>
      </c>
    </row>
    <row r="479" spans="1:27" x14ac:dyDescent="0.25">
      <c r="A479" s="22" t="str">
        <f t="shared" si="49"/>
        <v>Town of Yorktown - 28</v>
      </c>
      <c r="B479" s="11">
        <v>190028</v>
      </c>
      <c r="C479" s="11">
        <v>192</v>
      </c>
      <c r="D479" s="11">
        <v>179</v>
      </c>
      <c r="E479" s="11">
        <v>183</v>
      </c>
      <c r="F479" s="11">
        <v>191</v>
      </c>
      <c r="G479" s="11">
        <v>188</v>
      </c>
      <c r="H479" s="11">
        <v>175</v>
      </c>
      <c r="I479" s="11">
        <v>187</v>
      </c>
      <c r="J479" s="11">
        <v>231</v>
      </c>
      <c r="K479" s="11">
        <v>227</v>
      </c>
      <c r="L479" s="11">
        <v>236</v>
      </c>
      <c r="M479" s="11">
        <v>226</v>
      </c>
      <c r="N479" s="11">
        <v>219</v>
      </c>
      <c r="O479" s="11">
        <v>220</v>
      </c>
      <c r="P479" s="11">
        <v>224</v>
      </c>
      <c r="Q479" s="11">
        <v>10</v>
      </c>
      <c r="R479" s="11">
        <v>10</v>
      </c>
      <c r="S479" s="11">
        <v>14</v>
      </c>
      <c r="T479" s="11">
        <v>12</v>
      </c>
      <c r="U479" s="11">
        <v>7</v>
      </c>
      <c r="V479" s="11">
        <v>9</v>
      </c>
      <c r="W479" s="11">
        <v>13</v>
      </c>
      <c r="X479" s="11">
        <v>0</v>
      </c>
      <c r="Y479" s="11">
        <f t="shared" si="44"/>
        <v>2953</v>
      </c>
      <c r="Z479" s="24">
        <f t="shared" si="45"/>
        <v>372</v>
      </c>
      <c r="AA479" s="11">
        <f t="shared" si="46"/>
        <v>3325</v>
      </c>
    </row>
    <row r="480" spans="1:27" x14ac:dyDescent="0.25">
      <c r="A480" s="22" t="str">
        <f t="shared" si="49"/>
        <v>Town of Yorktown - 29</v>
      </c>
      <c r="B480" s="11">
        <v>190029</v>
      </c>
      <c r="C480" s="11">
        <v>109</v>
      </c>
      <c r="D480" s="11">
        <v>110</v>
      </c>
      <c r="E480" s="11">
        <v>105</v>
      </c>
      <c r="F480" s="11">
        <v>111</v>
      </c>
      <c r="G480" s="11">
        <v>107</v>
      </c>
      <c r="H480" s="11">
        <v>106</v>
      </c>
      <c r="I480" s="11">
        <v>105</v>
      </c>
      <c r="J480" s="11">
        <v>114</v>
      </c>
      <c r="K480" s="11">
        <v>104</v>
      </c>
      <c r="L480" s="11">
        <v>108</v>
      </c>
      <c r="M480" s="11">
        <v>104</v>
      </c>
      <c r="N480" s="11">
        <v>100</v>
      </c>
      <c r="O480" s="11">
        <v>103</v>
      </c>
      <c r="P480" s="11">
        <v>105</v>
      </c>
      <c r="Q480" s="11">
        <v>8</v>
      </c>
      <c r="R480" s="11">
        <v>5</v>
      </c>
      <c r="S480" s="11">
        <v>8</v>
      </c>
      <c r="T480" s="11">
        <v>6</v>
      </c>
      <c r="U480" s="11">
        <v>7</v>
      </c>
      <c r="V480" s="11">
        <v>4</v>
      </c>
      <c r="W480" s="11">
        <v>6</v>
      </c>
      <c r="X480" s="11">
        <v>0</v>
      </c>
      <c r="Y480" s="11">
        <f t="shared" si="44"/>
        <v>1535</v>
      </c>
      <c r="Z480" s="24">
        <f t="shared" si="45"/>
        <v>243</v>
      </c>
      <c r="AA480" s="11">
        <f t="shared" si="46"/>
        <v>1778</v>
      </c>
    </row>
    <row r="481" spans="1:27" x14ac:dyDescent="0.25">
      <c r="A481" s="22" t="str">
        <f t="shared" si="49"/>
        <v>Town of Yorktown - 30</v>
      </c>
      <c r="B481" s="11">
        <v>190030</v>
      </c>
      <c r="C481" s="11">
        <v>128</v>
      </c>
      <c r="D481" s="11">
        <v>119</v>
      </c>
      <c r="E481" s="11">
        <v>124</v>
      </c>
      <c r="F481" s="11">
        <v>126</v>
      </c>
      <c r="G481" s="11">
        <v>117</v>
      </c>
      <c r="H481" s="11">
        <v>117</v>
      </c>
      <c r="I481" s="11">
        <v>122</v>
      </c>
      <c r="J481" s="11">
        <v>149</v>
      </c>
      <c r="K481" s="11">
        <v>141</v>
      </c>
      <c r="L481" s="11">
        <v>152</v>
      </c>
      <c r="M481" s="11">
        <v>140</v>
      </c>
      <c r="N481" s="11">
        <v>141</v>
      </c>
      <c r="O481" s="11">
        <v>144</v>
      </c>
      <c r="P481" s="11">
        <v>139</v>
      </c>
      <c r="Q481" s="11">
        <v>10</v>
      </c>
      <c r="R481" s="11">
        <v>12</v>
      </c>
      <c r="S481" s="11">
        <v>14</v>
      </c>
      <c r="T481" s="11">
        <v>12</v>
      </c>
      <c r="U481" s="11">
        <v>10</v>
      </c>
      <c r="V481" s="11">
        <v>10</v>
      </c>
      <c r="W481" s="11">
        <v>13</v>
      </c>
      <c r="X481" s="11">
        <v>0</v>
      </c>
      <c r="Y481" s="11">
        <f t="shared" si="44"/>
        <v>1940</v>
      </c>
      <c r="Z481" s="24">
        <f t="shared" si="45"/>
        <v>209</v>
      </c>
      <c r="AA481" s="11">
        <f t="shared" si="46"/>
        <v>2149</v>
      </c>
    </row>
    <row r="482" spans="1:27" x14ac:dyDescent="0.25">
      <c r="A482" s="22" t="str">
        <f t="shared" si="49"/>
        <v>Town of Yorktown - 31</v>
      </c>
      <c r="B482" s="11">
        <v>190031</v>
      </c>
      <c r="C482" s="11">
        <v>217</v>
      </c>
      <c r="D482" s="11">
        <v>210</v>
      </c>
      <c r="E482" s="11">
        <v>221</v>
      </c>
      <c r="F482" s="11">
        <v>215</v>
      </c>
      <c r="G482" s="11">
        <v>212</v>
      </c>
      <c r="H482" s="11">
        <v>208</v>
      </c>
      <c r="I482" s="11">
        <v>208</v>
      </c>
      <c r="J482" s="11">
        <v>281</v>
      </c>
      <c r="K482" s="11">
        <v>260</v>
      </c>
      <c r="L482" s="11">
        <v>270</v>
      </c>
      <c r="M482" s="11">
        <v>262</v>
      </c>
      <c r="N482" s="11">
        <v>256</v>
      </c>
      <c r="O482" s="11">
        <v>255</v>
      </c>
      <c r="P482" s="11">
        <v>262</v>
      </c>
      <c r="Q482" s="11">
        <v>17</v>
      </c>
      <c r="R482" s="11">
        <v>18</v>
      </c>
      <c r="S482" s="11">
        <v>18</v>
      </c>
      <c r="T482" s="11">
        <v>17</v>
      </c>
      <c r="U482" s="11">
        <v>13</v>
      </c>
      <c r="V482" s="11">
        <v>10</v>
      </c>
      <c r="W482" s="11">
        <v>22</v>
      </c>
      <c r="X482" s="11">
        <v>1</v>
      </c>
      <c r="Y482" s="11">
        <f t="shared" si="44"/>
        <v>3453</v>
      </c>
      <c r="Z482" s="24">
        <f t="shared" si="45"/>
        <v>432</v>
      </c>
      <c r="AA482" s="11">
        <f t="shared" si="46"/>
        <v>3885</v>
      </c>
    </row>
    <row r="483" spans="1:27" x14ac:dyDescent="0.25">
      <c r="A483" s="22" t="str">
        <f t="shared" si="49"/>
        <v>Town of Yorktown - 32</v>
      </c>
      <c r="B483" s="11">
        <v>190032</v>
      </c>
      <c r="C483" s="11">
        <v>61</v>
      </c>
      <c r="D483" s="11">
        <v>60</v>
      </c>
      <c r="E483" s="11">
        <v>61</v>
      </c>
      <c r="F483" s="11">
        <v>61</v>
      </c>
      <c r="G483" s="11">
        <v>58</v>
      </c>
      <c r="H483" s="11">
        <v>60</v>
      </c>
      <c r="I483" s="11">
        <v>62</v>
      </c>
      <c r="J483" s="11">
        <v>29</v>
      </c>
      <c r="K483" s="11">
        <v>27</v>
      </c>
      <c r="L483" s="11">
        <v>24</v>
      </c>
      <c r="M483" s="11">
        <v>23</v>
      </c>
      <c r="N483" s="11">
        <v>26</v>
      </c>
      <c r="O483" s="11">
        <v>26</v>
      </c>
      <c r="P483" s="11">
        <v>26</v>
      </c>
      <c r="Q483" s="11">
        <v>3</v>
      </c>
      <c r="R483" s="11">
        <v>3</v>
      </c>
      <c r="S483" s="11">
        <v>5</v>
      </c>
      <c r="T483" s="11">
        <v>4</v>
      </c>
      <c r="U483" s="11">
        <v>3</v>
      </c>
      <c r="V483" s="11">
        <v>1</v>
      </c>
      <c r="W483" s="11">
        <v>2</v>
      </c>
      <c r="X483" s="11">
        <v>0</v>
      </c>
      <c r="Y483" s="11">
        <f t="shared" ref="Y483:Y547" si="50">SUM(C483:X483)</f>
        <v>625</v>
      </c>
      <c r="Z483" s="24">
        <f t="shared" ref="Z483:Z547" si="51">SUM(AA483-Y483)</f>
        <v>47</v>
      </c>
      <c r="AA483" s="11">
        <f t="shared" ref="AA483:AA547" si="52">VLOOKUP(B483,KEY,2,FALSE)*7</f>
        <v>672</v>
      </c>
    </row>
    <row r="484" spans="1:27" x14ac:dyDescent="0.25">
      <c r="A484" s="22" t="str">
        <f t="shared" si="49"/>
        <v>Town of Yorktown - 33</v>
      </c>
      <c r="B484" s="11">
        <v>190033</v>
      </c>
      <c r="C484" s="11">
        <v>244</v>
      </c>
      <c r="D484" s="11">
        <v>252</v>
      </c>
      <c r="E484" s="11">
        <v>248</v>
      </c>
      <c r="F484" s="11">
        <v>253</v>
      </c>
      <c r="G484" s="11">
        <v>247</v>
      </c>
      <c r="H484" s="11">
        <v>235</v>
      </c>
      <c r="I484" s="11">
        <v>245</v>
      </c>
      <c r="J484" s="11">
        <v>221</v>
      </c>
      <c r="K484" s="11">
        <v>207</v>
      </c>
      <c r="L484" s="11">
        <v>213</v>
      </c>
      <c r="M484" s="11">
        <v>206</v>
      </c>
      <c r="N484" s="11">
        <v>204</v>
      </c>
      <c r="O484" s="11">
        <v>212</v>
      </c>
      <c r="P484" s="11">
        <v>195</v>
      </c>
      <c r="Q484" s="11">
        <v>22</v>
      </c>
      <c r="R484" s="11">
        <v>22</v>
      </c>
      <c r="S484" s="11">
        <v>23</v>
      </c>
      <c r="T484" s="11">
        <v>16</v>
      </c>
      <c r="U484" s="11">
        <v>22</v>
      </c>
      <c r="V484" s="11">
        <v>14</v>
      </c>
      <c r="W484" s="11">
        <v>28</v>
      </c>
      <c r="X484" s="11">
        <v>0</v>
      </c>
      <c r="Y484" s="11">
        <f t="shared" si="50"/>
        <v>3329</v>
      </c>
      <c r="Z484" s="24">
        <f t="shared" si="51"/>
        <v>304</v>
      </c>
      <c r="AA484" s="11">
        <f t="shared" si="52"/>
        <v>3633</v>
      </c>
    </row>
    <row r="485" spans="1:27" x14ac:dyDescent="0.25">
      <c r="A485" s="22" t="str">
        <f t="shared" si="49"/>
        <v>Town of Yorktown - 34</v>
      </c>
      <c r="B485" s="11">
        <v>190034</v>
      </c>
      <c r="C485" s="11">
        <v>130</v>
      </c>
      <c r="D485" s="11">
        <v>133</v>
      </c>
      <c r="E485" s="11">
        <v>138</v>
      </c>
      <c r="F485" s="11">
        <v>133</v>
      </c>
      <c r="G485" s="11">
        <v>131</v>
      </c>
      <c r="H485" s="11">
        <v>129</v>
      </c>
      <c r="I485" s="11">
        <v>132</v>
      </c>
      <c r="J485" s="11">
        <v>140</v>
      </c>
      <c r="K485" s="11">
        <v>130</v>
      </c>
      <c r="L485" s="11">
        <v>134</v>
      </c>
      <c r="M485" s="11">
        <v>125</v>
      </c>
      <c r="N485" s="11">
        <v>128</v>
      </c>
      <c r="O485" s="11">
        <v>125</v>
      </c>
      <c r="P485" s="11">
        <v>122</v>
      </c>
      <c r="Q485" s="11">
        <v>19</v>
      </c>
      <c r="R485" s="11">
        <v>21</v>
      </c>
      <c r="S485" s="11">
        <v>22</v>
      </c>
      <c r="T485" s="11">
        <v>21</v>
      </c>
      <c r="U485" s="11">
        <v>18</v>
      </c>
      <c r="V485" s="11">
        <v>18</v>
      </c>
      <c r="W485" s="11">
        <v>24</v>
      </c>
      <c r="X485" s="11">
        <v>0</v>
      </c>
      <c r="Y485" s="11">
        <f t="shared" si="50"/>
        <v>1973</v>
      </c>
      <c r="Z485" s="24">
        <f t="shared" si="51"/>
        <v>281</v>
      </c>
      <c r="AA485" s="11">
        <f t="shared" si="52"/>
        <v>2254</v>
      </c>
    </row>
    <row r="486" spans="1:27" x14ac:dyDescent="0.25">
      <c r="A486" s="22" t="str">
        <f t="shared" si="49"/>
        <v>Town of Yorktown - 35</v>
      </c>
      <c r="B486" s="11">
        <v>190035</v>
      </c>
      <c r="C486" s="11">
        <v>87</v>
      </c>
      <c r="D486" s="11">
        <v>86</v>
      </c>
      <c r="E486" s="11">
        <v>88</v>
      </c>
      <c r="F486" s="11">
        <v>89</v>
      </c>
      <c r="G486" s="11">
        <v>85</v>
      </c>
      <c r="H486" s="11">
        <v>81</v>
      </c>
      <c r="I486" s="11">
        <v>86</v>
      </c>
      <c r="J486" s="11">
        <v>148</v>
      </c>
      <c r="K486" s="11">
        <v>132</v>
      </c>
      <c r="L486" s="11">
        <v>137</v>
      </c>
      <c r="M486" s="11">
        <v>135</v>
      </c>
      <c r="N486" s="11">
        <v>130</v>
      </c>
      <c r="O486" s="11">
        <v>137</v>
      </c>
      <c r="P486" s="11">
        <v>134</v>
      </c>
      <c r="Q486" s="11">
        <v>13</v>
      </c>
      <c r="R486" s="11">
        <v>10</v>
      </c>
      <c r="S486" s="11">
        <v>16</v>
      </c>
      <c r="T486" s="11">
        <v>10</v>
      </c>
      <c r="U486" s="11">
        <v>9</v>
      </c>
      <c r="V486" s="11">
        <v>9</v>
      </c>
      <c r="W486" s="11">
        <v>7</v>
      </c>
      <c r="X486" s="11">
        <v>4</v>
      </c>
      <c r="Y486" s="11">
        <f t="shared" si="50"/>
        <v>1633</v>
      </c>
      <c r="Z486" s="24">
        <f t="shared" si="51"/>
        <v>215</v>
      </c>
      <c r="AA486" s="11">
        <f t="shared" si="52"/>
        <v>1848</v>
      </c>
    </row>
    <row r="487" spans="1:27" x14ac:dyDescent="0.25">
      <c r="A487" s="22" t="str">
        <f t="shared" si="49"/>
        <v>Town of Yorktown - 36</v>
      </c>
      <c r="B487" s="11">
        <v>190036</v>
      </c>
      <c r="C487" s="11">
        <v>149</v>
      </c>
      <c r="D487" s="11">
        <v>148</v>
      </c>
      <c r="E487" s="11">
        <v>153</v>
      </c>
      <c r="F487" s="11">
        <v>150</v>
      </c>
      <c r="G487" s="11">
        <v>150</v>
      </c>
      <c r="H487" s="11">
        <v>143</v>
      </c>
      <c r="I487" s="11">
        <v>144</v>
      </c>
      <c r="J487" s="11">
        <v>208</v>
      </c>
      <c r="K487" s="11">
        <v>180</v>
      </c>
      <c r="L487" s="11">
        <v>186</v>
      </c>
      <c r="M487" s="11">
        <v>180</v>
      </c>
      <c r="N487" s="11">
        <v>175</v>
      </c>
      <c r="O487" s="11">
        <v>183</v>
      </c>
      <c r="P487" s="11">
        <v>195</v>
      </c>
      <c r="Q487" s="11">
        <v>22</v>
      </c>
      <c r="R487" s="11">
        <v>22</v>
      </c>
      <c r="S487" s="11">
        <v>31</v>
      </c>
      <c r="T487" s="11">
        <v>30</v>
      </c>
      <c r="U487" s="11">
        <v>25</v>
      </c>
      <c r="V487" s="11">
        <v>19</v>
      </c>
      <c r="W487" s="11">
        <v>21</v>
      </c>
      <c r="X487" s="11">
        <v>0</v>
      </c>
      <c r="Y487" s="11">
        <f t="shared" si="50"/>
        <v>2514</v>
      </c>
      <c r="Z487" s="24">
        <f t="shared" si="51"/>
        <v>300</v>
      </c>
      <c r="AA487" s="11">
        <f t="shared" si="52"/>
        <v>2814</v>
      </c>
    </row>
    <row r="488" spans="1:27" x14ac:dyDescent="0.25">
      <c r="A488" s="22" t="str">
        <f t="shared" si="49"/>
        <v>Town of Yorktown - 37</v>
      </c>
      <c r="B488" s="11">
        <v>190037</v>
      </c>
      <c r="C488" s="11">
        <v>103</v>
      </c>
      <c r="D488" s="11">
        <v>94</v>
      </c>
      <c r="E488" s="11">
        <v>99</v>
      </c>
      <c r="F488" s="11">
        <v>101</v>
      </c>
      <c r="G488" s="11">
        <v>99</v>
      </c>
      <c r="H488" s="11">
        <v>93</v>
      </c>
      <c r="I488" s="11">
        <v>97</v>
      </c>
      <c r="J488" s="11">
        <v>109</v>
      </c>
      <c r="K488" s="11">
        <v>102</v>
      </c>
      <c r="L488" s="11">
        <v>107</v>
      </c>
      <c r="M488" s="11">
        <v>101</v>
      </c>
      <c r="N488" s="11">
        <v>100</v>
      </c>
      <c r="O488" s="11">
        <v>98</v>
      </c>
      <c r="P488" s="11">
        <v>96</v>
      </c>
      <c r="Q488" s="11">
        <v>9</v>
      </c>
      <c r="R488" s="11">
        <v>10</v>
      </c>
      <c r="S488" s="11">
        <v>7</v>
      </c>
      <c r="T488" s="11">
        <v>7</v>
      </c>
      <c r="U488" s="11">
        <v>9</v>
      </c>
      <c r="V488" s="11">
        <v>4</v>
      </c>
      <c r="W488" s="11">
        <v>9</v>
      </c>
      <c r="X488" s="11">
        <v>0</v>
      </c>
      <c r="Y488" s="11">
        <f t="shared" si="50"/>
        <v>1454</v>
      </c>
      <c r="Z488" s="24">
        <f t="shared" si="51"/>
        <v>205</v>
      </c>
      <c r="AA488" s="11">
        <f t="shared" si="52"/>
        <v>1659</v>
      </c>
    </row>
    <row r="489" spans="1:27" x14ac:dyDescent="0.25">
      <c r="A489" s="22" t="str">
        <f t="shared" si="49"/>
        <v>Town of Yorktown - 38</v>
      </c>
      <c r="B489" s="11">
        <v>190038</v>
      </c>
      <c r="C489" s="11">
        <v>293</v>
      </c>
      <c r="D489" s="11">
        <v>281</v>
      </c>
      <c r="E489" s="11">
        <v>288</v>
      </c>
      <c r="F489" s="11">
        <v>294</v>
      </c>
      <c r="G489" s="11">
        <v>283</v>
      </c>
      <c r="H489" s="11">
        <v>280</v>
      </c>
      <c r="I489" s="11">
        <v>284</v>
      </c>
      <c r="J489" s="11">
        <v>235</v>
      </c>
      <c r="K489" s="11">
        <v>215</v>
      </c>
      <c r="L489" s="11">
        <v>223</v>
      </c>
      <c r="M489" s="11">
        <v>215</v>
      </c>
      <c r="N489" s="11">
        <v>216</v>
      </c>
      <c r="O489" s="11">
        <v>218</v>
      </c>
      <c r="P489" s="11">
        <v>223</v>
      </c>
      <c r="Q489" s="11">
        <v>28</v>
      </c>
      <c r="R489" s="11">
        <v>35</v>
      </c>
      <c r="S489" s="11">
        <v>42</v>
      </c>
      <c r="T489" s="11">
        <v>40</v>
      </c>
      <c r="U489" s="11">
        <v>33</v>
      </c>
      <c r="V489" s="11">
        <v>26</v>
      </c>
      <c r="W489" s="11">
        <v>27</v>
      </c>
      <c r="X489" s="11">
        <v>0</v>
      </c>
      <c r="Y489" s="11">
        <f t="shared" si="50"/>
        <v>3779</v>
      </c>
      <c r="Z489" s="24">
        <f t="shared" si="51"/>
        <v>428</v>
      </c>
      <c r="AA489" s="11">
        <f t="shared" si="52"/>
        <v>4207</v>
      </c>
    </row>
    <row r="490" spans="1:27" x14ac:dyDescent="0.25">
      <c r="A490" s="22" t="str">
        <f t="shared" si="49"/>
        <v>Town of Yorktown - 39</v>
      </c>
      <c r="B490" s="11">
        <v>190039</v>
      </c>
      <c r="C490" s="11">
        <v>153</v>
      </c>
      <c r="D490" s="11">
        <v>145</v>
      </c>
      <c r="E490" s="11">
        <v>154</v>
      </c>
      <c r="F490" s="11">
        <v>156</v>
      </c>
      <c r="G490" s="11">
        <v>145</v>
      </c>
      <c r="H490" s="11">
        <v>140</v>
      </c>
      <c r="I490" s="11">
        <v>144</v>
      </c>
      <c r="J490" s="11">
        <v>171</v>
      </c>
      <c r="K490" s="11">
        <v>156</v>
      </c>
      <c r="L490" s="11">
        <v>161</v>
      </c>
      <c r="M490" s="11">
        <v>152</v>
      </c>
      <c r="N490" s="11">
        <v>155</v>
      </c>
      <c r="O490" s="11">
        <v>155</v>
      </c>
      <c r="P490" s="11">
        <v>153</v>
      </c>
      <c r="Q490" s="11">
        <v>16</v>
      </c>
      <c r="R490" s="11">
        <v>21</v>
      </c>
      <c r="S490" s="11">
        <v>19</v>
      </c>
      <c r="T490" s="11">
        <v>18</v>
      </c>
      <c r="U490" s="11">
        <v>17</v>
      </c>
      <c r="V490" s="11">
        <v>15</v>
      </c>
      <c r="W490" s="11">
        <v>15</v>
      </c>
      <c r="X490" s="11">
        <v>0</v>
      </c>
      <c r="Y490" s="11">
        <f t="shared" si="50"/>
        <v>2261</v>
      </c>
      <c r="Z490" s="24">
        <f t="shared" si="51"/>
        <v>196</v>
      </c>
      <c r="AA490" s="11">
        <f t="shared" si="52"/>
        <v>2457</v>
      </c>
    </row>
    <row r="491" spans="1:27" x14ac:dyDescent="0.25">
      <c r="A491" s="22" t="str">
        <f t="shared" si="49"/>
        <v>Town of Yorktown - 40</v>
      </c>
      <c r="B491" s="11">
        <v>190040</v>
      </c>
      <c r="C491" s="11">
        <v>111</v>
      </c>
      <c r="D491" s="11">
        <v>108</v>
      </c>
      <c r="E491" s="11">
        <v>106</v>
      </c>
      <c r="F491" s="11">
        <v>106</v>
      </c>
      <c r="G491" s="11">
        <v>104</v>
      </c>
      <c r="H491" s="11">
        <v>101</v>
      </c>
      <c r="I491" s="11">
        <v>105</v>
      </c>
      <c r="J491" s="11">
        <v>123</v>
      </c>
      <c r="K491" s="11">
        <v>113</v>
      </c>
      <c r="L491" s="11">
        <v>115</v>
      </c>
      <c r="M491" s="11">
        <v>109</v>
      </c>
      <c r="N491" s="11">
        <v>104</v>
      </c>
      <c r="O491" s="11">
        <v>107</v>
      </c>
      <c r="P491" s="11">
        <v>105</v>
      </c>
      <c r="Q491" s="11">
        <v>5</v>
      </c>
      <c r="R491" s="11">
        <v>6</v>
      </c>
      <c r="S491" s="11">
        <v>7</v>
      </c>
      <c r="T491" s="11">
        <v>9</v>
      </c>
      <c r="U491" s="11">
        <v>4</v>
      </c>
      <c r="V491" s="11">
        <v>5</v>
      </c>
      <c r="W491" s="11">
        <v>9</v>
      </c>
      <c r="X491" s="11">
        <v>0</v>
      </c>
      <c r="Y491" s="11">
        <f t="shared" si="50"/>
        <v>1562</v>
      </c>
      <c r="Z491" s="24">
        <f t="shared" si="51"/>
        <v>244</v>
      </c>
      <c r="AA491" s="11">
        <f t="shared" si="52"/>
        <v>1806</v>
      </c>
    </row>
    <row r="492" spans="1:27" x14ac:dyDescent="0.25">
      <c r="A492" s="22" t="str">
        <f t="shared" si="49"/>
        <v>Town of Yorktown - 41</v>
      </c>
      <c r="B492" s="11">
        <v>190041</v>
      </c>
      <c r="C492" s="11">
        <v>82</v>
      </c>
      <c r="D492" s="11">
        <v>79</v>
      </c>
      <c r="E492" s="11">
        <v>78</v>
      </c>
      <c r="F492" s="11">
        <v>83</v>
      </c>
      <c r="G492" s="11">
        <v>82</v>
      </c>
      <c r="H492" s="11">
        <v>78</v>
      </c>
      <c r="I492" s="11">
        <v>85</v>
      </c>
      <c r="J492" s="11">
        <v>55</v>
      </c>
      <c r="K492" s="11">
        <v>48</v>
      </c>
      <c r="L492" s="11">
        <v>52</v>
      </c>
      <c r="M492" s="11">
        <v>48</v>
      </c>
      <c r="N492" s="11">
        <v>45</v>
      </c>
      <c r="O492" s="11">
        <v>46</v>
      </c>
      <c r="P492" s="11">
        <v>47</v>
      </c>
      <c r="Q492" s="11">
        <v>4</v>
      </c>
      <c r="R492" s="11">
        <v>5</v>
      </c>
      <c r="S492" s="11">
        <v>7</v>
      </c>
      <c r="T492" s="11">
        <v>4</v>
      </c>
      <c r="U492" s="11">
        <v>4</v>
      </c>
      <c r="V492" s="11">
        <v>6</v>
      </c>
      <c r="W492" s="11">
        <v>4</v>
      </c>
      <c r="X492" s="11">
        <v>0</v>
      </c>
      <c r="Y492" s="11">
        <f t="shared" si="50"/>
        <v>942</v>
      </c>
      <c r="Z492" s="24">
        <f t="shared" si="51"/>
        <v>115</v>
      </c>
      <c r="AA492" s="11">
        <f t="shared" si="52"/>
        <v>1057</v>
      </c>
    </row>
    <row r="493" spans="1:27" x14ac:dyDescent="0.25">
      <c r="A493" s="22" t="str">
        <f t="shared" si="49"/>
        <v>Town of Yorktown - 42</v>
      </c>
      <c r="B493" s="11">
        <v>190042</v>
      </c>
      <c r="C493" s="11">
        <v>140</v>
      </c>
      <c r="D493" s="11">
        <v>133</v>
      </c>
      <c r="E493" s="11">
        <v>134</v>
      </c>
      <c r="F493" s="11">
        <v>134</v>
      </c>
      <c r="G493" s="11">
        <v>134</v>
      </c>
      <c r="H493" s="11">
        <v>127</v>
      </c>
      <c r="I493" s="11">
        <v>126</v>
      </c>
      <c r="J493" s="11">
        <v>160</v>
      </c>
      <c r="K493" s="11">
        <v>161</v>
      </c>
      <c r="L493" s="11">
        <v>171</v>
      </c>
      <c r="M493" s="11">
        <v>160</v>
      </c>
      <c r="N493" s="11">
        <v>153</v>
      </c>
      <c r="O493" s="11">
        <v>159</v>
      </c>
      <c r="P493" s="11">
        <v>162</v>
      </c>
      <c r="Q493" s="11">
        <v>12</v>
      </c>
      <c r="R493" s="11">
        <v>14</v>
      </c>
      <c r="S493" s="11">
        <v>12</v>
      </c>
      <c r="T493" s="11">
        <v>15</v>
      </c>
      <c r="U493" s="11">
        <v>15</v>
      </c>
      <c r="V493" s="11">
        <v>11</v>
      </c>
      <c r="W493" s="11">
        <v>13</v>
      </c>
      <c r="X493" s="11">
        <v>0</v>
      </c>
      <c r="Y493" s="11">
        <f t="shared" si="50"/>
        <v>2146</v>
      </c>
      <c r="Z493" s="24">
        <f t="shared" si="51"/>
        <v>192</v>
      </c>
      <c r="AA493" s="11">
        <f t="shared" si="52"/>
        <v>2338</v>
      </c>
    </row>
    <row r="494" spans="1:27" ht="13.8" thickBot="1" x14ac:dyDescent="0.3">
      <c r="A494" s="18" t="str">
        <f t="shared" si="49"/>
        <v>Town of Yorktown - 43</v>
      </c>
      <c r="B494" s="19">
        <v>190043</v>
      </c>
      <c r="C494" s="19">
        <v>188</v>
      </c>
      <c r="D494" s="19">
        <v>180</v>
      </c>
      <c r="E494" s="19">
        <v>182</v>
      </c>
      <c r="F494" s="19">
        <v>183</v>
      </c>
      <c r="G494" s="19">
        <v>179</v>
      </c>
      <c r="H494" s="19">
        <v>175</v>
      </c>
      <c r="I494" s="19">
        <v>177</v>
      </c>
      <c r="J494" s="19">
        <v>95</v>
      </c>
      <c r="K494" s="19">
        <v>95</v>
      </c>
      <c r="L494" s="19">
        <v>96</v>
      </c>
      <c r="M494" s="19">
        <v>91</v>
      </c>
      <c r="N494" s="19">
        <v>92</v>
      </c>
      <c r="O494" s="19">
        <v>93</v>
      </c>
      <c r="P494" s="19">
        <v>93</v>
      </c>
      <c r="Q494" s="19">
        <v>12</v>
      </c>
      <c r="R494" s="19">
        <v>14</v>
      </c>
      <c r="S494" s="19">
        <v>16</v>
      </c>
      <c r="T494" s="19">
        <v>14</v>
      </c>
      <c r="U494" s="19">
        <v>9</v>
      </c>
      <c r="V494" s="19">
        <v>10</v>
      </c>
      <c r="W494" s="19">
        <v>9</v>
      </c>
      <c r="X494" s="19">
        <v>1</v>
      </c>
      <c r="Y494" s="19">
        <f t="shared" si="50"/>
        <v>2004</v>
      </c>
      <c r="Z494" s="26">
        <f t="shared" si="51"/>
        <v>194</v>
      </c>
      <c r="AA494" s="19">
        <f t="shared" si="52"/>
        <v>2198</v>
      </c>
    </row>
    <row r="495" spans="1:27" x14ac:dyDescent="0.25">
      <c r="A495" s="22"/>
      <c r="B495" s="11" t="s">
        <v>977</v>
      </c>
      <c r="C495" s="11">
        <f>SUM(C452:C494)</f>
        <v>6908</v>
      </c>
      <c r="D495" s="11">
        <f t="shared" ref="D495:AA495" si="53">SUM(D452:D494)</f>
        <v>6693</v>
      </c>
      <c r="E495" s="11">
        <f t="shared" si="53"/>
        <v>6844</v>
      </c>
      <c r="F495" s="11">
        <f t="shared" si="53"/>
        <v>6951</v>
      </c>
      <c r="G495" s="11">
        <f t="shared" si="53"/>
        <v>6727</v>
      </c>
      <c r="H495" s="11">
        <f t="shared" si="53"/>
        <v>6467</v>
      </c>
      <c r="I495" s="11">
        <f t="shared" si="53"/>
        <v>6691</v>
      </c>
      <c r="J495" s="11">
        <f t="shared" si="53"/>
        <v>8007</v>
      </c>
      <c r="K495" s="11">
        <f t="shared" si="53"/>
        <v>7517</v>
      </c>
      <c r="L495" s="11">
        <f t="shared" si="53"/>
        <v>7732</v>
      </c>
      <c r="M495" s="11">
        <f t="shared" si="53"/>
        <v>7327</v>
      </c>
      <c r="N495" s="11">
        <f t="shared" si="53"/>
        <v>7291</v>
      </c>
      <c r="O495" s="11">
        <f t="shared" si="53"/>
        <v>7464</v>
      </c>
      <c r="P495" s="11">
        <f t="shared" si="53"/>
        <v>7472</v>
      </c>
      <c r="Q495" s="11">
        <f t="shared" si="53"/>
        <v>747</v>
      </c>
      <c r="R495" s="11">
        <f t="shared" si="53"/>
        <v>748</v>
      </c>
      <c r="S495" s="11">
        <f t="shared" si="53"/>
        <v>875</v>
      </c>
      <c r="T495" s="11">
        <f t="shared" si="53"/>
        <v>794</v>
      </c>
      <c r="U495" s="11">
        <f t="shared" si="53"/>
        <v>702</v>
      </c>
      <c r="V495" s="11">
        <f t="shared" si="53"/>
        <v>569</v>
      </c>
      <c r="W495" s="11">
        <f t="shared" si="53"/>
        <v>766</v>
      </c>
      <c r="X495" s="11">
        <f t="shared" si="53"/>
        <v>11</v>
      </c>
      <c r="Y495" s="11">
        <f t="shared" si="53"/>
        <v>105303</v>
      </c>
      <c r="Z495" s="11">
        <f t="shared" si="53"/>
        <v>12479</v>
      </c>
      <c r="AA495" s="11">
        <f t="shared" si="53"/>
        <v>117782</v>
      </c>
    </row>
    <row r="496" spans="1:27" x14ac:dyDescent="0.25">
      <c r="A496" s="22" t="str">
        <f t="shared" si="49"/>
        <v>City of Mount Vernon - 1</v>
      </c>
      <c r="B496" s="11">
        <v>200001</v>
      </c>
      <c r="C496" s="11">
        <v>176</v>
      </c>
      <c r="D496" s="11">
        <v>166</v>
      </c>
      <c r="E496" s="11">
        <v>168</v>
      </c>
      <c r="F496" s="11">
        <v>168</v>
      </c>
      <c r="G496" s="11">
        <v>163</v>
      </c>
      <c r="H496" s="11">
        <v>162</v>
      </c>
      <c r="I496" s="11">
        <v>164</v>
      </c>
      <c r="J496" s="11">
        <v>11</v>
      </c>
      <c r="K496" s="11">
        <v>9</v>
      </c>
      <c r="L496" s="11">
        <v>9</v>
      </c>
      <c r="M496" s="11">
        <v>9</v>
      </c>
      <c r="N496" s="11">
        <v>9</v>
      </c>
      <c r="O496" s="11">
        <v>10</v>
      </c>
      <c r="P496" s="11">
        <v>10</v>
      </c>
      <c r="Q496" s="11">
        <v>3</v>
      </c>
      <c r="R496" s="11">
        <v>1</v>
      </c>
      <c r="S496" s="11">
        <v>1</v>
      </c>
      <c r="T496" s="11">
        <v>3</v>
      </c>
      <c r="U496" s="11">
        <v>3</v>
      </c>
      <c r="V496" s="11">
        <v>0</v>
      </c>
      <c r="W496" s="11">
        <v>1</v>
      </c>
      <c r="X496" s="11">
        <v>0</v>
      </c>
      <c r="Y496" s="11">
        <f t="shared" si="50"/>
        <v>1246</v>
      </c>
      <c r="Z496" s="24">
        <f t="shared" si="51"/>
        <v>217</v>
      </c>
      <c r="AA496" s="11">
        <f t="shared" si="52"/>
        <v>1463</v>
      </c>
    </row>
    <row r="497" spans="1:27" x14ac:dyDescent="0.25">
      <c r="A497" s="22" t="str">
        <f t="shared" si="49"/>
        <v>City of Mount Vernon - 2</v>
      </c>
      <c r="B497" s="11">
        <v>200002</v>
      </c>
      <c r="C497" s="11">
        <v>286</v>
      </c>
      <c r="D497" s="11">
        <v>269</v>
      </c>
      <c r="E497" s="11">
        <v>278</v>
      </c>
      <c r="F497" s="11">
        <v>280</v>
      </c>
      <c r="G497" s="11">
        <v>262</v>
      </c>
      <c r="H497" s="11">
        <v>269</v>
      </c>
      <c r="I497" s="11">
        <v>273</v>
      </c>
      <c r="J497" s="11">
        <v>18</v>
      </c>
      <c r="K497" s="11">
        <v>18</v>
      </c>
      <c r="L497" s="11">
        <v>18</v>
      </c>
      <c r="M497" s="11">
        <v>18</v>
      </c>
      <c r="N497" s="11">
        <v>16</v>
      </c>
      <c r="O497" s="11">
        <v>15</v>
      </c>
      <c r="P497" s="11">
        <v>18</v>
      </c>
      <c r="Q497" s="11">
        <v>7</v>
      </c>
      <c r="R497" s="11">
        <v>4</v>
      </c>
      <c r="S497" s="11">
        <v>8</v>
      </c>
      <c r="T497" s="11">
        <v>3</v>
      </c>
      <c r="U497" s="11">
        <v>9</v>
      </c>
      <c r="V497" s="11">
        <v>5</v>
      </c>
      <c r="W497" s="11">
        <v>8</v>
      </c>
      <c r="X497" s="11">
        <v>0</v>
      </c>
      <c r="Y497" s="11">
        <f t="shared" si="50"/>
        <v>2082</v>
      </c>
      <c r="Z497" s="24">
        <f t="shared" si="51"/>
        <v>445</v>
      </c>
      <c r="AA497" s="11">
        <f t="shared" si="52"/>
        <v>2527</v>
      </c>
    </row>
    <row r="498" spans="1:27" x14ac:dyDescent="0.25">
      <c r="A498" s="22" t="str">
        <f t="shared" si="49"/>
        <v>City of Mount Vernon - 3</v>
      </c>
      <c r="B498" s="11">
        <v>200003</v>
      </c>
      <c r="C498" s="11">
        <v>174</v>
      </c>
      <c r="D498" s="11">
        <v>165</v>
      </c>
      <c r="E498" s="11">
        <v>172</v>
      </c>
      <c r="F498" s="11">
        <v>181</v>
      </c>
      <c r="G498" s="11">
        <v>164</v>
      </c>
      <c r="H498" s="11">
        <v>160</v>
      </c>
      <c r="I498" s="11">
        <v>169</v>
      </c>
      <c r="J498" s="11">
        <v>10</v>
      </c>
      <c r="K498" s="11">
        <v>6</v>
      </c>
      <c r="L498" s="11">
        <v>6</v>
      </c>
      <c r="M498" s="11">
        <v>7</v>
      </c>
      <c r="N498" s="11">
        <v>8</v>
      </c>
      <c r="O498" s="11">
        <v>8</v>
      </c>
      <c r="P498" s="11">
        <v>8</v>
      </c>
      <c r="Q498" s="11">
        <v>2</v>
      </c>
      <c r="R498" s="11">
        <v>1</v>
      </c>
      <c r="S498" s="11">
        <v>1</v>
      </c>
      <c r="T498" s="11">
        <v>1</v>
      </c>
      <c r="U498" s="11">
        <v>2</v>
      </c>
      <c r="V498" s="11">
        <v>2</v>
      </c>
      <c r="W498" s="11">
        <v>3</v>
      </c>
      <c r="X498" s="11">
        <v>0</v>
      </c>
      <c r="Y498" s="11">
        <f t="shared" si="50"/>
        <v>1250</v>
      </c>
      <c r="Z498" s="24">
        <f t="shared" si="51"/>
        <v>227</v>
      </c>
      <c r="AA498" s="11">
        <f t="shared" si="52"/>
        <v>1477</v>
      </c>
    </row>
    <row r="499" spans="1:27" x14ac:dyDescent="0.25">
      <c r="A499" s="22" t="str">
        <f t="shared" si="49"/>
        <v>City of Mount Vernon - 4</v>
      </c>
      <c r="B499" s="11">
        <v>200004</v>
      </c>
      <c r="C499" s="11">
        <v>180</v>
      </c>
      <c r="D499" s="11">
        <v>172</v>
      </c>
      <c r="E499" s="11">
        <v>184</v>
      </c>
      <c r="F499" s="11">
        <v>187</v>
      </c>
      <c r="G499" s="11">
        <v>170</v>
      </c>
      <c r="H499" s="11">
        <v>169</v>
      </c>
      <c r="I499" s="11">
        <v>167</v>
      </c>
      <c r="J499" s="11">
        <v>12</v>
      </c>
      <c r="K499" s="11">
        <v>8</v>
      </c>
      <c r="L499" s="11">
        <v>5</v>
      </c>
      <c r="M499" s="11">
        <v>5</v>
      </c>
      <c r="N499" s="11">
        <v>7</v>
      </c>
      <c r="O499" s="11">
        <v>5</v>
      </c>
      <c r="P499" s="11">
        <v>6</v>
      </c>
      <c r="Q499" s="11">
        <v>3</v>
      </c>
      <c r="R499" s="11">
        <v>3</v>
      </c>
      <c r="S499" s="11">
        <v>1</v>
      </c>
      <c r="T499" s="11">
        <v>2</v>
      </c>
      <c r="U499" s="11">
        <v>2</v>
      </c>
      <c r="V499" s="11">
        <v>3</v>
      </c>
      <c r="W499" s="11">
        <v>4</v>
      </c>
      <c r="X499" s="11">
        <v>0</v>
      </c>
      <c r="Y499" s="11">
        <f t="shared" si="50"/>
        <v>1295</v>
      </c>
      <c r="Z499" s="24">
        <f t="shared" si="51"/>
        <v>259</v>
      </c>
      <c r="AA499" s="11">
        <f t="shared" si="52"/>
        <v>1554</v>
      </c>
    </row>
    <row r="500" spans="1:27" x14ac:dyDescent="0.25">
      <c r="A500" s="22" t="str">
        <f t="shared" si="49"/>
        <v>City of Mount Vernon - 5</v>
      </c>
      <c r="B500" s="11">
        <v>200005</v>
      </c>
      <c r="C500" s="11">
        <v>258</v>
      </c>
      <c r="D500" s="11">
        <v>240</v>
      </c>
      <c r="E500" s="11">
        <v>242</v>
      </c>
      <c r="F500" s="11">
        <v>247</v>
      </c>
      <c r="G500" s="11">
        <v>234</v>
      </c>
      <c r="H500" s="11">
        <v>228</v>
      </c>
      <c r="I500" s="11">
        <v>238</v>
      </c>
      <c r="J500" s="11">
        <v>9</v>
      </c>
      <c r="K500" s="11">
        <v>9</v>
      </c>
      <c r="L500" s="11">
        <v>7</v>
      </c>
      <c r="M500" s="11">
        <v>7</v>
      </c>
      <c r="N500" s="11">
        <v>7</v>
      </c>
      <c r="O500" s="11">
        <v>10</v>
      </c>
      <c r="P500" s="11">
        <v>7</v>
      </c>
      <c r="Q500" s="11">
        <v>4</v>
      </c>
      <c r="R500" s="11">
        <v>4</v>
      </c>
      <c r="S500" s="11">
        <v>3</v>
      </c>
      <c r="T500" s="11">
        <v>4</v>
      </c>
      <c r="U500" s="11">
        <v>4</v>
      </c>
      <c r="V500" s="11">
        <v>2</v>
      </c>
      <c r="W500" s="11">
        <v>5</v>
      </c>
      <c r="X500" s="11">
        <v>0</v>
      </c>
      <c r="Y500" s="11">
        <f t="shared" si="50"/>
        <v>1769</v>
      </c>
      <c r="Z500" s="24">
        <f t="shared" si="51"/>
        <v>436</v>
      </c>
      <c r="AA500" s="11">
        <f t="shared" si="52"/>
        <v>2205</v>
      </c>
    </row>
    <row r="501" spans="1:27" x14ac:dyDescent="0.25">
      <c r="A501" s="22" t="str">
        <f t="shared" si="49"/>
        <v>City of Mount Vernon - 6</v>
      </c>
      <c r="B501" s="11">
        <v>200006</v>
      </c>
      <c r="C501" s="11">
        <v>254</v>
      </c>
      <c r="D501" s="11">
        <v>239</v>
      </c>
      <c r="E501" s="11">
        <v>253</v>
      </c>
      <c r="F501" s="11">
        <v>254</v>
      </c>
      <c r="G501" s="11">
        <v>242</v>
      </c>
      <c r="H501" s="11">
        <v>233</v>
      </c>
      <c r="I501" s="11">
        <v>236</v>
      </c>
      <c r="J501" s="11">
        <v>11</v>
      </c>
      <c r="K501" s="11">
        <v>8</v>
      </c>
      <c r="L501" s="11">
        <v>10</v>
      </c>
      <c r="M501" s="11">
        <v>11</v>
      </c>
      <c r="N501" s="11">
        <v>9</v>
      </c>
      <c r="O501" s="11">
        <v>10</v>
      </c>
      <c r="P501" s="11">
        <v>10</v>
      </c>
      <c r="Q501" s="11">
        <v>7</v>
      </c>
      <c r="R501" s="11">
        <v>4</v>
      </c>
      <c r="S501" s="11">
        <v>2</v>
      </c>
      <c r="T501" s="11">
        <v>3</v>
      </c>
      <c r="U501" s="11">
        <v>4</v>
      </c>
      <c r="V501" s="11">
        <v>5</v>
      </c>
      <c r="W501" s="11">
        <v>4</v>
      </c>
      <c r="X501" s="11">
        <v>2</v>
      </c>
      <c r="Y501" s="11">
        <f t="shared" si="50"/>
        <v>1811</v>
      </c>
      <c r="Z501" s="24">
        <f t="shared" si="51"/>
        <v>324</v>
      </c>
      <c r="AA501" s="11">
        <f t="shared" si="52"/>
        <v>2135</v>
      </c>
    </row>
    <row r="502" spans="1:27" x14ac:dyDescent="0.25">
      <c r="A502" s="22" t="str">
        <f t="shared" si="49"/>
        <v>City of Mount Vernon - 7</v>
      </c>
      <c r="B502" s="11">
        <v>200007</v>
      </c>
      <c r="C502" s="11">
        <v>191</v>
      </c>
      <c r="D502" s="11">
        <v>182</v>
      </c>
      <c r="E502" s="11">
        <v>184</v>
      </c>
      <c r="F502" s="11">
        <v>191</v>
      </c>
      <c r="G502" s="11">
        <v>184</v>
      </c>
      <c r="H502" s="11">
        <v>180</v>
      </c>
      <c r="I502" s="11">
        <v>180</v>
      </c>
      <c r="J502" s="11">
        <v>9</v>
      </c>
      <c r="K502" s="11">
        <v>7</v>
      </c>
      <c r="L502" s="11">
        <v>5</v>
      </c>
      <c r="M502" s="11">
        <v>5</v>
      </c>
      <c r="N502" s="11">
        <v>6</v>
      </c>
      <c r="O502" s="11">
        <v>5</v>
      </c>
      <c r="P502" s="11">
        <v>6</v>
      </c>
      <c r="Q502" s="11">
        <v>3</v>
      </c>
      <c r="R502" s="11">
        <v>0</v>
      </c>
      <c r="S502" s="11">
        <v>2</v>
      </c>
      <c r="T502" s="11">
        <v>2</v>
      </c>
      <c r="U502" s="11">
        <v>1</v>
      </c>
      <c r="V502" s="11">
        <v>1</v>
      </c>
      <c r="W502" s="11">
        <v>1</v>
      </c>
      <c r="X502" s="11">
        <v>0</v>
      </c>
      <c r="Y502" s="11">
        <f t="shared" si="50"/>
        <v>1345</v>
      </c>
      <c r="Z502" s="24">
        <f t="shared" si="51"/>
        <v>307</v>
      </c>
      <c r="AA502" s="11">
        <f t="shared" si="52"/>
        <v>1652</v>
      </c>
    </row>
    <row r="503" spans="1:27" x14ac:dyDescent="0.25">
      <c r="A503" s="22" t="str">
        <f t="shared" si="49"/>
        <v>City of Mount Vernon - 8</v>
      </c>
      <c r="B503" s="11">
        <v>200008</v>
      </c>
      <c r="C503" s="11">
        <v>349</v>
      </c>
      <c r="D503" s="11">
        <v>327</v>
      </c>
      <c r="E503" s="11">
        <v>338</v>
      </c>
      <c r="F503" s="11">
        <v>346</v>
      </c>
      <c r="G503" s="11">
        <v>326</v>
      </c>
      <c r="H503" s="11">
        <v>323</v>
      </c>
      <c r="I503" s="11">
        <v>329</v>
      </c>
      <c r="J503" s="11">
        <v>13</v>
      </c>
      <c r="K503" s="11">
        <v>11</v>
      </c>
      <c r="L503" s="11">
        <v>13</v>
      </c>
      <c r="M503" s="11">
        <v>12</v>
      </c>
      <c r="N503" s="11">
        <v>10</v>
      </c>
      <c r="O503" s="11">
        <v>10</v>
      </c>
      <c r="P503" s="11">
        <v>11</v>
      </c>
      <c r="Q503" s="11">
        <v>7</v>
      </c>
      <c r="R503" s="11">
        <v>5</v>
      </c>
      <c r="S503" s="11">
        <v>1</v>
      </c>
      <c r="T503" s="11">
        <v>1</v>
      </c>
      <c r="U503" s="11">
        <v>5</v>
      </c>
      <c r="V503" s="11">
        <v>5</v>
      </c>
      <c r="W503" s="11">
        <v>3</v>
      </c>
      <c r="X503" s="11">
        <v>0</v>
      </c>
      <c r="Y503" s="11">
        <f t="shared" si="50"/>
        <v>2445</v>
      </c>
      <c r="Z503" s="24">
        <f t="shared" si="51"/>
        <v>418</v>
      </c>
      <c r="AA503" s="11">
        <f t="shared" si="52"/>
        <v>2863</v>
      </c>
    </row>
    <row r="504" spans="1:27" x14ac:dyDescent="0.25">
      <c r="A504" s="22" t="str">
        <f t="shared" si="49"/>
        <v>City of Mount Vernon - 9</v>
      </c>
      <c r="B504" s="11">
        <v>200009</v>
      </c>
      <c r="C504" s="11">
        <v>296</v>
      </c>
      <c r="D504" s="11">
        <v>282</v>
      </c>
      <c r="E504" s="11">
        <v>297</v>
      </c>
      <c r="F504" s="11">
        <v>300</v>
      </c>
      <c r="G504" s="11">
        <v>282</v>
      </c>
      <c r="H504" s="11">
        <v>272</v>
      </c>
      <c r="I504" s="11">
        <v>290</v>
      </c>
      <c r="J504" s="11">
        <v>11</v>
      </c>
      <c r="K504" s="11">
        <v>12</v>
      </c>
      <c r="L504" s="11">
        <v>10</v>
      </c>
      <c r="M504" s="11">
        <v>9</v>
      </c>
      <c r="N504" s="11">
        <v>10</v>
      </c>
      <c r="O504" s="11">
        <v>10</v>
      </c>
      <c r="P504" s="11">
        <v>9</v>
      </c>
      <c r="Q504" s="11">
        <v>7</v>
      </c>
      <c r="R504" s="11">
        <v>3</v>
      </c>
      <c r="S504" s="11">
        <v>4</v>
      </c>
      <c r="T504" s="11">
        <v>3</v>
      </c>
      <c r="U504" s="11">
        <v>5</v>
      </c>
      <c r="V504" s="11">
        <v>4</v>
      </c>
      <c r="W504" s="11">
        <v>5</v>
      </c>
      <c r="X504" s="11">
        <v>0</v>
      </c>
      <c r="Y504" s="11">
        <f t="shared" si="50"/>
        <v>2121</v>
      </c>
      <c r="Z504" s="24">
        <f t="shared" si="51"/>
        <v>462</v>
      </c>
      <c r="AA504" s="11">
        <f t="shared" si="52"/>
        <v>2583</v>
      </c>
    </row>
    <row r="505" spans="1:27" x14ac:dyDescent="0.25">
      <c r="A505" s="22" t="str">
        <f t="shared" si="49"/>
        <v>City of Mount Vernon - 10</v>
      </c>
      <c r="B505" s="11">
        <v>200010</v>
      </c>
      <c r="C505" s="11">
        <v>217</v>
      </c>
      <c r="D505" s="11">
        <v>209</v>
      </c>
      <c r="E505" s="11">
        <v>219</v>
      </c>
      <c r="F505" s="11">
        <v>221</v>
      </c>
      <c r="G505" s="11">
        <v>208</v>
      </c>
      <c r="H505" s="11">
        <v>204</v>
      </c>
      <c r="I505" s="11">
        <v>208</v>
      </c>
      <c r="J505" s="11">
        <v>13</v>
      </c>
      <c r="K505" s="11">
        <v>7</v>
      </c>
      <c r="L505" s="11">
        <v>11</v>
      </c>
      <c r="M505" s="11">
        <v>8</v>
      </c>
      <c r="N505" s="11">
        <v>6</v>
      </c>
      <c r="O505" s="11">
        <v>7</v>
      </c>
      <c r="P505" s="11">
        <v>7</v>
      </c>
      <c r="Q505" s="11">
        <v>2</v>
      </c>
      <c r="R505" s="11">
        <v>1</v>
      </c>
      <c r="S505" s="11">
        <v>1</v>
      </c>
      <c r="T505" s="11">
        <v>0</v>
      </c>
      <c r="U505" s="11">
        <v>1</v>
      </c>
      <c r="V505" s="11">
        <v>2</v>
      </c>
      <c r="W505" s="11">
        <v>0</v>
      </c>
      <c r="X505" s="11">
        <v>0</v>
      </c>
      <c r="Y505" s="11">
        <f t="shared" si="50"/>
        <v>1552</v>
      </c>
      <c r="Z505" s="24">
        <f t="shared" si="51"/>
        <v>289</v>
      </c>
      <c r="AA505" s="11">
        <f t="shared" si="52"/>
        <v>1841</v>
      </c>
    </row>
    <row r="506" spans="1:27" x14ac:dyDescent="0.25">
      <c r="A506" s="22" t="str">
        <f t="shared" si="49"/>
        <v>City of Mount Vernon - 11</v>
      </c>
      <c r="B506" s="11">
        <v>200011</v>
      </c>
      <c r="C506" s="11">
        <v>197</v>
      </c>
      <c r="D506" s="11">
        <v>184</v>
      </c>
      <c r="E506" s="11">
        <v>188</v>
      </c>
      <c r="F506" s="11">
        <v>188</v>
      </c>
      <c r="G506" s="11">
        <v>182</v>
      </c>
      <c r="H506" s="11">
        <v>180</v>
      </c>
      <c r="I506" s="11">
        <v>187</v>
      </c>
      <c r="J506" s="11">
        <v>17</v>
      </c>
      <c r="K506" s="11">
        <v>14</v>
      </c>
      <c r="L506" s="11">
        <v>11</v>
      </c>
      <c r="M506" s="11">
        <v>12</v>
      </c>
      <c r="N506" s="11">
        <v>11</v>
      </c>
      <c r="O506" s="11">
        <v>11</v>
      </c>
      <c r="P506" s="11">
        <v>10</v>
      </c>
      <c r="Q506" s="11">
        <v>1</v>
      </c>
      <c r="R506" s="11">
        <v>0</v>
      </c>
      <c r="S506" s="11">
        <v>0</v>
      </c>
      <c r="T506" s="11">
        <v>0</v>
      </c>
      <c r="U506" s="11">
        <v>0</v>
      </c>
      <c r="V506" s="11">
        <v>0</v>
      </c>
      <c r="W506" s="11">
        <v>1</v>
      </c>
      <c r="X506" s="11">
        <v>0</v>
      </c>
      <c r="Y506" s="11">
        <f t="shared" si="50"/>
        <v>1394</v>
      </c>
      <c r="Z506" s="24">
        <f t="shared" si="51"/>
        <v>286</v>
      </c>
      <c r="AA506" s="11">
        <f t="shared" si="52"/>
        <v>1680</v>
      </c>
    </row>
    <row r="507" spans="1:27" x14ac:dyDescent="0.25">
      <c r="A507" s="22" t="str">
        <f t="shared" si="49"/>
        <v>City of Mount Vernon - 12</v>
      </c>
      <c r="B507" s="11">
        <v>200012</v>
      </c>
      <c r="C507" s="11">
        <v>203</v>
      </c>
      <c r="D507" s="11">
        <v>188</v>
      </c>
      <c r="E507" s="11">
        <v>188</v>
      </c>
      <c r="F507" s="11">
        <v>196</v>
      </c>
      <c r="G507" s="11">
        <v>186</v>
      </c>
      <c r="H507" s="11">
        <v>181</v>
      </c>
      <c r="I507" s="11">
        <v>182</v>
      </c>
      <c r="J507" s="11">
        <v>10</v>
      </c>
      <c r="K507" s="11">
        <v>9</v>
      </c>
      <c r="L507" s="11">
        <v>8</v>
      </c>
      <c r="M507" s="11">
        <v>11</v>
      </c>
      <c r="N507" s="11">
        <v>9</v>
      </c>
      <c r="O507" s="11">
        <v>8</v>
      </c>
      <c r="P507" s="11">
        <v>8</v>
      </c>
      <c r="Q507" s="11">
        <v>2</v>
      </c>
      <c r="R507" s="11">
        <v>1</v>
      </c>
      <c r="S507" s="11">
        <v>2</v>
      </c>
      <c r="T507" s="11">
        <v>1</v>
      </c>
      <c r="U507" s="11">
        <v>1</v>
      </c>
      <c r="V507" s="11">
        <v>0</v>
      </c>
      <c r="W507" s="11">
        <v>2</v>
      </c>
      <c r="X507" s="11">
        <v>0</v>
      </c>
      <c r="Y507" s="11">
        <f t="shared" si="50"/>
        <v>1396</v>
      </c>
      <c r="Z507" s="24">
        <f t="shared" si="51"/>
        <v>305</v>
      </c>
      <c r="AA507" s="11">
        <f t="shared" si="52"/>
        <v>1701</v>
      </c>
    </row>
    <row r="508" spans="1:27" x14ac:dyDescent="0.25">
      <c r="A508" s="22" t="str">
        <f t="shared" si="49"/>
        <v>City of Mount Vernon - 13</v>
      </c>
      <c r="B508" s="11">
        <v>200013</v>
      </c>
      <c r="C508" s="11">
        <v>148</v>
      </c>
      <c r="D508" s="11">
        <v>140</v>
      </c>
      <c r="E508" s="11">
        <v>139</v>
      </c>
      <c r="F508" s="11">
        <v>143</v>
      </c>
      <c r="G508" s="11">
        <v>141</v>
      </c>
      <c r="H508" s="11">
        <v>137</v>
      </c>
      <c r="I508" s="11">
        <v>142</v>
      </c>
      <c r="J508" s="11">
        <v>5</v>
      </c>
      <c r="K508" s="11">
        <v>3</v>
      </c>
      <c r="L508" s="11">
        <v>3</v>
      </c>
      <c r="M508" s="11">
        <v>3</v>
      </c>
      <c r="N508" s="11">
        <v>3</v>
      </c>
      <c r="O508" s="11">
        <v>3</v>
      </c>
      <c r="P508" s="11">
        <v>3</v>
      </c>
      <c r="Q508" s="11">
        <v>2</v>
      </c>
      <c r="R508" s="11">
        <v>1</v>
      </c>
      <c r="S508" s="11">
        <v>1</v>
      </c>
      <c r="T508" s="11">
        <v>1</v>
      </c>
      <c r="U508" s="11">
        <v>1</v>
      </c>
      <c r="V508" s="11">
        <v>1</v>
      </c>
      <c r="W508" s="11">
        <v>1</v>
      </c>
      <c r="X508" s="11">
        <v>0</v>
      </c>
      <c r="Y508" s="11">
        <f t="shared" si="50"/>
        <v>1021</v>
      </c>
      <c r="Z508" s="24">
        <f t="shared" si="51"/>
        <v>218</v>
      </c>
      <c r="AA508" s="11">
        <f t="shared" si="52"/>
        <v>1239</v>
      </c>
    </row>
    <row r="509" spans="1:27" x14ac:dyDescent="0.25">
      <c r="A509" s="22" t="str">
        <f t="shared" si="49"/>
        <v>City of Mount Vernon - 14</v>
      </c>
      <c r="B509" s="11">
        <v>200014</v>
      </c>
      <c r="C509" s="11">
        <v>131</v>
      </c>
      <c r="D509" s="11">
        <v>123</v>
      </c>
      <c r="E509" s="11">
        <v>127</v>
      </c>
      <c r="F509" s="11">
        <v>131</v>
      </c>
      <c r="G509" s="11">
        <v>121</v>
      </c>
      <c r="H509" s="11">
        <v>120</v>
      </c>
      <c r="I509" s="11">
        <v>124</v>
      </c>
      <c r="J509" s="11">
        <v>7</v>
      </c>
      <c r="K509" s="11">
        <v>6</v>
      </c>
      <c r="L509" s="11">
        <v>8</v>
      </c>
      <c r="M509" s="11">
        <v>5</v>
      </c>
      <c r="N509" s="11">
        <v>7</v>
      </c>
      <c r="O509" s="11">
        <v>6</v>
      </c>
      <c r="P509" s="11">
        <v>7</v>
      </c>
      <c r="Q509" s="11">
        <v>0</v>
      </c>
      <c r="R509" s="11">
        <v>0</v>
      </c>
      <c r="S509" s="11">
        <v>1</v>
      </c>
      <c r="T509" s="11">
        <v>1</v>
      </c>
      <c r="U509" s="11">
        <v>2</v>
      </c>
      <c r="V509" s="11">
        <v>1</v>
      </c>
      <c r="W509" s="11">
        <v>0</v>
      </c>
      <c r="X509" s="11">
        <v>0</v>
      </c>
      <c r="Y509" s="11">
        <f t="shared" si="50"/>
        <v>928</v>
      </c>
      <c r="Z509" s="24">
        <f t="shared" si="51"/>
        <v>262</v>
      </c>
      <c r="AA509" s="11">
        <f t="shared" si="52"/>
        <v>1190</v>
      </c>
    </row>
    <row r="510" spans="1:27" x14ac:dyDescent="0.25">
      <c r="A510" s="22" t="str">
        <f t="shared" si="49"/>
        <v>City of Mount Vernon - 15</v>
      </c>
      <c r="B510" s="11">
        <v>200015</v>
      </c>
      <c r="C510" s="11">
        <v>241</v>
      </c>
      <c r="D510" s="11">
        <v>232</v>
      </c>
      <c r="E510" s="11">
        <v>233</v>
      </c>
      <c r="F510" s="11">
        <v>237</v>
      </c>
      <c r="G510" s="11">
        <v>225</v>
      </c>
      <c r="H510" s="11">
        <v>218</v>
      </c>
      <c r="I510" s="11">
        <v>227</v>
      </c>
      <c r="J510" s="11">
        <v>6</v>
      </c>
      <c r="K510" s="11">
        <v>7</v>
      </c>
      <c r="L510" s="11">
        <v>7</v>
      </c>
      <c r="M510" s="11">
        <v>7</v>
      </c>
      <c r="N510" s="11">
        <v>9</v>
      </c>
      <c r="O510" s="11">
        <v>4</v>
      </c>
      <c r="P510" s="11">
        <v>5</v>
      </c>
      <c r="Q510" s="11">
        <v>1</v>
      </c>
      <c r="R510" s="11">
        <v>0</v>
      </c>
      <c r="S510" s="11">
        <v>0</v>
      </c>
      <c r="T510" s="11">
        <v>0</v>
      </c>
      <c r="U510" s="11">
        <v>0</v>
      </c>
      <c r="V510" s="11">
        <v>0</v>
      </c>
      <c r="W510" s="11">
        <v>0</v>
      </c>
      <c r="X510" s="11">
        <v>0</v>
      </c>
      <c r="Y510" s="11">
        <f t="shared" si="50"/>
        <v>1659</v>
      </c>
      <c r="Z510" s="24">
        <f t="shared" si="51"/>
        <v>357</v>
      </c>
      <c r="AA510" s="11">
        <f t="shared" si="52"/>
        <v>2016</v>
      </c>
    </row>
    <row r="511" spans="1:27" x14ac:dyDescent="0.25">
      <c r="A511" s="22" t="str">
        <f t="shared" si="49"/>
        <v>City of Mount Vernon - 16</v>
      </c>
      <c r="B511" s="11">
        <v>200016</v>
      </c>
      <c r="C511" s="11">
        <v>164</v>
      </c>
      <c r="D511" s="11">
        <v>155</v>
      </c>
      <c r="E511" s="11">
        <v>165</v>
      </c>
      <c r="F511" s="11">
        <v>165</v>
      </c>
      <c r="G511" s="11">
        <v>161</v>
      </c>
      <c r="H511" s="11">
        <v>157</v>
      </c>
      <c r="I511" s="11">
        <v>162</v>
      </c>
      <c r="J511" s="11">
        <v>7</v>
      </c>
      <c r="K511" s="11">
        <v>5</v>
      </c>
      <c r="L511" s="11">
        <v>6</v>
      </c>
      <c r="M511" s="11">
        <v>6</v>
      </c>
      <c r="N511" s="11">
        <v>5</v>
      </c>
      <c r="O511" s="11">
        <v>5</v>
      </c>
      <c r="P511" s="11">
        <v>5</v>
      </c>
      <c r="Q511" s="11">
        <v>0</v>
      </c>
      <c r="R511" s="11">
        <v>1</v>
      </c>
      <c r="S511" s="11">
        <v>0</v>
      </c>
      <c r="T511" s="11">
        <v>0</v>
      </c>
      <c r="U511" s="11">
        <v>0</v>
      </c>
      <c r="V511" s="11">
        <v>0</v>
      </c>
      <c r="W511" s="11">
        <v>0</v>
      </c>
      <c r="X511" s="11">
        <v>0</v>
      </c>
      <c r="Y511" s="11">
        <f t="shared" si="50"/>
        <v>1169</v>
      </c>
      <c r="Z511" s="24">
        <f t="shared" si="51"/>
        <v>266</v>
      </c>
      <c r="AA511" s="11">
        <f t="shared" si="52"/>
        <v>1435</v>
      </c>
    </row>
    <row r="512" spans="1:27" x14ac:dyDescent="0.25">
      <c r="A512" s="22" t="str">
        <f t="shared" si="49"/>
        <v>City of Mount Vernon - 17</v>
      </c>
      <c r="B512" s="11">
        <v>200017</v>
      </c>
      <c r="C512" s="11">
        <v>154</v>
      </c>
      <c r="D512" s="11">
        <v>144</v>
      </c>
      <c r="E512" s="11">
        <v>147</v>
      </c>
      <c r="F512" s="11">
        <v>146</v>
      </c>
      <c r="G512" s="11">
        <v>139</v>
      </c>
      <c r="H512" s="11">
        <v>142</v>
      </c>
      <c r="I512" s="11">
        <v>145</v>
      </c>
      <c r="J512" s="11">
        <v>8</v>
      </c>
      <c r="K512" s="11">
        <v>7</v>
      </c>
      <c r="L512" s="11">
        <v>7</v>
      </c>
      <c r="M512" s="11">
        <v>7</v>
      </c>
      <c r="N512" s="11">
        <v>7</v>
      </c>
      <c r="O512" s="11">
        <v>7</v>
      </c>
      <c r="P512" s="11">
        <v>7</v>
      </c>
      <c r="Q512" s="11">
        <v>3</v>
      </c>
      <c r="R512" s="11">
        <v>3</v>
      </c>
      <c r="S512" s="11">
        <v>2</v>
      </c>
      <c r="T512" s="11">
        <v>2</v>
      </c>
      <c r="U512" s="11">
        <v>3</v>
      </c>
      <c r="V512" s="11">
        <v>3</v>
      </c>
      <c r="W512" s="11">
        <v>4</v>
      </c>
      <c r="X512" s="11">
        <v>0</v>
      </c>
      <c r="Y512" s="11">
        <f t="shared" si="50"/>
        <v>1087</v>
      </c>
      <c r="Z512" s="24">
        <f t="shared" si="51"/>
        <v>306</v>
      </c>
      <c r="AA512" s="11">
        <f t="shared" si="52"/>
        <v>1393</v>
      </c>
    </row>
    <row r="513" spans="1:27" x14ac:dyDescent="0.25">
      <c r="A513" s="22" t="str">
        <f t="shared" si="49"/>
        <v>City of Mount Vernon - 18</v>
      </c>
      <c r="B513" s="11">
        <v>200018</v>
      </c>
      <c r="C513" s="11">
        <v>154</v>
      </c>
      <c r="D513" s="11">
        <v>149</v>
      </c>
      <c r="E513" s="11">
        <v>149</v>
      </c>
      <c r="F513" s="11">
        <v>162</v>
      </c>
      <c r="G513" s="11">
        <v>150</v>
      </c>
      <c r="H513" s="11">
        <v>148</v>
      </c>
      <c r="I513" s="11">
        <v>148</v>
      </c>
      <c r="J513" s="11">
        <v>5</v>
      </c>
      <c r="K513" s="11">
        <v>6</v>
      </c>
      <c r="L513" s="11">
        <v>5</v>
      </c>
      <c r="M513" s="11">
        <v>3</v>
      </c>
      <c r="N513" s="11">
        <v>4</v>
      </c>
      <c r="O513" s="11">
        <v>5</v>
      </c>
      <c r="P513" s="11">
        <v>4</v>
      </c>
      <c r="Q513" s="11">
        <v>0</v>
      </c>
      <c r="R513" s="11">
        <v>0</v>
      </c>
      <c r="S513" s="11">
        <v>1</v>
      </c>
      <c r="T513" s="11">
        <v>1</v>
      </c>
      <c r="U513" s="11">
        <v>1</v>
      </c>
      <c r="V513" s="11">
        <v>1</v>
      </c>
      <c r="W513" s="11">
        <v>1</v>
      </c>
      <c r="X513" s="11">
        <v>0</v>
      </c>
      <c r="Y513" s="11">
        <f t="shared" si="50"/>
        <v>1097</v>
      </c>
      <c r="Z513" s="24">
        <f t="shared" si="51"/>
        <v>226</v>
      </c>
      <c r="AA513" s="11">
        <f t="shared" si="52"/>
        <v>1323</v>
      </c>
    </row>
    <row r="514" spans="1:27" x14ac:dyDescent="0.25">
      <c r="A514" s="22" t="str">
        <f t="shared" si="49"/>
        <v>City of Mount Vernon - 19</v>
      </c>
      <c r="B514" s="11">
        <v>200019</v>
      </c>
      <c r="C514" s="11">
        <v>123</v>
      </c>
      <c r="D514" s="11">
        <v>113</v>
      </c>
      <c r="E514" s="11">
        <v>120</v>
      </c>
      <c r="F514" s="11">
        <v>119</v>
      </c>
      <c r="G514" s="11">
        <v>115</v>
      </c>
      <c r="H514" s="11">
        <v>113</v>
      </c>
      <c r="I514" s="11">
        <v>115</v>
      </c>
      <c r="J514" s="11">
        <v>4</v>
      </c>
      <c r="K514" s="11">
        <v>3</v>
      </c>
      <c r="L514" s="11">
        <v>3</v>
      </c>
      <c r="M514" s="11">
        <v>3</v>
      </c>
      <c r="N514" s="11">
        <v>3</v>
      </c>
      <c r="O514" s="11">
        <v>3</v>
      </c>
      <c r="P514" s="11">
        <v>3</v>
      </c>
      <c r="Q514" s="11">
        <v>0</v>
      </c>
      <c r="R514" s="11">
        <v>1</v>
      </c>
      <c r="S514" s="11">
        <v>0</v>
      </c>
      <c r="T514" s="11">
        <v>0</v>
      </c>
      <c r="U514" s="11">
        <v>2</v>
      </c>
      <c r="V514" s="11">
        <v>2</v>
      </c>
      <c r="W514" s="11">
        <v>2</v>
      </c>
      <c r="X514" s="11">
        <v>0</v>
      </c>
      <c r="Y514" s="11">
        <f t="shared" si="50"/>
        <v>847</v>
      </c>
      <c r="Z514" s="24">
        <f t="shared" si="51"/>
        <v>301</v>
      </c>
      <c r="AA514" s="11">
        <f t="shared" si="52"/>
        <v>1148</v>
      </c>
    </row>
    <row r="515" spans="1:27" x14ac:dyDescent="0.25">
      <c r="A515" s="22" t="str">
        <f t="shared" si="49"/>
        <v>City of Mount Vernon - 20</v>
      </c>
      <c r="B515" s="11">
        <v>200020</v>
      </c>
      <c r="C515" s="11">
        <v>359</v>
      </c>
      <c r="D515" s="11">
        <v>349</v>
      </c>
      <c r="E515" s="11">
        <v>347</v>
      </c>
      <c r="F515" s="11">
        <v>362</v>
      </c>
      <c r="G515" s="11">
        <v>339</v>
      </c>
      <c r="H515" s="11">
        <v>332</v>
      </c>
      <c r="I515" s="11">
        <v>339</v>
      </c>
      <c r="J515" s="11">
        <v>25</v>
      </c>
      <c r="K515" s="11">
        <v>23</v>
      </c>
      <c r="L515" s="11">
        <v>26</v>
      </c>
      <c r="M515" s="11">
        <v>24</v>
      </c>
      <c r="N515" s="11">
        <v>23</v>
      </c>
      <c r="O515" s="11">
        <v>24</v>
      </c>
      <c r="P515" s="11">
        <v>22</v>
      </c>
      <c r="Q515" s="11">
        <v>7</v>
      </c>
      <c r="R515" s="11">
        <v>7</v>
      </c>
      <c r="S515" s="11">
        <v>3</v>
      </c>
      <c r="T515" s="11">
        <v>5</v>
      </c>
      <c r="U515" s="11">
        <v>4</v>
      </c>
      <c r="V515" s="11">
        <v>5</v>
      </c>
      <c r="W515" s="11">
        <v>6</v>
      </c>
      <c r="X515" s="11">
        <v>0</v>
      </c>
      <c r="Y515" s="11">
        <f t="shared" si="50"/>
        <v>2631</v>
      </c>
      <c r="Z515" s="24">
        <f t="shared" si="51"/>
        <v>463</v>
      </c>
      <c r="AA515" s="11">
        <f t="shared" si="52"/>
        <v>3094</v>
      </c>
    </row>
    <row r="516" spans="1:27" x14ac:dyDescent="0.25">
      <c r="A516" s="22" t="str">
        <f t="shared" si="49"/>
        <v>City of Mount Vernon - 21</v>
      </c>
      <c r="B516" s="11">
        <v>200021</v>
      </c>
      <c r="C516" s="11">
        <v>123</v>
      </c>
      <c r="D516" s="11">
        <v>109</v>
      </c>
      <c r="E516" s="11">
        <v>116</v>
      </c>
      <c r="F516" s="11">
        <v>114</v>
      </c>
      <c r="G516" s="11">
        <v>113</v>
      </c>
      <c r="H516" s="11">
        <v>105</v>
      </c>
      <c r="I516" s="11">
        <v>112</v>
      </c>
      <c r="J516" s="11">
        <v>24</v>
      </c>
      <c r="K516" s="11">
        <v>21</v>
      </c>
      <c r="L516" s="11">
        <v>17</v>
      </c>
      <c r="M516" s="11">
        <v>17</v>
      </c>
      <c r="N516" s="11">
        <v>17</v>
      </c>
      <c r="O516" s="11">
        <v>16</v>
      </c>
      <c r="P516" s="11">
        <v>18</v>
      </c>
      <c r="Q516" s="11">
        <v>0</v>
      </c>
      <c r="R516" s="11">
        <v>0</v>
      </c>
      <c r="S516" s="11">
        <v>2</v>
      </c>
      <c r="T516" s="11">
        <v>0</v>
      </c>
      <c r="U516" s="11">
        <v>2</v>
      </c>
      <c r="V516" s="11">
        <v>0</v>
      </c>
      <c r="W516" s="11">
        <v>0</v>
      </c>
      <c r="X516" s="11">
        <v>0</v>
      </c>
      <c r="Y516" s="11">
        <f t="shared" si="50"/>
        <v>926</v>
      </c>
      <c r="Z516" s="24">
        <f t="shared" si="51"/>
        <v>278</v>
      </c>
      <c r="AA516" s="11">
        <f t="shared" si="52"/>
        <v>1204</v>
      </c>
    </row>
    <row r="517" spans="1:27" x14ac:dyDescent="0.25">
      <c r="A517" s="22" t="str">
        <f t="shared" si="49"/>
        <v>City of Mount Vernon - 22</v>
      </c>
      <c r="B517" s="11">
        <v>200022</v>
      </c>
      <c r="C517" s="11">
        <v>82</v>
      </c>
      <c r="D517" s="11">
        <v>72</v>
      </c>
      <c r="E517" s="11">
        <v>82</v>
      </c>
      <c r="F517" s="11">
        <v>82</v>
      </c>
      <c r="G517" s="11">
        <v>76</v>
      </c>
      <c r="H517" s="11">
        <v>74</v>
      </c>
      <c r="I517" s="11">
        <v>80</v>
      </c>
      <c r="J517" s="11">
        <v>15</v>
      </c>
      <c r="K517" s="11">
        <v>12</v>
      </c>
      <c r="L517" s="11">
        <v>12</v>
      </c>
      <c r="M517" s="11">
        <v>12</v>
      </c>
      <c r="N517" s="11">
        <v>11</v>
      </c>
      <c r="O517" s="11">
        <v>12</v>
      </c>
      <c r="P517" s="11">
        <v>12</v>
      </c>
      <c r="Q517" s="11">
        <v>2</v>
      </c>
      <c r="R517" s="11">
        <v>2</v>
      </c>
      <c r="S517" s="11">
        <v>0</v>
      </c>
      <c r="T517" s="11">
        <v>1</v>
      </c>
      <c r="U517" s="11">
        <v>2</v>
      </c>
      <c r="V517" s="11">
        <v>2</v>
      </c>
      <c r="W517" s="11">
        <v>2</v>
      </c>
      <c r="X517" s="11">
        <v>0</v>
      </c>
      <c r="Y517" s="11">
        <f t="shared" si="50"/>
        <v>645</v>
      </c>
      <c r="Z517" s="24">
        <f t="shared" si="51"/>
        <v>160</v>
      </c>
      <c r="AA517" s="11">
        <f t="shared" si="52"/>
        <v>805</v>
      </c>
    </row>
    <row r="518" spans="1:27" x14ac:dyDescent="0.25">
      <c r="A518" s="22" t="str">
        <f t="shared" si="49"/>
        <v>City of Mount Vernon - 23</v>
      </c>
      <c r="B518" s="11">
        <v>200023</v>
      </c>
      <c r="C518" s="11">
        <v>63</v>
      </c>
      <c r="D518" s="11">
        <v>57</v>
      </c>
      <c r="E518" s="11">
        <v>63</v>
      </c>
      <c r="F518" s="11">
        <v>61</v>
      </c>
      <c r="G518" s="11">
        <v>61</v>
      </c>
      <c r="H518" s="11">
        <v>56</v>
      </c>
      <c r="I518" s="11">
        <v>62</v>
      </c>
      <c r="J518" s="11">
        <v>11</v>
      </c>
      <c r="K518" s="11">
        <v>11</v>
      </c>
      <c r="L518" s="11">
        <v>12</v>
      </c>
      <c r="M518" s="11">
        <v>10</v>
      </c>
      <c r="N518" s="11">
        <v>9</v>
      </c>
      <c r="O518" s="11">
        <v>11</v>
      </c>
      <c r="P518" s="11">
        <v>11</v>
      </c>
      <c r="Q518" s="11">
        <v>1</v>
      </c>
      <c r="R518" s="11">
        <v>0</v>
      </c>
      <c r="S518" s="11">
        <v>0</v>
      </c>
      <c r="T518" s="11">
        <v>0</v>
      </c>
      <c r="U518" s="11">
        <v>1</v>
      </c>
      <c r="V518" s="11">
        <v>1</v>
      </c>
      <c r="W518" s="11">
        <v>0</v>
      </c>
      <c r="X518" s="11">
        <v>0</v>
      </c>
      <c r="Y518" s="11">
        <f t="shared" si="50"/>
        <v>501</v>
      </c>
      <c r="Z518" s="24">
        <f t="shared" si="51"/>
        <v>150</v>
      </c>
      <c r="AA518" s="11">
        <f t="shared" si="52"/>
        <v>651</v>
      </c>
    </row>
    <row r="519" spans="1:27" x14ac:dyDescent="0.25">
      <c r="A519" s="22" t="str">
        <f t="shared" si="49"/>
        <v>City of Mount Vernon - 24</v>
      </c>
      <c r="B519" s="11">
        <v>200024</v>
      </c>
      <c r="C519" s="11">
        <v>199</v>
      </c>
      <c r="D519" s="11">
        <v>181</v>
      </c>
      <c r="E519" s="11">
        <v>184</v>
      </c>
      <c r="F519" s="11">
        <v>193</v>
      </c>
      <c r="G519" s="11">
        <v>180</v>
      </c>
      <c r="H519" s="11">
        <v>172</v>
      </c>
      <c r="I519" s="11">
        <v>181</v>
      </c>
      <c r="J519" s="11">
        <v>43</v>
      </c>
      <c r="K519" s="11">
        <v>42</v>
      </c>
      <c r="L519" s="11">
        <v>40</v>
      </c>
      <c r="M519" s="11">
        <v>41</v>
      </c>
      <c r="N519" s="11">
        <v>42</v>
      </c>
      <c r="O519" s="11">
        <v>42</v>
      </c>
      <c r="P519" s="11">
        <v>38</v>
      </c>
      <c r="Q519" s="11">
        <v>10</v>
      </c>
      <c r="R519" s="11">
        <v>6</v>
      </c>
      <c r="S519" s="11">
        <v>8</v>
      </c>
      <c r="T519" s="11">
        <v>6</v>
      </c>
      <c r="U519" s="11">
        <v>6</v>
      </c>
      <c r="V519" s="11">
        <v>6</v>
      </c>
      <c r="W519" s="11">
        <v>8</v>
      </c>
      <c r="X519" s="11">
        <v>0</v>
      </c>
      <c r="Y519" s="11">
        <f t="shared" si="50"/>
        <v>1628</v>
      </c>
      <c r="Z519" s="24">
        <f t="shared" si="51"/>
        <v>318</v>
      </c>
      <c r="AA519" s="11">
        <f t="shared" si="52"/>
        <v>1946</v>
      </c>
    </row>
    <row r="520" spans="1:27" x14ac:dyDescent="0.25">
      <c r="A520" s="22" t="str">
        <f t="shared" si="49"/>
        <v>City of Mount Vernon - 25</v>
      </c>
      <c r="B520" s="11">
        <v>200025</v>
      </c>
      <c r="C520" s="11">
        <v>0</v>
      </c>
      <c r="D520" s="11">
        <v>0</v>
      </c>
      <c r="E520" s="11">
        <v>0</v>
      </c>
      <c r="F520" s="11">
        <v>0</v>
      </c>
      <c r="G520" s="11">
        <v>0</v>
      </c>
      <c r="H520" s="11">
        <v>0</v>
      </c>
      <c r="I520" s="11">
        <v>0</v>
      </c>
      <c r="J520" s="11">
        <v>1</v>
      </c>
      <c r="K520" s="11">
        <v>1</v>
      </c>
      <c r="L520" s="11">
        <v>1</v>
      </c>
      <c r="M520" s="11">
        <v>1</v>
      </c>
      <c r="N520" s="11">
        <v>1</v>
      </c>
      <c r="O520" s="11">
        <v>1</v>
      </c>
      <c r="P520" s="11">
        <v>1</v>
      </c>
      <c r="Q520" s="11">
        <v>0</v>
      </c>
      <c r="R520" s="11">
        <v>0</v>
      </c>
      <c r="S520" s="11">
        <v>0</v>
      </c>
      <c r="T520" s="11">
        <v>0</v>
      </c>
      <c r="U520" s="11">
        <v>0</v>
      </c>
      <c r="V520" s="11">
        <v>0</v>
      </c>
      <c r="W520" s="11">
        <v>0</v>
      </c>
      <c r="X520" s="11">
        <v>0</v>
      </c>
      <c r="Y520" s="11">
        <f t="shared" si="50"/>
        <v>7</v>
      </c>
      <c r="Z520" s="24">
        <f t="shared" si="51"/>
        <v>0</v>
      </c>
      <c r="AA520" s="11">
        <f t="shared" si="52"/>
        <v>7</v>
      </c>
    </row>
    <row r="521" spans="1:27" x14ac:dyDescent="0.25">
      <c r="A521" s="22" t="str">
        <f t="shared" si="49"/>
        <v>City of Mount Vernon - 26</v>
      </c>
      <c r="B521" s="11">
        <v>200026</v>
      </c>
      <c r="C521" s="11">
        <v>106</v>
      </c>
      <c r="D521" s="11">
        <v>92</v>
      </c>
      <c r="E521" s="11">
        <v>101</v>
      </c>
      <c r="F521" s="11">
        <v>107</v>
      </c>
      <c r="G521" s="11">
        <v>98</v>
      </c>
      <c r="H521" s="11">
        <v>93</v>
      </c>
      <c r="I521" s="11">
        <v>101</v>
      </c>
      <c r="J521" s="11">
        <v>36</v>
      </c>
      <c r="K521" s="11">
        <v>33</v>
      </c>
      <c r="L521" s="11">
        <v>34</v>
      </c>
      <c r="M521" s="11">
        <v>34</v>
      </c>
      <c r="N521" s="11">
        <v>32</v>
      </c>
      <c r="O521" s="11">
        <v>37</v>
      </c>
      <c r="P521" s="11">
        <v>34</v>
      </c>
      <c r="Q521" s="11">
        <v>3</v>
      </c>
      <c r="R521" s="11">
        <v>5</v>
      </c>
      <c r="S521" s="11">
        <v>3</v>
      </c>
      <c r="T521" s="11">
        <v>3</v>
      </c>
      <c r="U521" s="11">
        <v>2</v>
      </c>
      <c r="V521" s="11">
        <v>2</v>
      </c>
      <c r="W521" s="11">
        <v>2</v>
      </c>
      <c r="X521" s="11">
        <v>0</v>
      </c>
      <c r="Y521" s="11">
        <f t="shared" si="50"/>
        <v>958</v>
      </c>
      <c r="Z521" s="24">
        <f t="shared" si="51"/>
        <v>197</v>
      </c>
      <c r="AA521" s="11">
        <f t="shared" si="52"/>
        <v>1155</v>
      </c>
    </row>
    <row r="522" spans="1:27" x14ac:dyDescent="0.25">
      <c r="A522" s="22" t="str">
        <f t="shared" si="49"/>
        <v>City of Mount Vernon - 27</v>
      </c>
      <c r="B522" s="11">
        <v>200027</v>
      </c>
      <c r="C522" s="11">
        <v>166</v>
      </c>
      <c r="D522" s="11">
        <v>159</v>
      </c>
      <c r="E522" s="11">
        <v>164</v>
      </c>
      <c r="F522" s="11">
        <v>168</v>
      </c>
      <c r="G522" s="11">
        <v>154</v>
      </c>
      <c r="H522" s="11">
        <v>152</v>
      </c>
      <c r="I522" s="11">
        <v>152</v>
      </c>
      <c r="J522" s="11">
        <v>65</v>
      </c>
      <c r="K522" s="11">
        <v>66</v>
      </c>
      <c r="L522" s="11">
        <v>67</v>
      </c>
      <c r="M522" s="11">
        <v>61</v>
      </c>
      <c r="N522" s="11">
        <v>62</v>
      </c>
      <c r="O522" s="11">
        <v>63</v>
      </c>
      <c r="P522" s="11">
        <v>64</v>
      </c>
      <c r="Q522" s="11">
        <v>10</v>
      </c>
      <c r="R522" s="11">
        <v>6</v>
      </c>
      <c r="S522" s="11">
        <v>8</v>
      </c>
      <c r="T522" s="11">
        <v>7</v>
      </c>
      <c r="U522" s="11">
        <v>11</v>
      </c>
      <c r="V522" s="11">
        <v>8</v>
      </c>
      <c r="W522" s="11">
        <v>7</v>
      </c>
      <c r="X522" s="11">
        <v>0</v>
      </c>
      <c r="Y522" s="11">
        <f t="shared" si="50"/>
        <v>1620</v>
      </c>
      <c r="Z522" s="24">
        <f t="shared" si="51"/>
        <v>256</v>
      </c>
      <c r="AA522" s="11">
        <f t="shared" si="52"/>
        <v>1876</v>
      </c>
    </row>
    <row r="523" spans="1:27" x14ac:dyDescent="0.25">
      <c r="A523" s="22" t="str">
        <f t="shared" si="49"/>
        <v>City of Mount Vernon - 28</v>
      </c>
      <c r="B523" s="11">
        <v>200028</v>
      </c>
      <c r="C523" s="11">
        <v>164</v>
      </c>
      <c r="D523" s="11">
        <v>162</v>
      </c>
      <c r="E523" s="11">
        <v>167</v>
      </c>
      <c r="F523" s="11">
        <v>168</v>
      </c>
      <c r="G523" s="11">
        <v>163</v>
      </c>
      <c r="H523" s="11">
        <v>147</v>
      </c>
      <c r="I523" s="11">
        <v>153</v>
      </c>
      <c r="J523" s="11">
        <v>36</v>
      </c>
      <c r="K523" s="11">
        <v>30</v>
      </c>
      <c r="L523" s="11">
        <v>35</v>
      </c>
      <c r="M523" s="11">
        <v>34</v>
      </c>
      <c r="N523" s="11">
        <v>29</v>
      </c>
      <c r="O523" s="11">
        <v>35</v>
      </c>
      <c r="P523" s="11">
        <v>32</v>
      </c>
      <c r="Q523" s="11">
        <v>6</v>
      </c>
      <c r="R523" s="11">
        <v>5</v>
      </c>
      <c r="S523" s="11">
        <v>3</v>
      </c>
      <c r="T523" s="11">
        <v>3</v>
      </c>
      <c r="U523" s="11">
        <v>5</v>
      </c>
      <c r="V523" s="11">
        <v>4</v>
      </c>
      <c r="W523" s="11">
        <v>5</v>
      </c>
      <c r="X523" s="11">
        <v>0</v>
      </c>
      <c r="Y523" s="11">
        <f t="shared" si="50"/>
        <v>1386</v>
      </c>
      <c r="Z523" s="24">
        <f t="shared" si="51"/>
        <v>294</v>
      </c>
      <c r="AA523" s="11">
        <f t="shared" si="52"/>
        <v>1680</v>
      </c>
    </row>
    <row r="524" spans="1:27" x14ac:dyDescent="0.25">
      <c r="A524" s="22" t="str">
        <f t="shared" si="49"/>
        <v>City of Mount Vernon - 29</v>
      </c>
      <c r="B524" s="11">
        <v>200029</v>
      </c>
      <c r="C524" s="11">
        <v>310</v>
      </c>
      <c r="D524" s="11">
        <v>296</v>
      </c>
      <c r="E524" s="11">
        <v>302</v>
      </c>
      <c r="F524" s="11">
        <v>304</v>
      </c>
      <c r="G524" s="11">
        <v>295</v>
      </c>
      <c r="H524" s="11">
        <v>290</v>
      </c>
      <c r="I524" s="11">
        <v>294</v>
      </c>
      <c r="J524" s="11">
        <v>17</v>
      </c>
      <c r="K524" s="11">
        <v>17</v>
      </c>
      <c r="L524" s="11">
        <v>17</v>
      </c>
      <c r="M524" s="11">
        <v>16</v>
      </c>
      <c r="N524" s="11">
        <v>13</v>
      </c>
      <c r="O524" s="11">
        <v>15</v>
      </c>
      <c r="P524" s="11">
        <v>15</v>
      </c>
      <c r="Q524" s="11">
        <v>3</v>
      </c>
      <c r="R524" s="11">
        <v>4</v>
      </c>
      <c r="S524" s="11">
        <v>3</v>
      </c>
      <c r="T524" s="11">
        <v>2</v>
      </c>
      <c r="U524" s="11">
        <v>4</v>
      </c>
      <c r="V524" s="11">
        <v>4</v>
      </c>
      <c r="W524" s="11">
        <v>5</v>
      </c>
      <c r="X524" s="11">
        <v>0</v>
      </c>
      <c r="Y524" s="11">
        <f t="shared" si="50"/>
        <v>2226</v>
      </c>
      <c r="Z524" s="24">
        <f t="shared" si="51"/>
        <v>378</v>
      </c>
      <c r="AA524" s="11">
        <f t="shared" si="52"/>
        <v>2604</v>
      </c>
    </row>
    <row r="525" spans="1:27" x14ac:dyDescent="0.25">
      <c r="A525" s="22" t="str">
        <f t="shared" si="49"/>
        <v>City of Mount Vernon - 30</v>
      </c>
      <c r="B525" s="11">
        <v>200030</v>
      </c>
      <c r="C525" s="11">
        <v>96</v>
      </c>
      <c r="D525" s="11">
        <v>91</v>
      </c>
      <c r="E525" s="11">
        <v>96</v>
      </c>
      <c r="F525" s="11">
        <v>93</v>
      </c>
      <c r="G525" s="11">
        <v>91</v>
      </c>
      <c r="H525" s="11">
        <v>87</v>
      </c>
      <c r="I525" s="11">
        <v>92</v>
      </c>
      <c r="J525" s="11">
        <v>15</v>
      </c>
      <c r="K525" s="11">
        <v>14</v>
      </c>
      <c r="L525" s="11">
        <v>14</v>
      </c>
      <c r="M525" s="11">
        <v>14</v>
      </c>
      <c r="N525" s="11">
        <v>14</v>
      </c>
      <c r="O525" s="11">
        <v>12</v>
      </c>
      <c r="P525" s="11">
        <v>12</v>
      </c>
      <c r="Q525" s="11">
        <v>0</v>
      </c>
      <c r="R525" s="11">
        <v>1</v>
      </c>
      <c r="S525" s="11">
        <v>0</v>
      </c>
      <c r="T525" s="11">
        <v>1</v>
      </c>
      <c r="U525" s="11">
        <v>0</v>
      </c>
      <c r="V525" s="11">
        <v>0</v>
      </c>
      <c r="W525" s="11">
        <v>0</v>
      </c>
      <c r="X525" s="11">
        <v>0</v>
      </c>
      <c r="Y525" s="11">
        <f t="shared" si="50"/>
        <v>743</v>
      </c>
      <c r="Z525" s="24">
        <f t="shared" si="51"/>
        <v>167</v>
      </c>
      <c r="AA525" s="11">
        <f t="shared" si="52"/>
        <v>910</v>
      </c>
    </row>
    <row r="526" spans="1:27" x14ac:dyDescent="0.25">
      <c r="A526" s="22" t="str">
        <f t="shared" si="49"/>
        <v>City of Mount Vernon - 31</v>
      </c>
      <c r="B526" s="11">
        <v>200031</v>
      </c>
      <c r="C526" s="11">
        <v>77</v>
      </c>
      <c r="D526" s="11">
        <v>77</v>
      </c>
      <c r="E526" s="11">
        <v>81</v>
      </c>
      <c r="F526" s="11">
        <v>80</v>
      </c>
      <c r="G526" s="11">
        <v>76</v>
      </c>
      <c r="H526" s="11">
        <v>71</v>
      </c>
      <c r="I526" s="11">
        <v>75</v>
      </c>
      <c r="J526" s="11">
        <v>24</v>
      </c>
      <c r="K526" s="11">
        <v>22</v>
      </c>
      <c r="L526" s="11">
        <v>21</v>
      </c>
      <c r="M526" s="11">
        <v>20</v>
      </c>
      <c r="N526" s="11">
        <v>19</v>
      </c>
      <c r="O526" s="11">
        <v>21</v>
      </c>
      <c r="P526" s="11">
        <v>21</v>
      </c>
      <c r="Q526" s="11">
        <v>2</v>
      </c>
      <c r="R526" s="11">
        <v>1</v>
      </c>
      <c r="S526" s="11">
        <v>0</v>
      </c>
      <c r="T526" s="11">
        <v>1</v>
      </c>
      <c r="U526" s="11">
        <v>2</v>
      </c>
      <c r="V526" s="11">
        <v>3</v>
      </c>
      <c r="W526" s="11">
        <v>2</v>
      </c>
      <c r="X526" s="11">
        <v>0</v>
      </c>
      <c r="Y526" s="11">
        <f t="shared" si="50"/>
        <v>696</v>
      </c>
      <c r="Z526" s="24">
        <f t="shared" si="51"/>
        <v>81</v>
      </c>
      <c r="AA526" s="11">
        <f t="shared" si="52"/>
        <v>777</v>
      </c>
    </row>
    <row r="527" spans="1:27" x14ac:dyDescent="0.25">
      <c r="A527" s="22" t="str">
        <f t="shared" si="49"/>
        <v>City of Mount Vernon - 32</v>
      </c>
      <c r="B527" s="11">
        <v>200032</v>
      </c>
      <c r="C527" s="11">
        <v>282</v>
      </c>
      <c r="D527" s="11">
        <v>267</v>
      </c>
      <c r="E527" s="11">
        <v>282</v>
      </c>
      <c r="F527" s="11">
        <v>291</v>
      </c>
      <c r="G527" s="11">
        <v>276</v>
      </c>
      <c r="H527" s="11">
        <v>266</v>
      </c>
      <c r="I527" s="11">
        <v>266</v>
      </c>
      <c r="J527" s="11">
        <v>38</v>
      </c>
      <c r="K527" s="11">
        <v>35</v>
      </c>
      <c r="L527" s="11">
        <v>34</v>
      </c>
      <c r="M527" s="11">
        <v>33</v>
      </c>
      <c r="N527" s="11">
        <v>32</v>
      </c>
      <c r="O527" s="11">
        <v>32</v>
      </c>
      <c r="P527" s="11">
        <v>35</v>
      </c>
      <c r="Q527" s="11">
        <v>4</v>
      </c>
      <c r="R527" s="11">
        <v>0</v>
      </c>
      <c r="S527" s="11">
        <v>3</v>
      </c>
      <c r="T527" s="11">
        <v>2</v>
      </c>
      <c r="U527" s="11">
        <v>6</v>
      </c>
      <c r="V527" s="11">
        <v>3</v>
      </c>
      <c r="W527" s="11">
        <v>2</v>
      </c>
      <c r="X527" s="11">
        <v>1</v>
      </c>
      <c r="Y527" s="11">
        <f t="shared" si="50"/>
        <v>2190</v>
      </c>
      <c r="Z527" s="24">
        <f t="shared" si="51"/>
        <v>428</v>
      </c>
      <c r="AA527" s="11">
        <f t="shared" si="52"/>
        <v>2618</v>
      </c>
    </row>
    <row r="528" spans="1:27" x14ac:dyDescent="0.25">
      <c r="A528" s="22" t="str">
        <f t="shared" si="49"/>
        <v>City of Mount Vernon - 33</v>
      </c>
      <c r="B528" s="11">
        <v>200033</v>
      </c>
      <c r="C528" s="11">
        <v>153</v>
      </c>
      <c r="D528" s="11">
        <v>141</v>
      </c>
      <c r="E528" s="11">
        <v>155</v>
      </c>
      <c r="F528" s="11">
        <v>157</v>
      </c>
      <c r="G528" s="11">
        <v>149</v>
      </c>
      <c r="H528" s="11">
        <v>141</v>
      </c>
      <c r="I528" s="11">
        <v>136</v>
      </c>
      <c r="J528" s="11">
        <v>91</v>
      </c>
      <c r="K528" s="11">
        <v>91</v>
      </c>
      <c r="L528" s="11">
        <v>87</v>
      </c>
      <c r="M528" s="11">
        <v>85</v>
      </c>
      <c r="N528" s="11">
        <v>84</v>
      </c>
      <c r="O528" s="11">
        <v>88</v>
      </c>
      <c r="P528" s="11">
        <v>89</v>
      </c>
      <c r="Q528" s="11">
        <v>10</v>
      </c>
      <c r="R528" s="11">
        <v>10</v>
      </c>
      <c r="S528" s="11">
        <v>10</v>
      </c>
      <c r="T528" s="11">
        <v>11</v>
      </c>
      <c r="U528" s="11">
        <v>9</v>
      </c>
      <c r="V528" s="11">
        <v>7</v>
      </c>
      <c r="W528" s="11">
        <v>9</v>
      </c>
      <c r="X528" s="11">
        <v>0</v>
      </c>
      <c r="Y528" s="11">
        <f t="shared" si="50"/>
        <v>1713</v>
      </c>
      <c r="Z528" s="24">
        <f t="shared" si="51"/>
        <v>254</v>
      </c>
      <c r="AA528" s="11">
        <f t="shared" si="52"/>
        <v>1967</v>
      </c>
    </row>
    <row r="529" spans="1:27" x14ac:dyDescent="0.25">
      <c r="A529" s="22" t="str">
        <f t="shared" si="49"/>
        <v>City of Mount Vernon - 34</v>
      </c>
      <c r="B529" s="11">
        <v>200034</v>
      </c>
      <c r="C529" s="11">
        <v>136</v>
      </c>
      <c r="D529" s="11">
        <v>129</v>
      </c>
      <c r="E529" s="11">
        <v>135</v>
      </c>
      <c r="F529" s="11">
        <v>137</v>
      </c>
      <c r="G529" s="11">
        <v>131</v>
      </c>
      <c r="H529" s="11">
        <v>123</v>
      </c>
      <c r="I529" s="11">
        <v>129</v>
      </c>
      <c r="J529" s="11">
        <v>59</v>
      </c>
      <c r="K529" s="11">
        <v>51</v>
      </c>
      <c r="L529" s="11">
        <v>55</v>
      </c>
      <c r="M529" s="11">
        <v>52</v>
      </c>
      <c r="N529" s="11">
        <v>51</v>
      </c>
      <c r="O529" s="11">
        <v>52</v>
      </c>
      <c r="P529" s="11">
        <v>52</v>
      </c>
      <c r="Q529" s="11">
        <v>11</v>
      </c>
      <c r="R529" s="11">
        <v>8</v>
      </c>
      <c r="S529" s="11">
        <v>10</v>
      </c>
      <c r="T529" s="11">
        <v>9</v>
      </c>
      <c r="U529" s="11">
        <v>9</v>
      </c>
      <c r="V529" s="11">
        <v>10</v>
      </c>
      <c r="W529" s="11">
        <v>8</v>
      </c>
      <c r="X529" s="11">
        <v>6</v>
      </c>
      <c r="Y529" s="11">
        <f t="shared" si="50"/>
        <v>1363</v>
      </c>
      <c r="Z529" s="24">
        <f t="shared" si="51"/>
        <v>205</v>
      </c>
      <c r="AA529" s="11">
        <f t="shared" si="52"/>
        <v>1568</v>
      </c>
    </row>
    <row r="530" spans="1:27" x14ac:dyDescent="0.25">
      <c r="A530" s="22" t="str">
        <f t="shared" si="49"/>
        <v>City of Mount Vernon - 35</v>
      </c>
      <c r="B530" s="11">
        <v>200035</v>
      </c>
      <c r="C530" s="11">
        <v>134</v>
      </c>
      <c r="D530" s="11">
        <v>130</v>
      </c>
      <c r="E530" s="11">
        <v>130</v>
      </c>
      <c r="F530" s="11">
        <v>131</v>
      </c>
      <c r="G530" s="11">
        <v>132</v>
      </c>
      <c r="H530" s="11">
        <v>131</v>
      </c>
      <c r="I530" s="11">
        <v>131</v>
      </c>
      <c r="J530" s="11">
        <v>47</v>
      </c>
      <c r="K530" s="11">
        <v>43</v>
      </c>
      <c r="L530" s="11">
        <v>47</v>
      </c>
      <c r="M530" s="11">
        <v>48</v>
      </c>
      <c r="N530" s="11">
        <v>44</v>
      </c>
      <c r="O530" s="11">
        <v>44</v>
      </c>
      <c r="P530" s="11">
        <v>48</v>
      </c>
      <c r="Q530" s="11">
        <v>8</v>
      </c>
      <c r="R530" s="11">
        <v>9</v>
      </c>
      <c r="S530" s="11">
        <v>6</v>
      </c>
      <c r="T530" s="11">
        <v>6</v>
      </c>
      <c r="U530" s="11">
        <v>8</v>
      </c>
      <c r="V530" s="11">
        <v>6</v>
      </c>
      <c r="W530" s="11">
        <v>5</v>
      </c>
      <c r="X530" s="11">
        <v>0</v>
      </c>
      <c r="Y530" s="11">
        <f t="shared" si="50"/>
        <v>1288</v>
      </c>
      <c r="Z530" s="24">
        <f t="shared" si="51"/>
        <v>112</v>
      </c>
      <c r="AA530" s="11">
        <f t="shared" si="52"/>
        <v>1400</v>
      </c>
    </row>
    <row r="531" spans="1:27" x14ac:dyDescent="0.25">
      <c r="A531" s="22" t="str">
        <f t="shared" si="49"/>
        <v>City of Mount Vernon - 36</v>
      </c>
      <c r="B531" s="11">
        <v>200036</v>
      </c>
      <c r="C531" s="11">
        <v>170</v>
      </c>
      <c r="D531" s="11">
        <v>162</v>
      </c>
      <c r="E531" s="11">
        <v>168</v>
      </c>
      <c r="F531" s="11">
        <v>174</v>
      </c>
      <c r="G531" s="11">
        <v>163</v>
      </c>
      <c r="H531" s="11">
        <v>160</v>
      </c>
      <c r="I531" s="11">
        <v>161</v>
      </c>
      <c r="J531" s="11">
        <v>22</v>
      </c>
      <c r="K531" s="11">
        <v>22</v>
      </c>
      <c r="L531" s="11">
        <v>23</v>
      </c>
      <c r="M531" s="11">
        <v>22</v>
      </c>
      <c r="N531" s="11">
        <v>21</v>
      </c>
      <c r="O531" s="11">
        <v>20</v>
      </c>
      <c r="P531" s="11">
        <v>19</v>
      </c>
      <c r="Q531" s="11">
        <v>3</v>
      </c>
      <c r="R531" s="11">
        <v>6</v>
      </c>
      <c r="S531" s="11">
        <v>3</v>
      </c>
      <c r="T531" s="11">
        <v>3</v>
      </c>
      <c r="U531" s="11">
        <v>2</v>
      </c>
      <c r="V531" s="11">
        <v>3</v>
      </c>
      <c r="W531" s="11">
        <v>5</v>
      </c>
      <c r="X531" s="11">
        <v>0</v>
      </c>
      <c r="Y531" s="11">
        <f t="shared" si="50"/>
        <v>1332</v>
      </c>
      <c r="Z531" s="24">
        <f t="shared" si="51"/>
        <v>292</v>
      </c>
      <c r="AA531" s="11">
        <f t="shared" si="52"/>
        <v>1624</v>
      </c>
    </row>
    <row r="532" spans="1:27" x14ac:dyDescent="0.25">
      <c r="A532" s="22" t="str">
        <f t="shared" si="49"/>
        <v>City of Mount Vernon - 37</v>
      </c>
      <c r="B532" s="11">
        <v>200037</v>
      </c>
      <c r="C532" s="11">
        <v>177</v>
      </c>
      <c r="D532" s="11">
        <v>165</v>
      </c>
      <c r="E532" s="11">
        <v>172</v>
      </c>
      <c r="F532" s="11">
        <v>181</v>
      </c>
      <c r="G532" s="11">
        <v>169</v>
      </c>
      <c r="H532" s="11">
        <v>166</v>
      </c>
      <c r="I532" s="11">
        <v>169</v>
      </c>
      <c r="J532" s="11">
        <v>33</v>
      </c>
      <c r="K532" s="11">
        <v>32</v>
      </c>
      <c r="L532" s="11">
        <v>31</v>
      </c>
      <c r="M532" s="11">
        <v>31</v>
      </c>
      <c r="N532" s="11">
        <v>29</v>
      </c>
      <c r="O532" s="11">
        <v>31</v>
      </c>
      <c r="P532" s="11">
        <v>30</v>
      </c>
      <c r="Q532" s="11">
        <v>4</v>
      </c>
      <c r="R532" s="11">
        <v>5</v>
      </c>
      <c r="S532" s="11">
        <v>5</v>
      </c>
      <c r="T532" s="11">
        <v>4</v>
      </c>
      <c r="U532" s="11">
        <v>7</v>
      </c>
      <c r="V532" s="11">
        <v>5</v>
      </c>
      <c r="W532" s="11">
        <v>5</v>
      </c>
      <c r="X532" s="11">
        <v>0</v>
      </c>
      <c r="Y532" s="11">
        <f t="shared" si="50"/>
        <v>1451</v>
      </c>
      <c r="Z532" s="24">
        <f t="shared" si="51"/>
        <v>201</v>
      </c>
      <c r="AA532" s="11">
        <f t="shared" si="52"/>
        <v>1652</v>
      </c>
    </row>
    <row r="533" spans="1:27" x14ac:dyDescent="0.25">
      <c r="A533" s="22" t="str">
        <f t="shared" si="49"/>
        <v>City of Mount Vernon - 38</v>
      </c>
      <c r="B533" s="11">
        <v>200038</v>
      </c>
      <c r="C533" s="11">
        <v>181</v>
      </c>
      <c r="D533" s="11">
        <v>173</v>
      </c>
      <c r="E533" s="11">
        <v>184</v>
      </c>
      <c r="F533" s="11">
        <v>191</v>
      </c>
      <c r="G533" s="11">
        <v>177</v>
      </c>
      <c r="H533" s="11">
        <v>180</v>
      </c>
      <c r="I533" s="11">
        <v>178</v>
      </c>
      <c r="J533" s="11">
        <v>63</v>
      </c>
      <c r="K533" s="11">
        <v>61</v>
      </c>
      <c r="L533" s="11">
        <v>54</v>
      </c>
      <c r="M533" s="11">
        <v>52</v>
      </c>
      <c r="N533" s="11">
        <v>56</v>
      </c>
      <c r="O533" s="11">
        <v>60</v>
      </c>
      <c r="P533" s="11">
        <v>56</v>
      </c>
      <c r="Q533" s="11">
        <v>8</v>
      </c>
      <c r="R533" s="11">
        <v>7</v>
      </c>
      <c r="S533" s="11">
        <v>14</v>
      </c>
      <c r="T533" s="11">
        <v>11</v>
      </c>
      <c r="U533" s="11">
        <v>6</v>
      </c>
      <c r="V533" s="11">
        <v>6</v>
      </c>
      <c r="W533" s="11">
        <v>6</v>
      </c>
      <c r="X533" s="11">
        <v>0</v>
      </c>
      <c r="Y533" s="11">
        <f t="shared" si="50"/>
        <v>1724</v>
      </c>
      <c r="Z533" s="24">
        <f t="shared" si="51"/>
        <v>166</v>
      </c>
      <c r="AA533" s="11">
        <f t="shared" si="52"/>
        <v>1890</v>
      </c>
    </row>
    <row r="534" spans="1:27" x14ac:dyDescent="0.25">
      <c r="A534" s="22" t="str">
        <f t="shared" si="49"/>
        <v>City of Mount Vernon - 39</v>
      </c>
      <c r="B534" s="11">
        <v>200039</v>
      </c>
      <c r="C534" s="11">
        <v>303</v>
      </c>
      <c r="D534" s="11">
        <v>288</v>
      </c>
      <c r="E534" s="11">
        <v>299</v>
      </c>
      <c r="F534" s="11">
        <v>298</v>
      </c>
      <c r="G534" s="11">
        <v>295</v>
      </c>
      <c r="H534" s="11">
        <v>284</v>
      </c>
      <c r="I534" s="11">
        <v>281</v>
      </c>
      <c r="J534" s="11">
        <v>84</v>
      </c>
      <c r="K534" s="11">
        <v>80</v>
      </c>
      <c r="L534" s="11">
        <v>78</v>
      </c>
      <c r="M534" s="11">
        <v>74</v>
      </c>
      <c r="N534" s="11">
        <v>73</v>
      </c>
      <c r="O534" s="11">
        <v>79</v>
      </c>
      <c r="P534" s="11">
        <v>78</v>
      </c>
      <c r="Q534" s="11">
        <v>5</v>
      </c>
      <c r="R534" s="11">
        <v>6</v>
      </c>
      <c r="S534" s="11">
        <v>10</v>
      </c>
      <c r="T534" s="11">
        <v>10</v>
      </c>
      <c r="U534" s="11">
        <v>6</v>
      </c>
      <c r="V534" s="11">
        <v>5</v>
      </c>
      <c r="W534" s="11">
        <v>6</v>
      </c>
      <c r="X534" s="11">
        <v>0</v>
      </c>
      <c r="Y534" s="11">
        <f t="shared" si="50"/>
        <v>2642</v>
      </c>
      <c r="Z534" s="24">
        <f t="shared" si="51"/>
        <v>361</v>
      </c>
      <c r="AA534" s="11">
        <f t="shared" si="52"/>
        <v>3003</v>
      </c>
    </row>
    <row r="535" spans="1:27" x14ac:dyDescent="0.25">
      <c r="A535" s="22" t="str">
        <f t="shared" si="49"/>
        <v>City of Mount Vernon - 40</v>
      </c>
      <c r="B535" s="11">
        <v>200040</v>
      </c>
      <c r="C535" s="11">
        <v>164</v>
      </c>
      <c r="D535" s="11">
        <v>160</v>
      </c>
      <c r="E535" s="11">
        <v>166</v>
      </c>
      <c r="F535" s="11">
        <v>169</v>
      </c>
      <c r="G535" s="11">
        <v>161</v>
      </c>
      <c r="H535" s="11">
        <v>150</v>
      </c>
      <c r="I535" s="11">
        <v>154</v>
      </c>
      <c r="J535" s="11">
        <v>84</v>
      </c>
      <c r="K535" s="11">
        <v>76</v>
      </c>
      <c r="L535" s="11">
        <v>88</v>
      </c>
      <c r="M535" s="11">
        <v>80</v>
      </c>
      <c r="N535" s="11">
        <v>76</v>
      </c>
      <c r="O535" s="11">
        <v>79</v>
      </c>
      <c r="P535" s="11">
        <v>77</v>
      </c>
      <c r="Q535" s="11">
        <v>12</v>
      </c>
      <c r="R535" s="11">
        <v>7</v>
      </c>
      <c r="S535" s="11">
        <v>8</v>
      </c>
      <c r="T535" s="11">
        <v>7</v>
      </c>
      <c r="U535" s="11">
        <v>11</v>
      </c>
      <c r="V535" s="11">
        <v>8</v>
      </c>
      <c r="W535" s="11">
        <v>7</v>
      </c>
      <c r="X535" s="11">
        <v>0</v>
      </c>
      <c r="Y535" s="11">
        <f t="shared" si="50"/>
        <v>1744</v>
      </c>
      <c r="Z535" s="24">
        <f t="shared" si="51"/>
        <v>265</v>
      </c>
      <c r="AA535" s="11">
        <f t="shared" si="52"/>
        <v>2009</v>
      </c>
    </row>
    <row r="536" spans="1:27" x14ac:dyDescent="0.25">
      <c r="A536" s="22" t="str">
        <f t="shared" ref="A536:A600" si="54">VLOOKUP(B536,KEY,3,FALSE)</f>
        <v>City of Mount Vernon - 41</v>
      </c>
      <c r="B536" s="11">
        <v>200041</v>
      </c>
      <c r="C536" s="11">
        <v>228</v>
      </c>
      <c r="D536" s="11">
        <v>212</v>
      </c>
      <c r="E536" s="11">
        <v>229</v>
      </c>
      <c r="F536" s="11">
        <v>241</v>
      </c>
      <c r="G536" s="11">
        <v>219</v>
      </c>
      <c r="H536" s="11">
        <v>212</v>
      </c>
      <c r="I536" s="11">
        <v>213</v>
      </c>
      <c r="J536" s="11">
        <v>54</v>
      </c>
      <c r="K536" s="11">
        <v>47</v>
      </c>
      <c r="L536" s="11">
        <v>53</v>
      </c>
      <c r="M536" s="11">
        <v>42</v>
      </c>
      <c r="N536" s="11">
        <v>50</v>
      </c>
      <c r="O536" s="11">
        <v>47</v>
      </c>
      <c r="P536" s="11">
        <v>43</v>
      </c>
      <c r="Q536" s="11">
        <v>1</v>
      </c>
      <c r="R536" s="11">
        <v>1</v>
      </c>
      <c r="S536" s="11">
        <v>2</v>
      </c>
      <c r="T536" s="11">
        <v>2</v>
      </c>
      <c r="U536" s="11">
        <v>3</v>
      </c>
      <c r="V536" s="11">
        <v>1</v>
      </c>
      <c r="W536" s="11">
        <v>1</v>
      </c>
      <c r="X536" s="11">
        <v>0</v>
      </c>
      <c r="Y536" s="11">
        <f t="shared" si="50"/>
        <v>1901</v>
      </c>
      <c r="Z536" s="24">
        <f t="shared" si="51"/>
        <v>262</v>
      </c>
      <c r="AA536" s="11">
        <f t="shared" si="52"/>
        <v>2163</v>
      </c>
    </row>
    <row r="537" spans="1:27" x14ac:dyDescent="0.25">
      <c r="A537" s="22" t="str">
        <f t="shared" si="54"/>
        <v>City of Mount Vernon - 42</v>
      </c>
      <c r="B537" s="11">
        <v>200042</v>
      </c>
      <c r="C537" s="11">
        <v>234</v>
      </c>
      <c r="D537" s="11">
        <v>215</v>
      </c>
      <c r="E537" s="11">
        <v>219</v>
      </c>
      <c r="F537" s="11">
        <v>230</v>
      </c>
      <c r="G537" s="11">
        <v>208</v>
      </c>
      <c r="H537" s="11">
        <v>205</v>
      </c>
      <c r="I537" s="11">
        <v>214</v>
      </c>
      <c r="J537" s="11">
        <v>16</v>
      </c>
      <c r="K537" s="11">
        <v>14</v>
      </c>
      <c r="L537" s="11">
        <v>12</v>
      </c>
      <c r="M537" s="11">
        <v>12</v>
      </c>
      <c r="N537" s="11">
        <v>11</v>
      </c>
      <c r="O537" s="11">
        <v>10</v>
      </c>
      <c r="P537" s="11">
        <v>10</v>
      </c>
      <c r="Q537" s="11">
        <v>5</v>
      </c>
      <c r="R537" s="11">
        <v>3</v>
      </c>
      <c r="S537" s="11">
        <v>4</v>
      </c>
      <c r="T537" s="11">
        <v>4</v>
      </c>
      <c r="U537" s="11">
        <v>3</v>
      </c>
      <c r="V537" s="11">
        <v>3</v>
      </c>
      <c r="W537" s="11">
        <v>3</v>
      </c>
      <c r="X537" s="11">
        <v>0</v>
      </c>
      <c r="Y537" s="11">
        <f t="shared" si="50"/>
        <v>1635</v>
      </c>
      <c r="Z537" s="24">
        <f t="shared" si="51"/>
        <v>437</v>
      </c>
      <c r="AA537" s="11">
        <f t="shared" si="52"/>
        <v>2072</v>
      </c>
    </row>
    <row r="538" spans="1:27" x14ac:dyDescent="0.25">
      <c r="A538" s="22" t="str">
        <f t="shared" si="54"/>
        <v>City of Mount Vernon - 43</v>
      </c>
      <c r="B538" s="11">
        <v>200043</v>
      </c>
      <c r="C538" s="11">
        <v>310</v>
      </c>
      <c r="D538" s="11">
        <v>295</v>
      </c>
      <c r="E538" s="11">
        <v>317</v>
      </c>
      <c r="F538" s="11">
        <v>328</v>
      </c>
      <c r="G538" s="11">
        <v>300</v>
      </c>
      <c r="H538" s="11">
        <v>284</v>
      </c>
      <c r="I538" s="11">
        <v>300</v>
      </c>
      <c r="J538" s="11">
        <v>50</v>
      </c>
      <c r="K538" s="11">
        <v>52</v>
      </c>
      <c r="L538" s="11">
        <v>51</v>
      </c>
      <c r="M538" s="11">
        <v>51</v>
      </c>
      <c r="N538" s="11">
        <v>49</v>
      </c>
      <c r="O538" s="11">
        <v>48</v>
      </c>
      <c r="P538" s="11">
        <v>45</v>
      </c>
      <c r="Q538" s="11">
        <v>9</v>
      </c>
      <c r="R538" s="11">
        <v>5</v>
      </c>
      <c r="S538" s="11">
        <v>4</v>
      </c>
      <c r="T538" s="11">
        <v>3</v>
      </c>
      <c r="U538" s="11">
        <v>5</v>
      </c>
      <c r="V538" s="11">
        <v>5</v>
      </c>
      <c r="W538" s="11">
        <v>6</v>
      </c>
      <c r="X538" s="11">
        <v>0</v>
      </c>
      <c r="Y538" s="11">
        <f t="shared" si="50"/>
        <v>2517</v>
      </c>
      <c r="Z538" s="24">
        <f t="shared" si="51"/>
        <v>521</v>
      </c>
      <c r="AA538" s="11">
        <f t="shared" si="52"/>
        <v>3038</v>
      </c>
    </row>
    <row r="539" spans="1:27" x14ac:dyDescent="0.25">
      <c r="A539" s="22" t="str">
        <f t="shared" si="54"/>
        <v>City of Mount Vernon - 44</v>
      </c>
      <c r="B539" s="11">
        <v>200044</v>
      </c>
      <c r="C539" s="11">
        <v>21</v>
      </c>
      <c r="D539" s="11">
        <v>20</v>
      </c>
      <c r="E539" s="11">
        <v>20</v>
      </c>
      <c r="F539" s="11">
        <v>22</v>
      </c>
      <c r="G539" s="11">
        <v>19</v>
      </c>
      <c r="H539" s="11">
        <v>19</v>
      </c>
      <c r="I539" s="11">
        <v>18</v>
      </c>
      <c r="J539" s="11">
        <v>2</v>
      </c>
      <c r="K539" s="11">
        <v>2</v>
      </c>
      <c r="L539" s="11">
        <v>1</v>
      </c>
      <c r="M539" s="11">
        <v>1</v>
      </c>
      <c r="N539" s="11">
        <v>1</v>
      </c>
      <c r="O539" s="11">
        <v>0</v>
      </c>
      <c r="P539" s="11">
        <v>0</v>
      </c>
      <c r="Q539" s="11">
        <v>1</v>
      </c>
      <c r="R539" s="11">
        <v>0</v>
      </c>
      <c r="S539" s="11">
        <v>1</v>
      </c>
      <c r="T539" s="11">
        <v>1</v>
      </c>
      <c r="U539" s="11">
        <v>0</v>
      </c>
      <c r="V539" s="11">
        <v>0</v>
      </c>
      <c r="W539" s="11">
        <v>0</v>
      </c>
      <c r="X539" s="11">
        <v>0</v>
      </c>
      <c r="Y539" s="11">
        <f t="shared" si="50"/>
        <v>149</v>
      </c>
      <c r="Z539" s="24">
        <f t="shared" si="51"/>
        <v>33</v>
      </c>
      <c r="AA539" s="11">
        <f t="shared" si="52"/>
        <v>182</v>
      </c>
    </row>
    <row r="540" spans="1:27" x14ac:dyDescent="0.25">
      <c r="A540" s="22" t="str">
        <f t="shared" si="54"/>
        <v>City of Mount Vernon - 45</v>
      </c>
      <c r="B540" s="11">
        <v>200045</v>
      </c>
      <c r="C540" s="11">
        <v>308</v>
      </c>
      <c r="D540" s="11">
        <v>293</v>
      </c>
      <c r="E540" s="11">
        <v>309</v>
      </c>
      <c r="F540" s="11">
        <v>317</v>
      </c>
      <c r="G540" s="11">
        <v>295</v>
      </c>
      <c r="H540" s="11">
        <v>284</v>
      </c>
      <c r="I540" s="11">
        <v>295</v>
      </c>
      <c r="J540" s="11">
        <v>55</v>
      </c>
      <c r="K540" s="11">
        <v>49</v>
      </c>
      <c r="L540" s="11">
        <v>53</v>
      </c>
      <c r="M540" s="11">
        <v>46</v>
      </c>
      <c r="N540" s="11">
        <v>46</v>
      </c>
      <c r="O540" s="11">
        <v>50</v>
      </c>
      <c r="P540" s="11">
        <v>42</v>
      </c>
      <c r="Q540" s="11">
        <v>5</v>
      </c>
      <c r="R540" s="11">
        <v>5</v>
      </c>
      <c r="S540" s="11">
        <v>6</v>
      </c>
      <c r="T540" s="11">
        <v>5</v>
      </c>
      <c r="U540" s="11">
        <v>6</v>
      </c>
      <c r="V540" s="11">
        <v>5</v>
      </c>
      <c r="W540" s="11">
        <v>9</v>
      </c>
      <c r="X540" s="11">
        <v>0</v>
      </c>
      <c r="Y540" s="11">
        <f t="shared" si="50"/>
        <v>2483</v>
      </c>
      <c r="Z540" s="24">
        <f t="shared" si="51"/>
        <v>499</v>
      </c>
      <c r="AA540" s="11">
        <f t="shared" si="52"/>
        <v>2982</v>
      </c>
    </row>
    <row r="541" spans="1:27" x14ac:dyDescent="0.25">
      <c r="A541" s="22" t="str">
        <f t="shared" si="54"/>
        <v>City of Mount Vernon - 46</v>
      </c>
      <c r="B541" s="11">
        <v>200046</v>
      </c>
      <c r="C541" s="11">
        <v>202</v>
      </c>
      <c r="D541" s="11">
        <v>181</v>
      </c>
      <c r="E541" s="11">
        <v>206</v>
      </c>
      <c r="F541" s="11">
        <v>204</v>
      </c>
      <c r="G541" s="11">
        <v>187</v>
      </c>
      <c r="H541" s="11">
        <v>181</v>
      </c>
      <c r="I541" s="11">
        <v>182</v>
      </c>
      <c r="J541" s="11">
        <v>61</v>
      </c>
      <c r="K541" s="11">
        <v>63</v>
      </c>
      <c r="L541" s="11">
        <v>58</v>
      </c>
      <c r="M541" s="11">
        <v>54</v>
      </c>
      <c r="N541" s="11">
        <v>56</v>
      </c>
      <c r="O541" s="11">
        <v>64</v>
      </c>
      <c r="P541" s="11">
        <v>58</v>
      </c>
      <c r="Q541" s="11">
        <v>15</v>
      </c>
      <c r="R541" s="11">
        <v>16</v>
      </c>
      <c r="S541" s="11">
        <v>18</v>
      </c>
      <c r="T541" s="11">
        <v>19</v>
      </c>
      <c r="U541" s="11">
        <v>15</v>
      </c>
      <c r="V541" s="11">
        <v>14</v>
      </c>
      <c r="W541" s="11">
        <v>16</v>
      </c>
      <c r="X541" s="11">
        <v>0</v>
      </c>
      <c r="Y541" s="11">
        <f t="shared" si="50"/>
        <v>1870</v>
      </c>
      <c r="Z541" s="24">
        <f t="shared" si="51"/>
        <v>342</v>
      </c>
      <c r="AA541" s="11">
        <f t="shared" si="52"/>
        <v>2212</v>
      </c>
    </row>
    <row r="542" spans="1:27" x14ac:dyDescent="0.25">
      <c r="A542" s="22" t="str">
        <f t="shared" si="54"/>
        <v>City of Mount Vernon - 47</v>
      </c>
      <c r="B542" s="11">
        <v>200047</v>
      </c>
      <c r="C542" s="11">
        <v>283</v>
      </c>
      <c r="D542" s="11">
        <v>273</v>
      </c>
      <c r="E542" s="11">
        <v>286</v>
      </c>
      <c r="F542" s="11">
        <v>285</v>
      </c>
      <c r="G542" s="11">
        <v>282</v>
      </c>
      <c r="H542" s="11">
        <v>267</v>
      </c>
      <c r="I542" s="11">
        <v>274</v>
      </c>
      <c r="J542" s="11">
        <v>149</v>
      </c>
      <c r="K542" s="11">
        <v>142</v>
      </c>
      <c r="L542" s="11">
        <v>150</v>
      </c>
      <c r="M542" s="11">
        <v>140</v>
      </c>
      <c r="N542" s="11">
        <v>138</v>
      </c>
      <c r="O542" s="11">
        <v>142</v>
      </c>
      <c r="P542" s="11">
        <v>133</v>
      </c>
      <c r="Q542" s="11">
        <v>13</v>
      </c>
      <c r="R542" s="11">
        <v>13</v>
      </c>
      <c r="S542" s="11">
        <v>14</v>
      </c>
      <c r="T542" s="11">
        <v>14</v>
      </c>
      <c r="U542" s="11">
        <v>11</v>
      </c>
      <c r="V542" s="11">
        <v>10</v>
      </c>
      <c r="W542" s="11">
        <v>14</v>
      </c>
      <c r="X542" s="11">
        <v>0</v>
      </c>
      <c r="Y542" s="11">
        <f t="shared" si="50"/>
        <v>3033</v>
      </c>
      <c r="Z542" s="24">
        <f t="shared" si="51"/>
        <v>355</v>
      </c>
      <c r="AA542" s="11">
        <f t="shared" si="52"/>
        <v>3388</v>
      </c>
    </row>
    <row r="543" spans="1:27" x14ac:dyDescent="0.25">
      <c r="A543" s="22" t="str">
        <f t="shared" si="54"/>
        <v>City of Mount Vernon - 48</v>
      </c>
      <c r="B543" s="11">
        <v>200048</v>
      </c>
      <c r="C543" s="11">
        <v>243</v>
      </c>
      <c r="D543" s="11">
        <v>234</v>
      </c>
      <c r="E543" s="11">
        <v>245</v>
      </c>
      <c r="F543" s="11">
        <v>254</v>
      </c>
      <c r="G543" s="11">
        <v>237</v>
      </c>
      <c r="H543" s="11">
        <v>229</v>
      </c>
      <c r="I543" s="11">
        <v>231</v>
      </c>
      <c r="J543" s="11">
        <v>88</v>
      </c>
      <c r="K543" s="11">
        <v>78</v>
      </c>
      <c r="L543" s="11">
        <v>82</v>
      </c>
      <c r="M543" s="11">
        <v>70</v>
      </c>
      <c r="N543" s="11">
        <v>69</v>
      </c>
      <c r="O543" s="11">
        <v>69</v>
      </c>
      <c r="P543" s="11">
        <v>71</v>
      </c>
      <c r="Q543" s="11">
        <v>8</v>
      </c>
      <c r="R543" s="11">
        <v>6</v>
      </c>
      <c r="S543" s="11">
        <v>6</v>
      </c>
      <c r="T543" s="11">
        <v>7</v>
      </c>
      <c r="U543" s="11">
        <v>9</v>
      </c>
      <c r="V543" s="11">
        <v>7</v>
      </c>
      <c r="W543" s="11">
        <v>7</v>
      </c>
      <c r="X543" s="11">
        <v>0</v>
      </c>
      <c r="Y543" s="11">
        <f t="shared" si="50"/>
        <v>2250</v>
      </c>
      <c r="Z543" s="24">
        <f t="shared" si="51"/>
        <v>354</v>
      </c>
      <c r="AA543" s="11">
        <f t="shared" si="52"/>
        <v>2604</v>
      </c>
    </row>
    <row r="544" spans="1:27" x14ac:dyDescent="0.25">
      <c r="A544" s="22" t="str">
        <f t="shared" si="54"/>
        <v>City of Mount Vernon - 49</v>
      </c>
      <c r="B544" s="11">
        <v>200049</v>
      </c>
      <c r="C544" s="11">
        <v>146</v>
      </c>
      <c r="D544" s="11">
        <v>143</v>
      </c>
      <c r="E544" s="11">
        <v>154</v>
      </c>
      <c r="F544" s="11">
        <v>147</v>
      </c>
      <c r="G544" s="11">
        <v>145</v>
      </c>
      <c r="H544" s="11">
        <v>137</v>
      </c>
      <c r="I544" s="11">
        <v>139</v>
      </c>
      <c r="J544" s="11">
        <v>66</v>
      </c>
      <c r="K544" s="11">
        <v>56</v>
      </c>
      <c r="L544" s="11">
        <v>63</v>
      </c>
      <c r="M544" s="11">
        <v>61</v>
      </c>
      <c r="N544" s="11">
        <v>55</v>
      </c>
      <c r="O544" s="11">
        <v>60</v>
      </c>
      <c r="P544" s="11">
        <v>58</v>
      </c>
      <c r="Q544" s="11">
        <v>7</v>
      </c>
      <c r="R544" s="11">
        <v>8</v>
      </c>
      <c r="S544" s="11">
        <v>6</v>
      </c>
      <c r="T544" s="11">
        <v>5</v>
      </c>
      <c r="U544" s="11">
        <v>5</v>
      </c>
      <c r="V544" s="11">
        <v>5</v>
      </c>
      <c r="W544" s="11">
        <v>5</v>
      </c>
      <c r="X544" s="11">
        <v>1</v>
      </c>
      <c r="Y544" s="11">
        <f t="shared" si="50"/>
        <v>1472</v>
      </c>
      <c r="Z544" s="24">
        <f t="shared" si="51"/>
        <v>264</v>
      </c>
      <c r="AA544" s="11">
        <f t="shared" si="52"/>
        <v>1736</v>
      </c>
    </row>
    <row r="545" spans="1:27" x14ac:dyDescent="0.25">
      <c r="A545" s="22" t="str">
        <f t="shared" si="54"/>
        <v>City of Mount Vernon - 50</v>
      </c>
      <c r="B545" s="11">
        <v>200050</v>
      </c>
      <c r="C545" s="11">
        <v>120</v>
      </c>
      <c r="D545" s="11">
        <v>109</v>
      </c>
      <c r="E545" s="11">
        <v>116</v>
      </c>
      <c r="F545" s="11">
        <v>115</v>
      </c>
      <c r="G545" s="11">
        <v>107</v>
      </c>
      <c r="H545" s="11">
        <v>107</v>
      </c>
      <c r="I545" s="11">
        <v>106</v>
      </c>
      <c r="J545" s="11">
        <v>31</v>
      </c>
      <c r="K545" s="11">
        <v>28</v>
      </c>
      <c r="L545" s="11">
        <v>29</v>
      </c>
      <c r="M545" s="11">
        <v>25</v>
      </c>
      <c r="N545" s="11">
        <v>28</v>
      </c>
      <c r="O545" s="11">
        <v>28</v>
      </c>
      <c r="P545" s="11">
        <v>27</v>
      </c>
      <c r="Q545" s="11">
        <v>6</v>
      </c>
      <c r="R545" s="11">
        <v>4</v>
      </c>
      <c r="S545" s="11">
        <v>4</v>
      </c>
      <c r="T545" s="11">
        <v>4</v>
      </c>
      <c r="U545" s="11">
        <v>6</v>
      </c>
      <c r="V545" s="11">
        <v>3</v>
      </c>
      <c r="W545" s="11">
        <v>3</v>
      </c>
      <c r="X545" s="11">
        <v>0</v>
      </c>
      <c r="Y545" s="11">
        <f t="shared" si="50"/>
        <v>1006</v>
      </c>
      <c r="Z545" s="24">
        <f t="shared" si="51"/>
        <v>275</v>
      </c>
      <c r="AA545" s="11">
        <f t="shared" si="52"/>
        <v>1281</v>
      </c>
    </row>
    <row r="546" spans="1:27" x14ac:dyDescent="0.25">
      <c r="A546" s="22" t="str">
        <f t="shared" si="54"/>
        <v>City of Mount Vernon - 51</v>
      </c>
      <c r="B546" s="11">
        <v>200051</v>
      </c>
      <c r="C546" s="11">
        <v>65</v>
      </c>
      <c r="D546" s="11">
        <v>54</v>
      </c>
      <c r="E546" s="11">
        <v>57</v>
      </c>
      <c r="F546" s="11">
        <v>64</v>
      </c>
      <c r="G546" s="11">
        <v>55</v>
      </c>
      <c r="H546" s="11">
        <v>58</v>
      </c>
      <c r="I546" s="11">
        <v>59</v>
      </c>
      <c r="J546" s="11">
        <v>18</v>
      </c>
      <c r="K546" s="11">
        <v>15</v>
      </c>
      <c r="L546" s="11">
        <v>16</v>
      </c>
      <c r="M546" s="11">
        <v>12</v>
      </c>
      <c r="N546" s="11">
        <v>16</v>
      </c>
      <c r="O546" s="11">
        <v>16</v>
      </c>
      <c r="P546" s="11">
        <v>16</v>
      </c>
      <c r="Q546" s="11">
        <v>7</v>
      </c>
      <c r="R546" s="11">
        <v>6</v>
      </c>
      <c r="S546" s="11">
        <v>9</v>
      </c>
      <c r="T546" s="11">
        <v>10</v>
      </c>
      <c r="U546" s="11">
        <v>8</v>
      </c>
      <c r="V546" s="11">
        <v>6</v>
      </c>
      <c r="W546" s="11">
        <v>7</v>
      </c>
      <c r="X546" s="11">
        <v>0</v>
      </c>
      <c r="Y546" s="11">
        <f t="shared" si="50"/>
        <v>574</v>
      </c>
      <c r="Z546" s="24">
        <f t="shared" si="51"/>
        <v>126</v>
      </c>
      <c r="AA546" s="11">
        <f t="shared" si="52"/>
        <v>700</v>
      </c>
    </row>
    <row r="547" spans="1:27" x14ac:dyDescent="0.25">
      <c r="A547" s="22" t="str">
        <f t="shared" si="54"/>
        <v>City of Mount Vernon - 52</v>
      </c>
      <c r="B547" s="11">
        <v>200052</v>
      </c>
      <c r="C547" s="11">
        <v>93</v>
      </c>
      <c r="D547" s="11">
        <v>84</v>
      </c>
      <c r="E547" s="11">
        <v>92</v>
      </c>
      <c r="F547" s="11">
        <v>93</v>
      </c>
      <c r="G547" s="11">
        <v>84</v>
      </c>
      <c r="H547" s="11">
        <v>83</v>
      </c>
      <c r="I547" s="11">
        <v>86</v>
      </c>
      <c r="J547" s="11">
        <v>5</v>
      </c>
      <c r="K547" s="11">
        <v>2</v>
      </c>
      <c r="L547" s="11">
        <v>2</v>
      </c>
      <c r="M547" s="11">
        <v>2</v>
      </c>
      <c r="N547" s="11">
        <v>2</v>
      </c>
      <c r="O547" s="11">
        <v>2</v>
      </c>
      <c r="P547" s="11">
        <v>4</v>
      </c>
      <c r="Q547" s="11">
        <v>2</v>
      </c>
      <c r="R547" s="11">
        <v>2</v>
      </c>
      <c r="S547" s="11">
        <v>1</v>
      </c>
      <c r="T547" s="11">
        <v>1</v>
      </c>
      <c r="U547" s="11">
        <v>3</v>
      </c>
      <c r="V547" s="11">
        <v>2</v>
      </c>
      <c r="W547" s="11">
        <v>0</v>
      </c>
      <c r="X547" s="11">
        <v>0</v>
      </c>
      <c r="Y547" s="11">
        <f t="shared" si="50"/>
        <v>645</v>
      </c>
      <c r="Z547" s="24">
        <f t="shared" si="51"/>
        <v>195</v>
      </c>
      <c r="AA547" s="11">
        <f t="shared" si="52"/>
        <v>840</v>
      </c>
    </row>
    <row r="548" spans="1:27" x14ac:dyDescent="0.25">
      <c r="A548" s="22" t="str">
        <f t="shared" si="54"/>
        <v>City of Mount Vernon - 53</v>
      </c>
      <c r="B548" s="11">
        <v>200053</v>
      </c>
      <c r="C548" s="11">
        <v>144</v>
      </c>
      <c r="D548" s="11">
        <v>135</v>
      </c>
      <c r="E548" s="11">
        <v>147</v>
      </c>
      <c r="F548" s="11">
        <v>152</v>
      </c>
      <c r="G548" s="11">
        <v>140</v>
      </c>
      <c r="H548" s="11">
        <v>136</v>
      </c>
      <c r="I548" s="11">
        <v>140</v>
      </c>
      <c r="J548" s="11">
        <v>83</v>
      </c>
      <c r="K548" s="11">
        <v>73</v>
      </c>
      <c r="L548" s="11">
        <v>72</v>
      </c>
      <c r="M548" s="11">
        <v>70</v>
      </c>
      <c r="N548" s="11">
        <v>71</v>
      </c>
      <c r="O548" s="11">
        <v>74</v>
      </c>
      <c r="P548" s="11">
        <v>69</v>
      </c>
      <c r="Q548" s="11">
        <v>6</v>
      </c>
      <c r="R548" s="11">
        <v>7</v>
      </c>
      <c r="S548" s="11">
        <v>7</v>
      </c>
      <c r="T548" s="11">
        <v>8</v>
      </c>
      <c r="U548" s="11">
        <v>8</v>
      </c>
      <c r="V548" s="11">
        <v>6</v>
      </c>
      <c r="W548" s="11">
        <v>8</v>
      </c>
      <c r="X548" s="11">
        <v>0</v>
      </c>
      <c r="Y548" s="11">
        <f t="shared" ref="Y548:Y612" si="55">SUM(C548:X548)</f>
        <v>1556</v>
      </c>
      <c r="Z548" s="24">
        <f t="shared" ref="Z548:Z612" si="56">SUM(AA548-Y548)</f>
        <v>187</v>
      </c>
      <c r="AA548" s="11">
        <f t="shared" ref="AA548:AA612" si="57">VLOOKUP(B548,KEY,2,FALSE)*7</f>
        <v>1743</v>
      </c>
    </row>
    <row r="549" spans="1:27" x14ac:dyDescent="0.25">
      <c r="A549" s="22" t="str">
        <f t="shared" si="54"/>
        <v>City of Mount Vernon - 54</v>
      </c>
      <c r="B549" s="11">
        <v>200054</v>
      </c>
      <c r="C549" s="11">
        <v>99</v>
      </c>
      <c r="D549" s="11">
        <v>91</v>
      </c>
      <c r="E549" s="11">
        <v>92</v>
      </c>
      <c r="F549" s="11">
        <v>98</v>
      </c>
      <c r="G549" s="11">
        <v>91</v>
      </c>
      <c r="H549" s="11">
        <v>87</v>
      </c>
      <c r="I549" s="11">
        <v>88</v>
      </c>
      <c r="J549" s="11">
        <v>34</v>
      </c>
      <c r="K549" s="11">
        <v>34</v>
      </c>
      <c r="L549" s="11">
        <v>33</v>
      </c>
      <c r="M549" s="11">
        <v>32</v>
      </c>
      <c r="N549" s="11">
        <v>32</v>
      </c>
      <c r="O549" s="11">
        <v>32</v>
      </c>
      <c r="P549" s="11">
        <v>36</v>
      </c>
      <c r="Q549" s="11">
        <v>6</v>
      </c>
      <c r="R549" s="11">
        <v>4</v>
      </c>
      <c r="S549" s="11">
        <v>9</v>
      </c>
      <c r="T549" s="11">
        <v>8</v>
      </c>
      <c r="U549" s="11">
        <v>3</v>
      </c>
      <c r="V549" s="11">
        <v>4</v>
      </c>
      <c r="W549" s="11">
        <v>3</v>
      </c>
      <c r="X549" s="11">
        <v>0</v>
      </c>
      <c r="Y549" s="11">
        <f t="shared" si="55"/>
        <v>916</v>
      </c>
      <c r="Z549" s="24">
        <f t="shared" si="56"/>
        <v>127</v>
      </c>
      <c r="AA549" s="11">
        <f t="shared" si="57"/>
        <v>1043</v>
      </c>
    </row>
    <row r="550" spans="1:27" x14ac:dyDescent="0.25">
      <c r="A550" s="22" t="str">
        <f t="shared" si="54"/>
        <v>City of Mount Vernon - 55</v>
      </c>
      <c r="B550" s="11">
        <v>200055</v>
      </c>
      <c r="C550" s="11">
        <v>112</v>
      </c>
      <c r="D550" s="11">
        <v>106</v>
      </c>
      <c r="E550" s="11">
        <v>108</v>
      </c>
      <c r="F550" s="11">
        <v>106</v>
      </c>
      <c r="G550" s="11">
        <v>105</v>
      </c>
      <c r="H550" s="11">
        <v>103</v>
      </c>
      <c r="I550" s="11">
        <v>106</v>
      </c>
      <c r="J550" s="11">
        <v>6</v>
      </c>
      <c r="K550" s="11">
        <v>6</v>
      </c>
      <c r="L550" s="11">
        <v>6</v>
      </c>
      <c r="M550" s="11">
        <v>6</v>
      </c>
      <c r="N550" s="11">
        <v>6</v>
      </c>
      <c r="O550" s="11">
        <v>6</v>
      </c>
      <c r="P550" s="11">
        <v>6</v>
      </c>
      <c r="Q550" s="11">
        <v>0</v>
      </c>
      <c r="R550" s="11">
        <v>0</v>
      </c>
      <c r="S550" s="11">
        <v>1</v>
      </c>
      <c r="T550" s="11">
        <v>1</v>
      </c>
      <c r="U550" s="11">
        <v>0</v>
      </c>
      <c r="V550" s="11">
        <v>0</v>
      </c>
      <c r="W550" s="11">
        <v>0</v>
      </c>
      <c r="X550" s="11">
        <v>0</v>
      </c>
      <c r="Y550" s="11">
        <f t="shared" si="55"/>
        <v>790</v>
      </c>
      <c r="Z550" s="24">
        <f t="shared" si="56"/>
        <v>127</v>
      </c>
      <c r="AA550" s="11">
        <f t="shared" si="57"/>
        <v>917</v>
      </c>
    </row>
    <row r="551" spans="1:27" x14ac:dyDescent="0.25">
      <c r="A551" s="22" t="str">
        <f t="shared" si="54"/>
        <v>City of Mount Vernon - 56</v>
      </c>
      <c r="B551" s="11">
        <v>200056</v>
      </c>
      <c r="C551" s="11">
        <v>149</v>
      </c>
      <c r="D551" s="11">
        <v>142</v>
      </c>
      <c r="E551" s="11">
        <v>148</v>
      </c>
      <c r="F551" s="11">
        <v>150</v>
      </c>
      <c r="G551" s="11">
        <v>144</v>
      </c>
      <c r="H551" s="11">
        <v>142</v>
      </c>
      <c r="I551" s="11">
        <v>146</v>
      </c>
      <c r="J551" s="11">
        <v>19</v>
      </c>
      <c r="K551" s="11">
        <v>17</v>
      </c>
      <c r="L551" s="11">
        <v>16</v>
      </c>
      <c r="M551" s="11">
        <v>16</v>
      </c>
      <c r="N551" s="11">
        <v>15</v>
      </c>
      <c r="O551" s="11">
        <v>14</v>
      </c>
      <c r="P551" s="11">
        <v>15</v>
      </c>
      <c r="Q551" s="11">
        <v>0</v>
      </c>
      <c r="R551" s="11">
        <v>0</v>
      </c>
      <c r="S551" s="11">
        <v>0</v>
      </c>
      <c r="T551" s="11">
        <v>0</v>
      </c>
      <c r="U551" s="11">
        <v>1</v>
      </c>
      <c r="V551" s="11">
        <v>1</v>
      </c>
      <c r="W551" s="11">
        <v>0</v>
      </c>
      <c r="X551" s="11">
        <v>0</v>
      </c>
      <c r="Y551" s="11">
        <f t="shared" si="55"/>
        <v>1135</v>
      </c>
      <c r="Z551" s="24">
        <f t="shared" si="56"/>
        <v>167</v>
      </c>
      <c r="AA551" s="11">
        <f t="shared" si="57"/>
        <v>1302</v>
      </c>
    </row>
    <row r="552" spans="1:27" x14ac:dyDescent="0.25">
      <c r="A552" s="22" t="str">
        <f t="shared" si="54"/>
        <v>City of Mount Vernon - 57</v>
      </c>
      <c r="B552" s="11">
        <v>200057</v>
      </c>
      <c r="C552" s="11">
        <v>18</v>
      </c>
      <c r="D552" s="11">
        <v>18</v>
      </c>
      <c r="E552" s="11">
        <v>18</v>
      </c>
      <c r="F552" s="11">
        <v>18</v>
      </c>
      <c r="G552" s="11">
        <v>18</v>
      </c>
      <c r="H552" s="11">
        <v>19</v>
      </c>
      <c r="I552" s="11">
        <v>19</v>
      </c>
      <c r="J552" s="11">
        <v>1</v>
      </c>
      <c r="K552" s="11">
        <v>1</v>
      </c>
      <c r="L552" s="11">
        <v>1</v>
      </c>
      <c r="M552" s="11">
        <v>1</v>
      </c>
      <c r="N552" s="11">
        <v>1</v>
      </c>
      <c r="O552" s="11">
        <v>1</v>
      </c>
      <c r="P552" s="11">
        <v>1</v>
      </c>
      <c r="Q552" s="11">
        <v>2</v>
      </c>
      <c r="R552" s="11">
        <v>2</v>
      </c>
      <c r="S552" s="11">
        <v>2</v>
      </c>
      <c r="T552" s="11">
        <v>2</v>
      </c>
      <c r="U552" s="11">
        <v>2</v>
      </c>
      <c r="V552" s="11">
        <v>2</v>
      </c>
      <c r="W552" s="11">
        <v>2</v>
      </c>
      <c r="X552" s="11">
        <v>0</v>
      </c>
      <c r="Y552" s="11">
        <f t="shared" si="55"/>
        <v>149</v>
      </c>
      <c r="Z552" s="24">
        <f t="shared" si="56"/>
        <v>5</v>
      </c>
      <c r="AA552" s="11">
        <f t="shared" si="57"/>
        <v>154</v>
      </c>
    </row>
    <row r="553" spans="1:27" x14ac:dyDescent="0.25">
      <c r="A553" s="22" t="str">
        <f t="shared" si="54"/>
        <v>City of Mount Vernon - 58</v>
      </c>
      <c r="B553" s="11">
        <v>200058</v>
      </c>
      <c r="C553" s="11">
        <v>23</v>
      </c>
      <c r="D553" s="11">
        <v>19</v>
      </c>
      <c r="E553" s="11">
        <v>22</v>
      </c>
      <c r="F553" s="11">
        <v>23</v>
      </c>
      <c r="G553" s="11">
        <v>20</v>
      </c>
      <c r="H553" s="11">
        <v>22</v>
      </c>
      <c r="I553" s="11">
        <v>22</v>
      </c>
      <c r="J553" s="11">
        <v>0</v>
      </c>
      <c r="K553" s="11">
        <v>1</v>
      </c>
      <c r="L553" s="11">
        <v>0</v>
      </c>
      <c r="M553" s="11">
        <v>2</v>
      </c>
      <c r="N553" s="11">
        <v>1</v>
      </c>
      <c r="O553" s="11">
        <v>1</v>
      </c>
      <c r="P553" s="11">
        <v>0</v>
      </c>
      <c r="Q553" s="11">
        <v>2</v>
      </c>
      <c r="R553" s="11">
        <v>0</v>
      </c>
      <c r="S553" s="11">
        <v>2</v>
      </c>
      <c r="T553" s="11">
        <v>0</v>
      </c>
      <c r="U553" s="11">
        <v>1</v>
      </c>
      <c r="V553" s="11">
        <v>0</v>
      </c>
      <c r="W553" s="11">
        <v>1</v>
      </c>
      <c r="X553" s="11">
        <v>0</v>
      </c>
      <c r="Y553" s="11">
        <f t="shared" si="55"/>
        <v>162</v>
      </c>
      <c r="Z553" s="24">
        <f t="shared" si="56"/>
        <v>48</v>
      </c>
      <c r="AA553" s="11">
        <f t="shared" si="57"/>
        <v>210</v>
      </c>
    </row>
    <row r="554" spans="1:27" x14ac:dyDescent="0.25">
      <c r="A554" s="22" t="str">
        <f t="shared" si="54"/>
        <v>City of Mount Vernon - 59</v>
      </c>
      <c r="B554" s="11">
        <v>200059</v>
      </c>
      <c r="C554" s="11">
        <v>6</v>
      </c>
      <c r="D554" s="11">
        <v>6</v>
      </c>
      <c r="E554" s="11">
        <v>6</v>
      </c>
      <c r="F554" s="11">
        <v>5</v>
      </c>
      <c r="G554" s="11">
        <v>5</v>
      </c>
      <c r="H554" s="11">
        <v>4</v>
      </c>
      <c r="I554" s="11">
        <v>5</v>
      </c>
      <c r="J554" s="11">
        <v>3</v>
      </c>
      <c r="K554" s="11">
        <v>2</v>
      </c>
      <c r="L554" s="11">
        <v>2</v>
      </c>
      <c r="M554" s="11">
        <v>3</v>
      </c>
      <c r="N554" s="11">
        <v>2</v>
      </c>
      <c r="O554" s="11">
        <v>3</v>
      </c>
      <c r="P554" s="11">
        <v>2</v>
      </c>
      <c r="Q554" s="11">
        <v>0</v>
      </c>
      <c r="R554" s="11">
        <v>0</v>
      </c>
      <c r="S554" s="11">
        <v>0</v>
      </c>
      <c r="T554" s="11">
        <v>0</v>
      </c>
      <c r="U554" s="11">
        <v>0</v>
      </c>
      <c r="V554" s="11">
        <v>0</v>
      </c>
      <c r="W554" s="11">
        <v>0</v>
      </c>
      <c r="X554" s="11">
        <v>0</v>
      </c>
      <c r="Y554" s="11">
        <f t="shared" si="55"/>
        <v>54</v>
      </c>
      <c r="Z554" s="24">
        <f t="shared" si="56"/>
        <v>23</v>
      </c>
      <c r="AA554" s="11">
        <f t="shared" si="57"/>
        <v>77</v>
      </c>
    </row>
    <row r="555" spans="1:27" x14ac:dyDescent="0.25">
      <c r="A555" s="22" t="str">
        <f t="shared" si="54"/>
        <v>City of Mount Vernon - 60</v>
      </c>
      <c r="B555" s="11">
        <v>200060</v>
      </c>
      <c r="C555" s="11">
        <v>13</v>
      </c>
      <c r="D555" s="11">
        <v>14</v>
      </c>
      <c r="E555" s="11">
        <v>13</v>
      </c>
      <c r="F555" s="11">
        <v>14</v>
      </c>
      <c r="G555" s="11">
        <v>13</v>
      </c>
      <c r="H555" s="11">
        <v>14</v>
      </c>
      <c r="I555" s="11">
        <v>13</v>
      </c>
      <c r="J555" s="11">
        <v>5</v>
      </c>
      <c r="K555" s="11">
        <v>4</v>
      </c>
      <c r="L555" s="11">
        <v>5</v>
      </c>
      <c r="M555" s="11">
        <v>4</v>
      </c>
      <c r="N555" s="11">
        <v>5</v>
      </c>
      <c r="O555" s="11">
        <v>3</v>
      </c>
      <c r="P555" s="11">
        <v>4</v>
      </c>
      <c r="Q555" s="11">
        <v>1</v>
      </c>
      <c r="R555" s="11">
        <v>2</v>
      </c>
      <c r="S555" s="11">
        <v>1</v>
      </c>
      <c r="T555" s="11">
        <v>2</v>
      </c>
      <c r="U555" s="11">
        <v>1</v>
      </c>
      <c r="V555" s="11">
        <v>2</v>
      </c>
      <c r="W555" s="11">
        <v>1</v>
      </c>
      <c r="X555" s="11">
        <v>0</v>
      </c>
      <c r="Y555" s="11">
        <f t="shared" si="55"/>
        <v>134</v>
      </c>
      <c r="Z555" s="24">
        <f t="shared" si="56"/>
        <v>20</v>
      </c>
      <c r="AA555" s="11">
        <f t="shared" si="57"/>
        <v>154</v>
      </c>
    </row>
    <row r="556" spans="1:27" x14ac:dyDescent="0.25">
      <c r="A556" s="22" t="str">
        <f t="shared" si="54"/>
        <v>City of Mount Vernon - 61</v>
      </c>
      <c r="B556" s="11">
        <v>200061</v>
      </c>
      <c r="C556" s="11">
        <v>185</v>
      </c>
      <c r="D556" s="11">
        <v>179</v>
      </c>
      <c r="E556" s="11">
        <v>181</v>
      </c>
      <c r="F556" s="11">
        <v>183</v>
      </c>
      <c r="G556" s="11">
        <v>178</v>
      </c>
      <c r="H556" s="11">
        <v>173</v>
      </c>
      <c r="I556" s="11">
        <v>176</v>
      </c>
      <c r="J556" s="11">
        <v>30</v>
      </c>
      <c r="K556" s="11">
        <v>29</v>
      </c>
      <c r="L556" s="11">
        <v>28</v>
      </c>
      <c r="M556" s="11">
        <v>29</v>
      </c>
      <c r="N556" s="11">
        <v>27</v>
      </c>
      <c r="O556" s="11">
        <v>31</v>
      </c>
      <c r="P556" s="11">
        <v>28</v>
      </c>
      <c r="Q556" s="11">
        <v>0</v>
      </c>
      <c r="R556" s="11">
        <v>1</v>
      </c>
      <c r="S556" s="11">
        <v>1</v>
      </c>
      <c r="T556" s="11">
        <v>2</v>
      </c>
      <c r="U556" s="11">
        <v>1</v>
      </c>
      <c r="V556" s="11">
        <v>0</v>
      </c>
      <c r="W556" s="11">
        <v>0</v>
      </c>
      <c r="X556" s="11">
        <v>0</v>
      </c>
      <c r="Y556" s="11">
        <f t="shared" si="55"/>
        <v>1462</v>
      </c>
      <c r="Z556" s="24">
        <f t="shared" si="56"/>
        <v>169</v>
      </c>
      <c r="AA556" s="11">
        <f t="shared" si="57"/>
        <v>1631</v>
      </c>
    </row>
    <row r="557" spans="1:27" x14ac:dyDescent="0.25">
      <c r="A557" s="22" t="str">
        <f t="shared" si="54"/>
        <v>City of Mount Vernon - 62</v>
      </c>
      <c r="B557" s="11">
        <v>200062</v>
      </c>
      <c r="C557" s="11">
        <v>79</v>
      </c>
      <c r="D557" s="11">
        <v>74</v>
      </c>
      <c r="E557" s="11">
        <v>81</v>
      </c>
      <c r="F557" s="11">
        <v>81</v>
      </c>
      <c r="G557" s="11">
        <v>76</v>
      </c>
      <c r="H557" s="11">
        <v>75</v>
      </c>
      <c r="I557" s="11">
        <v>71</v>
      </c>
      <c r="J557" s="11">
        <v>9</v>
      </c>
      <c r="K557" s="11">
        <v>8</v>
      </c>
      <c r="L557" s="11">
        <v>8</v>
      </c>
      <c r="M557" s="11">
        <v>8</v>
      </c>
      <c r="N557" s="11">
        <v>9</v>
      </c>
      <c r="O557" s="11">
        <v>9</v>
      </c>
      <c r="P557" s="11">
        <v>9</v>
      </c>
      <c r="Q557" s="11">
        <v>1</v>
      </c>
      <c r="R557" s="11">
        <v>0</v>
      </c>
      <c r="S557" s="11">
        <v>0</v>
      </c>
      <c r="T557" s="11">
        <v>0</v>
      </c>
      <c r="U557" s="11">
        <v>0</v>
      </c>
      <c r="V557" s="11">
        <v>0</v>
      </c>
      <c r="W557" s="11">
        <v>0</v>
      </c>
      <c r="X557" s="11">
        <v>0</v>
      </c>
      <c r="Y557" s="11">
        <f t="shared" si="55"/>
        <v>598</v>
      </c>
      <c r="Z557" s="24">
        <f t="shared" si="56"/>
        <v>81</v>
      </c>
      <c r="AA557" s="11">
        <f t="shared" si="57"/>
        <v>679</v>
      </c>
    </row>
    <row r="558" spans="1:27" x14ac:dyDescent="0.25">
      <c r="A558" s="22" t="str">
        <f t="shared" si="54"/>
        <v>City of Mount Vernon - 64</v>
      </c>
      <c r="B558" s="11">
        <v>200064</v>
      </c>
      <c r="C558" s="11">
        <v>248</v>
      </c>
      <c r="D558" s="11">
        <v>238</v>
      </c>
      <c r="E558" s="11">
        <v>248</v>
      </c>
      <c r="F558" s="11">
        <v>247</v>
      </c>
      <c r="G558" s="11">
        <v>226</v>
      </c>
      <c r="H558" s="11">
        <v>229</v>
      </c>
      <c r="I558" s="11">
        <v>226</v>
      </c>
      <c r="J558" s="11">
        <v>36</v>
      </c>
      <c r="K558" s="11">
        <v>33</v>
      </c>
      <c r="L558" s="11">
        <v>29</v>
      </c>
      <c r="M558" s="11">
        <v>27</v>
      </c>
      <c r="N558" s="11">
        <v>28</v>
      </c>
      <c r="O558" s="11">
        <v>30</v>
      </c>
      <c r="P558" s="11">
        <v>29</v>
      </c>
      <c r="Q558" s="11">
        <v>4</v>
      </c>
      <c r="R558" s="11">
        <v>4</v>
      </c>
      <c r="S558" s="11">
        <v>4</v>
      </c>
      <c r="T558" s="11">
        <v>5</v>
      </c>
      <c r="U558" s="11">
        <v>7</v>
      </c>
      <c r="V558" s="11">
        <v>5</v>
      </c>
      <c r="W558" s="11">
        <v>5</v>
      </c>
      <c r="X558" s="11">
        <v>1</v>
      </c>
      <c r="Y558" s="11">
        <f t="shared" si="55"/>
        <v>1909</v>
      </c>
      <c r="Z558" s="24">
        <f t="shared" si="56"/>
        <v>317</v>
      </c>
      <c r="AA558" s="11">
        <f t="shared" si="57"/>
        <v>2226</v>
      </c>
    </row>
    <row r="559" spans="1:27" x14ac:dyDescent="0.25">
      <c r="A559" s="22" t="str">
        <f t="shared" si="54"/>
        <v>City of Mount Vernon - 65</v>
      </c>
      <c r="B559" s="11">
        <v>200065</v>
      </c>
      <c r="C559" s="11">
        <v>142</v>
      </c>
      <c r="D559" s="11">
        <v>140</v>
      </c>
      <c r="E559" s="11">
        <v>143</v>
      </c>
      <c r="F559" s="11">
        <v>152</v>
      </c>
      <c r="G559" s="11">
        <v>141</v>
      </c>
      <c r="H559" s="11">
        <v>141</v>
      </c>
      <c r="I559" s="11">
        <v>143</v>
      </c>
      <c r="J559" s="11">
        <v>35</v>
      </c>
      <c r="K559" s="11">
        <v>28</v>
      </c>
      <c r="L559" s="11">
        <v>28</v>
      </c>
      <c r="M559" s="11">
        <v>30</v>
      </c>
      <c r="N559" s="11">
        <v>28</v>
      </c>
      <c r="O559" s="11">
        <v>30</v>
      </c>
      <c r="P559" s="11">
        <v>27</v>
      </c>
      <c r="Q559" s="11">
        <v>3</v>
      </c>
      <c r="R559" s="11">
        <v>4</v>
      </c>
      <c r="S559" s="11">
        <v>4</v>
      </c>
      <c r="T559" s="11">
        <v>1</v>
      </c>
      <c r="U559" s="11">
        <v>1</v>
      </c>
      <c r="V559" s="11">
        <v>2</v>
      </c>
      <c r="W559" s="11">
        <v>2</v>
      </c>
      <c r="X559" s="11">
        <v>0</v>
      </c>
      <c r="Y559" s="11">
        <f t="shared" si="55"/>
        <v>1225</v>
      </c>
      <c r="Z559" s="24">
        <f t="shared" si="56"/>
        <v>140</v>
      </c>
      <c r="AA559" s="11">
        <f t="shared" si="57"/>
        <v>1365</v>
      </c>
    </row>
    <row r="560" spans="1:27" x14ac:dyDescent="0.25">
      <c r="A560" s="22" t="str">
        <f t="shared" si="54"/>
        <v>City of Mount Vernon - 66</v>
      </c>
      <c r="B560" s="11">
        <v>200066</v>
      </c>
      <c r="C560" s="11">
        <v>18</v>
      </c>
      <c r="D560" s="11">
        <v>17</v>
      </c>
      <c r="E560" s="11">
        <v>18</v>
      </c>
      <c r="F560" s="11">
        <v>18</v>
      </c>
      <c r="G560" s="11">
        <v>19</v>
      </c>
      <c r="H560" s="11">
        <v>17</v>
      </c>
      <c r="I560" s="11">
        <v>16</v>
      </c>
      <c r="J560" s="11">
        <v>5</v>
      </c>
      <c r="K560" s="11">
        <v>4</v>
      </c>
      <c r="L560" s="11">
        <v>4</v>
      </c>
      <c r="M560" s="11">
        <v>4</v>
      </c>
      <c r="N560" s="11">
        <v>4</v>
      </c>
      <c r="O560" s="11">
        <v>4</v>
      </c>
      <c r="P560" s="11">
        <v>4</v>
      </c>
      <c r="Q560" s="11">
        <v>1</v>
      </c>
      <c r="R560" s="11">
        <v>1</v>
      </c>
      <c r="S560" s="11">
        <v>1</v>
      </c>
      <c r="T560" s="11">
        <v>1</v>
      </c>
      <c r="U560" s="11">
        <v>1</v>
      </c>
      <c r="V560" s="11">
        <v>1</v>
      </c>
      <c r="W560" s="11">
        <v>1</v>
      </c>
      <c r="X560" s="11">
        <v>0</v>
      </c>
      <c r="Y560" s="11">
        <f t="shared" si="55"/>
        <v>159</v>
      </c>
      <c r="Z560" s="24">
        <f t="shared" si="56"/>
        <v>30</v>
      </c>
      <c r="AA560" s="11">
        <f t="shared" si="57"/>
        <v>189</v>
      </c>
    </row>
    <row r="561" spans="1:27" x14ac:dyDescent="0.25">
      <c r="A561" s="22" t="str">
        <f t="shared" si="54"/>
        <v>City of Mount Vernon - 67</v>
      </c>
      <c r="B561" s="11">
        <v>200067</v>
      </c>
      <c r="C561" s="11">
        <v>87</v>
      </c>
      <c r="D561" s="11">
        <v>82</v>
      </c>
      <c r="E561" s="11">
        <v>88</v>
      </c>
      <c r="F561" s="11">
        <v>88</v>
      </c>
      <c r="G561" s="11">
        <v>83</v>
      </c>
      <c r="H561" s="11">
        <v>81</v>
      </c>
      <c r="I561" s="11">
        <v>83</v>
      </c>
      <c r="J561" s="11">
        <v>27</v>
      </c>
      <c r="K561" s="11">
        <v>28</v>
      </c>
      <c r="L561" s="11">
        <v>32</v>
      </c>
      <c r="M561" s="11">
        <v>27</v>
      </c>
      <c r="N561" s="11">
        <v>30</v>
      </c>
      <c r="O561" s="11">
        <v>30</v>
      </c>
      <c r="P561" s="11">
        <v>29</v>
      </c>
      <c r="Q561" s="11">
        <v>2</v>
      </c>
      <c r="R561" s="11">
        <v>1</v>
      </c>
      <c r="S561" s="11">
        <v>0</v>
      </c>
      <c r="T561" s="11">
        <v>2</v>
      </c>
      <c r="U561" s="11">
        <v>2</v>
      </c>
      <c r="V561" s="11">
        <v>1</v>
      </c>
      <c r="W561" s="11">
        <v>1</v>
      </c>
      <c r="X561" s="11">
        <v>0</v>
      </c>
      <c r="Y561" s="11">
        <f t="shared" si="55"/>
        <v>804</v>
      </c>
      <c r="Z561" s="24">
        <f t="shared" si="56"/>
        <v>127</v>
      </c>
      <c r="AA561" s="11">
        <f t="shared" si="57"/>
        <v>931</v>
      </c>
    </row>
    <row r="562" spans="1:27" x14ac:dyDescent="0.25">
      <c r="A562" s="22" t="str">
        <f t="shared" si="54"/>
        <v>City of Mount Vernon - 68</v>
      </c>
      <c r="B562" s="11">
        <v>200068</v>
      </c>
      <c r="C562" s="11">
        <v>197</v>
      </c>
      <c r="D562" s="11">
        <v>178</v>
      </c>
      <c r="E562" s="11">
        <v>188</v>
      </c>
      <c r="F562" s="11">
        <v>190</v>
      </c>
      <c r="G562" s="11">
        <v>179</v>
      </c>
      <c r="H562" s="11">
        <v>176</v>
      </c>
      <c r="I562" s="11">
        <v>185</v>
      </c>
      <c r="J562" s="11">
        <v>8</v>
      </c>
      <c r="K562" s="11">
        <v>6</v>
      </c>
      <c r="L562" s="11">
        <v>5</v>
      </c>
      <c r="M562" s="11">
        <v>5</v>
      </c>
      <c r="N562" s="11">
        <v>5</v>
      </c>
      <c r="O562" s="11">
        <v>5</v>
      </c>
      <c r="P562" s="11">
        <v>7</v>
      </c>
      <c r="Q562" s="11">
        <v>3</v>
      </c>
      <c r="R562" s="11">
        <v>3</v>
      </c>
      <c r="S562" s="11">
        <v>0</v>
      </c>
      <c r="T562" s="11">
        <v>0</v>
      </c>
      <c r="U562" s="11">
        <v>2</v>
      </c>
      <c r="V562" s="11">
        <v>2</v>
      </c>
      <c r="W562" s="11">
        <v>3</v>
      </c>
      <c r="X562" s="11">
        <v>0</v>
      </c>
      <c r="Y562" s="11">
        <f t="shared" si="55"/>
        <v>1347</v>
      </c>
      <c r="Z562" s="24">
        <f t="shared" si="56"/>
        <v>284</v>
      </c>
      <c r="AA562" s="11">
        <f t="shared" si="57"/>
        <v>1631</v>
      </c>
    </row>
    <row r="563" spans="1:27" x14ac:dyDescent="0.25">
      <c r="A563" s="22" t="str">
        <f t="shared" si="54"/>
        <v>City of Mount Vernon - 69</v>
      </c>
      <c r="B563" s="11">
        <v>200069</v>
      </c>
      <c r="C563" s="11">
        <v>169</v>
      </c>
      <c r="D563" s="11">
        <v>162</v>
      </c>
      <c r="E563" s="11">
        <v>169</v>
      </c>
      <c r="F563" s="11">
        <v>174</v>
      </c>
      <c r="G563" s="11">
        <v>162</v>
      </c>
      <c r="H563" s="11">
        <v>161</v>
      </c>
      <c r="I563" s="11">
        <v>160</v>
      </c>
      <c r="J563" s="11">
        <v>13</v>
      </c>
      <c r="K563" s="11">
        <v>12</v>
      </c>
      <c r="L563" s="11">
        <v>12</v>
      </c>
      <c r="M563" s="11">
        <v>9</v>
      </c>
      <c r="N563" s="11">
        <v>11</v>
      </c>
      <c r="O563" s="11">
        <v>10</v>
      </c>
      <c r="P563" s="11">
        <v>12</v>
      </c>
      <c r="Q563" s="11">
        <v>3</v>
      </c>
      <c r="R563" s="11">
        <v>4</v>
      </c>
      <c r="S563" s="11">
        <v>3</v>
      </c>
      <c r="T563" s="11">
        <v>4</v>
      </c>
      <c r="U563" s="11">
        <v>6</v>
      </c>
      <c r="V563" s="11">
        <v>5</v>
      </c>
      <c r="W563" s="11">
        <v>4</v>
      </c>
      <c r="X563" s="11">
        <v>0</v>
      </c>
      <c r="Y563" s="11">
        <f t="shared" si="55"/>
        <v>1265</v>
      </c>
      <c r="Z563" s="24">
        <f t="shared" si="56"/>
        <v>177</v>
      </c>
      <c r="AA563" s="11">
        <f t="shared" si="57"/>
        <v>1442</v>
      </c>
    </row>
    <row r="564" spans="1:27" x14ac:dyDescent="0.25">
      <c r="A564" s="22" t="str">
        <f t="shared" si="54"/>
        <v>City of Mount Vernon - 70</v>
      </c>
      <c r="B564" s="11">
        <v>200070</v>
      </c>
      <c r="C564" s="11">
        <v>14</v>
      </c>
      <c r="D564" s="11">
        <v>11</v>
      </c>
      <c r="E564" s="11">
        <v>12</v>
      </c>
      <c r="F564" s="11">
        <v>11</v>
      </c>
      <c r="G564" s="11">
        <v>13</v>
      </c>
      <c r="H564" s="11">
        <v>11</v>
      </c>
      <c r="I564" s="11">
        <v>11</v>
      </c>
      <c r="J564" s="11">
        <v>2</v>
      </c>
      <c r="K564" s="11">
        <v>2</v>
      </c>
      <c r="L564" s="11">
        <v>1</v>
      </c>
      <c r="M564" s="11">
        <v>2</v>
      </c>
      <c r="N564" s="11">
        <v>2</v>
      </c>
      <c r="O564" s="11">
        <v>2</v>
      </c>
      <c r="P564" s="11">
        <v>2</v>
      </c>
      <c r="Q564" s="11">
        <v>1</v>
      </c>
      <c r="R564" s="11">
        <v>1</v>
      </c>
      <c r="S564" s="11">
        <v>1</v>
      </c>
      <c r="T564" s="11">
        <v>1</v>
      </c>
      <c r="U564" s="11">
        <v>0</v>
      </c>
      <c r="V564" s="11">
        <v>1</v>
      </c>
      <c r="W564" s="11">
        <v>1</v>
      </c>
      <c r="X564" s="11">
        <v>0</v>
      </c>
      <c r="Y564" s="11">
        <f t="shared" si="55"/>
        <v>102</v>
      </c>
      <c r="Z564" s="24">
        <f t="shared" si="56"/>
        <v>31</v>
      </c>
      <c r="AA564" s="11">
        <f t="shared" si="57"/>
        <v>133</v>
      </c>
    </row>
    <row r="565" spans="1:27" x14ac:dyDescent="0.25">
      <c r="A565" s="22" t="str">
        <f t="shared" si="54"/>
        <v>City of Mount Vernon - 71</v>
      </c>
      <c r="B565" s="11">
        <v>200071</v>
      </c>
      <c r="C565" s="11">
        <v>0</v>
      </c>
      <c r="D565" s="11">
        <v>0</v>
      </c>
      <c r="E565" s="11">
        <v>0</v>
      </c>
      <c r="F565" s="11">
        <v>0</v>
      </c>
      <c r="G565" s="11">
        <v>0</v>
      </c>
      <c r="H565" s="11">
        <v>0</v>
      </c>
      <c r="I565" s="11">
        <v>0</v>
      </c>
      <c r="J565" s="11">
        <v>0</v>
      </c>
      <c r="K565" s="11">
        <v>0</v>
      </c>
      <c r="L565" s="11">
        <v>0</v>
      </c>
      <c r="M565" s="11">
        <v>0</v>
      </c>
      <c r="N565" s="11">
        <v>0</v>
      </c>
      <c r="O565" s="11">
        <v>0</v>
      </c>
      <c r="P565" s="11">
        <v>0</v>
      </c>
      <c r="Q565" s="11">
        <v>0</v>
      </c>
      <c r="R565" s="11">
        <v>0</v>
      </c>
      <c r="S565" s="11">
        <v>0</v>
      </c>
      <c r="T565" s="11">
        <v>0</v>
      </c>
      <c r="U565" s="11">
        <v>0</v>
      </c>
      <c r="V565" s="11">
        <v>0</v>
      </c>
      <c r="W565" s="11">
        <v>0</v>
      </c>
      <c r="X565" s="11">
        <v>0</v>
      </c>
      <c r="Y565" s="11">
        <f t="shared" si="55"/>
        <v>0</v>
      </c>
      <c r="Z565" s="24">
        <f t="shared" si="56"/>
        <v>0</v>
      </c>
      <c r="AA565" s="11">
        <f t="shared" si="57"/>
        <v>0</v>
      </c>
    </row>
    <row r="566" spans="1:27" x14ac:dyDescent="0.25">
      <c r="A566" s="22" t="str">
        <f t="shared" si="54"/>
        <v>City of Mount Vernon - 72</v>
      </c>
      <c r="B566" s="11">
        <v>200072</v>
      </c>
      <c r="C566" s="11">
        <v>2</v>
      </c>
      <c r="D566" s="11">
        <v>2</v>
      </c>
      <c r="E566" s="11">
        <v>2</v>
      </c>
      <c r="F566" s="11">
        <v>2</v>
      </c>
      <c r="G566" s="11">
        <v>2</v>
      </c>
      <c r="H566" s="11">
        <v>2</v>
      </c>
      <c r="I566" s="11">
        <v>2</v>
      </c>
      <c r="J566" s="11">
        <v>1</v>
      </c>
      <c r="K566" s="11">
        <v>1</v>
      </c>
      <c r="L566" s="11">
        <v>1</v>
      </c>
      <c r="M566" s="11">
        <v>1</v>
      </c>
      <c r="N566" s="11">
        <v>1</v>
      </c>
      <c r="O566" s="11">
        <v>0</v>
      </c>
      <c r="P566" s="11">
        <v>1</v>
      </c>
      <c r="Q566" s="11">
        <v>0</v>
      </c>
      <c r="R566" s="11">
        <v>0</v>
      </c>
      <c r="S566" s="11">
        <v>0</v>
      </c>
      <c r="T566" s="11">
        <v>0</v>
      </c>
      <c r="U566" s="11">
        <v>0</v>
      </c>
      <c r="V566" s="11">
        <v>1</v>
      </c>
      <c r="W566" s="11">
        <v>0</v>
      </c>
      <c r="X566" s="11">
        <v>0</v>
      </c>
      <c r="Y566" s="11">
        <f t="shared" si="55"/>
        <v>21</v>
      </c>
      <c r="Z566" s="24">
        <f t="shared" si="56"/>
        <v>0</v>
      </c>
      <c r="AA566" s="11">
        <f t="shared" si="57"/>
        <v>21</v>
      </c>
    </row>
    <row r="567" spans="1:27" x14ac:dyDescent="0.25">
      <c r="A567" s="22" t="str">
        <f t="shared" si="54"/>
        <v>City of Mount Vernon - 73</v>
      </c>
      <c r="B567" s="11">
        <v>200073</v>
      </c>
      <c r="C567" s="11">
        <v>68</v>
      </c>
      <c r="D567" s="11">
        <v>70</v>
      </c>
      <c r="E567" s="11">
        <v>65</v>
      </c>
      <c r="F567" s="11">
        <v>68</v>
      </c>
      <c r="G567" s="11">
        <v>69</v>
      </c>
      <c r="H567" s="11">
        <v>65</v>
      </c>
      <c r="I567" s="11">
        <v>68</v>
      </c>
      <c r="J567" s="11">
        <v>12</v>
      </c>
      <c r="K567" s="11">
        <v>10</v>
      </c>
      <c r="L567" s="11">
        <v>12</v>
      </c>
      <c r="M567" s="11">
        <v>11</v>
      </c>
      <c r="N567" s="11">
        <v>8</v>
      </c>
      <c r="O567" s="11">
        <v>12</v>
      </c>
      <c r="P567" s="11">
        <v>11</v>
      </c>
      <c r="Q567" s="11">
        <v>2</v>
      </c>
      <c r="R567" s="11">
        <v>1</v>
      </c>
      <c r="S567" s="11">
        <v>2</v>
      </c>
      <c r="T567" s="11">
        <v>1</v>
      </c>
      <c r="U567" s="11">
        <v>3</v>
      </c>
      <c r="V567" s="11">
        <v>3</v>
      </c>
      <c r="W567" s="11">
        <v>2</v>
      </c>
      <c r="X567" s="11">
        <v>0</v>
      </c>
      <c r="Y567" s="11">
        <f t="shared" si="55"/>
        <v>563</v>
      </c>
      <c r="Z567" s="24">
        <f t="shared" si="56"/>
        <v>116</v>
      </c>
      <c r="AA567" s="11">
        <f t="shared" si="57"/>
        <v>679</v>
      </c>
    </row>
    <row r="568" spans="1:27" x14ac:dyDescent="0.25">
      <c r="A568" s="22" t="str">
        <f t="shared" si="54"/>
        <v>City of Mount Vernon - 74</v>
      </c>
      <c r="B568" s="11">
        <v>200074</v>
      </c>
      <c r="C568" s="11">
        <v>7</v>
      </c>
      <c r="D568" s="11">
        <v>8</v>
      </c>
      <c r="E568" s="11">
        <v>8</v>
      </c>
      <c r="F568" s="11">
        <v>7</v>
      </c>
      <c r="G568" s="11">
        <v>7</v>
      </c>
      <c r="H568" s="11">
        <v>5</v>
      </c>
      <c r="I568" s="11">
        <v>7</v>
      </c>
      <c r="J568" s="11">
        <v>3</v>
      </c>
      <c r="K568" s="11">
        <v>3</v>
      </c>
      <c r="L568" s="11">
        <v>2</v>
      </c>
      <c r="M568" s="11">
        <v>2</v>
      </c>
      <c r="N568" s="11">
        <v>2</v>
      </c>
      <c r="O568" s="11">
        <v>2</v>
      </c>
      <c r="P568" s="11">
        <v>2</v>
      </c>
      <c r="Q568" s="11">
        <v>1</v>
      </c>
      <c r="R568" s="11">
        <v>1</v>
      </c>
      <c r="S568" s="11">
        <v>1</v>
      </c>
      <c r="T568" s="11">
        <v>1</v>
      </c>
      <c r="U568" s="11">
        <v>1</v>
      </c>
      <c r="V568" s="11">
        <v>1</v>
      </c>
      <c r="W568" s="11">
        <v>1</v>
      </c>
      <c r="X568" s="11">
        <v>0</v>
      </c>
      <c r="Y568" s="11">
        <f t="shared" si="55"/>
        <v>72</v>
      </c>
      <c r="Z568" s="24">
        <f t="shared" si="56"/>
        <v>5</v>
      </c>
      <c r="AA568" s="11">
        <f t="shared" si="57"/>
        <v>77</v>
      </c>
    </row>
    <row r="569" spans="1:27" ht="13.8" thickBot="1" x14ac:dyDescent="0.3">
      <c r="A569" s="18" t="str">
        <f t="shared" si="54"/>
        <v>City of Mount Vernon - 76</v>
      </c>
      <c r="B569" s="19">
        <v>200076</v>
      </c>
      <c r="C569" s="19">
        <v>163</v>
      </c>
      <c r="D569" s="19">
        <v>145</v>
      </c>
      <c r="E569" s="19">
        <v>152</v>
      </c>
      <c r="F569" s="19">
        <v>156</v>
      </c>
      <c r="G569" s="19">
        <v>147</v>
      </c>
      <c r="H569" s="19">
        <v>147</v>
      </c>
      <c r="I569" s="19">
        <v>153</v>
      </c>
      <c r="J569" s="19">
        <v>10</v>
      </c>
      <c r="K569" s="19">
        <v>10</v>
      </c>
      <c r="L569" s="19">
        <v>9</v>
      </c>
      <c r="M569" s="19">
        <v>10</v>
      </c>
      <c r="N569" s="19">
        <v>9</v>
      </c>
      <c r="O569" s="19">
        <v>11</v>
      </c>
      <c r="P569" s="19">
        <v>9</v>
      </c>
      <c r="Q569" s="19">
        <v>4</v>
      </c>
      <c r="R569" s="19">
        <v>3</v>
      </c>
      <c r="S569" s="19">
        <v>4</v>
      </c>
      <c r="T569" s="19">
        <v>3</v>
      </c>
      <c r="U569" s="19">
        <v>4</v>
      </c>
      <c r="V569" s="19">
        <v>2</v>
      </c>
      <c r="W569" s="19">
        <v>3</v>
      </c>
      <c r="X569" s="19">
        <v>0</v>
      </c>
      <c r="Y569" s="19">
        <f t="shared" si="55"/>
        <v>1154</v>
      </c>
      <c r="Z569" s="26">
        <f t="shared" si="56"/>
        <v>260</v>
      </c>
      <c r="AA569" s="19">
        <f t="shared" si="57"/>
        <v>1414</v>
      </c>
    </row>
    <row r="570" spans="1:27" x14ac:dyDescent="0.25">
      <c r="A570" s="22"/>
      <c r="B570" s="11" t="s">
        <v>977</v>
      </c>
      <c r="C570" s="11">
        <f>SUM(C496:C569)</f>
        <v>11537</v>
      </c>
      <c r="D570" s="11">
        <f t="shared" ref="D570:AA570" si="58">SUM(D496:D569)</f>
        <v>10889</v>
      </c>
      <c r="E570" s="11">
        <f t="shared" si="58"/>
        <v>11344</v>
      </c>
      <c r="F570" s="11">
        <f t="shared" si="58"/>
        <v>11566</v>
      </c>
      <c r="G570" s="11">
        <f t="shared" si="58"/>
        <v>10930</v>
      </c>
      <c r="H570" s="11">
        <f t="shared" si="58"/>
        <v>10652</v>
      </c>
      <c r="I570" s="11">
        <f t="shared" si="58"/>
        <v>10889</v>
      </c>
      <c r="J570" s="11">
        <f t="shared" si="58"/>
        <v>1956</v>
      </c>
      <c r="K570" s="11">
        <f t="shared" si="58"/>
        <v>1798</v>
      </c>
      <c r="L570" s="11">
        <f t="shared" si="58"/>
        <v>1821</v>
      </c>
      <c r="M570" s="11">
        <f t="shared" si="58"/>
        <v>1724</v>
      </c>
      <c r="N570" s="11">
        <f t="shared" si="58"/>
        <v>1702</v>
      </c>
      <c r="O570" s="11">
        <f t="shared" si="58"/>
        <v>1762</v>
      </c>
      <c r="P570" s="11">
        <f t="shared" si="58"/>
        <v>1718</v>
      </c>
      <c r="Q570" s="11">
        <f t="shared" si="58"/>
        <v>284</v>
      </c>
      <c r="R570" s="11">
        <f t="shared" si="58"/>
        <v>236</v>
      </c>
      <c r="S570" s="11">
        <f t="shared" si="58"/>
        <v>248</v>
      </c>
      <c r="T570" s="11">
        <f t="shared" si="58"/>
        <v>237</v>
      </c>
      <c r="U570" s="11">
        <f t="shared" si="58"/>
        <v>267</v>
      </c>
      <c r="V570" s="11">
        <f t="shared" si="58"/>
        <v>225</v>
      </c>
      <c r="W570" s="11">
        <f t="shared" si="58"/>
        <v>244</v>
      </c>
      <c r="X570" s="11">
        <f t="shared" si="58"/>
        <v>11</v>
      </c>
      <c r="Y570" s="11">
        <f t="shared" si="58"/>
        <v>92040</v>
      </c>
      <c r="Z570" s="11">
        <f t="shared" si="58"/>
        <v>17041</v>
      </c>
      <c r="AA570" s="11">
        <f t="shared" si="58"/>
        <v>109081</v>
      </c>
    </row>
    <row r="571" spans="1:27" x14ac:dyDescent="0.25">
      <c r="A571" s="22" t="str">
        <f t="shared" si="54"/>
        <v>City of New Rochelle - 1</v>
      </c>
      <c r="B571" s="11">
        <v>210001</v>
      </c>
      <c r="C571" s="11">
        <v>268</v>
      </c>
      <c r="D571" s="11">
        <v>255</v>
      </c>
      <c r="E571" s="11">
        <v>270</v>
      </c>
      <c r="F571" s="11">
        <v>273</v>
      </c>
      <c r="G571" s="11">
        <v>272</v>
      </c>
      <c r="H571" s="11">
        <v>257</v>
      </c>
      <c r="I571" s="11">
        <v>261</v>
      </c>
      <c r="J571" s="11">
        <v>240</v>
      </c>
      <c r="K571" s="11">
        <v>221</v>
      </c>
      <c r="L571" s="11">
        <v>228</v>
      </c>
      <c r="M571" s="11">
        <v>221</v>
      </c>
      <c r="N571" s="11">
        <v>218</v>
      </c>
      <c r="O571" s="11">
        <v>227</v>
      </c>
      <c r="P571" s="11">
        <v>217</v>
      </c>
      <c r="Q571" s="11">
        <v>22</v>
      </c>
      <c r="R571" s="11">
        <v>20</v>
      </c>
      <c r="S571" s="11">
        <v>22</v>
      </c>
      <c r="T571" s="11">
        <v>18</v>
      </c>
      <c r="U571" s="11">
        <v>18</v>
      </c>
      <c r="V571" s="11">
        <v>18</v>
      </c>
      <c r="W571" s="11">
        <v>16</v>
      </c>
      <c r="X571" s="11">
        <v>0</v>
      </c>
      <c r="Y571" s="11">
        <f t="shared" si="55"/>
        <v>3562</v>
      </c>
      <c r="Z571" s="24">
        <f t="shared" si="56"/>
        <v>442</v>
      </c>
      <c r="AA571" s="11">
        <f t="shared" si="57"/>
        <v>4004</v>
      </c>
    </row>
    <row r="572" spans="1:27" x14ac:dyDescent="0.25">
      <c r="A572" s="22" t="str">
        <f t="shared" si="54"/>
        <v>City of New Rochelle - 2</v>
      </c>
      <c r="B572" s="11">
        <v>210002</v>
      </c>
      <c r="C572" s="11">
        <v>179</v>
      </c>
      <c r="D572" s="11">
        <v>170</v>
      </c>
      <c r="E572" s="11">
        <v>181</v>
      </c>
      <c r="F572" s="11">
        <v>189</v>
      </c>
      <c r="G572" s="11">
        <v>172</v>
      </c>
      <c r="H572" s="11">
        <v>173</v>
      </c>
      <c r="I572" s="11">
        <v>173</v>
      </c>
      <c r="J572" s="11">
        <v>37</v>
      </c>
      <c r="K572" s="11">
        <v>35</v>
      </c>
      <c r="L572" s="11">
        <v>34</v>
      </c>
      <c r="M572" s="11">
        <v>34</v>
      </c>
      <c r="N572" s="11">
        <v>31</v>
      </c>
      <c r="O572" s="11">
        <v>33</v>
      </c>
      <c r="P572" s="11">
        <v>35</v>
      </c>
      <c r="Q572" s="11">
        <v>1</v>
      </c>
      <c r="R572" s="11">
        <v>1</v>
      </c>
      <c r="S572" s="11">
        <v>1</v>
      </c>
      <c r="T572" s="11">
        <v>0</v>
      </c>
      <c r="U572" s="11">
        <v>3</v>
      </c>
      <c r="V572" s="11">
        <v>1</v>
      </c>
      <c r="W572" s="11">
        <v>2</v>
      </c>
      <c r="X572" s="11">
        <v>0</v>
      </c>
      <c r="Y572" s="11">
        <f t="shared" si="55"/>
        <v>1485</v>
      </c>
      <c r="Z572" s="24">
        <f t="shared" si="56"/>
        <v>279</v>
      </c>
      <c r="AA572" s="11">
        <f t="shared" si="57"/>
        <v>1764</v>
      </c>
    </row>
    <row r="573" spans="1:27" x14ac:dyDescent="0.25">
      <c r="A573" s="22" t="str">
        <f t="shared" si="54"/>
        <v>City of New Rochelle - 3</v>
      </c>
      <c r="B573" s="11">
        <v>210003</v>
      </c>
      <c r="C573" s="11">
        <v>168</v>
      </c>
      <c r="D573" s="11">
        <v>155</v>
      </c>
      <c r="E573" s="11">
        <v>168</v>
      </c>
      <c r="F573" s="11">
        <v>172</v>
      </c>
      <c r="G573" s="11">
        <v>164</v>
      </c>
      <c r="H573" s="11">
        <v>151</v>
      </c>
      <c r="I573" s="11">
        <v>154</v>
      </c>
      <c r="J573" s="11">
        <v>128</v>
      </c>
      <c r="K573" s="11">
        <v>116</v>
      </c>
      <c r="L573" s="11">
        <v>118</v>
      </c>
      <c r="M573" s="11">
        <v>115</v>
      </c>
      <c r="N573" s="11">
        <v>109</v>
      </c>
      <c r="O573" s="11">
        <v>115</v>
      </c>
      <c r="P573" s="11">
        <v>114</v>
      </c>
      <c r="Q573" s="11">
        <v>7</v>
      </c>
      <c r="R573" s="11">
        <v>5</v>
      </c>
      <c r="S573" s="11">
        <v>8</v>
      </c>
      <c r="T573" s="11">
        <v>8</v>
      </c>
      <c r="U573" s="11">
        <v>8</v>
      </c>
      <c r="V573" s="11">
        <v>5</v>
      </c>
      <c r="W573" s="11">
        <v>9</v>
      </c>
      <c r="X573" s="11">
        <v>0</v>
      </c>
      <c r="Y573" s="11">
        <f t="shared" si="55"/>
        <v>1997</v>
      </c>
      <c r="Z573" s="24">
        <f t="shared" si="56"/>
        <v>397</v>
      </c>
      <c r="AA573" s="11">
        <f t="shared" si="57"/>
        <v>2394</v>
      </c>
    </row>
    <row r="574" spans="1:27" x14ac:dyDescent="0.25">
      <c r="A574" s="22" t="str">
        <f t="shared" si="54"/>
        <v>City of New Rochelle - 4</v>
      </c>
      <c r="B574" s="11">
        <v>210004</v>
      </c>
      <c r="C574" s="11">
        <v>168</v>
      </c>
      <c r="D574" s="11">
        <v>153</v>
      </c>
      <c r="E574" s="11">
        <v>173</v>
      </c>
      <c r="F574" s="11">
        <v>167</v>
      </c>
      <c r="G574" s="11">
        <v>169</v>
      </c>
      <c r="H574" s="11">
        <v>153</v>
      </c>
      <c r="I574" s="11">
        <v>158</v>
      </c>
      <c r="J574" s="11">
        <v>223</v>
      </c>
      <c r="K574" s="11">
        <v>211</v>
      </c>
      <c r="L574" s="11">
        <v>224</v>
      </c>
      <c r="M574" s="11">
        <v>213</v>
      </c>
      <c r="N574" s="11">
        <v>203</v>
      </c>
      <c r="O574" s="11">
        <v>203</v>
      </c>
      <c r="P574" s="11">
        <v>201</v>
      </c>
      <c r="Q574" s="11">
        <v>20</v>
      </c>
      <c r="R574" s="11">
        <v>11</v>
      </c>
      <c r="S574" s="11">
        <v>14</v>
      </c>
      <c r="T574" s="11">
        <v>16</v>
      </c>
      <c r="U574" s="11">
        <v>12</v>
      </c>
      <c r="V574" s="11">
        <v>11</v>
      </c>
      <c r="W574" s="11">
        <v>11</v>
      </c>
      <c r="X574" s="11">
        <v>0</v>
      </c>
      <c r="Y574" s="11">
        <f t="shared" si="55"/>
        <v>2714</v>
      </c>
      <c r="Z574" s="24">
        <f t="shared" si="56"/>
        <v>478</v>
      </c>
      <c r="AA574" s="11">
        <f t="shared" si="57"/>
        <v>3192</v>
      </c>
    </row>
    <row r="575" spans="1:27" x14ac:dyDescent="0.25">
      <c r="A575" s="22" t="str">
        <f t="shared" si="54"/>
        <v>City of New Rochelle - 5</v>
      </c>
      <c r="B575" s="11">
        <v>210005</v>
      </c>
      <c r="C575" s="11">
        <v>110</v>
      </c>
      <c r="D575" s="11">
        <v>98</v>
      </c>
      <c r="E575" s="11">
        <v>110</v>
      </c>
      <c r="F575" s="11">
        <v>111</v>
      </c>
      <c r="G575" s="11">
        <v>106</v>
      </c>
      <c r="H575" s="11">
        <v>100</v>
      </c>
      <c r="I575" s="11">
        <v>99</v>
      </c>
      <c r="J575" s="11">
        <v>87</v>
      </c>
      <c r="K575" s="11">
        <v>82</v>
      </c>
      <c r="L575" s="11">
        <v>77</v>
      </c>
      <c r="M575" s="11">
        <v>75</v>
      </c>
      <c r="N575" s="11">
        <v>76</v>
      </c>
      <c r="O575" s="11">
        <v>76</v>
      </c>
      <c r="P575" s="11">
        <v>77</v>
      </c>
      <c r="Q575" s="11">
        <v>5</v>
      </c>
      <c r="R575" s="11">
        <v>6</v>
      </c>
      <c r="S575" s="11">
        <v>8</v>
      </c>
      <c r="T575" s="11">
        <v>9</v>
      </c>
      <c r="U575" s="11">
        <v>8</v>
      </c>
      <c r="V575" s="11">
        <v>6</v>
      </c>
      <c r="W575" s="11">
        <v>8</v>
      </c>
      <c r="X575" s="11">
        <v>0</v>
      </c>
      <c r="Y575" s="11">
        <f t="shared" si="55"/>
        <v>1334</v>
      </c>
      <c r="Z575" s="24">
        <f t="shared" si="56"/>
        <v>283</v>
      </c>
      <c r="AA575" s="11">
        <f t="shared" si="57"/>
        <v>1617</v>
      </c>
    </row>
    <row r="576" spans="1:27" x14ac:dyDescent="0.25">
      <c r="A576" s="22" t="str">
        <f t="shared" si="54"/>
        <v>City of New Rochelle - 6</v>
      </c>
      <c r="B576" s="11">
        <v>210006</v>
      </c>
      <c r="C576" s="11">
        <v>171</v>
      </c>
      <c r="D576" s="11">
        <v>155</v>
      </c>
      <c r="E576" s="11">
        <v>164</v>
      </c>
      <c r="F576" s="11">
        <v>154</v>
      </c>
      <c r="G576" s="11">
        <v>159</v>
      </c>
      <c r="H576" s="11">
        <v>144</v>
      </c>
      <c r="I576" s="11">
        <v>151</v>
      </c>
      <c r="J576" s="11">
        <v>80</v>
      </c>
      <c r="K576" s="11">
        <v>78</v>
      </c>
      <c r="L576" s="11">
        <v>76</v>
      </c>
      <c r="M576" s="11">
        <v>77</v>
      </c>
      <c r="N576" s="11">
        <v>69</v>
      </c>
      <c r="O576" s="11">
        <v>73</v>
      </c>
      <c r="P576" s="11">
        <v>74</v>
      </c>
      <c r="Q576" s="11">
        <v>8</v>
      </c>
      <c r="R576" s="11">
        <v>5</v>
      </c>
      <c r="S576" s="11">
        <v>8</v>
      </c>
      <c r="T576" s="11">
        <v>5</v>
      </c>
      <c r="U576" s="11">
        <v>7</v>
      </c>
      <c r="V576" s="11">
        <v>5</v>
      </c>
      <c r="W576" s="11">
        <v>4</v>
      </c>
      <c r="X576" s="11">
        <v>0</v>
      </c>
      <c r="Y576" s="11">
        <f t="shared" si="55"/>
        <v>1667</v>
      </c>
      <c r="Z576" s="24">
        <f t="shared" si="56"/>
        <v>461</v>
      </c>
      <c r="AA576" s="11">
        <f t="shared" si="57"/>
        <v>2128</v>
      </c>
    </row>
    <row r="577" spans="1:27" x14ac:dyDescent="0.25">
      <c r="A577" s="22" t="str">
        <f t="shared" si="54"/>
        <v>City of New Rochelle - 7</v>
      </c>
      <c r="B577" s="11">
        <v>210007</v>
      </c>
      <c r="C577" s="11">
        <v>173</v>
      </c>
      <c r="D577" s="11">
        <v>160</v>
      </c>
      <c r="E577" s="11">
        <v>169</v>
      </c>
      <c r="F577" s="11">
        <v>176</v>
      </c>
      <c r="G577" s="11">
        <v>167</v>
      </c>
      <c r="H577" s="11">
        <v>164</v>
      </c>
      <c r="I577" s="11">
        <v>163</v>
      </c>
      <c r="J577" s="11">
        <v>135</v>
      </c>
      <c r="K577" s="11">
        <v>126</v>
      </c>
      <c r="L577" s="11">
        <v>132</v>
      </c>
      <c r="M577" s="11">
        <v>127</v>
      </c>
      <c r="N577" s="11">
        <v>122</v>
      </c>
      <c r="O577" s="11">
        <v>132</v>
      </c>
      <c r="P577" s="11">
        <v>122</v>
      </c>
      <c r="Q577" s="11">
        <v>10</v>
      </c>
      <c r="R577" s="11">
        <v>10</v>
      </c>
      <c r="S577" s="11">
        <v>9</v>
      </c>
      <c r="T577" s="11">
        <v>8</v>
      </c>
      <c r="U577" s="11">
        <v>8</v>
      </c>
      <c r="V577" s="11">
        <v>5</v>
      </c>
      <c r="W577" s="11">
        <v>9</v>
      </c>
      <c r="X577" s="11">
        <v>0</v>
      </c>
      <c r="Y577" s="11">
        <f t="shared" si="55"/>
        <v>2127</v>
      </c>
      <c r="Z577" s="24">
        <f t="shared" si="56"/>
        <v>246</v>
      </c>
      <c r="AA577" s="11">
        <f t="shared" si="57"/>
        <v>2373</v>
      </c>
    </row>
    <row r="578" spans="1:27" x14ac:dyDescent="0.25">
      <c r="A578" s="22" t="str">
        <f t="shared" si="54"/>
        <v>City of New Rochelle - 8</v>
      </c>
      <c r="B578" s="11">
        <v>210008</v>
      </c>
      <c r="C578" s="11">
        <v>51</v>
      </c>
      <c r="D578" s="11">
        <v>48</v>
      </c>
      <c r="E578" s="11">
        <v>51</v>
      </c>
      <c r="F578" s="11">
        <v>50</v>
      </c>
      <c r="G578" s="11">
        <v>48</v>
      </c>
      <c r="H578" s="11">
        <v>50</v>
      </c>
      <c r="I578" s="11">
        <v>48</v>
      </c>
      <c r="J578" s="11">
        <v>40</v>
      </c>
      <c r="K578" s="11">
        <v>39</v>
      </c>
      <c r="L578" s="11">
        <v>33</v>
      </c>
      <c r="M578" s="11">
        <v>35</v>
      </c>
      <c r="N578" s="11">
        <v>35</v>
      </c>
      <c r="O578" s="11">
        <v>34</v>
      </c>
      <c r="P578" s="11">
        <v>35</v>
      </c>
      <c r="Q578" s="11">
        <v>7</v>
      </c>
      <c r="R578" s="11">
        <v>7</v>
      </c>
      <c r="S578" s="11">
        <v>9</v>
      </c>
      <c r="T578" s="11">
        <v>7</v>
      </c>
      <c r="U578" s="11">
        <v>6</v>
      </c>
      <c r="V578" s="11">
        <v>6</v>
      </c>
      <c r="W578" s="11">
        <v>5</v>
      </c>
      <c r="X578" s="11">
        <v>0</v>
      </c>
      <c r="Y578" s="11">
        <f t="shared" si="55"/>
        <v>644</v>
      </c>
      <c r="Z578" s="24">
        <f t="shared" si="56"/>
        <v>91</v>
      </c>
      <c r="AA578" s="11">
        <f t="shared" si="57"/>
        <v>735</v>
      </c>
    </row>
    <row r="579" spans="1:27" x14ac:dyDescent="0.25">
      <c r="A579" s="22" t="str">
        <f t="shared" si="54"/>
        <v>City of New Rochelle - 9</v>
      </c>
      <c r="B579" s="11">
        <v>210009</v>
      </c>
      <c r="C579" s="11">
        <v>281</v>
      </c>
      <c r="D579" s="11">
        <v>269</v>
      </c>
      <c r="E579" s="11">
        <v>282</v>
      </c>
      <c r="F579" s="11">
        <v>274</v>
      </c>
      <c r="G579" s="11">
        <v>275</v>
      </c>
      <c r="H579" s="11">
        <v>260</v>
      </c>
      <c r="I579" s="11">
        <v>263</v>
      </c>
      <c r="J579" s="11">
        <v>60</v>
      </c>
      <c r="K579" s="11">
        <v>51</v>
      </c>
      <c r="L579" s="11">
        <v>59</v>
      </c>
      <c r="M579" s="11">
        <v>54</v>
      </c>
      <c r="N579" s="11">
        <v>49</v>
      </c>
      <c r="O579" s="11">
        <v>53</v>
      </c>
      <c r="P579" s="11">
        <v>53</v>
      </c>
      <c r="Q579" s="11">
        <v>9</v>
      </c>
      <c r="R579" s="11">
        <v>8</v>
      </c>
      <c r="S579" s="11">
        <v>4</v>
      </c>
      <c r="T579" s="11">
        <v>6</v>
      </c>
      <c r="U579" s="11">
        <v>11</v>
      </c>
      <c r="V579" s="11">
        <v>7</v>
      </c>
      <c r="W579" s="11">
        <v>7</v>
      </c>
      <c r="X579" s="11">
        <v>1</v>
      </c>
      <c r="Y579" s="11">
        <f t="shared" si="55"/>
        <v>2336</v>
      </c>
      <c r="Z579" s="24">
        <f t="shared" si="56"/>
        <v>513</v>
      </c>
      <c r="AA579" s="11">
        <f t="shared" si="57"/>
        <v>2849</v>
      </c>
    </row>
    <row r="580" spans="1:27" x14ac:dyDescent="0.25">
      <c r="A580" s="22" t="str">
        <f t="shared" si="54"/>
        <v>City of New Rochelle - 10</v>
      </c>
      <c r="B580" s="11">
        <v>210010</v>
      </c>
      <c r="C580" s="11">
        <v>161</v>
      </c>
      <c r="D580" s="11">
        <v>155</v>
      </c>
      <c r="E580" s="11">
        <v>159</v>
      </c>
      <c r="F580" s="11">
        <v>161</v>
      </c>
      <c r="G580" s="11">
        <v>157</v>
      </c>
      <c r="H580" s="11">
        <v>154</v>
      </c>
      <c r="I580" s="11">
        <v>158</v>
      </c>
      <c r="J580" s="11">
        <v>23</v>
      </c>
      <c r="K580" s="11">
        <v>24</v>
      </c>
      <c r="L580" s="11">
        <v>24</v>
      </c>
      <c r="M580" s="11">
        <v>22</v>
      </c>
      <c r="N580" s="11">
        <v>23</v>
      </c>
      <c r="O580" s="11">
        <v>23</v>
      </c>
      <c r="P580" s="11">
        <v>22</v>
      </c>
      <c r="Q580" s="11">
        <v>1</v>
      </c>
      <c r="R580" s="11">
        <v>2</v>
      </c>
      <c r="S580" s="11">
        <v>2</v>
      </c>
      <c r="T580" s="11">
        <v>2</v>
      </c>
      <c r="U580" s="11">
        <v>1</v>
      </c>
      <c r="V580" s="11">
        <v>1</v>
      </c>
      <c r="W580" s="11">
        <v>2</v>
      </c>
      <c r="X580" s="11">
        <v>0</v>
      </c>
      <c r="Y580" s="11">
        <f t="shared" si="55"/>
        <v>1277</v>
      </c>
      <c r="Z580" s="24">
        <f t="shared" si="56"/>
        <v>158</v>
      </c>
      <c r="AA580" s="11">
        <f t="shared" si="57"/>
        <v>1435</v>
      </c>
    </row>
    <row r="581" spans="1:27" x14ac:dyDescent="0.25">
      <c r="A581" s="22" t="str">
        <f t="shared" si="54"/>
        <v>City of New Rochelle - 11</v>
      </c>
      <c r="B581" s="11">
        <v>210011</v>
      </c>
      <c r="C581" s="11">
        <v>405</v>
      </c>
      <c r="D581" s="11">
        <v>394</v>
      </c>
      <c r="E581" s="11">
        <v>401</v>
      </c>
      <c r="F581" s="11">
        <v>409</v>
      </c>
      <c r="G581" s="11">
        <v>400</v>
      </c>
      <c r="H581" s="11">
        <v>396</v>
      </c>
      <c r="I581" s="11">
        <v>389</v>
      </c>
      <c r="J581" s="11">
        <v>186</v>
      </c>
      <c r="K581" s="11">
        <v>170</v>
      </c>
      <c r="L581" s="11">
        <v>180</v>
      </c>
      <c r="M581" s="11">
        <v>165</v>
      </c>
      <c r="N581" s="11">
        <v>170</v>
      </c>
      <c r="O581" s="11">
        <v>166</v>
      </c>
      <c r="P581" s="11">
        <v>175</v>
      </c>
      <c r="Q581" s="11">
        <v>25</v>
      </c>
      <c r="R581" s="11">
        <v>17</v>
      </c>
      <c r="S581" s="11">
        <v>20</v>
      </c>
      <c r="T581" s="11">
        <v>25</v>
      </c>
      <c r="U581" s="11">
        <v>20</v>
      </c>
      <c r="V581" s="11">
        <v>18</v>
      </c>
      <c r="W581" s="11">
        <v>17</v>
      </c>
      <c r="X581" s="11">
        <v>0</v>
      </c>
      <c r="Y581" s="11">
        <f t="shared" si="55"/>
        <v>4148</v>
      </c>
      <c r="Z581" s="24">
        <f t="shared" si="56"/>
        <v>430</v>
      </c>
      <c r="AA581" s="11">
        <f t="shared" si="57"/>
        <v>4578</v>
      </c>
    </row>
    <row r="582" spans="1:27" x14ac:dyDescent="0.25">
      <c r="A582" s="22" t="str">
        <f t="shared" si="54"/>
        <v>City of New Rochelle - 12</v>
      </c>
      <c r="B582" s="11">
        <v>210012</v>
      </c>
      <c r="C582" s="11">
        <v>23</v>
      </c>
      <c r="D582" s="11">
        <v>22</v>
      </c>
      <c r="E582" s="11">
        <v>24</v>
      </c>
      <c r="F582" s="11">
        <v>22</v>
      </c>
      <c r="G582" s="11">
        <v>24</v>
      </c>
      <c r="H582" s="11">
        <v>22</v>
      </c>
      <c r="I582" s="11">
        <v>24</v>
      </c>
      <c r="J582" s="11">
        <v>14</v>
      </c>
      <c r="K582" s="11">
        <v>12</v>
      </c>
      <c r="L582" s="11">
        <v>13</v>
      </c>
      <c r="M582" s="11">
        <v>12</v>
      </c>
      <c r="N582" s="11">
        <v>10</v>
      </c>
      <c r="O582" s="11">
        <v>15</v>
      </c>
      <c r="P582" s="11">
        <v>11</v>
      </c>
      <c r="Q582" s="11">
        <v>1</v>
      </c>
      <c r="R582" s="11">
        <v>1</v>
      </c>
      <c r="S582" s="11">
        <v>1</v>
      </c>
      <c r="T582" s="11">
        <v>3</v>
      </c>
      <c r="U582" s="11">
        <v>2</v>
      </c>
      <c r="V582" s="11">
        <v>1</v>
      </c>
      <c r="W582" s="11">
        <v>1</v>
      </c>
      <c r="X582" s="11">
        <v>0</v>
      </c>
      <c r="Y582" s="11">
        <f t="shared" si="55"/>
        <v>258</v>
      </c>
      <c r="Z582" s="24">
        <f t="shared" si="56"/>
        <v>29</v>
      </c>
      <c r="AA582" s="11">
        <f t="shared" si="57"/>
        <v>287</v>
      </c>
    </row>
    <row r="583" spans="1:27" x14ac:dyDescent="0.25">
      <c r="A583" s="22" t="str">
        <f t="shared" si="54"/>
        <v>City of New Rochelle - 13</v>
      </c>
      <c r="B583" s="11">
        <v>210013</v>
      </c>
      <c r="C583" s="11">
        <v>247</v>
      </c>
      <c r="D583" s="11">
        <v>243</v>
      </c>
      <c r="E583" s="11">
        <v>247</v>
      </c>
      <c r="F583" s="11">
        <v>248</v>
      </c>
      <c r="G583" s="11">
        <v>241</v>
      </c>
      <c r="H583" s="11">
        <v>236</v>
      </c>
      <c r="I583" s="11">
        <v>245</v>
      </c>
      <c r="J583" s="11">
        <v>137</v>
      </c>
      <c r="K583" s="11">
        <v>126</v>
      </c>
      <c r="L583" s="11">
        <v>131</v>
      </c>
      <c r="M583" s="11">
        <v>130</v>
      </c>
      <c r="N583" s="11">
        <v>122</v>
      </c>
      <c r="O583" s="11">
        <v>127</v>
      </c>
      <c r="P583" s="11">
        <v>115</v>
      </c>
      <c r="Q583" s="11">
        <v>12</v>
      </c>
      <c r="R583" s="11">
        <v>16</v>
      </c>
      <c r="S583" s="11">
        <v>16</v>
      </c>
      <c r="T583" s="11">
        <v>13</v>
      </c>
      <c r="U583" s="11">
        <v>11</v>
      </c>
      <c r="V583" s="11">
        <v>10</v>
      </c>
      <c r="W583" s="11">
        <v>12</v>
      </c>
      <c r="X583" s="11">
        <v>0</v>
      </c>
      <c r="Y583" s="11">
        <f t="shared" si="55"/>
        <v>2685</v>
      </c>
      <c r="Z583" s="24">
        <f t="shared" si="56"/>
        <v>353</v>
      </c>
      <c r="AA583" s="11">
        <f t="shared" si="57"/>
        <v>3038</v>
      </c>
    </row>
    <row r="584" spans="1:27" x14ac:dyDescent="0.25">
      <c r="A584" s="22" t="str">
        <f t="shared" si="54"/>
        <v>City of New Rochelle - 14</v>
      </c>
      <c r="B584" s="11">
        <v>210014</v>
      </c>
      <c r="C584" s="11">
        <v>40</v>
      </c>
      <c r="D584" s="11">
        <v>41</v>
      </c>
      <c r="E584" s="11">
        <v>41</v>
      </c>
      <c r="F584" s="11">
        <v>44</v>
      </c>
      <c r="G584" s="11">
        <v>39</v>
      </c>
      <c r="H584" s="11">
        <v>40</v>
      </c>
      <c r="I584" s="11">
        <v>40</v>
      </c>
      <c r="J584" s="11">
        <v>5</v>
      </c>
      <c r="K584" s="11">
        <v>4</v>
      </c>
      <c r="L584" s="11">
        <v>4</v>
      </c>
      <c r="M584" s="11">
        <v>4</v>
      </c>
      <c r="N584" s="11">
        <v>3</v>
      </c>
      <c r="O584" s="11">
        <v>4</v>
      </c>
      <c r="P584" s="11">
        <v>4</v>
      </c>
      <c r="Q584" s="11">
        <v>1</v>
      </c>
      <c r="R584" s="11">
        <v>1</v>
      </c>
      <c r="S584" s="11">
        <v>1</v>
      </c>
      <c r="T584" s="11">
        <v>1</v>
      </c>
      <c r="U584" s="11">
        <v>2</v>
      </c>
      <c r="V584" s="11">
        <v>1</v>
      </c>
      <c r="W584" s="11">
        <v>1</v>
      </c>
      <c r="X584" s="11">
        <v>1</v>
      </c>
      <c r="Y584" s="11">
        <f t="shared" si="55"/>
        <v>322</v>
      </c>
      <c r="Z584" s="24">
        <f t="shared" si="56"/>
        <v>56</v>
      </c>
      <c r="AA584" s="11">
        <f t="shared" si="57"/>
        <v>378</v>
      </c>
    </row>
    <row r="585" spans="1:27" x14ac:dyDescent="0.25">
      <c r="A585" s="22" t="str">
        <f t="shared" si="54"/>
        <v>City of New Rochelle - 15</v>
      </c>
      <c r="B585" s="11">
        <v>210015</v>
      </c>
      <c r="C585" s="11">
        <v>254</v>
      </c>
      <c r="D585" s="11">
        <v>237</v>
      </c>
      <c r="E585" s="11">
        <v>251</v>
      </c>
      <c r="F585" s="11">
        <v>253</v>
      </c>
      <c r="G585" s="11">
        <v>244</v>
      </c>
      <c r="H585" s="11">
        <v>241</v>
      </c>
      <c r="I585" s="11">
        <v>243</v>
      </c>
      <c r="J585" s="11">
        <v>52</v>
      </c>
      <c r="K585" s="11">
        <v>51</v>
      </c>
      <c r="L585" s="11">
        <v>47</v>
      </c>
      <c r="M585" s="11">
        <v>45</v>
      </c>
      <c r="N585" s="11">
        <v>47</v>
      </c>
      <c r="O585" s="11">
        <v>45</v>
      </c>
      <c r="P585" s="11">
        <v>45</v>
      </c>
      <c r="Q585" s="11">
        <v>5</v>
      </c>
      <c r="R585" s="11">
        <v>5</v>
      </c>
      <c r="S585" s="11">
        <v>7</v>
      </c>
      <c r="T585" s="11">
        <v>6</v>
      </c>
      <c r="U585" s="11">
        <v>6</v>
      </c>
      <c r="V585" s="11">
        <v>6</v>
      </c>
      <c r="W585" s="11">
        <v>4</v>
      </c>
      <c r="X585" s="11">
        <v>0</v>
      </c>
      <c r="Y585" s="11">
        <f t="shared" si="55"/>
        <v>2094</v>
      </c>
      <c r="Z585" s="24">
        <f t="shared" si="56"/>
        <v>286</v>
      </c>
      <c r="AA585" s="11">
        <f t="shared" si="57"/>
        <v>2380</v>
      </c>
    </row>
    <row r="586" spans="1:27" x14ac:dyDescent="0.25">
      <c r="A586" s="22" t="str">
        <f t="shared" si="54"/>
        <v>City of New Rochelle - 16</v>
      </c>
      <c r="B586" s="11">
        <v>210016</v>
      </c>
      <c r="C586" s="11">
        <v>133</v>
      </c>
      <c r="D586" s="11">
        <v>128</v>
      </c>
      <c r="E586" s="11">
        <v>131</v>
      </c>
      <c r="F586" s="11">
        <v>132</v>
      </c>
      <c r="G586" s="11">
        <v>130</v>
      </c>
      <c r="H586" s="11">
        <v>129</v>
      </c>
      <c r="I586" s="11">
        <v>129</v>
      </c>
      <c r="J586" s="11">
        <v>85</v>
      </c>
      <c r="K586" s="11">
        <v>80</v>
      </c>
      <c r="L586" s="11">
        <v>77</v>
      </c>
      <c r="M586" s="11">
        <v>76</v>
      </c>
      <c r="N586" s="11">
        <v>75</v>
      </c>
      <c r="O586" s="11">
        <v>74</v>
      </c>
      <c r="P586" s="11">
        <v>73</v>
      </c>
      <c r="Q586" s="11">
        <v>3</v>
      </c>
      <c r="R586" s="11">
        <v>5</v>
      </c>
      <c r="S586" s="11">
        <v>6</v>
      </c>
      <c r="T586" s="11">
        <v>6</v>
      </c>
      <c r="U586" s="11">
        <v>5</v>
      </c>
      <c r="V586" s="11">
        <v>5</v>
      </c>
      <c r="W586" s="11">
        <v>5</v>
      </c>
      <c r="X586" s="11">
        <v>0</v>
      </c>
      <c r="Y586" s="11">
        <f t="shared" si="55"/>
        <v>1487</v>
      </c>
      <c r="Z586" s="24">
        <f t="shared" si="56"/>
        <v>123</v>
      </c>
      <c r="AA586" s="11">
        <f t="shared" si="57"/>
        <v>1610</v>
      </c>
    </row>
    <row r="587" spans="1:27" x14ac:dyDescent="0.25">
      <c r="A587" s="22" t="str">
        <f t="shared" si="54"/>
        <v>City of New Rochelle - 18</v>
      </c>
      <c r="B587" s="11">
        <v>210018</v>
      </c>
      <c r="C587" s="11">
        <v>200</v>
      </c>
      <c r="D587" s="11">
        <v>191</v>
      </c>
      <c r="E587" s="11">
        <v>203</v>
      </c>
      <c r="F587" s="11">
        <v>198</v>
      </c>
      <c r="G587" s="11">
        <v>203</v>
      </c>
      <c r="H587" s="11">
        <v>189</v>
      </c>
      <c r="I587" s="11">
        <v>192</v>
      </c>
      <c r="J587" s="11">
        <v>185</v>
      </c>
      <c r="K587" s="11">
        <v>163</v>
      </c>
      <c r="L587" s="11">
        <v>170</v>
      </c>
      <c r="M587" s="11">
        <v>168</v>
      </c>
      <c r="N587" s="11">
        <v>156</v>
      </c>
      <c r="O587" s="11">
        <v>166</v>
      </c>
      <c r="P587" s="11">
        <v>161</v>
      </c>
      <c r="Q587" s="11">
        <v>21</v>
      </c>
      <c r="R587" s="11">
        <v>19</v>
      </c>
      <c r="S587" s="11">
        <v>20</v>
      </c>
      <c r="T587" s="11">
        <v>19</v>
      </c>
      <c r="U587" s="11">
        <v>17</v>
      </c>
      <c r="V587" s="11">
        <v>18</v>
      </c>
      <c r="W587" s="11">
        <v>16</v>
      </c>
      <c r="X587" s="11">
        <v>1</v>
      </c>
      <c r="Y587" s="11">
        <f t="shared" si="55"/>
        <v>2676</v>
      </c>
      <c r="Z587" s="24">
        <f t="shared" si="56"/>
        <v>411</v>
      </c>
      <c r="AA587" s="11">
        <f t="shared" si="57"/>
        <v>3087</v>
      </c>
    </row>
    <row r="588" spans="1:27" x14ac:dyDescent="0.25">
      <c r="A588" s="22" t="str">
        <f t="shared" si="54"/>
        <v>City of New Rochelle - 19</v>
      </c>
      <c r="B588" s="11">
        <v>210019</v>
      </c>
      <c r="C588" s="11">
        <v>383</v>
      </c>
      <c r="D588" s="11">
        <v>363</v>
      </c>
      <c r="E588" s="11">
        <v>383</v>
      </c>
      <c r="F588" s="11">
        <v>366</v>
      </c>
      <c r="G588" s="11">
        <v>368</v>
      </c>
      <c r="H588" s="11">
        <v>357</v>
      </c>
      <c r="I588" s="11">
        <v>359</v>
      </c>
      <c r="J588" s="11">
        <v>71</v>
      </c>
      <c r="K588" s="11">
        <v>64</v>
      </c>
      <c r="L588" s="11">
        <v>67</v>
      </c>
      <c r="M588" s="11">
        <v>68</v>
      </c>
      <c r="N588" s="11">
        <v>63</v>
      </c>
      <c r="O588" s="11">
        <v>68</v>
      </c>
      <c r="P588" s="11">
        <v>65</v>
      </c>
      <c r="Q588" s="11">
        <v>7</v>
      </c>
      <c r="R588" s="11">
        <v>9</v>
      </c>
      <c r="S588" s="11">
        <v>11</v>
      </c>
      <c r="T588" s="11">
        <v>9</v>
      </c>
      <c r="U588" s="11">
        <v>11</v>
      </c>
      <c r="V588" s="11">
        <v>9</v>
      </c>
      <c r="W588" s="11">
        <v>10</v>
      </c>
      <c r="X588" s="11">
        <v>0</v>
      </c>
      <c r="Y588" s="11">
        <f t="shared" si="55"/>
        <v>3111</v>
      </c>
      <c r="Z588" s="24">
        <f t="shared" si="56"/>
        <v>508</v>
      </c>
      <c r="AA588" s="11">
        <f t="shared" si="57"/>
        <v>3619</v>
      </c>
    </row>
    <row r="589" spans="1:27" x14ac:dyDescent="0.25">
      <c r="A589" s="22" t="str">
        <f t="shared" si="54"/>
        <v>City of New Rochelle - 21</v>
      </c>
      <c r="B589" s="11">
        <v>210021</v>
      </c>
      <c r="C589" s="11">
        <v>75</v>
      </c>
      <c r="D589" s="11">
        <v>68</v>
      </c>
      <c r="E589" s="11">
        <v>71</v>
      </c>
      <c r="F589" s="11">
        <v>69</v>
      </c>
      <c r="G589" s="11">
        <v>73</v>
      </c>
      <c r="H589" s="11">
        <v>67</v>
      </c>
      <c r="I589" s="11">
        <v>72</v>
      </c>
      <c r="J589" s="11">
        <v>6</v>
      </c>
      <c r="K589" s="11">
        <v>6</v>
      </c>
      <c r="L589" s="11">
        <v>3</v>
      </c>
      <c r="M589" s="11">
        <v>5</v>
      </c>
      <c r="N589" s="11">
        <v>4</v>
      </c>
      <c r="O589" s="11">
        <v>5</v>
      </c>
      <c r="P589" s="11">
        <v>4</v>
      </c>
      <c r="Q589" s="11">
        <v>0</v>
      </c>
      <c r="R589" s="11">
        <v>1</v>
      </c>
      <c r="S589" s="11">
        <v>2</v>
      </c>
      <c r="T589" s="11">
        <v>1</v>
      </c>
      <c r="U589" s="11">
        <v>0</v>
      </c>
      <c r="V589" s="11">
        <v>0</v>
      </c>
      <c r="W589" s="11">
        <v>1</v>
      </c>
      <c r="X589" s="11">
        <v>0</v>
      </c>
      <c r="Y589" s="11">
        <f t="shared" si="55"/>
        <v>533</v>
      </c>
      <c r="Z589" s="24">
        <f t="shared" si="56"/>
        <v>132</v>
      </c>
      <c r="AA589" s="11">
        <f t="shared" si="57"/>
        <v>665</v>
      </c>
    </row>
    <row r="590" spans="1:27" x14ac:dyDescent="0.25">
      <c r="A590" s="22" t="str">
        <f t="shared" si="54"/>
        <v>City of New Rochelle - 22</v>
      </c>
      <c r="B590" s="11">
        <v>210022</v>
      </c>
      <c r="C590" s="11">
        <v>107</v>
      </c>
      <c r="D590" s="11">
        <v>98</v>
      </c>
      <c r="E590" s="11">
        <v>110</v>
      </c>
      <c r="F590" s="11">
        <v>109</v>
      </c>
      <c r="G590" s="11">
        <v>102</v>
      </c>
      <c r="H590" s="11">
        <v>99</v>
      </c>
      <c r="I590" s="11">
        <v>96</v>
      </c>
      <c r="J590" s="11">
        <v>129</v>
      </c>
      <c r="K590" s="11">
        <v>121</v>
      </c>
      <c r="L590" s="11">
        <v>120</v>
      </c>
      <c r="M590" s="11">
        <v>112</v>
      </c>
      <c r="N590" s="11">
        <v>112</v>
      </c>
      <c r="O590" s="11">
        <v>116</v>
      </c>
      <c r="P590" s="11">
        <v>120</v>
      </c>
      <c r="Q590" s="11">
        <v>8</v>
      </c>
      <c r="R590" s="11">
        <v>7</v>
      </c>
      <c r="S590" s="11">
        <v>10</v>
      </c>
      <c r="T590" s="11">
        <v>11</v>
      </c>
      <c r="U590" s="11">
        <v>13</v>
      </c>
      <c r="V590" s="11">
        <v>9</v>
      </c>
      <c r="W590" s="11">
        <v>6</v>
      </c>
      <c r="X590" s="11">
        <v>0</v>
      </c>
      <c r="Y590" s="11">
        <f t="shared" si="55"/>
        <v>1615</v>
      </c>
      <c r="Z590" s="24">
        <f t="shared" si="56"/>
        <v>240</v>
      </c>
      <c r="AA590" s="11">
        <f t="shared" si="57"/>
        <v>1855</v>
      </c>
    </row>
    <row r="591" spans="1:27" x14ac:dyDescent="0.25">
      <c r="A591" s="22" t="str">
        <f t="shared" si="54"/>
        <v>City of New Rochelle - 23</v>
      </c>
      <c r="B591" s="11">
        <v>210023</v>
      </c>
      <c r="C591" s="11">
        <v>176</v>
      </c>
      <c r="D591" s="11">
        <v>162</v>
      </c>
      <c r="E591" s="11">
        <v>168</v>
      </c>
      <c r="F591" s="11">
        <v>169</v>
      </c>
      <c r="G591" s="11">
        <v>164</v>
      </c>
      <c r="H591" s="11">
        <v>160</v>
      </c>
      <c r="I591" s="11">
        <v>161</v>
      </c>
      <c r="J591" s="11">
        <v>95</v>
      </c>
      <c r="K591" s="11">
        <v>86</v>
      </c>
      <c r="L591" s="11">
        <v>86</v>
      </c>
      <c r="M591" s="11">
        <v>80</v>
      </c>
      <c r="N591" s="11">
        <v>78</v>
      </c>
      <c r="O591" s="11">
        <v>88</v>
      </c>
      <c r="P591" s="11">
        <v>85</v>
      </c>
      <c r="Q591" s="11">
        <v>10</v>
      </c>
      <c r="R591" s="11">
        <v>9</v>
      </c>
      <c r="S591" s="11">
        <v>11</v>
      </c>
      <c r="T591" s="11">
        <v>11</v>
      </c>
      <c r="U591" s="11">
        <v>9</v>
      </c>
      <c r="V591" s="11">
        <v>8</v>
      </c>
      <c r="W591" s="11">
        <v>8</v>
      </c>
      <c r="X591" s="11">
        <v>0</v>
      </c>
      <c r="Y591" s="11">
        <f t="shared" si="55"/>
        <v>1824</v>
      </c>
      <c r="Z591" s="24">
        <f t="shared" si="56"/>
        <v>360</v>
      </c>
      <c r="AA591" s="11">
        <f t="shared" si="57"/>
        <v>2184</v>
      </c>
    </row>
    <row r="592" spans="1:27" x14ac:dyDescent="0.25">
      <c r="A592" s="22" t="str">
        <f t="shared" si="54"/>
        <v>City of New Rochelle - 24</v>
      </c>
      <c r="B592" s="11">
        <v>210024</v>
      </c>
      <c r="C592" s="11">
        <v>255</v>
      </c>
      <c r="D592" s="11">
        <v>236</v>
      </c>
      <c r="E592" s="11">
        <v>253</v>
      </c>
      <c r="F592" s="11">
        <v>256</v>
      </c>
      <c r="G592" s="11">
        <v>245</v>
      </c>
      <c r="H592" s="11">
        <v>227</v>
      </c>
      <c r="I592" s="11">
        <v>239</v>
      </c>
      <c r="J592" s="11">
        <v>176</v>
      </c>
      <c r="K592" s="11">
        <v>166</v>
      </c>
      <c r="L592" s="11">
        <v>167</v>
      </c>
      <c r="M592" s="11">
        <v>161</v>
      </c>
      <c r="N592" s="11">
        <v>154</v>
      </c>
      <c r="O592" s="11">
        <v>168</v>
      </c>
      <c r="P592" s="11">
        <v>160</v>
      </c>
      <c r="Q592" s="11">
        <v>14</v>
      </c>
      <c r="R592" s="11">
        <v>13</v>
      </c>
      <c r="S592" s="11">
        <v>16</v>
      </c>
      <c r="T592" s="11">
        <v>11</v>
      </c>
      <c r="U592" s="11">
        <v>16</v>
      </c>
      <c r="V592" s="11">
        <v>12</v>
      </c>
      <c r="W592" s="11">
        <v>13</v>
      </c>
      <c r="X592" s="11">
        <v>0</v>
      </c>
      <c r="Y592" s="11">
        <f t="shared" si="55"/>
        <v>2958</v>
      </c>
      <c r="Z592" s="24">
        <f t="shared" si="56"/>
        <v>584</v>
      </c>
      <c r="AA592" s="11">
        <f t="shared" si="57"/>
        <v>3542</v>
      </c>
    </row>
    <row r="593" spans="1:27" x14ac:dyDescent="0.25">
      <c r="A593" s="22" t="str">
        <f t="shared" si="54"/>
        <v>City of New Rochelle - 25</v>
      </c>
      <c r="B593" s="11">
        <v>210025</v>
      </c>
      <c r="C593" s="11">
        <v>347</v>
      </c>
      <c r="D593" s="11">
        <v>326</v>
      </c>
      <c r="E593" s="11">
        <v>341</v>
      </c>
      <c r="F593" s="11">
        <v>343</v>
      </c>
      <c r="G593" s="11">
        <v>334</v>
      </c>
      <c r="H593" s="11">
        <v>318</v>
      </c>
      <c r="I593" s="11">
        <v>326</v>
      </c>
      <c r="J593" s="11">
        <v>160</v>
      </c>
      <c r="K593" s="11">
        <v>134</v>
      </c>
      <c r="L593" s="11">
        <v>136</v>
      </c>
      <c r="M593" s="11">
        <v>127</v>
      </c>
      <c r="N593" s="11">
        <v>130</v>
      </c>
      <c r="O593" s="11">
        <v>138</v>
      </c>
      <c r="P593" s="11">
        <v>131</v>
      </c>
      <c r="Q593" s="11">
        <v>14</v>
      </c>
      <c r="R593" s="11">
        <v>18</v>
      </c>
      <c r="S593" s="11">
        <v>11</v>
      </c>
      <c r="T593" s="11">
        <v>12</v>
      </c>
      <c r="U593" s="11">
        <v>12</v>
      </c>
      <c r="V593" s="11">
        <v>8</v>
      </c>
      <c r="W593" s="11">
        <v>12</v>
      </c>
      <c r="X593" s="11">
        <v>1</v>
      </c>
      <c r="Y593" s="11">
        <f t="shared" si="55"/>
        <v>3379</v>
      </c>
      <c r="Z593" s="24">
        <f t="shared" si="56"/>
        <v>618</v>
      </c>
      <c r="AA593" s="11">
        <f t="shared" si="57"/>
        <v>3997</v>
      </c>
    </row>
    <row r="594" spans="1:27" x14ac:dyDescent="0.25">
      <c r="A594" s="22" t="str">
        <f t="shared" si="54"/>
        <v>City of New Rochelle - 26</v>
      </c>
      <c r="B594" s="11">
        <v>210026</v>
      </c>
      <c r="C594" s="11">
        <v>146</v>
      </c>
      <c r="D594" s="11">
        <v>134</v>
      </c>
      <c r="E594" s="11">
        <v>145</v>
      </c>
      <c r="F594" s="11">
        <v>148</v>
      </c>
      <c r="G594" s="11">
        <v>147</v>
      </c>
      <c r="H594" s="11">
        <v>129</v>
      </c>
      <c r="I594" s="11">
        <v>142</v>
      </c>
      <c r="J594" s="11">
        <v>118</v>
      </c>
      <c r="K594" s="11">
        <v>112</v>
      </c>
      <c r="L594" s="11">
        <v>110</v>
      </c>
      <c r="M594" s="11">
        <v>105</v>
      </c>
      <c r="N594" s="11">
        <v>97</v>
      </c>
      <c r="O594" s="11">
        <v>103</v>
      </c>
      <c r="P594" s="11">
        <v>103</v>
      </c>
      <c r="Q594" s="11">
        <v>9</v>
      </c>
      <c r="R594" s="11">
        <v>8</v>
      </c>
      <c r="S594" s="11">
        <v>9</v>
      </c>
      <c r="T594" s="11">
        <v>6</v>
      </c>
      <c r="U594" s="11">
        <v>11</v>
      </c>
      <c r="V594" s="11">
        <v>10</v>
      </c>
      <c r="W594" s="11">
        <v>10</v>
      </c>
      <c r="X594" s="11">
        <v>0</v>
      </c>
      <c r="Y594" s="11">
        <f t="shared" si="55"/>
        <v>1802</v>
      </c>
      <c r="Z594" s="24">
        <f t="shared" si="56"/>
        <v>375</v>
      </c>
      <c r="AA594" s="11">
        <f t="shared" si="57"/>
        <v>2177</v>
      </c>
    </row>
    <row r="595" spans="1:27" x14ac:dyDescent="0.25">
      <c r="A595" s="22" t="str">
        <f t="shared" si="54"/>
        <v>City of New Rochelle - 27</v>
      </c>
      <c r="B595" s="11">
        <v>210027</v>
      </c>
      <c r="C595" s="11">
        <v>95</v>
      </c>
      <c r="D595" s="11">
        <v>89</v>
      </c>
      <c r="E595" s="11">
        <v>93</v>
      </c>
      <c r="F595" s="11">
        <v>91</v>
      </c>
      <c r="G595" s="11">
        <v>94</v>
      </c>
      <c r="H595" s="11">
        <v>95</v>
      </c>
      <c r="I595" s="11">
        <v>93</v>
      </c>
      <c r="J595" s="11">
        <v>43</v>
      </c>
      <c r="K595" s="11">
        <v>43</v>
      </c>
      <c r="L595" s="11">
        <v>39</v>
      </c>
      <c r="M595" s="11">
        <v>37</v>
      </c>
      <c r="N595" s="11">
        <v>36</v>
      </c>
      <c r="O595" s="11">
        <v>37</v>
      </c>
      <c r="P595" s="11">
        <v>38</v>
      </c>
      <c r="Q595" s="11">
        <v>3</v>
      </c>
      <c r="R595" s="11">
        <v>3</v>
      </c>
      <c r="S595" s="11">
        <v>5</v>
      </c>
      <c r="T595" s="11">
        <v>3</v>
      </c>
      <c r="U595" s="11">
        <v>6</v>
      </c>
      <c r="V595" s="11">
        <v>3</v>
      </c>
      <c r="W595" s="11">
        <v>4</v>
      </c>
      <c r="X595" s="11">
        <v>0</v>
      </c>
      <c r="Y595" s="11">
        <f t="shared" si="55"/>
        <v>950</v>
      </c>
      <c r="Z595" s="24">
        <f t="shared" si="56"/>
        <v>93</v>
      </c>
      <c r="AA595" s="11">
        <f t="shared" si="57"/>
        <v>1043</v>
      </c>
    </row>
    <row r="596" spans="1:27" x14ac:dyDescent="0.25">
      <c r="A596" s="22" t="str">
        <f t="shared" si="54"/>
        <v>City of New Rochelle - 28</v>
      </c>
      <c r="B596" s="11">
        <v>210028</v>
      </c>
      <c r="C596" s="11">
        <v>190</v>
      </c>
      <c r="D596" s="11">
        <v>178</v>
      </c>
      <c r="E596" s="11">
        <v>183</v>
      </c>
      <c r="F596" s="11">
        <v>188</v>
      </c>
      <c r="G596" s="11">
        <v>178</v>
      </c>
      <c r="H596" s="11">
        <v>173</v>
      </c>
      <c r="I596" s="11">
        <v>180</v>
      </c>
      <c r="J596" s="11">
        <v>63</v>
      </c>
      <c r="K596" s="11">
        <v>60</v>
      </c>
      <c r="L596" s="11">
        <v>62</v>
      </c>
      <c r="M596" s="11">
        <v>56</v>
      </c>
      <c r="N596" s="11">
        <v>55</v>
      </c>
      <c r="O596" s="11">
        <v>59</v>
      </c>
      <c r="P596" s="11">
        <v>63</v>
      </c>
      <c r="Q596" s="11">
        <v>11</v>
      </c>
      <c r="R596" s="11">
        <v>8</v>
      </c>
      <c r="S596" s="11">
        <v>9</v>
      </c>
      <c r="T596" s="11">
        <v>8</v>
      </c>
      <c r="U596" s="11">
        <v>7</v>
      </c>
      <c r="V596" s="11">
        <v>6</v>
      </c>
      <c r="W596" s="11">
        <v>5</v>
      </c>
      <c r="X596" s="11">
        <v>1</v>
      </c>
      <c r="Y596" s="11">
        <f t="shared" si="55"/>
        <v>1743</v>
      </c>
      <c r="Z596" s="24">
        <f t="shared" si="56"/>
        <v>210</v>
      </c>
      <c r="AA596" s="11">
        <f t="shared" si="57"/>
        <v>1953</v>
      </c>
    </row>
    <row r="597" spans="1:27" x14ac:dyDescent="0.25">
      <c r="A597" s="22" t="str">
        <f t="shared" si="54"/>
        <v>City of New Rochelle - 29</v>
      </c>
      <c r="B597" s="11">
        <v>210029</v>
      </c>
      <c r="C597" s="11">
        <v>301</v>
      </c>
      <c r="D597" s="11">
        <v>271</v>
      </c>
      <c r="E597" s="11">
        <v>283</v>
      </c>
      <c r="F597" s="11">
        <v>283</v>
      </c>
      <c r="G597" s="11">
        <v>275</v>
      </c>
      <c r="H597" s="11">
        <v>268</v>
      </c>
      <c r="I597" s="11">
        <v>270</v>
      </c>
      <c r="J597" s="11">
        <v>150</v>
      </c>
      <c r="K597" s="11">
        <v>145</v>
      </c>
      <c r="L597" s="11">
        <v>144</v>
      </c>
      <c r="M597" s="11">
        <v>136</v>
      </c>
      <c r="N597" s="11">
        <v>134</v>
      </c>
      <c r="O597" s="11">
        <v>144</v>
      </c>
      <c r="P597" s="11">
        <v>139</v>
      </c>
      <c r="Q597" s="11">
        <v>21</v>
      </c>
      <c r="R597" s="11">
        <v>15</v>
      </c>
      <c r="S597" s="11">
        <v>25</v>
      </c>
      <c r="T597" s="11">
        <v>22</v>
      </c>
      <c r="U597" s="11">
        <v>21</v>
      </c>
      <c r="V597" s="11">
        <v>19</v>
      </c>
      <c r="W597" s="11">
        <v>17</v>
      </c>
      <c r="X597" s="11">
        <v>0</v>
      </c>
      <c r="Y597" s="11">
        <f t="shared" si="55"/>
        <v>3083</v>
      </c>
      <c r="Z597" s="24">
        <f t="shared" si="56"/>
        <v>487</v>
      </c>
      <c r="AA597" s="11">
        <f t="shared" si="57"/>
        <v>3570</v>
      </c>
    </row>
    <row r="598" spans="1:27" x14ac:dyDescent="0.25">
      <c r="A598" s="22" t="str">
        <f t="shared" si="54"/>
        <v>City of New Rochelle - 30</v>
      </c>
      <c r="B598" s="11">
        <v>210030</v>
      </c>
      <c r="C598" s="11">
        <v>272</v>
      </c>
      <c r="D598" s="11">
        <v>251</v>
      </c>
      <c r="E598" s="11">
        <v>261</v>
      </c>
      <c r="F598" s="11">
        <v>266</v>
      </c>
      <c r="G598" s="11">
        <v>269</v>
      </c>
      <c r="H598" s="11">
        <v>254</v>
      </c>
      <c r="I598" s="11">
        <v>273</v>
      </c>
      <c r="J598" s="11">
        <v>146</v>
      </c>
      <c r="K598" s="11">
        <v>146</v>
      </c>
      <c r="L598" s="11">
        <v>143</v>
      </c>
      <c r="M598" s="11">
        <v>136</v>
      </c>
      <c r="N598" s="11">
        <v>131</v>
      </c>
      <c r="O598" s="11">
        <v>168</v>
      </c>
      <c r="P598" s="11">
        <v>123</v>
      </c>
      <c r="Q598" s="11">
        <v>18</v>
      </c>
      <c r="R598" s="11">
        <v>15</v>
      </c>
      <c r="S598" s="11">
        <v>14</v>
      </c>
      <c r="T598" s="11">
        <v>10</v>
      </c>
      <c r="U598" s="11">
        <v>17</v>
      </c>
      <c r="V598" s="11">
        <v>15</v>
      </c>
      <c r="W598" s="11">
        <v>13</v>
      </c>
      <c r="X598" s="11">
        <v>1</v>
      </c>
      <c r="Y598" s="11">
        <f t="shared" si="55"/>
        <v>2942</v>
      </c>
      <c r="Z598" s="24">
        <f t="shared" si="56"/>
        <v>474</v>
      </c>
      <c r="AA598" s="11">
        <f t="shared" si="57"/>
        <v>3416</v>
      </c>
    </row>
    <row r="599" spans="1:27" x14ac:dyDescent="0.25">
      <c r="A599" s="22" t="str">
        <f t="shared" si="54"/>
        <v>City of New Rochelle - 31</v>
      </c>
      <c r="B599" s="11">
        <v>210031</v>
      </c>
      <c r="C599" s="11">
        <v>339</v>
      </c>
      <c r="D599" s="11">
        <v>321</v>
      </c>
      <c r="E599" s="11">
        <v>329</v>
      </c>
      <c r="F599" s="11">
        <v>330</v>
      </c>
      <c r="G599" s="11">
        <v>330</v>
      </c>
      <c r="H599" s="11">
        <v>315</v>
      </c>
      <c r="I599" s="11">
        <v>339</v>
      </c>
      <c r="J599" s="11">
        <v>171</v>
      </c>
      <c r="K599" s="11">
        <v>163</v>
      </c>
      <c r="L599" s="11">
        <v>164</v>
      </c>
      <c r="M599" s="11">
        <v>158</v>
      </c>
      <c r="N599" s="11">
        <v>154</v>
      </c>
      <c r="O599" s="11">
        <v>162</v>
      </c>
      <c r="P599" s="11">
        <v>158</v>
      </c>
      <c r="Q599" s="11">
        <v>5</v>
      </c>
      <c r="R599" s="11">
        <v>6</v>
      </c>
      <c r="S599" s="11">
        <v>11</v>
      </c>
      <c r="T599" s="11">
        <v>12</v>
      </c>
      <c r="U599" s="11">
        <v>8</v>
      </c>
      <c r="V599" s="11">
        <v>8</v>
      </c>
      <c r="W599" s="11">
        <v>5</v>
      </c>
      <c r="X599" s="11">
        <v>0</v>
      </c>
      <c r="Y599" s="11">
        <f t="shared" si="55"/>
        <v>3488</v>
      </c>
      <c r="Z599" s="24">
        <f t="shared" si="56"/>
        <v>313</v>
      </c>
      <c r="AA599" s="11">
        <f t="shared" si="57"/>
        <v>3801</v>
      </c>
    </row>
    <row r="600" spans="1:27" x14ac:dyDescent="0.25">
      <c r="A600" s="22" t="str">
        <f t="shared" si="54"/>
        <v>City of New Rochelle - 32</v>
      </c>
      <c r="B600" s="11">
        <v>210032</v>
      </c>
      <c r="C600" s="11">
        <v>217</v>
      </c>
      <c r="D600" s="11">
        <v>205</v>
      </c>
      <c r="E600" s="11">
        <v>211</v>
      </c>
      <c r="F600" s="11">
        <v>216</v>
      </c>
      <c r="G600" s="11">
        <v>212</v>
      </c>
      <c r="H600" s="11">
        <v>208</v>
      </c>
      <c r="I600" s="11">
        <v>209</v>
      </c>
      <c r="J600" s="11">
        <v>137</v>
      </c>
      <c r="K600" s="11">
        <v>128</v>
      </c>
      <c r="L600" s="11">
        <v>124</v>
      </c>
      <c r="M600" s="11">
        <v>119</v>
      </c>
      <c r="N600" s="11">
        <v>114</v>
      </c>
      <c r="O600" s="11">
        <v>143</v>
      </c>
      <c r="P600" s="11">
        <v>118</v>
      </c>
      <c r="Q600" s="11">
        <v>14</v>
      </c>
      <c r="R600" s="11">
        <v>10</v>
      </c>
      <c r="S600" s="11">
        <v>15</v>
      </c>
      <c r="T600" s="11">
        <v>13</v>
      </c>
      <c r="U600" s="11">
        <v>14</v>
      </c>
      <c r="V600" s="11">
        <v>12</v>
      </c>
      <c r="W600" s="11">
        <v>19</v>
      </c>
      <c r="X600" s="11">
        <v>0</v>
      </c>
      <c r="Y600" s="11">
        <f t="shared" si="55"/>
        <v>2458</v>
      </c>
      <c r="Z600" s="24">
        <f t="shared" si="56"/>
        <v>412</v>
      </c>
      <c r="AA600" s="11">
        <f t="shared" si="57"/>
        <v>2870</v>
      </c>
    </row>
    <row r="601" spans="1:27" x14ac:dyDescent="0.25">
      <c r="A601" s="22" t="str">
        <f t="shared" ref="A601:A665" si="59">VLOOKUP(B601,KEY,3,FALSE)</f>
        <v>City of New Rochelle - 33</v>
      </c>
      <c r="B601" s="11">
        <v>210033</v>
      </c>
      <c r="C601" s="11">
        <v>321</v>
      </c>
      <c r="D601" s="11">
        <v>306</v>
      </c>
      <c r="E601" s="11">
        <v>318</v>
      </c>
      <c r="F601" s="11">
        <v>322</v>
      </c>
      <c r="G601" s="11">
        <v>314</v>
      </c>
      <c r="H601" s="11">
        <v>309</v>
      </c>
      <c r="I601" s="11">
        <v>327</v>
      </c>
      <c r="J601" s="11">
        <v>128</v>
      </c>
      <c r="K601" s="11">
        <v>124</v>
      </c>
      <c r="L601" s="11">
        <v>125</v>
      </c>
      <c r="M601" s="11">
        <v>112</v>
      </c>
      <c r="N601" s="11">
        <v>112</v>
      </c>
      <c r="O601" s="11">
        <v>118</v>
      </c>
      <c r="P601" s="11">
        <v>102</v>
      </c>
      <c r="Q601" s="11">
        <v>11</v>
      </c>
      <c r="R601" s="11">
        <v>7</v>
      </c>
      <c r="S601" s="11">
        <v>10</v>
      </c>
      <c r="T601" s="11">
        <v>10</v>
      </c>
      <c r="U601" s="11">
        <v>7</v>
      </c>
      <c r="V601" s="11">
        <v>9</v>
      </c>
      <c r="W601" s="11">
        <v>11</v>
      </c>
      <c r="X601" s="11">
        <v>0</v>
      </c>
      <c r="Y601" s="11">
        <f t="shared" si="55"/>
        <v>3103</v>
      </c>
      <c r="Z601" s="24">
        <f t="shared" si="56"/>
        <v>397</v>
      </c>
      <c r="AA601" s="11">
        <f t="shared" si="57"/>
        <v>3500</v>
      </c>
    </row>
    <row r="602" spans="1:27" x14ac:dyDescent="0.25">
      <c r="A602" s="22" t="str">
        <f t="shared" si="59"/>
        <v>City of New Rochelle - 34</v>
      </c>
      <c r="B602" s="11">
        <v>210034</v>
      </c>
      <c r="C602" s="11">
        <v>144</v>
      </c>
      <c r="D602" s="11">
        <v>131</v>
      </c>
      <c r="E602" s="11">
        <v>140</v>
      </c>
      <c r="F602" s="11">
        <v>136</v>
      </c>
      <c r="G602" s="11">
        <v>136</v>
      </c>
      <c r="H602" s="11">
        <v>134</v>
      </c>
      <c r="I602" s="11">
        <v>133</v>
      </c>
      <c r="J602" s="11">
        <v>62</v>
      </c>
      <c r="K602" s="11">
        <v>60</v>
      </c>
      <c r="L602" s="11">
        <v>56</v>
      </c>
      <c r="M602" s="11">
        <v>54</v>
      </c>
      <c r="N602" s="11">
        <v>59</v>
      </c>
      <c r="O602" s="11">
        <v>59</v>
      </c>
      <c r="P602" s="11">
        <v>56</v>
      </c>
      <c r="Q602" s="11">
        <v>11</v>
      </c>
      <c r="R602" s="11">
        <v>13</v>
      </c>
      <c r="S602" s="11">
        <v>15</v>
      </c>
      <c r="T602" s="11">
        <v>16</v>
      </c>
      <c r="U602" s="11">
        <v>10</v>
      </c>
      <c r="V602" s="11">
        <v>11</v>
      </c>
      <c r="W602" s="11">
        <v>11</v>
      </c>
      <c r="X602" s="11">
        <v>0</v>
      </c>
      <c r="Y602" s="11">
        <f t="shared" si="55"/>
        <v>1447</v>
      </c>
      <c r="Z602" s="24">
        <f t="shared" si="56"/>
        <v>156</v>
      </c>
      <c r="AA602" s="11">
        <f t="shared" si="57"/>
        <v>1603</v>
      </c>
    </row>
    <row r="603" spans="1:27" x14ac:dyDescent="0.25">
      <c r="A603" s="22" t="str">
        <f t="shared" si="59"/>
        <v>City of New Rochelle - 35</v>
      </c>
      <c r="B603" s="11">
        <v>210035</v>
      </c>
      <c r="C603" s="11">
        <v>306</v>
      </c>
      <c r="D603" s="11">
        <v>293</v>
      </c>
      <c r="E603" s="11">
        <v>309</v>
      </c>
      <c r="F603" s="11">
        <v>306</v>
      </c>
      <c r="G603" s="11">
        <v>312</v>
      </c>
      <c r="H603" s="11">
        <v>304</v>
      </c>
      <c r="I603" s="11">
        <v>317</v>
      </c>
      <c r="J603" s="11">
        <v>164</v>
      </c>
      <c r="K603" s="11">
        <v>160</v>
      </c>
      <c r="L603" s="11">
        <v>167</v>
      </c>
      <c r="M603" s="11">
        <v>156</v>
      </c>
      <c r="N603" s="11">
        <v>153</v>
      </c>
      <c r="O603" s="11">
        <v>148</v>
      </c>
      <c r="P603" s="11">
        <v>139</v>
      </c>
      <c r="Q603" s="11">
        <v>20</v>
      </c>
      <c r="R603" s="11">
        <v>15</v>
      </c>
      <c r="S603" s="11">
        <v>17</v>
      </c>
      <c r="T603" s="11">
        <v>16</v>
      </c>
      <c r="U603" s="11">
        <v>20</v>
      </c>
      <c r="V603" s="11">
        <v>16</v>
      </c>
      <c r="W603" s="11">
        <v>19</v>
      </c>
      <c r="X603" s="11">
        <v>10</v>
      </c>
      <c r="Y603" s="11">
        <f t="shared" si="55"/>
        <v>3367</v>
      </c>
      <c r="Z603" s="24">
        <f t="shared" si="56"/>
        <v>455</v>
      </c>
      <c r="AA603" s="11">
        <f t="shared" si="57"/>
        <v>3822</v>
      </c>
    </row>
    <row r="604" spans="1:27" x14ac:dyDescent="0.25">
      <c r="A604" s="22" t="str">
        <f t="shared" si="59"/>
        <v>City of New Rochelle - 36</v>
      </c>
      <c r="B604" s="11">
        <v>210036</v>
      </c>
      <c r="C604" s="11">
        <v>170</v>
      </c>
      <c r="D604" s="11">
        <v>154</v>
      </c>
      <c r="E604" s="11">
        <v>168</v>
      </c>
      <c r="F604" s="11">
        <v>170</v>
      </c>
      <c r="G604" s="11">
        <v>166</v>
      </c>
      <c r="H604" s="11">
        <v>161</v>
      </c>
      <c r="I604" s="11">
        <v>163</v>
      </c>
      <c r="J604" s="11">
        <v>105</v>
      </c>
      <c r="K604" s="11">
        <v>97</v>
      </c>
      <c r="L604" s="11">
        <v>102</v>
      </c>
      <c r="M604" s="11">
        <v>99</v>
      </c>
      <c r="N604" s="11">
        <v>91</v>
      </c>
      <c r="O604" s="11">
        <v>95</v>
      </c>
      <c r="P604" s="11">
        <v>89</v>
      </c>
      <c r="Q604" s="11">
        <v>11</v>
      </c>
      <c r="R604" s="11">
        <v>11</v>
      </c>
      <c r="S604" s="11">
        <v>8</v>
      </c>
      <c r="T604" s="11">
        <v>7</v>
      </c>
      <c r="U604" s="11">
        <v>13</v>
      </c>
      <c r="V604" s="11">
        <v>11</v>
      </c>
      <c r="W604" s="11">
        <v>15</v>
      </c>
      <c r="X604" s="11">
        <v>0</v>
      </c>
      <c r="Y604" s="11">
        <f t="shared" si="55"/>
        <v>1906</v>
      </c>
      <c r="Z604" s="24">
        <f t="shared" si="56"/>
        <v>341</v>
      </c>
      <c r="AA604" s="11">
        <f t="shared" si="57"/>
        <v>2247</v>
      </c>
    </row>
    <row r="605" spans="1:27" x14ac:dyDescent="0.25">
      <c r="A605" s="22" t="str">
        <f t="shared" si="59"/>
        <v>City of New Rochelle - 37</v>
      </c>
      <c r="B605" s="11">
        <v>210037</v>
      </c>
      <c r="C605" s="11">
        <v>231</v>
      </c>
      <c r="D605" s="11">
        <v>214</v>
      </c>
      <c r="E605" s="11">
        <v>232</v>
      </c>
      <c r="F605" s="11">
        <v>232</v>
      </c>
      <c r="G605" s="11">
        <v>217</v>
      </c>
      <c r="H605" s="11">
        <v>212</v>
      </c>
      <c r="I605" s="11">
        <v>219</v>
      </c>
      <c r="J605" s="11">
        <v>174</v>
      </c>
      <c r="K605" s="11">
        <v>163</v>
      </c>
      <c r="L605" s="11">
        <v>173</v>
      </c>
      <c r="M605" s="11">
        <v>164</v>
      </c>
      <c r="N605" s="11">
        <v>163</v>
      </c>
      <c r="O605" s="11">
        <v>168</v>
      </c>
      <c r="P605" s="11">
        <v>162</v>
      </c>
      <c r="Q605" s="11">
        <v>23</v>
      </c>
      <c r="R605" s="11">
        <v>28</v>
      </c>
      <c r="S605" s="11">
        <v>28</v>
      </c>
      <c r="T605" s="11">
        <v>28</v>
      </c>
      <c r="U605" s="11">
        <v>24</v>
      </c>
      <c r="V605" s="11">
        <v>21</v>
      </c>
      <c r="W605" s="11">
        <v>19</v>
      </c>
      <c r="X605" s="11">
        <v>0</v>
      </c>
      <c r="Y605" s="11">
        <f t="shared" si="55"/>
        <v>2895</v>
      </c>
      <c r="Z605" s="24">
        <f t="shared" si="56"/>
        <v>416</v>
      </c>
      <c r="AA605" s="11">
        <f t="shared" si="57"/>
        <v>3311</v>
      </c>
    </row>
    <row r="606" spans="1:27" x14ac:dyDescent="0.25">
      <c r="A606" s="22" t="str">
        <f t="shared" si="59"/>
        <v>City of New Rochelle - 38</v>
      </c>
      <c r="B606" s="11">
        <v>210038</v>
      </c>
      <c r="C606" s="11">
        <v>392</v>
      </c>
      <c r="D606" s="11">
        <v>381</v>
      </c>
      <c r="E606" s="11">
        <v>385</v>
      </c>
      <c r="F606" s="11">
        <v>391</v>
      </c>
      <c r="G606" s="11">
        <v>384</v>
      </c>
      <c r="H606" s="11">
        <v>379</v>
      </c>
      <c r="I606" s="11">
        <v>391</v>
      </c>
      <c r="J606" s="11">
        <v>141</v>
      </c>
      <c r="K606" s="11">
        <v>133</v>
      </c>
      <c r="L606" s="11">
        <v>140</v>
      </c>
      <c r="M606" s="11">
        <v>127</v>
      </c>
      <c r="N606" s="11">
        <v>126</v>
      </c>
      <c r="O606" s="11">
        <v>134</v>
      </c>
      <c r="P606" s="11">
        <v>122</v>
      </c>
      <c r="Q606" s="11">
        <v>11</v>
      </c>
      <c r="R606" s="11">
        <v>8</v>
      </c>
      <c r="S606" s="11">
        <v>7</v>
      </c>
      <c r="T606" s="11">
        <v>6</v>
      </c>
      <c r="U606" s="11">
        <v>9</v>
      </c>
      <c r="V606" s="11">
        <v>9</v>
      </c>
      <c r="W606" s="11">
        <v>10</v>
      </c>
      <c r="X606" s="11">
        <v>0</v>
      </c>
      <c r="Y606" s="11">
        <f t="shared" si="55"/>
        <v>3686</v>
      </c>
      <c r="Z606" s="24">
        <f t="shared" si="56"/>
        <v>339</v>
      </c>
      <c r="AA606" s="11">
        <f t="shared" si="57"/>
        <v>4025</v>
      </c>
    </row>
    <row r="607" spans="1:27" x14ac:dyDescent="0.25">
      <c r="A607" s="22" t="str">
        <f t="shared" si="59"/>
        <v>City of New Rochelle - 39</v>
      </c>
      <c r="B607" s="11">
        <v>210039</v>
      </c>
      <c r="C607" s="11">
        <v>172</v>
      </c>
      <c r="D607" s="11">
        <v>158</v>
      </c>
      <c r="E607" s="11">
        <v>163</v>
      </c>
      <c r="F607" s="11">
        <v>163</v>
      </c>
      <c r="G607" s="11">
        <v>165</v>
      </c>
      <c r="H607" s="11">
        <v>154</v>
      </c>
      <c r="I607" s="11">
        <v>169</v>
      </c>
      <c r="J607" s="11">
        <v>125</v>
      </c>
      <c r="K607" s="11">
        <v>122</v>
      </c>
      <c r="L607" s="11">
        <v>119</v>
      </c>
      <c r="M607" s="11">
        <v>115</v>
      </c>
      <c r="N607" s="11">
        <v>110</v>
      </c>
      <c r="O607" s="11">
        <v>139</v>
      </c>
      <c r="P607" s="11">
        <v>109</v>
      </c>
      <c r="Q607" s="11">
        <v>15</v>
      </c>
      <c r="R607" s="11">
        <v>14</v>
      </c>
      <c r="S607" s="11">
        <v>21</v>
      </c>
      <c r="T607" s="11">
        <v>14</v>
      </c>
      <c r="U607" s="11">
        <v>18</v>
      </c>
      <c r="V607" s="11">
        <v>12</v>
      </c>
      <c r="W607" s="11">
        <v>19</v>
      </c>
      <c r="X607" s="11">
        <v>0</v>
      </c>
      <c r="Y607" s="11">
        <f t="shared" si="55"/>
        <v>2096</v>
      </c>
      <c r="Z607" s="24">
        <f t="shared" si="56"/>
        <v>340</v>
      </c>
      <c r="AA607" s="11">
        <f t="shared" si="57"/>
        <v>2436</v>
      </c>
    </row>
    <row r="608" spans="1:27" x14ac:dyDescent="0.25">
      <c r="A608" s="22" t="str">
        <f t="shared" si="59"/>
        <v>City of New Rochelle - 40</v>
      </c>
      <c r="B608" s="11">
        <v>210040</v>
      </c>
      <c r="C608" s="11">
        <v>194</v>
      </c>
      <c r="D608" s="11">
        <v>187</v>
      </c>
      <c r="E608" s="11">
        <v>189</v>
      </c>
      <c r="F608" s="11">
        <v>187</v>
      </c>
      <c r="G608" s="11">
        <v>179</v>
      </c>
      <c r="H608" s="11">
        <v>177</v>
      </c>
      <c r="I608" s="11">
        <v>184</v>
      </c>
      <c r="J608" s="11">
        <v>140</v>
      </c>
      <c r="K608" s="11">
        <v>131</v>
      </c>
      <c r="L608" s="11">
        <v>136</v>
      </c>
      <c r="M608" s="11">
        <v>130</v>
      </c>
      <c r="N608" s="11">
        <v>128</v>
      </c>
      <c r="O608" s="11">
        <v>152</v>
      </c>
      <c r="P608" s="11">
        <v>131</v>
      </c>
      <c r="Q608" s="11">
        <v>17</v>
      </c>
      <c r="R608" s="11">
        <v>13</v>
      </c>
      <c r="S608" s="11">
        <v>15</v>
      </c>
      <c r="T608" s="11">
        <v>14</v>
      </c>
      <c r="U608" s="11">
        <v>16</v>
      </c>
      <c r="V608" s="11">
        <v>8</v>
      </c>
      <c r="W608" s="11">
        <v>10</v>
      </c>
      <c r="X608" s="11">
        <v>1</v>
      </c>
      <c r="Y608" s="11">
        <f t="shared" si="55"/>
        <v>2339</v>
      </c>
      <c r="Z608" s="24">
        <f t="shared" si="56"/>
        <v>314</v>
      </c>
      <c r="AA608" s="11">
        <f t="shared" si="57"/>
        <v>2653</v>
      </c>
    </row>
    <row r="609" spans="1:27" x14ac:dyDescent="0.25">
      <c r="A609" s="22" t="str">
        <f t="shared" si="59"/>
        <v>City of New Rochelle - 41</v>
      </c>
      <c r="B609" s="11">
        <v>210041</v>
      </c>
      <c r="C609" s="11">
        <v>274</v>
      </c>
      <c r="D609" s="11">
        <v>269</v>
      </c>
      <c r="E609" s="11">
        <v>276</v>
      </c>
      <c r="F609" s="11">
        <v>279</v>
      </c>
      <c r="G609" s="11">
        <v>278</v>
      </c>
      <c r="H609" s="11">
        <v>270</v>
      </c>
      <c r="I609" s="11">
        <v>270</v>
      </c>
      <c r="J609" s="11">
        <v>149</v>
      </c>
      <c r="K609" s="11">
        <v>142</v>
      </c>
      <c r="L609" s="11">
        <v>150</v>
      </c>
      <c r="M609" s="11">
        <v>141</v>
      </c>
      <c r="N609" s="11">
        <v>137</v>
      </c>
      <c r="O609" s="11">
        <v>143</v>
      </c>
      <c r="P609" s="11">
        <v>136</v>
      </c>
      <c r="Q609" s="11">
        <v>13</v>
      </c>
      <c r="R609" s="11">
        <v>12</v>
      </c>
      <c r="S609" s="11">
        <v>14</v>
      </c>
      <c r="T609" s="11">
        <v>18</v>
      </c>
      <c r="U609" s="11">
        <v>13</v>
      </c>
      <c r="V609" s="11">
        <v>11</v>
      </c>
      <c r="W609" s="11">
        <v>14</v>
      </c>
      <c r="X609" s="11">
        <v>0</v>
      </c>
      <c r="Y609" s="11">
        <f t="shared" si="55"/>
        <v>3009</v>
      </c>
      <c r="Z609" s="24">
        <f t="shared" si="56"/>
        <v>365</v>
      </c>
      <c r="AA609" s="11">
        <f t="shared" si="57"/>
        <v>3374</v>
      </c>
    </row>
    <row r="610" spans="1:27" x14ac:dyDescent="0.25">
      <c r="A610" s="22" t="str">
        <f t="shared" si="59"/>
        <v>City of New Rochelle - 42</v>
      </c>
      <c r="B610" s="11">
        <v>210042</v>
      </c>
      <c r="C610" s="11">
        <v>246</v>
      </c>
      <c r="D610" s="11">
        <v>246</v>
      </c>
      <c r="E610" s="11">
        <v>240</v>
      </c>
      <c r="F610" s="11">
        <v>249</v>
      </c>
      <c r="G610" s="11">
        <v>251</v>
      </c>
      <c r="H610" s="11">
        <v>240</v>
      </c>
      <c r="I610" s="11">
        <v>246</v>
      </c>
      <c r="J610" s="11">
        <v>151</v>
      </c>
      <c r="K610" s="11">
        <v>147</v>
      </c>
      <c r="L610" s="11">
        <v>151</v>
      </c>
      <c r="M610" s="11">
        <v>148</v>
      </c>
      <c r="N610" s="11">
        <v>142</v>
      </c>
      <c r="O610" s="11">
        <v>148</v>
      </c>
      <c r="P610" s="11">
        <v>143</v>
      </c>
      <c r="Q610" s="11">
        <v>10</v>
      </c>
      <c r="R610" s="11">
        <v>8</v>
      </c>
      <c r="S610" s="11">
        <v>10</v>
      </c>
      <c r="T610" s="11">
        <v>11</v>
      </c>
      <c r="U610" s="11">
        <v>10</v>
      </c>
      <c r="V610" s="11">
        <v>11</v>
      </c>
      <c r="W610" s="11">
        <v>10</v>
      </c>
      <c r="X610" s="11">
        <v>0</v>
      </c>
      <c r="Y610" s="11">
        <f t="shared" si="55"/>
        <v>2818</v>
      </c>
      <c r="Z610" s="24">
        <f t="shared" si="56"/>
        <v>220</v>
      </c>
      <c r="AA610" s="11">
        <f t="shared" si="57"/>
        <v>3038</v>
      </c>
    </row>
    <row r="611" spans="1:27" x14ac:dyDescent="0.25">
      <c r="A611" s="22" t="str">
        <f t="shared" si="59"/>
        <v>City of New Rochelle - 43</v>
      </c>
      <c r="B611" s="11">
        <v>210043</v>
      </c>
      <c r="C611" s="11">
        <v>151</v>
      </c>
      <c r="D611" s="11">
        <v>141</v>
      </c>
      <c r="E611" s="11">
        <v>141</v>
      </c>
      <c r="F611" s="11">
        <v>149</v>
      </c>
      <c r="G611" s="11">
        <v>147</v>
      </c>
      <c r="H611" s="11">
        <v>138</v>
      </c>
      <c r="I611" s="11">
        <v>150</v>
      </c>
      <c r="J611" s="11">
        <v>145</v>
      </c>
      <c r="K611" s="11">
        <v>136</v>
      </c>
      <c r="L611" s="11">
        <v>142</v>
      </c>
      <c r="M611" s="11">
        <v>136</v>
      </c>
      <c r="N611" s="11">
        <v>133</v>
      </c>
      <c r="O611" s="11">
        <v>176</v>
      </c>
      <c r="P611" s="11">
        <v>132</v>
      </c>
      <c r="Q611" s="11">
        <v>16</v>
      </c>
      <c r="R611" s="11">
        <v>18</v>
      </c>
      <c r="S611" s="11">
        <v>17</v>
      </c>
      <c r="T611" s="11">
        <v>16</v>
      </c>
      <c r="U611" s="11">
        <v>15</v>
      </c>
      <c r="V611" s="11">
        <v>12</v>
      </c>
      <c r="W611" s="11">
        <v>17</v>
      </c>
      <c r="X611" s="11">
        <v>2</v>
      </c>
      <c r="Y611" s="11">
        <f t="shared" si="55"/>
        <v>2130</v>
      </c>
      <c r="Z611" s="24">
        <f t="shared" si="56"/>
        <v>418</v>
      </c>
      <c r="AA611" s="11">
        <f t="shared" si="57"/>
        <v>2548</v>
      </c>
    </row>
    <row r="612" spans="1:27" x14ac:dyDescent="0.25">
      <c r="A612" s="22" t="str">
        <f t="shared" si="59"/>
        <v>City of New Rochelle - 44</v>
      </c>
      <c r="B612" s="11">
        <v>210044</v>
      </c>
      <c r="C612" s="11">
        <v>337</v>
      </c>
      <c r="D612" s="11">
        <v>322</v>
      </c>
      <c r="E612" s="11">
        <v>346</v>
      </c>
      <c r="F612" s="11">
        <v>337</v>
      </c>
      <c r="G612" s="11">
        <v>340</v>
      </c>
      <c r="H612" s="11">
        <v>330</v>
      </c>
      <c r="I612" s="11">
        <v>340</v>
      </c>
      <c r="J612" s="11">
        <v>258</v>
      </c>
      <c r="K612" s="11">
        <v>247</v>
      </c>
      <c r="L612" s="11">
        <v>237</v>
      </c>
      <c r="M612" s="11">
        <v>243</v>
      </c>
      <c r="N612" s="11">
        <v>236</v>
      </c>
      <c r="O612" s="11">
        <v>241</v>
      </c>
      <c r="P612" s="11">
        <v>229</v>
      </c>
      <c r="Q612" s="11">
        <v>19</v>
      </c>
      <c r="R612" s="11">
        <v>21</v>
      </c>
      <c r="S612" s="11">
        <v>19</v>
      </c>
      <c r="T612" s="11">
        <v>19</v>
      </c>
      <c r="U612" s="11">
        <v>16</v>
      </c>
      <c r="V612" s="11">
        <v>17</v>
      </c>
      <c r="W612" s="11">
        <v>19</v>
      </c>
      <c r="X612" s="11">
        <v>0</v>
      </c>
      <c r="Y612" s="11">
        <f t="shared" si="55"/>
        <v>4173</v>
      </c>
      <c r="Z612" s="24">
        <f t="shared" si="56"/>
        <v>454</v>
      </c>
      <c r="AA612" s="11">
        <f t="shared" si="57"/>
        <v>4627</v>
      </c>
    </row>
    <row r="613" spans="1:27" x14ac:dyDescent="0.25">
      <c r="A613" s="22" t="str">
        <f t="shared" si="59"/>
        <v>City of New Rochelle - 45</v>
      </c>
      <c r="B613" s="11">
        <v>210045</v>
      </c>
      <c r="C613" s="11">
        <v>33</v>
      </c>
      <c r="D613" s="11">
        <v>30</v>
      </c>
      <c r="E613" s="11">
        <v>36</v>
      </c>
      <c r="F613" s="11">
        <v>32</v>
      </c>
      <c r="G613" s="11">
        <v>34</v>
      </c>
      <c r="H613" s="11">
        <v>29</v>
      </c>
      <c r="I613" s="11">
        <v>33</v>
      </c>
      <c r="J613" s="11">
        <v>42</v>
      </c>
      <c r="K613" s="11">
        <v>41</v>
      </c>
      <c r="L613" s="11">
        <v>36</v>
      </c>
      <c r="M613" s="11">
        <v>41</v>
      </c>
      <c r="N613" s="11">
        <v>36</v>
      </c>
      <c r="O613" s="11">
        <v>42</v>
      </c>
      <c r="P613" s="11">
        <v>37</v>
      </c>
      <c r="Q613" s="11">
        <v>6</v>
      </c>
      <c r="R613" s="11">
        <v>6</v>
      </c>
      <c r="S613" s="11">
        <v>11</v>
      </c>
      <c r="T613" s="11">
        <v>8</v>
      </c>
      <c r="U613" s="11">
        <v>8</v>
      </c>
      <c r="V613" s="11">
        <v>8</v>
      </c>
      <c r="W613" s="11">
        <v>10</v>
      </c>
      <c r="X613" s="11">
        <v>0</v>
      </c>
      <c r="Y613" s="11">
        <f t="shared" ref="Y613:Y678" si="60">SUM(C613:X613)</f>
        <v>559</v>
      </c>
      <c r="Z613" s="24">
        <f t="shared" ref="Z613:Z678" si="61">SUM(AA613-Y613)</f>
        <v>99</v>
      </c>
      <c r="AA613" s="11">
        <f t="shared" ref="AA613:AA678" si="62">VLOOKUP(B613,KEY,2,FALSE)*7</f>
        <v>658</v>
      </c>
    </row>
    <row r="614" spans="1:27" x14ac:dyDescent="0.25">
      <c r="A614" s="22" t="str">
        <f t="shared" si="59"/>
        <v>City of New Rochelle - 46</v>
      </c>
      <c r="B614" s="11">
        <v>210046</v>
      </c>
      <c r="C614" s="11">
        <v>217</v>
      </c>
      <c r="D614" s="11">
        <v>214</v>
      </c>
      <c r="E614" s="11">
        <v>219</v>
      </c>
      <c r="F614" s="11">
        <v>223</v>
      </c>
      <c r="G614" s="11">
        <v>211</v>
      </c>
      <c r="H614" s="11">
        <v>206</v>
      </c>
      <c r="I614" s="11">
        <v>219</v>
      </c>
      <c r="J614" s="11">
        <v>134</v>
      </c>
      <c r="K614" s="11">
        <v>130</v>
      </c>
      <c r="L614" s="11">
        <v>133</v>
      </c>
      <c r="M614" s="11">
        <v>127</v>
      </c>
      <c r="N614" s="11">
        <v>124</v>
      </c>
      <c r="O614" s="11">
        <v>154</v>
      </c>
      <c r="P614" s="11">
        <v>116</v>
      </c>
      <c r="Q614" s="11">
        <v>12</v>
      </c>
      <c r="R614" s="11">
        <v>7</v>
      </c>
      <c r="S614" s="11">
        <v>8</v>
      </c>
      <c r="T614" s="11">
        <v>9</v>
      </c>
      <c r="U614" s="11">
        <v>10</v>
      </c>
      <c r="V614" s="11">
        <v>10</v>
      </c>
      <c r="W614" s="11">
        <v>16</v>
      </c>
      <c r="X614" s="11">
        <v>0</v>
      </c>
      <c r="Y614" s="11">
        <f t="shared" si="60"/>
        <v>2499</v>
      </c>
      <c r="Z614" s="24">
        <f t="shared" si="61"/>
        <v>392</v>
      </c>
      <c r="AA614" s="11">
        <f t="shared" si="62"/>
        <v>2891</v>
      </c>
    </row>
    <row r="615" spans="1:27" x14ac:dyDescent="0.25">
      <c r="A615" s="22" t="str">
        <f t="shared" si="59"/>
        <v>City of New Rochelle - 47</v>
      </c>
      <c r="B615" s="11">
        <v>210047</v>
      </c>
      <c r="C615" s="11">
        <v>255</v>
      </c>
      <c r="D615" s="11">
        <v>241</v>
      </c>
      <c r="E615" s="11">
        <v>263</v>
      </c>
      <c r="F615" s="11">
        <v>262</v>
      </c>
      <c r="G615" s="11">
        <v>252</v>
      </c>
      <c r="H615" s="11">
        <v>248</v>
      </c>
      <c r="I615" s="11">
        <v>251</v>
      </c>
      <c r="J615" s="11">
        <v>190</v>
      </c>
      <c r="K615" s="11">
        <v>190</v>
      </c>
      <c r="L615" s="11">
        <v>195</v>
      </c>
      <c r="M615" s="11">
        <v>185</v>
      </c>
      <c r="N615" s="11">
        <v>181</v>
      </c>
      <c r="O615" s="11">
        <v>203</v>
      </c>
      <c r="P615" s="11">
        <v>183</v>
      </c>
      <c r="Q615" s="11">
        <v>23</v>
      </c>
      <c r="R615" s="11">
        <v>18</v>
      </c>
      <c r="S615" s="11">
        <v>12</v>
      </c>
      <c r="T615" s="11">
        <v>13</v>
      </c>
      <c r="U615" s="11">
        <v>18</v>
      </c>
      <c r="V615" s="11">
        <v>15</v>
      </c>
      <c r="W615" s="11">
        <v>15</v>
      </c>
      <c r="X615" s="11">
        <v>0</v>
      </c>
      <c r="Y615" s="11">
        <f t="shared" si="60"/>
        <v>3213</v>
      </c>
      <c r="Z615" s="24">
        <f t="shared" si="61"/>
        <v>420</v>
      </c>
      <c r="AA615" s="11">
        <f t="shared" si="62"/>
        <v>3633</v>
      </c>
    </row>
    <row r="616" spans="1:27" x14ac:dyDescent="0.25">
      <c r="A616" s="22" t="str">
        <f t="shared" si="59"/>
        <v>City of New Rochelle - 48</v>
      </c>
      <c r="B616" s="11">
        <v>210048</v>
      </c>
      <c r="C616" s="11">
        <v>255</v>
      </c>
      <c r="D616" s="11">
        <v>249</v>
      </c>
      <c r="E616" s="11">
        <v>249</v>
      </c>
      <c r="F616" s="11">
        <v>254</v>
      </c>
      <c r="G616" s="11">
        <v>251</v>
      </c>
      <c r="H616" s="11">
        <v>249</v>
      </c>
      <c r="I616" s="11">
        <v>249</v>
      </c>
      <c r="J616" s="11">
        <v>126</v>
      </c>
      <c r="K616" s="11">
        <v>120</v>
      </c>
      <c r="L616" s="11">
        <v>132</v>
      </c>
      <c r="M616" s="11">
        <v>120</v>
      </c>
      <c r="N616" s="11">
        <v>118</v>
      </c>
      <c r="O616" s="11">
        <v>119</v>
      </c>
      <c r="P616" s="11">
        <v>115</v>
      </c>
      <c r="Q616" s="11">
        <v>19</v>
      </c>
      <c r="R616" s="11">
        <v>17</v>
      </c>
      <c r="S616" s="11">
        <v>16</v>
      </c>
      <c r="T616" s="11">
        <v>17</v>
      </c>
      <c r="U616" s="11">
        <v>18</v>
      </c>
      <c r="V616" s="11">
        <v>18</v>
      </c>
      <c r="W616" s="11">
        <v>18</v>
      </c>
      <c r="X616" s="11">
        <v>0</v>
      </c>
      <c r="Y616" s="11">
        <f t="shared" si="60"/>
        <v>2729</v>
      </c>
      <c r="Z616" s="24">
        <f t="shared" si="61"/>
        <v>302</v>
      </c>
      <c r="AA616" s="11">
        <f t="shared" si="62"/>
        <v>3031</v>
      </c>
    </row>
    <row r="617" spans="1:27" x14ac:dyDescent="0.25">
      <c r="A617" s="22" t="str">
        <f t="shared" si="59"/>
        <v>City of New Rochelle - 49</v>
      </c>
      <c r="B617" s="11">
        <v>210049</v>
      </c>
      <c r="C617" s="11">
        <v>157</v>
      </c>
      <c r="D617" s="11">
        <v>148</v>
      </c>
      <c r="E617" s="11">
        <v>152</v>
      </c>
      <c r="F617" s="11">
        <v>154</v>
      </c>
      <c r="G617" s="11">
        <v>146</v>
      </c>
      <c r="H617" s="11">
        <v>139</v>
      </c>
      <c r="I617" s="11">
        <v>144</v>
      </c>
      <c r="J617" s="11">
        <v>19</v>
      </c>
      <c r="K617" s="11">
        <v>15</v>
      </c>
      <c r="L617" s="11">
        <v>16</v>
      </c>
      <c r="M617" s="11">
        <v>15</v>
      </c>
      <c r="N617" s="11">
        <v>14</v>
      </c>
      <c r="O617" s="11">
        <v>14</v>
      </c>
      <c r="P617" s="11">
        <v>14</v>
      </c>
      <c r="Q617" s="11">
        <v>2</v>
      </c>
      <c r="R617" s="11">
        <v>2</v>
      </c>
      <c r="S617" s="11">
        <v>3</v>
      </c>
      <c r="T617" s="11">
        <v>2</v>
      </c>
      <c r="U617" s="11">
        <v>4</v>
      </c>
      <c r="V617" s="11">
        <v>1</v>
      </c>
      <c r="W617" s="11">
        <v>1</v>
      </c>
      <c r="X617" s="11">
        <v>0</v>
      </c>
      <c r="Y617" s="11">
        <f t="shared" si="60"/>
        <v>1162</v>
      </c>
      <c r="Z617" s="24">
        <f t="shared" si="61"/>
        <v>224</v>
      </c>
      <c r="AA617" s="11">
        <f t="shared" si="62"/>
        <v>1386</v>
      </c>
    </row>
    <row r="618" spans="1:27" x14ac:dyDescent="0.25">
      <c r="A618" s="22" t="str">
        <f t="shared" si="59"/>
        <v>City of New Rochelle - 50</v>
      </c>
      <c r="B618" s="11">
        <v>210050</v>
      </c>
      <c r="C618" s="11">
        <v>130</v>
      </c>
      <c r="D618" s="11">
        <v>117</v>
      </c>
      <c r="E618" s="11">
        <v>128</v>
      </c>
      <c r="F618" s="11">
        <v>124</v>
      </c>
      <c r="G618" s="11">
        <v>124</v>
      </c>
      <c r="H618" s="11">
        <v>119</v>
      </c>
      <c r="I618" s="11">
        <v>117</v>
      </c>
      <c r="J618" s="11">
        <v>34</v>
      </c>
      <c r="K618" s="11">
        <v>33</v>
      </c>
      <c r="L618" s="11">
        <v>30</v>
      </c>
      <c r="M618" s="11">
        <v>31</v>
      </c>
      <c r="N618" s="11">
        <v>31</v>
      </c>
      <c r="O618" s="11">
        <v>31</v>
      </c>
      <c r="P618" s="11">
        <v>33</v>
      </c>
      <c r="Q618" s="11">
        <v>6</v>
      </c>
      <c r="R618" s="11">
        <v>4</v>
      </c>
      <c r="S618" s="11">
        <v>5</v>
      </c>
      <c r="T618" s="11">
        <v>2</v>
      </c>
      <c r="U618" s="11">
        <v>4</v>
      </c>
      <c r="V618" s="11">
        <v>4</v>
      </c>
      <c r="W618" s="11">
        <v>5</v>
      </c>
      <c r="X618" s="11">
        <v>0</v>
      </c>
      <c r="Y618" s="11">
        <f t="shared" si="60"/>
        <v>1112</v>
      </c>
      <c r="Z618" s="24">
        <f t="shared" si="61"/>
        <v>344</v>
      </c>
      <c r="AA618" s="11">
        <f t="shared" si="62"/>
        <v>1456</v>
      </c>
    </row>
    <row r="619" spans="1:27" x14ac:dyDescent="0.25">
      <c r="A619" s="22" t="str">
        <f t="shared" si="59"/>
        <v>City of New Rochelle - 51</v>
      </c>
      <c r="B619" s="11">
        <v>210051</v>
      </c>
      <c r="C619" s="11">
        <v>52</v>
      </c>
      <c r="D619" s="11">
        <v>45</v>
      </c>
      <c r="E619" s="11">
        <v>52</v>
      </c>
      <c r="F619" s="11">
        <v>52</v>
      </c>
      <c r="G619" s="11">
        <v>51</v>
      </c>
      <c r="H619" s="11">
        <v>47</v>
      </c>
      <c r="I619" s="11">
        <v>49</v>
      </c>
      <c r="J619" s="11">
        <v>13</v>
      </c>
      <c r="K619" s="11">
        <v>11</v>
      </c>
      <c r="L619" s="11">
        <v>11</v>
      </c>
      <c r="M619" s="11">
        <v>11</v>
      </c>
      <c r="N619" s="11">
        <v>11</v>
      </c>
      <c r="O619" s="11">
        <v>10</v>
      </c>
      <c r="P619" s="11">
        <v>8</v>
      </c>
      <c r="Q619" s="11">
        <v>4</v>
      </c>
      <c r="R619" s="11">
        <v>4</v>
      </c>
      <c r="S619" s="11">
        <v>3</v>
      </c>
      <c r="T619" s="11">
        <v>3</v>
      </c>
      <c r="U619" s="11">
        <v>3</v>
      </c>
      <c r="V619" s="11">
        <v>4</v>
      </c>
      <c r="W619" s="11">
        <v>5</v>
      </c>
      <c r="X619" s="11">
        <v>0</v>
      </c>
      <c r="Y619" s="11">
        <f t="shared" si="60"/>
        <v>449</v>
      </c>
      <c r="Z619" s="24">
        <f t="shared" si="61"/>
        <v>97</v>
      </c>
      <c r="AA619" s="11">
        <f t="shared" si="62"/>
        <v>546</v>
      </c>
    </row>
    <row r="620" spans="1:27" x14ac:dyDescent="0.25">
      <c r="A620" s="22" t="str">
        <f t="shared" si="59"/>
        <v>City of New Rochelle - 52</v>
      </c>
      <c r="B620" s="11">
        <v>210052</v>
      </c>
      <c r="C620" s="11">
        <v>137</v>
      </c>
      <c r="D620" s="11">
        <v>126</v>
      </c>
      <c r="E620" s="11">
        <v>133</v>
      </c>
      <c r="F620" s="11">
        <v>136</v>
      </c>
      <c r="G620" s="11">
        <v>133</v>
      </c>
      <c r="H620" s="11">
        <v>125</v>
      </c>
      <c r="I620" s="11">
        <v>131</v>
      </c>
      <c r="J620" s="11">
        <v>71</v>
      </c>
      <c r="K620" s="11">
        <v>61</v>
      </c>
      <c r="L620" s="11">
        <v>58</v>
      </c>
      <c r="M620" s="11">
        <v>55</v>
      </c>
      <c r="N620" s="11">
        <v>58</v>
      </c>
      <c r="O620" s="11">
        <v>58</v>
      </c>
      <c r="P620" s="11">
        <v>55</v>
      </c>
      <c r="Q620" s="11">
        <v>4</v>
      </c>
      <c r="R620" s="11">
        <v>3</v>
      </c>
      <c r="S620" s="11">
        <v>4</v>
      </c>
      <c r="T620" s="11">
        <v>2</v>
      </c>
      <c r="U620" s="11">
        <v>5</v>
      </c>
      <c r="V620" s="11">
        <v>1</v>
      </c>
      <c r="W620" s="11">
        <v>3</v>
      </c>
      <c r="X620" s="11">
        <v>0</v>
      </c>
      <c r="Y620" s="11">
        <f t="shared" si="60"/>
        <v>1359</v>
      </c>
      <c r="Z620" s="24">
        <f t="shared" si="61"/>
        <v>342</v>
      </c>
      <c r="AA620" s="11">
        <f t="shared" si="62"/>
        <v>1701</v>
      </c>
    </row>
    <row r="621" spans="1:27" x14ac:dyDescent="0.25">
      <c r="A621" s="22" t="str">
        <f t="shared" si="59"/>
        <v>City of New Rochelle - 53</v>
      </c>
      <c r="B621" s="11">
        <v>210053</v>
      </c>
      <c r="C621" s="11">
        <v>113</v>
      </c>
      <c r="D621" s="11">
        <v>104</v>
      </c>
      <c r="E621" s="11">
        <v>113</v>
      </c>
      <c r="F621" s="11">
        <v>113</v>
      </c>
      <c r="G621" s="11">
        <v>109</v>
      </c>
      <c r="H621" s="11">
        <v>104</v>
      </c>
      <c r="I621" s="11">
        <v>103</v>
      </c>
      <c r="J621" s="11">
        <v>63</v>
      </c>
      <c r="K621" s="11">
        <v>57</v>
      </c>
      <c r="L621" s="11">
        <v>57</v>
      </c>
      <c r="M621" s="11">
        <v>55</v>
      </c>
      <c r="N621" s="11">
        <v>55</v>
      </c>
      <c r="O621" s="11">
        <v>54</v>
      </c>
      <c r="P621" s="11">
        <v>55</v>
      </c>
      <c r="Q621" s="11">
        <v>4</v>
      </c>
      <c r="R621" s="11">
        <v>3</v>
      </c>
      <c r="S621" s="11">
        <v>4</v>
      </c>
      <c r="T621" s="11">
        <v>4</v>
      </c>
      <c r="U621" s="11">
        <v>2</v>
      </c>
      <c r="V621" s="11">
        <v>2</v>
      </c>
      <c r="W621" s="11">
        <v>2</v>
      </c>
      <c r="X621" s="11">
        <v>0</v>
      </c>
      <c r="Y621" s="11">
        <f t="shared" si="60"/>
        <v>1176</v>
      </c>
      <c r="Z621" s="24">
        <f t="shared" si="61"/>
        <v>259</v>
      </c>
      <c r="AA621" s="11">
        <f t="shared" si="62"/>
        <v>1435</v>
      </c>
    </row>
    <row r="622" spans="1:27" x14ac:dyDescent="0.25">
      <c r="A622" s="22" t="str">
        <f t="shared" si="59"/>
        <v>City of New Rochelle - 54</v>
      </c>
      <c r="B622" s="11">
        <v>210054</v>
      </c>
      <c r="C622" s="11">
        <v>94</v>
      </c>
      <c r="D622" s="11">
        <v>89</v>
      </c>
      <c r="E622" s="11">
        <v>99</v>
      </c>
      <c r="F622" s="11">
        <v>93</v>
      </c>
      <c r="G622" s="11">
        <v>89</v>
      </c>
      <c r="H622" s="11">
        <v>83</v>
      </c>
      <c r="I622" s="11">
        <v>85</v>
      </c>
      <c r="J622" s="11">
        <v>46</v>
      </c>
      <c r="K622" s="11">
        <v>42</v>
      </c>
      <c r="L622" s="11">
        <v>35</v>
      </c>
      <c r="M622" s="11">
        <v>36</v>
      </c>
      <c r="N622" s="11">
        <v>35</v>
      </c>
      <c r="O622" s="11">
        <v>37</v>
      </c>
      <c r="P622" s="11">
        <v>37</v>
      </c>
      <c r="Q622" s="11">
        <v>1</v>
      </c>
      <c r="R622" s="11">
        <v>2</v>
      </c>
      <c r="S622" s="11">
        <v>4</v>
      </c>
      <c r="T622" s="11">
        <v>4</v>
      </c>
      <c r="U622" s="11">
        <v>3</v>
      </c>
      <c r="V622" s="11">
        <v>0</v>
      </c>
      <c r="W622" s="11">
        <v>0</v>
      </c>
      <c r="X622" s="11">
        <v>0</v>
      </c>
      <c r="Y622" s="11">
        <f t="shared" si="60"/>
        <v>914</v>
      </c>
      <c r="Z622" s="24">
        <f t="shared" si="61"/>
        <v>185</v>
      </c>
      <c r="AA622" s="11">
        <f t="shared" si="62"/>
        <v>1099</v>
      </c>
    </row>
    <row r="623" spans="1:27" x14ac:dyDescent="0.25">
      <c r="A623" s="22" t="str">
        <f t="shared" si="59"/>
        <v>City of New Rochelle - 55</v>
      </c>
      <c r="B623" s="11">
        <v>210055</v>
      </c>
      <c r="C623" s="11">
        <v>3</v>
      </c>
      <c r="D623" s="11">
        <v>2</v>
      </c>
      <c r="E623" s="11">
        <v>3</v>
      </c>
      <c r="F623" s="11">
        <v>3</v>
      </c>
      <c r="G623" s="11">
        <v>2</v>
      </c>
      <c r="H623" s="11">
        <v>2</v>
      </c>
      <c r="I623" s="11">
        <v>2</v>
      </c>
      <c r="J623" s="11">
        <v>3</v>
      </c>
      <c r="K623" s="11">
        <v>2</v>
      </c>
      <c r="L623" s="11">
        <v>2</v>
      </c>
      <c r="M623" s="11">
        <v>2</v>
      </c>
      <c r="N623" s="11">
        <v>3</v>
      </c>
      <c r="O623" s="11">
        <v>2</v>
      </c>
      <c r="P623" s="11">
        <v>3</v>
      </c>
      <c r="Q623" s="11">
        <v>0</v>
      </c>
      <c r="R623" s="11">
        <v>0</v>
      </c>
      <c r="S623" s="11">
        <v>0</v>
      </c>
      <c r="T623" s="11">
        <v>0</v>
      </c>
      <c r="U623" s="11">
        <v>0</v>
      </c>
      <c r="V623" s="11">
        <v>0</v>
      </c>
      <c r="W623" s="11">
        <v>0</v>
      </c>
      <c r="X623" s="11">
        <v>0</v>
      </c>
      <c r="Y623" s="11">
        <f t="shared" si="60"/>
        <v>34</v>
      </c>
      <c r="Z623" s="24">
        <f t="shared" si="61"/>
        <v>1</v>
      </c>
      <c r="AA623" s="11">
        <f t="shared" si="62"/>
        <v>35</v>
      </c>
    </row>
    <row r="624" spans="1:27" x14ac:dyDescent="0.25">
      <c r="A624" s="22" t="str">
        <f t="shared" si="59"/>
        <v>City of New Rochelle - 56</v>
      </c>
      <c r="B624" s="11">
        <v>210056</v>
      </c>
      <c r="C624" s="11">
        <v>34</v>
      </c>
      <c r="D624" s="11">
        <v>34</v>
      </c>
      <c r="E624" s="11">
        <v>34</v>
      </c>
      <c r="F624" s="11">
        <v>33</v>
      </c>
      <c r="G624" s="11">
        <v>35</v>
      </c>
      <c r="H624" s="11">
        <v>32</v>
      </c>
      <c r="I624" s="11">
        <v>33</v>
      </c>
      <c r="J624" s="11">
        <v>26</v>
      </c>
      <c r="K624" s="11">
        <v>25</v>
      </c>
      <c r="L624" s="11">
        <v>26</v>
      </c>
      <c r="M624" s="11">
        <v>26</v>
      </c>
      <c r="N624" s="11">
        <v>25</v>
      </c>
      <c r="O624" s="11">
        <v>26</v>
      </c>
      <c r="P624" s="11">
        <v>25</v>
      </c>
      <c r="Q624" s="11">
        <v>1</v>
      </c>
      <c r="R624" s="11">
        <v>0</v>
      </c>
      <c r="S624" s="11">
        <v>0</v>
      </c>
      <c r="T624" s="11">
        <v>0</v>
      </c>
      <c r="U624" s="11">
        <v>0</v>
      </c>
      <c r="V624" s="11">
        <v>1</v>
      </c>
      <c r="W624" s="11">
        <v>2</v>
      </c>
      <c r="X624" s="11">
        <v>0</v>
      </c>
      <c r="Y624" s="11">
        <f t="shared" si="60"/>
        <v>418</v>
      </c>
      <c r="Z624" s="24">
        <f t="shared" si="61"/>
        <v>23</v>
      </c>
      <c r="AA624" s="11">
        <f t="shared" si="62"/>
        <v>441</v>
      </c>
    </row>
    <row r="625" spans="1:27" x14ac:dyDescent="0.25">
      <c r="A625" s="22" t="str">
        <f t="shared" si="59"/>
        <v>City of New Rochelle - 57</v>
      </c>
      <c r="B625" s="11">
        <v>210057</v>
      </c>
      <c r="C625" s="11">
        <v>261</v>
      </c>
      <c r="D625" s="11">
        <v>253</v>
      </c>
      <c r="E625" s="11">
        <v>263</v>
      </c>
      <c r="F625" s="11">
        <v>266</v>
      </c>
      <c r="G625" s="11">
        <v>254</v>
      </c>
      <c r="H625" s="11">
        <v>250</v>
      </c>
      <c r="I625" s="11">
        <v>255</v>
      </c>
      <c r="J625" s="11">
        <v>20</v>
      </c>
      <c r="K625" s="11">
        <v>21</v>
      </c>
      <c r="L625" s="11">
        <v>22</v>
      </c>
      <c r="M625" s="11">
        <v>19</v>
      </c>
      <c r="N625" s="11">
        <v>19</v>
      </c>
      <c r="O625" s="11">
        <v>20</v>
      </c>
      <c r="P625" s="11">
        <v>21</v>
      </c>
      <c r="Q625" s="11">
        <v>9</v>
      </c>
      <c r="R625" s="11">
        <v>9</v>
      </c>
      <c r="S625" s="11">
        <v>5</v>
      </c>
      <c r="T625" s="11">
        <v>3</v>
      </c>
      <c r="U625" s="11">
        <v>12</v>
      </c>
      <c r="V625" s="11">
        <v>8</v>
      </c>
      <c r="W625" s="11">
        <v>10</v>
      </c>
      <c r="X625" s="11">
        <v>0</v>
      </c>
      <c r="Y625" s="11">
        <f t="shared" si="60"/>
        <v>2000</v>
      </c>
      <c r="Z625" s="24">
        <f t="shared" si="61"/>
        <v>226</v>
      </c>
      <c r="AA625" s="11">
        <f t="shared" si="62"/>
        <v>2226</v>
      </c>
    </row>
    <row r="626" spans="1:27" x14ac:dyDescent="0.25">
      <c r="A626" s="22" t="str">
        <f t="shared" si="59"/>
        <v>City of New Rochelle - 58</v>
      </c>
      <c r="B626" s="11">
        <v>210058</v>
      </c>
      <c r="C626" s="11">
        <v>165</v>
      </c>
      <c r="D626" s="11">
        <v>159</v>
      </c>
      <c r="E626" s="11">
        <v>170</v>
      </c>
      <c r="F626" s="11">
        <v>173</v>
      </c>
      <c r="G626" s="11">
        <v>157</v>
      </c>
      <c r="H626" s="11">
        <v>156</v>
      </c>
      <c r="I626" s="11">
        <v>157</v>
      </c>
      <c r="J626" s="11">
        <v>36</v>
      </c>
      <c r="K626" s="11">
        <v>30</v>
      </c>
      <c r="L626" s="11">
        <v>30</v>
      </c>
      <c r="M626" s="11">
        <v>32</v>
      </c>
      <c r="N626" s="11">
        <v>30</v>
      </c>
      <c r="O626" s="11">
        <v>31</v>
      </c>
      <c r="P626" s="11">
        <v>34</v>
      </c>
      <c r="Q626" s="11">
        <v>3</v>
      </c>
      <c r="R626" s="11">
        <v>4</v>
      </c>
      <c r="S626" s="11">
        <v>6</v>
      </c>
      <c r="T626" s="11">
        <v>3</v>
      </c>
      <c r="U626" s="11">
        <v>6</v>
      </c>
      <c r="V626" s="11">
        <v>5</v>
      </c>
      <c r="W626" s="11">
        <v>3</v>
      </c>
      <c r="X626" s="11">
        <v>0</v>
      </c>
      <c r="Y626" s="11">
        <f t="shared" si="60"/>
        <v>1390</v>
      </c>
      <c r="Z626" s="24">
        <f t="shared" si="61"/>
        <v>255</v>
      </c>
      <c r="AA626" s="11">
        <f t="shared" si="62"/>
        <v>1645</v>
      </c>
    </row>
    <row r="627" spans="1:27" x14ac:dyDescent="0.25">
      <c r="A627" s="22" t="str">
        <f t="shared" si="59"/>
        <v>City of New Rochelle - 59</v>
      </c>
      <c r="B627" s="11">
        <v>210059</v>
      </c>
      <c r="C627" s="11">
        <v>240</v>
      </c>
      <c r="D627" s="11">
        <v>218</v>
      </c>
      <c r="E627" s="11">
        <v>231</v>
      </c>
      <c r="F627" s="11">
        <v>235</v>
      </c>
      <c r="G627" s="11">
        <v>228</v>
      </c>
      <c r="H627" s="11">
        <v>215</v>
      </c>
      <c r="I627" s="11">
        <v>220</v>
      </c>
      <c r="J627" s="11">
        <v>38</v>
      </c>
      <c r="K627" s="11">
        <v>32</v>
      </c>
      <c r="L627" s="11">
        <v>36</v>
      </c>
      <c r="M627" s="11">
        <v>31</v>
      </c>
      <c r="N627" s="11">
        <v>29</v>
      </c>
      <c r="O627" s="11">
        <v>33</v>
      </c>
      <c r="P627" s="11">
        <v>33</v>
      </c>
      <c r="Q627" s="11">
        <v>3</v>
      </c>
      <c r="R627" s="11">
        <v>3</v>
      </c>
      <c r="S627" s="11">
        <v>2</v>
      </c>
      <c r="T627" s="11">
        <v>1</v>
      </c>
      <c r="U627" s="11">
        <v>2</v>
      </c>
      <c r="V627" s="11">
        <v>2</v>
      </c>
      <c r="W627" s="11">
        <v>3</v>
      </c>
      <c r="X627" s="11">
        <v>0</v>
      </c>
      <c r="Y627" s="11">
        <f t="shared" si="60"/>
        <v>1835</v>
      </c>
      <c r="Z627" s="24">
        <f t="shared" si="61"/>
        <v>482</v>
      </c>
      <c r="AA627" s="11">
        <f t="shared" si="62"/>
        <v>2317</v>
      </c>
    </row>
    <row r="628" spans="1:27" x14ac:dyDescent="0.25">
      <c r="A628" s="22" t="str">
        <f t="shared" si="59"/>
        <v>City of New Rochelle - 60</v>
      </c>
      <c r="B628" s="11">
        <v>210060</v>
      </c>
      <c r="C628" s="11">
        <v>138</v>
      </c>
      <c r="D628" s="11">
        <v>131</v>
      </c>
      <c r="E628" s="11">
        <v>134</v>
      </c>
      <c r="F628" s="11">
        <v>135</v>
      </c>
      <c r="G628" s="11">
        <v>131</v>
      </c>
      <c r="H628" s="11">
        <v>125</v>
      </c>
      <c r="I628" s="11">
        <v>127</v>
      </c>
      <c r="J628" s="11">
        <v>10</v>
      </c>
      <c r="K628" s="11">
        <v>7</v>
      </c>
      <c r="L628" s="11">
        <v>9</v>
      </c>
      <c r="M628" s="11">
        <v>9</v>
      </c>
      <c r="N628" s="11">
        <v>6</v>
      </c>
      <c r="O628" s="11">
        <v>6</v>
      </c>
      <c r="P628" s="11">
        <v>7</v>
      </c>
      <c r="Q628" s="11">
        <v>4</v>
      </c>
      <c r="R628" s="11">
        <v>3</v>
      </c>
      <c r="S628" s="11">
        <v>2</v>
      </c>
      <c r="T628" s="11">
        <v>3</v>
      </c>
      <c r="U628" s="11">
        <v>3</v>
      </c>
      <c r="V628" s="11">
        <v>3</v>
      </c>
      <c r="W628" s="11">
        <v>3</v>
      </c>
      <c r="X628" s="11">
        <v>0</v>
      </c>
      <c r="Y628" s="11">
        <f t="shared" si="60"/>
        <v>996</v>
      </c>
      <c r="Z628" s="24">
        <f t="shared" si="61"/>
        <v>250</v>
      </c>
      <c r="AA628" s="11">
        <f t="shared" si="62"/>
        <v>1246</v>
      </c>
    </row>
    <row r="629" spans="1:27" x14ac:dyDescent="0.25">
      <c r="A629" s="22" t="str">
        <f t="shared" si="59"/>
        <v>City of New Rochelle - 61</v>
      </c>
      <c r="B629" s="11">
        <v>210061</v>
      </c>
      <c r="C629" s="11">
        <v>100</v>
      </c>
      <c r="D629" s="11">
        <v>92</v>
      </c>
      <c r="E629" s="11">
        <v>101</v>
      </c>
      <c r="F629" s="11">
        <v>100</v>
      </c>
      <c r="G629" s="11">
        <v>94</v>
      </c>
      <c r="H629" s="11">
        <v>89</v>
      </c>
      <c r="I629" s="11">
        <v>94</v>
      </c>
      <c r="J629" s="11">
        <v>61</v>
      </c>
      <c r="K629" s="11">
        <v>57</v>
      </c>
      <c r="L629" s="11">
        <v>57</v>
      </c>
      <c r="M629" s="11">
        <v>57</v>
      </c>
      <c r="N629" s="11">
        <v>55</v>
      </c>
      <c r="O629" s="11">
        <v>56</v>
      </c>
      <c r="P629" s="11">
        <v>53</v>
      </c>
      <c r="Q629" s="11">
        <v>3</v>
      </c>
      <c r="R629" s="11">
        <v>2</v>
      </c>
      <c r="S629" s="11">
        <v>4</v>
      </c>
      <c r="T629" s="11">
        <v>2</v>
      </c>
      <c r="U629" s="11">
        <v>2</v>
      </c>
      <c r="V629" s="11">
        <v>2</v>
      </c>
      <c r="W629" s="11">
        <v>1</v>
      </c>
      <c r="X629" s="11">
        <v>0</v>
      </c>
      <c r="Y629" s="11">
        <f t="shared" si="60"/>
        <v>1082</v>
      </c>
      <c r="Z629" s="24">
        <f t="shared" si="61"/>
        <v>192</v>
      </c>
      <c r="AA629" s="11">
        <f t="shared" si="62"/>
        <v>1274</v>
      </c>
    </row>
    <row r="630" spans="1:27" x14ac:dyDescent="0.25">
      <c r="A630" s="22" t="str">
        <f t="shared" si="59"/>
        <v>City of New Rochelle - 63</v>
      </c>
      <c r="B630" s="11">
        <v>210063</v>
      </c>
      <c r="C630" s="11">
        <v>218</v>
      </c>
      <c r="D630" s="11">
        <v>205</v>
      </c>
      <c r="E630" s="11">
        <v>215</v>
      </c>
      <c r="F630" s="11">
        <v>215</v>
      </c>
      <c r="G630" s="11">
        <v>216</v>
      </c>
      <c r="H630" s="11">
        <v>203</v>
      </c>
      <c r="I630" s="11">
        <v>207</v>
      </c>
      <c r="J630" s="11">
        <v>57</v>
      </c>
      <c r="K630" s="11">
        <v>54</v>
      </c>
      <c r="L630" s="11">
        <v>56</v>
      </c>
      <c r="M630" s="11">
        <v>51</v>
      </c>
      <c r="N630" s="11">
        <v>51</v>
      </c>
      <c r="O630" s="11">
        <v>56</v>
      </c>
      <c r="P630" s="11">
        <v>51</v>
      </c>
      <c r="Q630" s="11">
        <v>6</v>
      </c>
      <c r="R630" s="11">
        <v>5</v>
      </c>
      <c r="S630" s="11">
        <v>5</v>
      </c>
      <c r="T630" s="11">
        <v>5</v>
      </c>
      <c r="U630" s="11">
        <v>5</v>
      </c>
      <c r="V630" s="11">
        <v>6</v>
      </c>
      <c r="W630" s="11">
        <v>6</v>
      </c>
      <c r="X630" s="11">
        <v>0</v>
      </c>
      <c r="Y630" s="11">
        <f t="shared" si="60"/>
        <v>1893</v>
      </c>
      <c r="Z630" s="24">
        <f t="shared" si="61"/>
        <v>291</v>
      </c>
      <c r="AA630" s="11">
        <f t="shared" si="62"/>
        <v>2184</v>
      </c>
    </row>
    <row r="631" spans="1:27" x14ac:dyDescent="0.25">
      <c r="A631" s="22" t="str">
        <f t="shared" si="59"/>
        <v>City of New Rochelle - 64</v>
      </c>
      <c r="B631" s="11">
        <v>210064</v>
      </c>
      <c r="C631" s="11">
        <v>125</v>
      </c>
      <c r="D631" s="11">
        <v>111</v>
      </c>
      <c r="E631" s="11">
        <v>122</v>
      </c>
      <c r="F631" s="11">
        <v>125</v>
      </c>
      <c r="G631" s="11">
        <v>117</v>
      </c>
      <c r="H631" s="11">
        <v>113</v>
      </c>
      <c r="I631" s="11">
        <v>121</v>
      </c>
      <c r="J631" s="11">
        <v>20</v>
      </c>
      <c r="K631" s="11">
        <v>17</v>
      </c>
      <c r="L631" s="11">
        <v>15</v>
      </c>
      <c r="M631" s="11">
        <v>17</v>
      </c>
      <c r="N631" s="11">
        <v>18</v>
      </c>
      <c r="O631" s="11">
        <v>16</v>
      </c>
      <c r="P631" s="11">
        <v>20</v>
      </c>
      <c r="Q631" s="11">
        <v>4</v>
      </c>
      <c r="R631" s="11">
        <v>8</v>
      </c>
      <c r="S631" s="11">
        <v>3</v>
      </c>
      <c r="T631" s="11">
        <v>1</v>
      </c>
      <c r="U631" s="11">
        <v>5</v>
      </c>
      <c r="V631" s="11">
        <v>6</v>
      </c>
      <c r="W631" s="11">
        <v>2</v>
      </c>
      <c r="X631" s="11">
        <v>0</v>
      </c>
      <c r="Y631" s="11">
        <f t="shared" si="60"/>
        <v>986</v>
      </c>
      <c r="Z631" s="24">
        <f t="shared" si="61"/>
        <v>309</v>
      </c>
      <c r="AA631" s="11">
        <f t="shared" si="62"/>
        <v>1295</v>
      </c>
    </row>
    <row r="632" spans="1:27" x14ac:dyDescent="0.25">
      <c r="A632" s="22" t="str">
        <f t="shared" si="59"/>
        <v>City of New Rochelle - 65</v>
      </c>
      <c r="B632" s="11">
        <v>210065</v>
      </c>
      <c r="C632" s="11">
        <v>123</v>
      </c>
      <c r="D632" s="11">
        <v>115</v>
      </c>
      <c r="E632" s="11">
        <v>120</v>
      </c>
      <c r="F632" s="11">
        <v>121</v>
      </c>
      <c r="G632" s="11">
        <v>121</v>
      </c>
      <c r="H632" s="11">
        <v>114</v>
      </c>
      <c r="I632" s="11">
        <v>118</v>
      </c>
      <c r="J632" s="11">
        <v>51</v>
      </c>
      <c r="K632" s="11">
        <v>48</v>
      </c>
      <c r="L632" s="11">
        <v>51</v>
      </c>
      <c r="M632" s="11">
        <v>49</v>
      </c>
      <c r="N632" s="11">
        <v>49</v>
      </c>
      <c r="O632" s="11">
        <v>51</v>
      </c>
      <c r="P632" s="11">
        <v>48</v>
      </c>
      <c r="Q632" s="11">
        <v>6</v>
      </c>
      <c r="R632" s="11">
        <v>6</v>
      </c>
      <c r="S632" s="11">
        <v>8</v>
      </c>
      <c r="T632" s="11">
        <v>5</v>
      </c>
      <c r="U632" s="11">
        <v>5</v>
      </c>
      <c r="V632" s="11">
        <v>4</v>
      </c>
      <c r="W632" s="11">
        <v>4</v>
      </c>
      <c r="X632" s="11">
        <v>0</v>
      </c>
      <c r="Y632" s="11">
        <f t="shared" si="60"/>
        <v>1217</v>
      </c>
      <c r="Z632" s="24">
        <f t="shared" si="61"/>
        <v>155</v>
      </c>
      <c r="AA632" s="11">
        <f t="shared" si="62"/>
        <v>1372</v>
      </c>
    </row>
    <row r="633" spans="1:27" x14ac:dyDescent="0.25">
      <c r="A633" s="22" t="str">
        <f t="shared" si="59"/>
        <v>City of New Rochelle - 66</v>
      </c>
      <c r="B633" s="11">
        <v>210066</v>
      </c>
      <c r="C633" s="11">
        <v>60</v>
      </c>
      <c r="D633" s="11">
        <v>51</v>
      </c>
      <c r="E633" s="11">
        <v>53</v>
      </c>
      <c r="F633" s="11">
        <v>54</v>
      </c>
      <c r="G633" s="11">
        <v>53</v>
      </c>
      <c r="H633" s="11">
        <v>50</v>
      </c>
      <c r="I633" s="11">
        <v>52</v>
      </c>
      <c r="J633" s="11">
        <v>4</v>
      </c>
      <c r="K633" s="11">
        <v>3</v>
      </c>
      <c r="L633" s="11">
        <v>4</v>
      </c>
      <c r="M633" s="11">
        <v>3</v>
      </c>
      <c r="N633" s="11">
        <v>2</v>
      </c>
      <c r="O633" s="11">
        <v>4</v>
      </c>
      <c r="P633" s="11">
        <v>4</v>
      </c>
      <c r="Q633" s="11">
        <v>1</v>
      </c>
      <c r="R633" s="11">
        <v>1</v>
      </c>
      <c r="S633" s="11">
        <v>0</v>
      </c>
      <c r="T633" s="11">
        <v>0</v>
      </c>
      <c r="U633" s="11">
        <v>2</v>
      </c>
      <c r="V633" s="11">
        <v>0</v>
      </c>
      <c r="W633" s="11">
        <v>0</v>
      </c>
      <c r="X633" s="11">
        <v>0</v>
      </c>
      <c r="Y633" s="11">
        <f t="shared" si="60"/>
        <v>401</v>
      </c>
      <c r="Z633" s="24">
        <f t="shared" si="61"/>
        <v>110</v>
      </c>
      <c r="AA633" s="11">
        <f t="shared" si="62"/>
        <v>511</v>
      </c>
    </row>
    <row r="634" spans="1:27" x14ac:dyDescent="0.25">
      <c r="A634" s="22" t="str">
        <f t="shared" si="59"/>
        <v>City of New Rochelle - 67</v>
      </c>
      <c r="B634" s="11">
        <v>210067</v>
      </c>
      <c r="C634" s="11">
        <v>182</v>
      </c>
      <c r="D634" s="11">
        <v>168</v>
      </c>
      <c r="E634" s="11">
        <v>183</v>
      </c>
      <c r="F634" s="11">
        <v>183</v>
      </c>
      <c r="G634" s="11">
        <v>181</v>
      </c>
      <c r="H634" s="11">
        <v>176</v>
      </c>
      <c r="I634" s="11">
        <v>179</v>
      </c>
      <c r="J634" s="11">
        <v>122</v>
      </c>
      <c r="K634" s="11">
        <v>113</v>
      </c>
      <c r="L634" s="11">
        <v>117</v>
      </c>
      <c r="M634" s="11">
        <v>109</v>
      </c>
      <c r="N634" s="11">
        <v>109</v>
      </c>
      <c r="O634" s="11">
        <v>115</v>
      </c>
      <c r="P634" s="11">
        <v>106</v>
      </c>
      <c r="Q634" s="11">
        <v>12</v>
      </c>
      <c r="R634" s="11">
        <v>16</v>
      </c>
      <c r="S634" s="11">
        <v>12</v>
      </c>
      <c r="T634" s="11">
        <v>12</v>
      </c>
      <c r="U634" s="11">
        <v>15</v>
      </c>
      <c r="V634" s="11">
        <v>12</v>
      </c>
      <c r="W634" s="11">
        <v>15</v>
      </c>
      <c r="X634" s="11">
        <v>2</v>
      </c>
      <c r="Y634" s="11">
        <f t="shared" si="60"/>
        <v>2139</v>
      </c>
      <c r="Z634" s="24">
        <f t="shared" si="61"/>
        <v>318</v>
      </c>
      <c r="AA634" s="11">
        <f t="shared" si="62"/>
        <v>2457</v>
      </c>
    </row>
    <row r="635" spans="1:27" x14ac:dyDescent="0.25">
      <c r="A635" s="22" t="str">
        <f t="shared" si="59"/>
        <v>City of New Rochelle - 68</v>
      </c>
      <c r="B635" s="11">
        <v>210068</v>
      </c>
      <c r="C635" s="11">
        <v>125</v>
      </c>
      <c r="D635" s="11">
        <v>124</v>
      </c>
      <c r="E635" s="11">
        <v>130</v>
      </c>
      <c r="F635" s="11">
        <v>130</v>
      </c>
      <c r="G635" s="11">
        <v>128</v>
      </c>
      <c r="H635" s="11">
        <v>125</v>
      </c>
      <c r="I635" s="11">
        <v>127</v>
      </c>
      <c r="J635" s="11">
        <v>75</v>
      </c>
      <c r="K635" s="11">
        <v>73</v>
      </c>
      <c r="L635" s="11">
        <v>70</v>
      </c>
      <c r="M635" s="11">
        <v>69</v>
      </c>
      <c r="N635" s="11">
        <v>67</v>
      </c>
      <c r="O635" s="11">
        <v>71</v>
      </c>
      <c r="P635" s="11">
        <v>63</v>
      </c>
      <c r="Q635" s="11">
        <v>7</v>
      </c>
      <c r="R635" s="11">
        <v>5</v>
      </c>
      <c r="S635" s="11">
        <v>7</v>
      </c>
      <c r="T635" s="11">
        <v>8</v>
      </c>
      <c r="U635" s="11">
        <v>10</v>
      </c>
      <c r="V635" s="11">
        <v>8</v>
      </c>
      <c r="W635" s="11">
        <v>7</v>
      </c>
      <c r="X635" s="11">
        <v>1</v>
      </c>
      <c r="Y635" s="11">
        <f t="shared" si="60"/>
        <v>1430</v>
      </c>
      <c r="Z635" s="24">
        <f t="shared" si="61"/>
        <v>187</v>
      </c>
      <c r="AA635" s="11">
        <f t="shared" si="62"/>
        <v>1617</v>
      </c>
    </row>
    <row r="636" spans="1:27" x14ac:dyDescent="0.25">
      <c r="A636" s="22" t="str">
        <f t="shared" si="59"/>
        <v>City of New Rochelle - 69</v>
      </c>
      <c r="B636" s="11">
        <v>210069</v>
      </c>
      <c r="C636" s="11">
        <v>227</v>
      </c>
      <c r="D636" s="11">
        <v>211</v>
      </c>
      <c r="E636" s="11">
        <v>219</v>
      </c>
      <c r="F636" s="11">
        <v>226</v>
      </c>
      <c r="G636" s="11">
        <v>217</v>
      </c>
      <c r="H636" s="11">
        <v>208</v>
      </c>
      <c r="I636" s="11">
        <v>212</v>
      </c>
      <c r="J636" s="11">
        <v>182</v>
      </c>
      <c r="K636" s="11">
        <v>172</v>
      </c>
      <c r="L636" s="11">
        <v>174</v>
      </c>
      <c r="M636" s="11">
        <v>166</v>
      </c>
      <c r="N636" s="11">
        <v>168</v>
      </c>
      <c r="O636" s="11">
        <v>164</v>
      </c>
      <c r="P636" s="11">
        <v>172</v>
      </c>
      <c r="Q636" s="11">
        <v>14</v>
      </c>
      <c r="R636" s="11">
        <v>12</v>
      </c>
      <c r="S636" s="11">
        <v>17</v>
      </c>
      <c r="T636" s="11">
        <v>14</v>
      </c>
      <c r="U636" s="11">
        <v>12</v>
      </c>
      <c r="V636" s="11">
        <v>9</v>
      </c>
      <c r="W636" s="11">
        <v>11</v>
      </c>
      <c r="X636" s="11">
        <v>1</v>
      </c>
      <c r="Y636" s="11">
        <f t="shared" si="60"/>
        <v>2808</v>
      </c>
      <c r="Z636" s="24">
        <f t="shared" si="61"/>
        <v>370</v>
      </c>
      <c r="AA636" s="11">
        <f t="shared" si="62"/>
        <v>3178</v>
      </c>
    </row>
    <row r="637" spans="1:27" x14ac:dyDescent="0.25">
      <c r="A637" s="22" t="str">
        <f t="shared" si="59"/>
        <v>City of New Rochelle - 70</v>
      </c>
      <c r="B637" s="11">
        <v>210070</v>
      </c>
      <c r="C637" s="11">
        <v>8</v>
      </c>
      <c r="D637" s="11">
        <v>8</v>
      </c>
      <c r="E637" s="11">
        <v>8</v>
      </c>
      <c r="F637" s="11">
        <v>9</v>
      </c>
      <c r="G637" s="11">
        <v>9</v>
      </c>
      <c r="H637" s="11">
        <v>9</v>
      </c>
      <c r="I637" s="11">
        <v>8</v>
      </c>
      <c r="J637" s="11">
        <v>1</v>
      </c>
      <c r="K637" s="11">
        <v>1</v>
      </c>
      <c r="L637" s="11">
        <v>0</v>
      </c>
      <c r="M637" s="11">
        <v>0</v>
      </c>
      <c r="N637" s="11">
        <v>0</v>
      </c>
      <c r="O637" s="11">
        <v>0</v>
      </c>
      <c r="P637" s="11">
        <v>0</v>
      </c>
      <c r="Q637" s="11">
        <v>0</v>
      </c>
      <c r="R637" s="11">
        <v>0</v>
      </c>
      <c r="S637" s="11">
        <v>1</v>
      </c>
      <c r="T637" s="11">
        <v>0</v>
      </c>
      <c r="U637" s="11">
        <v>0</v>
      </c>
      <c r="V637" s="11">
        <v>0</v>
      </c>
      <c r="W637" s="11">
        <v>0</v>
      </c>
      <c r="X637" s="11">
        <v>0</v>
      </c>
      <c r="Y637" s="11">
        <f t="shared" si="60"/>
        <v>62</v>
      </c>
      <c r="Z637" s="24">
        <f t="shared" si="61"/>
        <v>8</v>
      </c>
      <c r="AA637" s="11">
        <f t="shared" si="62"/>
        <v>70</v>
      </c>
    </row>
    <row r="638" spans="1:27" x14ac:dyDescent="0.25">
      <c r="A638" s="22" t="str">
        <f t="shared" si="59"/>
        <v>City of New Rochelle - 71</v>
      </c>
      <c r="B638" s="11">
        <v>210071</v>
      </c>
      <c r="C638" s="11">
        <v>131</v>
      </c>
      <c r="D638" s="11">
        <v>122</v>
      </c>
      <c r="E638" s="11">
        <v>129</v>
      </c>
      <c r="F638" s="11">
        <v>128</v>
      </c>
      <c r="G638" s="11">
        <v>126</v>
      </c>
      <c r="H638" s="11">
        <v>121</v>
      </c>
      <c r="I638" s="11">
        <v>123</v>
      </c>
      <c r="J638" s="11">
        <v>108</v>
      </c>
      <c r="K638" s="11">
        <v>99</v>
      </c>
      <c r="L638" s="11">
        <v>103</v>
      </c>
      <c r="M638" s="11">
        <v>95</v>
      </c>
      <c r="N638" s="11">
        <v>95</v>
      </c>
      <c r="O638" s="11">
        <v>100</v>
      </c>
      <c r="P638" s="11">
        <v>95</v>
      </c>
      <c r="Q638" s="11">
        <v>8</v>
      </c>
      <c r="R638" s="11">
        <v>9</v>
      </c>
      <c r="S638" s="11">
        <v>6</v>
      </c>
      <c r="T638" s="11">
        <v>7</v>
      </c>
      <c r="U638" s="11">
        <v>8</v>
      </c>
      <c r="V638" s="11">
        <v>7</v>
      </c>
      <c r="W638" s="11">
        <v>6</v>
      </c>
      <c r="X638" s="11">
        <v>0</v>
      </c>
      <c r="Y638" s="11">
        <f t="shared" si="60"/>
        <v>1626</v>
      </c>
      <c r="Z638" s="24">
        <f t="shared" si="61"/>
        <v>229</v>
      </c>
      <c r="AA638" s="11">
        <f t="shared" si="62"/>
        <v>1855</v>
      </c>
    </row>
    <row r="639" spans="1:27" x14ac:dyDescent="0.25">
      <c r="A639" s="22" t="str">
        <f t="shared" si="59"/>
        <v>City of New Rochelle - 72</v>
      </c>
      <c r="B639" s="11">
        <v>210072</v>
      </c>
      <c r="C639" s="11">
        <v>89</v>
      </c>
      <c r="D639" s="11">
        <v>83</v>
      </c>
      <c r="E639" s="11">
        <v>87</v>
      </c>
      <c r="F639" s="11">
        <v>90</v>
      </c>
      <c r="G639" s="11">
        <v>83</v>
      </c>
      <c r="H639" s="11">
        <v>82</v>
      </c>
      <c r="I639" s="11">
        <v>84</v>
      </c>
      <c r="J639" s="11">
        <v>21</v>
      </c>
      <c r="K639" s="11">
        <v>17</v>
      </c>
      <c r="L639" s="11">
        <v>21</v>
      </c>
      <c r="M639" s="11">
        <v>18</v>
      </c>
      <c r="N639" s="11">
        <v>16</v>
      </c>
      <c r="O639" s="11">
        <v>18</v>
      </c>
      <c r="P639" s="11">
        <v>21</v>
      </c>
      <c r="Q639" s="11">
        <v>1</v>
      </c>
      <c r="R639" s="11">
        <v>3</v>
      </c>
      <c r="S639" s="11">
        <v>4</v>
      </c>
      <c r="T639" s="11">
        <v>3</v>
      </c>
      <c r="U639" s="11">
        <v>2</v>
      </c>
      <c r="V639" s="11">
        <v>1</v>
      </c>
      <c r="W639" s="11">
        <v>0</v>
      </c>
      <c r="X639" s="11">
        <v>0</v>
      </c>
      <c r="Y639" s="11">
        <f t="shared" si="60"/>
        <v>744</v>
      </c>
      <c r="Z639" s="24">
        <f t="shared" si="61"/>
        <v>124</v>
      </c>
      <c r="AA639" s="11">
        <f t="shared" si="62"/>
        <v>868</v>
      </c>
    </row>
    <row r="640" spans="1:27" x14ac:dyDescent="0.25">
      <c r="A640" s="22" t="str">
        <f t="shared" si="59"/>
        <v>City of New Rochelle - 73</v>
      </c>
      <c r="B640" s="11">
        <v>210073</v>
      </c>
      <c r="C640" s="11">
        <v>193</v>
      </c>
      <c r="D640" s="11">
        <v>182</v>
      </c>
      <c r="E640" s="11">
        <v>192</v>
      </c>
      <c r="F640" s="11">
        <v>194</v>
      </c>
      <c r="G640" s="11">
        <v>187</v>
      </c>
      <c r="H640" s="11">
        <v>183</v>
      </c>
      <c r="I640" s="11">
        <v>184</v>
      </c>
      <c r="J640" s="11">
        <v>198</v>
      </c>
      <c r="K640" s="11">
        <v>186</v>
      </c>
      <c r="L640" s="11">
        <v>186</v>
      </c>
      <c r="M640" s="11">
        <v>182</v>
      </c>
      <c r="N640" s="11">
        <v>181</v>
      </c>
      <c r="O640" s="11">
        <v>186</v>
      </c>
      <c r="P640" s="11">
        <v>179</v>
      </c>
      <c r="Q640" s="11">
        <v>12</v>
      </c>
      <c r="R640" s="11">
        <v>14</v>
      </c>
      <c r="S640" s="11">
        <v>15</v>
      </c>
      <c r="T640" s="11">
        <v>15</v>
      </c>
      <c r="U640" s="11">
        <v>8</v>
      </c>
      <c r="V640" s="11">
        <v>9</v>
      </c>
      <c r="W640" s="11">
        <v>13</v>
      </c>
      <c r="X640" s="11">
        <v>0</v>
      </c>
      <c r="Y640" s="11">
        <f t="shared" si="60"/>
        <v>2699</v>
      </c>
      <c r="Z640" s="24">
        <f t="shared" si="61"/>
        <v>381</v>
      </c>
      <c r="AA640" s="11">
        <f t="shared" si="62"/>
        <v>3080</v>
      </c>
    </row>
    <row r="641" spans="1:27" x14ac:dyDescent="0.25">
      <c r="A641" s="22" t="str">
        <f t="shared" si="59"/>
        <v>City of New Rochelle - 74</v>
      </c>
      <c r="B641" s="11">
        <v>210074</v>
      </c>
      <c r="C641" s="11">
        <v>261</v>
      </c>
      <c r="D641" s="11">
        <v>251</v>
      </c>
      <c r="E641" s="11">
        <v>263</v>
      </c>
      <c r="F641" s="11">
        <v>265</v>
      </c>
      <c r="G641" s="11">
        <v>252</v>
      </c>
      <c r="H641" s="11">
        <v>254</v>
      </c>
      <c r="I641" s="11">
        <v>244</v>
      </c>
      <c r="J641" s="11">
        <v>217</v>
      </c>
      <c r="K641" s="11">
        <v>200</v>
      </c>
      <c r="L641" s="11">
        <v>202</v>
      </c>
      <c r="M641" s="11">
        <v>192</v>
      </c>
      <c r="N641" s="11">
        <v>189</v>
      </c>
      <c r="O641" s="11">
        <v>199</v>
      </c>
      <c r="P641" s="11">
        <v>194</v>
      </c>
      <c r="Q641" s="11">
        <v>19</v>
      </c>
      <c r="R641" s="11">
        <v>20</v>
      </c>
      <c r="S641" s="11">
        <v>19</v>
      </c>
      <c r="T641" s="11">
        <v>16</v>
      </c>
      <c r="U641" s="11">
        <v>22</v>
      </c>
      <c r="V641" s="11">
        <v>13</v>
      </c>
      <c r="W641" s="11">
        <v>13</v>
      </c>
      <c r="X641" s="11">
        <v>0</v>
      </c>
      <c r="Y641" s="11">
        <f t="shared" si="60"/>
        <v>3305</v>
      </c>
      <c r="Z641" s="24">
        <f t="shared" si="61"/>
        <v>503</v>
      </c>
      <c r="AA641" s="11">
        <f t="shared" si="62"/>
        <v>3808</v>
      </c>
    </row>
    <row r="642" spans="1:27" x14ac:dyDescent="0.25">
      <c r="A642" s="22" t="str">
        <f t="shared" si="59"/>
        <v>City of New Rochelle - 75</v>
      </c>
      <c r="B642" s="11">
        <v>210075</v>
      </c>
      <c r="C642" s="11">
        <v>31</v>
      </c>
      <c r="D642" s="11">
        <v>29</v>
      </c>
      <c r="E642" s="11">
        <v>32</v>
      </c>
      <c r="F642" s="11">
        <v>30</v>
      </c>
      <c r="G642" s="11">
        <v>28</v>
      </c>
      <c r="H642" s="11">
        <v>28</v>
      </c>
      <c r="I642" s="11">
        <v>29</v>
      </c>
      <c r="J642" s="11">
        <v>4</v>
      </c>
      <c r="K642" s="11">
        <v>4</v>
      </c>
      <c r="L642" s="11">
        <v>2</v>
      </c>
      <c r="M642" s="11">
        <v>4</v>
      </c>
      <c r="N642" s="11">
        <v>4</v>
      </c>
      <c r="O642" s="11">
        <v>2</v>
      </c>
      <c r="P642" s="11">
        <v>2</v>
      </c>
      <c r="Q642" s="11">
        <v>1</v>
      </c>
      <c r="R642" s="11">
        <v>1</v>
      </c>
      <c r="S642" s="11">
        <v>1</v>
      </c>
      <c r="T642" s="11">
        <v>2</v>
      </c>
      <c r="U642" s="11">
        <v>2</v>
      </c>
      <c r="V642" s="11">
        <v>1</v>
      </c>
      <c r="W642" s="11">
        <v>2</v>
      </c>
      <c r="X642" s="11">
        <v>0</v>
      </c>
      <c r="Y642" s="11">
        <f t="shared" si="60"/>
        <v>239</v>
      </c>
      <c r="Z642" s="24">
        <f t="shared" si="61"/>
        <v>27</v>
      </c>
      <c r="AA642" s="11">
        <f t="shared" si="62"/>
        <v>266</v>
      </c>
    </row>
    <row r="643" spans="1:27" x14ac:dyDescent="0.25">
      <c r="A643" s="22" t="str">
        <f t="shared" si="59"/>
        <v>City of New Rochelle - 76</v>
      </c>
      <c r="B643" s="11">
        <v>210076</v>
      </c>
      <c r="C643" s="11">
        <v>0</v>
      </c>
      <c r="D643" s="11">
        <v>0</v>
      </c>
      <c r="E643" s="11">
        <v>0</v>
      </c>
      <c r="F643" s="11">
        <v>0</v>
      </c>
      <c r="G643" s="11">
        <v>0</v>
      </c>
      <c r="H643" s="11">
        <v>0</v>
      </c>
      <c r="I643" s="11">
        <v>0</v>
      </c>
      <c r="J643" s="11">
        <v>0</v>
      </c>
      <c r="K643" s="11">
        <v>0</v>
      </c>
      <c r="L643" s="11">
        <v>0</v>
      </c>
      <c r="M643" s="11">
        <v>0</v>
      </c>
      <c r="N643" s="11">
        <v>0</v>
      </c>
      <c r="O643" s="11">
        <v>0</v>
      </c>
      <c r="P643" s="11">
        <v>0</v>
      </c>
      <c r="Q643" s="11">
        <v>0</v>
      </c>
      <c r="R643" s="11">
        <v>0</v>
      </c>
      <c r="S643" s="11">
        <v>0</v>
      </c>
      <c r="T643" s="11">
        <v>0</v>
      </c>
      <c r="U643" s="11">
        <v>0</v>
      </c>
      <c r="V643" s="11">
        <v>0</v>
      </c>
      <c r="W643" s="11">
        <v>0</v>
      </c>
      <c r="X643" s="11">
        <v>0</v>
      </c>
      <c r="Y643" s="11">
        <f t="shared" si="60"/>
        <v>0</v>
      </c>
      <c r="Z643" s="24">
        <f t="shared" si="61"/>
        <v>0</v>
      </c>
      <c r="AA643" s="11">
        <f t="shared" si="62"/>
        <v>0</v>
      </c>
    </row>
    <row r="644" spans="1:27" x14ac:dyDescent="0.25">
      <c r="A644" s="22" t="str">
        <f t="shared" si="59"/>
        <v>City of New Rochelle - 77</v>
      </c>
      <c r="B644" s="11">
        <v>210077</v>
      </c>
      <c r="C644" s="11">
        <v>0</v>
      </c>
      <c r="D644" s="11">
        <v>0</v>
      </c>
      <c r="E644" s="11">
        <v>0</v>
      </c>
      <c r="F644" s="11">
        <v>0</v>
      </c>
      <c r="G644" s="11">
        <v>0</v>
      </c>
      <c r="H644" s="11">
        <v>0</v>
      </c>
      <c r="I644" s="11">
        <v>0</v>
      </c>
      <c r="J644" s="11">
        <v>0</v>
      </c>
      <c r="K644" s="11">
        <v>0</v>
      </c>
      <c r="L644" s="11">
        <v>0</v>
      </c>
      <c r="M644" s="11">
        <v>0</v>
      </c>
      <c r="N644" s="11">
        <v>0</v>
      </c>
      <c r="O644" s="11">
        <v>0</v>
      </c>
      <c r="P644" s="11">
        <v>0</v>
      </c>
      <c r="Q644" s="11">
        <v>0</v>
      </c>
      <c r="R644" s="11">
        <v>0</v>
      </c>
      <c r="S644" s="11">
        <v>0</v>
      </c>
      <c r="T644" s="11">
        <v>0</v>
      </c>
      <c r="U644" s="11">
        <v>0</v>
      </c>
      <c r="V644" s="11">
        <v>0</v>
      </c>
      <c r="W644" s="11">
        <v>0</v>
      </c>
      <c r="X644" s="11">
        <v>0</v>
      </c>
      <c r="Y644" s="11">
        <f t="shared" si="60"/>
        <v>0</v>
      </c>
      <c r="Z644" s="24">
        <f t="shared" si="61"/>
        <v>0</v>
      </c>
      <c r="AA644" s="11">
        <f t="shared" si="62"/>
        <v>0</v>
      </c>
    </row>
    <row r="645" spans="1:27" x14ac:dyDescent="0.25">
      <c r="A645" s="22" t="str">
        <f t="shared" si="59"/>
        <v>City of New Rochelle - 78</v>
      </c>
      <c r="B645" s="11">
        <v>210078</v>
      </c>
      <c r="C645" s="11">
        <v>123</v>
      </c>
      <c r="D645" s="11">
        <v>115</v>
      </c>
      <c r="E645" s="11">
        <v>120</v>
      </c>
      <c r="F645" s="11">
        <v>120</v>
      </c>
      <c r="G645" s="11">
        <v>117</v>
      </c>
      <c r="H645" s="11">
        <v>116</v>
      </c>
      <c r="I645" s="11">
        <v>116</v>
      </c>
      <c r="J645" s="11">
        <v>48</v>
      </c>
      <c r="K645" s="11">
        <v>48</v>
      </c>
      <c r="L645" s="11">
        <v>50</v>
      </c>
      <c r="M645" s="11">
        <v>46</v>
      </c>
      <c r="N645" s="11">
        <v>47</v>
      </c>
      <c r="O645" s="11">
        <v>47</v>
      </c>
      <c r="P645" s="11">
        <v>50</v>
      </c>
      <c r="Q645" s="11">
        <v>4</v>
      </c>
      <c r="R645" s="11">
        <v>3</v>
      </c>
      <c r="S645" s="11">
        <v>4</v>
      </c>
      <c r="T645" s="11">
        <v>4</v>
      </c>
      <c r="U645" s="11">
        <v>4</v>
      </c>
      <c r="V645" s="11">
        <v>3</v>
      </c>
      <c r="W645" s="11">
        <v>3</v>
      </c>
      <c r="X645" s="11">
        <v>0</v>
      </c>
      <c r="Y645" s="11">
        <f t="shared" si="60"/>
        <v>1188</v>
      </c>
      <c r="Z645" s="24">
        <f t="shared" si="61"/>
        <v>142</v>
      </c>
      <c r="AA645" s="11">
        <f t="shared" si="62"/>
        <v>1330</v>
      </c>
    </row>
    <row r="646" spans="1:27" ht="13.8" thickBot="1" x14ac:dyDescent="0.3">
      <c r="A646" s="18" t="str">
        <f t="shared" si="59"/>
        <v>City of New Rochelle - 79</v>
      </c>
      <c r="B646" s="19">
        <v>210079</v>
      </c>
      <c r="C646" s="19">
        <v>0</v>
      </c>
      <c r="D646" s="19">
        <v>0</v>
      </c>
      <c r="E646" s="19">
        <v>0</v>
      </c>
      <c r="F646" s="19">
        <v>0</v>
      </c>
      <c r="G646" s="19">
        <v>0</v>
      </c>
      <c r="H646" s="19">
        <v>0</v>
      </c>
      <c r="I646" s="19">
        <v>0</v>
      </c>
      <c r="J646" s="19">
        <v>0</v>
      </c>
      <c r="K646" s="19">
        <v>0</v>
      </c>
      <c r="L646" s="19">
        <v>0</v>
      </c>
      <c r="M646" s="19">
        <v>0</v>
      </c>
      <c r="N646" s="19">
        <v>0</v>
      </c>
      <c r="O646" s="19">
        <v>0</v>
      </c>
      <c r="P646" s="19">
        <v>0</v>
      </c>
      <c r="Q646" s="19">
        <v>0</v>
      </c>
      <c r="R646" s="19">
        <v>0</v>
      </c>
      <c r="S646" s="19">
        <v>0</v>
      </c>
      <c r="T646" s="19">
        <v>0</v>
      </c>
      <c r="U646" s="19">
        <v>0</v>
      </c>
      <c r="V646" s="19">
        <v>0</v>
      </c>
      <c r="W646" s="19">
        <v>0</v>
      </c>
      <c r="X646" s="19">
        <v>0</v>
      </c>
      <c r="Y646" s="19">
        <f t="shared" si="60"/>
        <v>0</v>
      </c>
      <c r="Z646" s="26">
        <f t="shared" si="61"/>
        <v>0</v>
      </c>
      <c r="AA646" s="19">
        <f t="shared" si="62"/>
        <v>0</v>
      </c>
    </row>
    <row r="647" spans="1:27" x14ac:dyDescent="0.25">
      <c r="A647" s="22"/>
      <c r="B647" s="11" t="s">
        <v>977</v>
      </c>
      <c r="C647" s="11">
        <f>SUM(C571:C646)</f>
        <v>13153</v>
      </c>
      <c r="D647" s="11">
        <f t="shared" ref="D647:AA647" si="63">SUM(D571:D646)</f>
        <v>12405</v>
      </c>
      <c r="E647" s="11">
        <f t="shared" si="63"/>
        <v>13016</v>
      </c>
      <c r="F647" s="11">
        <f t="shared" si="63"/>
        <v>13066</v>
      </c>
      <c r="G647" s="11">
        <f t="shared" si="63"/>
        <v>12786</v>
      </c>
      <c r="H647" s="11">
        <f t="shared" si="63"/>
        <v>12337</v>
      </c>
      <c r="I647" s="11">
        <f t="shared" si="63"/>
        <v>12631</v>
      </c>
      <c r="J647" s="11">
        <f t="shared" si="63"/>
        <v>6964</v>
      </c>
      <c r="K647" s="11">
        <f t="shared" si="63"/>
        <v>6534</v>
      </c>
      <c r="L647" s="11">
        <f t="shared" si="63"/>
        <v>6626</v>
      </c>
      <c r="M647" s="11">
        <f t="shared" si="63"/>
        <v>6351</v>
      </c>
      <c r="N647" s="11">
        <f t="shared" si="63"/>
        <v>6196</v>
      </c>
      <c r="O647" s="11">
        <f t="shared" si="63"/>
        <v>6611</v>
      </c>
      <c r="P647" s="11">
        <f t="shared" si="63"/>
        <v>6225</v>
      </c>
      <c r="Q647" s="11">
        <f t="shared" si="63"/>
        <v>668</v>
      </c>
      <c r="R647" s="11">
        <f t="shared" si="63"/>
        <v>619</v>
      </c>
      <c r="S647" s="11">
        <f t="shared" si="63"/>
        <v>677</v>
      </c>
      <c r="T647" s="11">
        <f t="shared" si="63"/>
        <v>624</v>
      </c>
      <c r="U647" s="11">
        <f t="shared" si="63"/>
        <v>661</v>
      </c>
      <c r="V647" s="11">
        <f t="shared" si="63"/>
        <v>554</v>
      </c>
      <c r="W647" s="11">
        <f t="shared" si="63"/>
        <v>605</v>
      </c>
      <c r="X647" s="11">
        <f t="shared" si="63"/>
        <v>23</v>
      </c>
      <c r="Y647" s="11">
        <f t="shared" si="63"/>
        <v>139332</v>
      </c>
      <c r="Z647" s="11">
        <f t="shared" si="63"/>
        <v>21304</v>
      </c>
      <c r="AA647" s="11">
        <f t="shared" si="63"/>
        <v>160636</v>
      </c>
    </row>
    <row r="648" spans="1:27" x14ac:dyDescent="0.25">
      <c r="A648" s="22" t="str">
        <f t="shared" si="59"/>
        <v>City of Peekskill - 1</v>
      </c>
      <c r="B648" s="11">
        <v>220001</v>
      </c>
      <c r="C648" s="11">
        <v>216</v>
      </c>
      <c r="D648" s="11">
        <v>204</v>
      </c>
      <c r="E648" s="11">
        <v>211</v>
      </c>
      <c r="F648" s="11">
        <v>211</v>
      </c>
      <c r="G648" s="11">
        <v>208</v>
      </c>
      <c r="H648" s="11">
        <v>201</v>
      </c>
      <c r="I648" s="11">
        <v>206</v>
      </c>
      <c r="J648" s="11">
        <v>53</v>
      </c>
      <c r="K648" s="11">
        <v>43</v>
      </c>
      <c r="L648" s="11">
        <v>45</v>
      </c>
      <c r="M648" s="11">
        <v>42</v>
      </c>
      <c r="N648" s="11">
        <v>41</v>
      </c>
      <c r="O648" s="11">
        <v>45</v>
      </c>
      <c r="P648" s="11">
        <v>45</v>
      </c>
      <c r="Q648" s="11">
        <v>3</v>
      </c>
      <c r="R648" s="11">
        <v>4</v>
      </c>
      <c r="S648" s="11">
        <v>9</v>
      </c>
      <c r="T648" s="11">
        <v>7</v>
      </c>
      <c r="U648" s="11">
        <v>8</v>
      </c>
      <c r="V648" s="11">
        <v>7</v>
      </c>
      <c r="W648" s="11">
        <v>4</v>
      </c>
      <c r="X648" s="11">
        <v>0</v>
      </c>
      <c r="Y648" s="11">
        <f t="shared" si="60"/>
        <v>1813</v>
      </c>
      <c r="Z648" s="24">
        <f t="shared" si="61"/>
        <v>357</v>
      </c>
      <c r="AA648" s="11">
        <f t="shared" si="62"/>
        <v>2170</v>
      </c>
    </row>
    <row r="649" spans="1:27" x14ac:dyDescent="0.25">
      <c r="A649" s="22" t="str">
        <f t="shared" si="59"/>
        <v>City of Peekskill - 2</v>
      </c>
      <c r="B649" s="11">
        <v>220002</v>
      </c>
      <c r="C649" s="11">
        <v>172</v>
      </c>
      <c r="D649" s="11">
        <v>162</v>
      </c>
      <c r="E649" s="11">
        <v>163</v>
      </c>
      <c r="F649" s="11">
        <v>170</v>
      </c>
      <c r="G649" s="11">
        <v>165</v>
      </c>
      <c r="H649" s="11">
        <v>153</v>
      </c>
      <c r="I649" s="11">
        <v>155</v>
      </c>
      <c r="J649" s="11">
        <v>51</v>
      </c>
      <c r="K649" s="11">
        <v>45</v>
      </c>
      <c r="L649" s="11">
        <v>46</v>
      </c>
      <c r="M649" s="11">
        <v>42</v>
      </c>
      <c r="N649" s="11">
        <v>44</v>
      </c>
      <c r="O649" s="11">
        <v>44</v>
      </c>
      <c r="P649" s="11">
        <v>45</v>
      </c>
      <c r="Q649" s="11">
        <v>3</v>
      </c>
      <c r="R649" s="11">
        <v>4</v>
      </c>
      <c r="S649" s="11">
        <v>7</v>
      </c>
      <c r="T649" s="11">
        <v>3</v>
      </c>
      <c r="U649" s="11">
        <v>3</v>
      </c>
      <c r="V649" s="11">
        <v>5</v>
      </c>
      <c r="W649" s="11">
        <v>4</v>
      </c>
      <c r="X649" s="11">
        <v>0</v>
      </c>
      <c r="Y649" s="11">
        <f t="shared" si="60"/>
        <v>1486</v>
      </c>
      <c r="Z649" s="24">
        <f t="shared" si="61"/>
        <v>313</v>
      </c>
      <c r="AA649" s="11">
        <f t="shared" si="62"/>
        <v>1799</v>
      </c>
    </row>
    <row r="650" spans="1:27" x14ac:dyDescent="0.25">
      <c r="A650" s="22" t="str">
        <f t="shared" si="59"/>
        <v>City of Peekskill - 3</v>
      </c>
      <c r="B650" s="11">
        <v>220003</v>
      </c>
      <c r="C650" s="11">
        <v>108</v>
      </c>
      <c r="D650" s="11">
        <v>97</v>
      </c>
      <c r="E650" s="11">
        <v>99</v>
      </c>
      <c r="F650" s="11">
        <v>101</v>
      </c>
      <c r="G650" s="11">
        <v>101</v>
      </c>
      <c r="H650" s="11">
        <v>98</v>
      </c>
      <c r="I650" s="11">
        <v>97</v>
      </c>
      <c r="J650" s="11">
        <v>34</v>
      </c>
      <c r="K650" s="11">
        <v>31</v>
      </c>
      <c r="L650" s="11">
        <v>35</v>
      </c>
      <c r="M650" s="11">
        <v>31</v>
      </c>
      <c r="N650" s="11">
        <v>30</v>
      </c>
      <c r="O650" s="11">
        <v>31</v>
      </c>
      <c r="P650" s="11">
        <v>32</v>
      </c>
      <c r="Q650" s="11">
        <v>7</v>
      </c>
      <c r="R650" s="11">
        <v>7</v>
      </c>
      <c r="S650" s="11">
        <v>6</v>
      </c>
      <c r="T650" s="11">
        <v>6</v>
      </c>
      <c r="U650" s="11">
        <v>7</v>
      </c>
      <c r="V650" s="11">
        <v>6</v>
      </c>
      <c r="W650" s="11">
        <v>5</v>
      </c>
      <c r="X650" s="11">
        <v>7</v>
      </c>
      <c r="Y650" s="11">
        <f t="shared" si="60"/>
        <v>976</v>
      </c>
      <c r="Z650" s="24">
        <f t="shared" si="61"/>
        <v>193</v>
      </c>
      <c r="AA650" s="11">
        <f t="shared" si="62"/>
        <v>1169</v>
      </c>
    </row>
    <row r="651" spans="1:27" x14ac:dyDescent="0.25">
      <c r="A651" s="22" t="str">
        <f t="shared" si="59"/>
        <v>City of Peekskill - 4</v>
      </c>
      <c r="B651" s="11">
        <v>220004</v>
      </c>
      <c r="C651" s="11">
        <v>204</v>
      </c>
      <c r="D651" s="11">
        <v>185</v>
      </c>
      <c r="E651" s="11">
        <v>192</v>
      </c>
      <c r="F651" s="11">
        <v>204</v>
      </c>
      <c r="G651" s="11">
        <v>183</v>
      </c>
      <c r="H651" s="11">
        <v>187</v>
      </c>
      <c r="I651" s="11">
        <v>191</v>
      </c>
      <c r="J651" s="11">
        <v>69</v>
      </c>
      <c r="K651" s="11">
        <v>62</v>
      </c>
      <c r="L651" s="11">
        <v>67</v>
      </c>
      <c r="M651" s="11">
        <v>61</v>
      </c>
      <c r="N651" s="11">
        <v>63</v>
      </c>
      <c r="O651" s="11">
        <v>60</v>
      </c>
      <c r="P651" s="11">
        <v>67</v>
      </c>
      <c r="Q651" s="11">
        <v>9</v>
      </c>
      <c r="R651" s="11">
        <v>11</v>
      </c>
      <c r="S651" s="11">
        <v>13</v>
      </c>
      <c r="T651" s="11">
        <v>13</v>
      </c>
      <c r="U651" s="11">
        <v>9</v>
      </c>
      <c r="V651" s="11">
        <v>11</v>
      </c>
      <c r="W651" s="11">
        <v>7</v>
      </c>
      <c r="X651" s="11">
        <v>0</v>
      </c>
      <c r="Y651" s="11">
        <f t="shared" si="60"/>
        <v>1868</v>
      </c>
      <c r="Z651" s="24">
        <f t="shared" si="61"/>
        <v>281</v>
      </c>
      <c r="AA651" s="11">
        <f t="shared" si="62"/>
        <v>2149</v>
      </c>
    </row>
    <row r="652" spans="1:27" x14ac:dyDescent="0.25">
      <c r="A652" s="22" t="str">
        <f t="shared" si="59"/>
        <v>City of Peekskill - 5</v>
      </c>
      <c r="B652" s="11">
        <v>220005</v>
      </c>
      <c r="C652" s="11">
        <v>178</v>
      </c>
      <c r="D652" s="11">
        <v>174</v>
      </c>
      <c r="E652" s="11">
        <v>185</v>
      </c>
      <c r="F652" s="11">
        <v>187</v>
      </c>
      <c r="G652" s="11">
        <v>180</v>
      </c>
      <c r="H652" s="11">
        <v>175</v>
      </c>
      <c r="I652" s="11">
        <v>179</v>
      </c>
      <c r="J652" s="11">
        <v>92</v>
      </c>
      <c r="K652" s="11">
        <v>80</v>
      </c>
      <c r="L652" s="11">
        <v>80</v>
      </c>
      <c r="M652" s="11">
        <v>75</v>
      </c>
      <c r="N652" s="11">
        <v>74</v>
      </c>
      <c r="O652" s="11">
        <v>75</v>
      </c>
      <c r="P652" s="11">
        <v>76</v>
      </c>
      <c r="Q652" s="11">
        <v>10</v>
      </c>
      <c r="R652" s="11">
        <v>11</v>
      </c>
      <c r="S652" s="11">
        <v>16</v>
      </c>
      <c r="T652" s="11">
        <v>11</v>
      </c>
      <c r="U652" s="11">
        <v>9</v>
      </c>
      <c r="V652" s="11">
        <v>9</v>
      </c>
      <c r="W652" s="11">
        <v>8</v>
      </c>
      <c r="X652" s="11">
        <v>0</v>
      </c>
      <c r="Y652" s="11">
        <f t="shared" si="60"/>
        <v>1884</v>
      </c>
      <c r="Z652" s="24">
        <f t="shared" si="61"/>
        <v>335</v>
      </c>
      <c r="AA652" s="11">
        <f t="shared" si="62"/>
        <v>2219</v>
      </c>
    </row>
    <row r="653" spans="1:27" x14ac:dyDescent="0.25">
      <c r="A653" s="22" t="str">
        <f t="shared" si="59"/>
        <v>City of Peekskill - 6</v>
      </c>
      <c r="B653" s="11">
        <v>220006</v>
      </c>
      <c r="C653" s="11">
        <v>70</v>
      </c>
      <c r="D653" s="11">
        <v>62</v>
      </c>
      <c r="E653" s="11">
        <v>68</v>
      </c>
      <c r="F653" s="11">
        <v>67</v>
      </c>
      <c r="G653" s="11">
        <v>70</v>
      </c>
      <c r="H653" s="11">
        <v>61</v>
      </c>
      <c r="I653" s="11">
        <v>63</v>
      </c>
      <c r="J653" s="11">
        <v>19</v>
      </c>
      <c r="K653" s="11">
        <v>19</v>
      </c>
      <c r="L653" s="11">
        <v>18</v>
      </c>
      <c r="M653" s="11">
        <v>17</v>
      </c>
      <c r="N653" s="11">
        <v>15</v>
      </c>
      <c r="O653" s="11">
        <v>17</v>
      </c>
      <c r="P653" s="11">
        <v>18</v>
      </c>
      <c r="Q653" s="11">
        <v>3</v>
      </c>
      <c r="R653" s="11">
        <v>3</v>
      </c>
      <c r="S653" s="11">
        <v>5</v>
      </c>
      <c r="T653" s="11">
        <v>2</v>
      </c>
      <c r="U653" s="11">
        <v>4</v>
      </c>
      <c r="V653" s="11">
        <v>3</v>
      </c>
      <c r="W653" s="11">
        <v>3</v>
      </c>
      <c r="X653" s="11">
        <v>0</v>
      </c>
      <c r="Y653" s="11">
        <f t="shared" si="60"/>
        <v>607</v>
      </c>
      <c r="Z653" s="24">
        <f t="shared" si="61"/>
        <v>93</v>
      </c>
      <c r="AA653" s="11">
        <f t="shared" si="62"/>
        <v>700</v>
      </c>
    </row>
    <row r="654" spans="1:27" x14ac:dyDescent="0.25">
      <c r="A654" s="22" t="str">
        <f t="shared" si="59"/>
        <v>City of Peekskill - 7</v>
      </c>
      <c r="B654" s="11">
        <v>220007</v>
      </c>
      <c r="C654" s="11">
        <v>132</v>
      </c>
      <c r="D654" s="11">
        <v>126</v>
      </c>
      <c r="E654" s="11">
        <v>132</v>
      </c>
      <c r="F654" s="11">
        <v>128</v>
      </c>
      <c r="G654" s="11">
        <v>129</v>
      </c>
      <c r="H654" s="11">
        <v>120</v>
      </c>
      <c r="I654" s="11">
        <v>132</v>
      </c>
      <c r="J654" s="11">
        <v>85</v>
      </c>
      <c r="K654" s="11">
        <v>82</v>
      </c>
      <c r="L654" s="11">
        <v>84</v>
      </c>
      <c r="M654" s="11">
        <v>77</v>
      </c>
      <c r="N654" s="11">
        <v>80</v>
      </c>
      <c r="O654" s="11">
        <v>79</v>
      </c>
      <c r="P654" s="11">
        <v>79</v>
      </c>
      <c r="Q654" s="11">
        <v>8</v>
      </c>
      <c r="R654" s="11">
        <v>7</v>
      </c>
      <c r="S654" s="11">
        <v>8</v>
      </c>
      <c r="T654" s="11">
        <v>9</v>
      </c>
      <c r="U654" s="11">
        <v>8</v>
      </c>
      <c r="V654" s="11">
        <v>7</v>
      </c>
      <c r="W654" s="11">
        <v>9</v>
      </c>
      <c r="X654" s="11">
        <v>0</v>
      </c>
      <c r="Y654" s="11">
        <f t="shared" si="60"/>
        <v>1521</v>
      </c>
      <c r="Z654" s="24">
        <f t="shared" si="61"/>
        <v>250</v>
      </c>
      <c r="AA654" s="11">
        <f t="shared" si="62"/>
        <v>1771</v>
      </c>
    </row>
    <row r="655" spans="1:27" x14ac:dyDescent="0.25">
      <c r="A655" s="22" t="str">
        <f t="shared" si="59"/>
        <v>City of Peekskill - 8</v>
      </c>
      <c r="B655" s="11">
        <v>220008</v>
      </c>
      <c r="C655" s="11">
        <v>184</v>
      </c>
      <c r="D655" s="11">
        <v>174</v>
      </c>
      <c r="E655" s="11">
        <v>188</v>
      </c>
      <c r="F655" s="11">
        <v>182</v>
      </c>
      <c r="G655" s="11">
        <v>177</v>
      </c>
      <c r="H655" s="11">
        <v>172</v>
      </c>
      <c r="I655" s="11">
        <v>175</v>
      </c>
      <c r="J655" s="11">
        <v>46</v>
      </c>
      <c r="K655" s="11">
        <v>42</v>
      </c>
      <c r="L655" s="11">
        <v>41</v>
      </c>
      <c r="M655" s="11">
        <v>38</v>
      </c>
      <c r="N655" s="11">
        <v>37</v>
      </c>
      <c r="O655" s="11">
        <v>38</v>
      </c>
      <c r="P655" s="11">
        <v>44</v>
      </c>
      <c r="Q655" s="11">
        <v>7</v>
      </c>
      <c r="R655" s="11">
        <v>11</v>
      </c>
      <c r="S655" s="11">
        <v>10</v>
      </c>
      <c r="T655" s="11">
        <v>9</v>
      </c>
      <c r="U655" s="11">
        <v>13</v>
      </c>
      <c r="V655" s="11">
        <v>11</v>
      </c>
      <c r="W655" s="11">
        <v>9</v>
      </c>
      <c r="X655" s="11">
        <v>0</v>
      </c>
      <c r="Y655" s="11">
        <f t="shared" si="60"/>
        <v>1608</v>
      </c>
      <c r="Z655" s="24">
        <f t="shared" si="61"/>
        <v>191</v>
      </c>
      <c r="AA655" s="11">
        <f t="shared" si="62"/>
        <v>1799</v>
      </c>
    </row>
    <row r="656" spans="1:27" x14ac:dyDescent="0.25">
      <c r="A656" s="22" t="str">
        <f t="shared" si="59"/>
        <v>City of Peekskill - 9</v>
      </c>
      <c r="B656" s="11">
        <v>220009</v>
      </c>
      <c r="C656" s="11">
        <v>221</v>
      </c>
      <c r="D656" s="11">
        <v>208</v>
      </c>
      <c r="E656" s="11">
        <v>224</v>
      </c>
      <c r="F656" s="11">
        <v>222</v>
      </c>
      <c r="G656" s="11">
        <v>221</v>
      </c>
      <c r="H656" s="11">
        <v>208</v>
      </c>
      <c r="I656" s="11">
        <v>218</v>
      </c>
      <c r="J656" s="11">
        <v>75</v>
      </c>
      <c r="K656" s="11">
        <v>74</v>
      </c>
      <c r="L656" s="11">
        <v>70</v>
      </c>
      <c r="M656" s="11">
        <v>65</v>
      </c>
      <c r="N656" s="11">
        <v>68</v>
      </c>
      <c r="O656" s="11">
        <v>71</v>
      </c>
      <c r="P656" s="11">
        <v>72</v>
      </c>
      <c r="Q656" s="11">
        <v>15</v>
      </c>
      <c r="R656" s="11">
        <v>11</v>
      </c>
      <c r="S656" s="11">
        <v>14</v>
      </c>
      <c r="T656" s="11">
        <v>14</v>
      </c>
      <c r="U656" s="11">
        <v>14</v>
      </c>
      <c r="V656" s="11">
        <v>12</v>
      </c>
      <c r="W656" s="11">
        <v>12</v>
      </c>
      <c r="X656" s="11">
        <v>0</v>
      </c>
      <c r="Y656" s="11">
        <f t="shared" si="60"/>
        <v>2109</v>
      </c>
      <c r="Z656" s="24">
        <f t="shared" si="61"/>
        <v>201</v>
      </c>
      <c r="AA656" s="11">
        <f t="shared" si="62"/>
        <v>2310</v>
      </c>
    </row>
    <row r="657" spans="1:27" x14ac:dyDescent="0.25">
      <c r="A657" s="22" t="str">
        <f t="shared" si="59"/>
        <v>City of Peekskill - 10</v>
      </c>
      <c r="B657" s="11">
        <v>220010</v>
      </c>
      <c r="C657" s="11">
        <v>239</v>
      </c>
      <c r="D657" s="11">
        <v>229</v>
      </c>
      <c r="E657" s="11">
        <v>230</v>
      </c>
      <c r="F657" s="11">
        <v>235</v>
      </c>
      <c r="G657" s="11">
        <v>231</v>
      </c>
      <c r="H657" s="11">
        <v>227</v>
      </c>
      <c r="I657" s="11">
        <v>229</v>
      </c>
      <c r="J657" s="11">
        <v>110</v>
      </c>
      <c r="K657" s="11">
        <v>106</v>
      </c>
      <c r="L657" s="11">
        <v>110</v>
      </c>
      <c r="M657" s="11">
        <v>105</v>
      </c>
      <c r="N657" s="11">
        <v>103</v>
      </c>
      <c r="O657" s="11">
        <v>109</v>
      </c>
      <c r="P657" s="11">
        <v>105</v>
      </c>
      <c r="Q657" s="11">
        <v>13</v>
      </c>
      <c r="R657" s="11">
        <v>15</v>
      </c>
      <c r="S657" s="11">
        <v>17</v>
      </c>
      <c r="T657" s="11">
        <v>17</v>
      </c>
      <c r="U657" s="11">
        <v>13</v>
      </c>
      <c r="V657" s="11">
        <v>8</v>
      </c>
      <c r="W657" s="11">
        <v>13</v>
      </c>
      <c r="X657" s="11">
        <v>7</v>
      </c>
      <c r="Y657" s="11">
        <f t="shared" si="60"/>
        <v>2471</v>
      </c>
      <c r="Z657" s="24">
        <f t="shared" si="61"/>
        <v>294</v>
      </c>
      <c r="AA657" s="11">
        <f t="shared" si="62"/>
        <v>2765</v>
      </c>
    </row>
    <row r="658" spans="1:27" x14ac:dyDescent="0.25">
      <c r="A658" s="22" t="str">
        <f t="shared" si="59"/>
        <v>City of Peekskill - 11</v>
      </c>
      <c r="B658" s="11">
        <v>220011</v>
      </c>
      <c r="C658" s="11">
        <v>273</v>
      </c>
      <c r="D658" s="11">
        <v>257</v>
      </c>
      <c r="E658" s="11">
        <v>267</v>
      </c>
      <c r="F658" s="11">
        <v>272</v>
      </c>
      <c r="G658" s="11">
        <v>263</v>
      </c>
      <c r="H658" s="11">
        <v>256</v>
      </c>
      <c r="I658" s="11">
        <v>258</v>
      </c>
      <c r="J658" s="11">
        <v>107</v>
      </c>
      <c r="K658" s="11">
        <v>104</v>
      </c>
      <c r="L658" s="11">
        <v>98</v>
      </c>
      <c r="M658" s="11">
        <v>90</v>
      </c>
      <c r="N658" s="11">
        <v>96</v>
      </c>
      <c r="O658" s="11">
        <v>97</v>
      </c>
      <c r="P658" s="11">
        <v>97</v>
      </c>
      <c r="Q658" s="11">
        <v>17</v>
      </c>
      <c r="R658" s="11">
        <v>22</v>
      </c>
      <c r="S658" s="11">
        <v>24</v>
      </c>
      <c r="T658" s="11">
        <v>22</v>
      </c>
      <c r="U658" s="11">
        <v>17</v>
      </c>
      <c r="V658" s="11">
        <v>20</v>
      </c>
      <c r="W658" s="11">
        <v>20</v>
      </c>
      <c r="X658" s="11">
        <v>0</v>
      </c>
      <c r="Y658" s="11">
        <f t="shared" si="60"/>
        <v>2677</v>
      </c>
      <c r="Z658" s="24">
        <f t="shared" si="61"/>
        <v>361</v>
      </c>
      <c r="AA658" s="11">
        <f t="shared" si="62"/>
        <v>3038</v>
      </c>
    </row>
    <row r="659" spans="1:27" x14ac:dyDescent="0.25">
      <c r="A659" s="22" t="str">
        <f t="shared" si="59"/>
        <v>City of Peekskill - 13</v>
      </c>
      <c r="B659" s="11">
        <v>220013</v>
      </c>
      <c r="C659" s="11">
        <v>208</v>
      </c>
      <c r="D659" s="11">
        <v>193</v>
      </c>
      <c r="E659" s="11">
        <v>210</v>
      </c>
      <c r="F659" s="11">
        <v>209</v>
      </c>
      <c r="G659" s="11">
        <v>200</v>
      </c>
      <c r="H659" s="11">
        <v>190</v>
      </c>
      <c r="I659" s="11">
        <v>195</v>
      </c>
      <c r="J659" s="11">
        <v>136</v>
      </c>
      <c r="K659" s="11">
        <v>139</v>
      </c>
      <c r="L659" s="11">
        <v>135</v>
      </c>
      <c r="M659" s="11">
        <v>128</v>
      </c>
      <c r="N659" s="11">
        <v>138</v>
      </c>
      <c r="O659" s="11">
        <v>138</v>
      </c>
      <c r="P659" s="11">
        <v>138</v>
      </c>
      <c r="Q659" s="11">
        <v>15</v>
      </c>
      <c r="R659" s="11">
        <v>12</v>
      </c>
      <c r="S659" s="11">
        <v>14</v>
      </c>
      <c r="T659" s="11">
        <v>15</v>
      </c>
      <c r="U659" s="11">
        <v>13</v>
      </c>
      <c r="V659" s="11">
        <v>12</v>
      </c>
      <c r="W659" s="11">
        <v>9</v>
      </c>
      <c r="X659" s="11">
        <v>0</v>
      </c>
      <c r="Y659" s="11">
        <f t="shared" si="60"/>
        <v>2447</v>
      </c>
      <c r="Z659" s="24">
        <f t="shared" si="61"/>
        <v>332</v>
      </c>
      <c r="AA659" s="11">
        <f t="shared" si="62"/>
        <v>2779</v>
      </c>
    </row>
    <row r="660" spans="1:27" x14ac:dyDescent="0.25">
      <c r="A660" s="22" t="str">
        <f t="shared" si="59"/>
        <v>City of Peekskill - 14</v>
      </c>
      <c r="B660" s="11">
        <v>220014</v>
      </c>
      <c r="C660" s="11">
        <v>75</v>
      </c>
      <c r="D660" s="11">
        <v>67</v>
      </c>
      <c r="E660" s="11">
        <v>72</v>
      </c>
      <c r="F660" s="11">
        <v>69</v>
      </c>
      <c r="G660" s="11">
        <v>68</v>
      </c>
      <c r="H660" s="11">
        <v>65</v>
      </c>
      <c r="I660" s="11">
        <v>66</v>
      </c>
      <c r="J660" s="11">
        <v>59</v>
      </c>
      <c r="K660" s="11">
        <v>59</v>
      </c>
      <c r="L660" s="11">
        <v>56</v>
      </c>
      <c r="M660" s="11">
        <v>57</v>
      </c>
      <c r="N660" s="11">
        <v>58</v>
      </c>
      <c r="O660" s="11">
        <v>56</v>
      </c>
      <c r="P660" s="11">
        <v>54</v>
      </c>
      <c r="Q660" s="11">
        <v>9</v>
      </c>
      <c r="R660" s="11">
        <v>9</v>
      </c>
      <c r="S660" s="11">
        <v>11</v>
      </c>
      <c r="T660" s="11">
        <v>10</v>
      </c>
      <c r="U660" s="11">
        <v>7</v>
      </c>
      <c r="V660" s="11">
        <v>6</v>
      </c>
      <c r="W660" s="11">
        <v>10</v>
      </c>
      <c r="X660" s="11">
        <v>0</v>
      </c>
      <c r="Y660" s="11">
        <f t="shared" si="60"/>
        <v>943</v>
      </c>
      <c r="Z660" s="24">
        <f t="shared" si="61"/>
        <v>121</v>
      </c>
      <c r="AA660" s="11">
        <f t="shared" si="62"/>
        <v>1064</v>
      </c>
    </row>
    <row r="661" spans="1:27" x14ac:dyDescent="0.25">
      <c r="A661" s="22" t="str">
        <f t="shared" si="59"/>
        <v>City of Peekskill - 15</v>
      </c>
      <c r="B661" s="11">
        <v>220015</v>
      </c>
      <c r="C661" s="11">
        <v>139</v>
      </c>
      <c r="D661" s="11">
        <v>133</v>
      </c>
      <c r="E661" s="11">
        <v>137</v>
      </c>
      <c r="F661" s="11">
        <v>141</v>
      </c>
      <c r="G661" s="11">
        <v>142</v>
      </c>
      <c r="H661" s="11">
        <v>136</v>
      </c>
      <c r="I661" s="11">
        <v>134</v>
      </c>
      <c r="J661" s="11">
        <v>61</v>
      </c>
      <c r="K661" s="11">
        <v>55</v>
      </c>
      <c r="L661" s="11">
        <v>57</v>
      </c>
      <c r="M661" s="11">
        <v>48</v>
      </c>
      <c r="N661" s="11">
        <v>53</v>
      </c>
      <c r="O661" s="11">
        <v>51</v>
      </c>
      <c r="P661" s="11">
        <v>57</v>
      </c>
      <c r="Q661" s="11">
        <v>10</v>
      </c>
      <c r="R661" s="11">
        <v>10</v>
      </c>
      <c r="S661" s="11">
        <v>12</v>
      </c>
      <c r="T661" s="11">
        <v>13</v>
      </c>
      <c r="U661" s="11">
        <v>8</v>
      </c>
      <c r="V661" s="11">
        <v>6</v>
      </c>
      <c r="W661" s="11">
        <v>5</v>
      </c>
      <c r="X661" s="11">
        <v>0</v>
      </c>
      <c r="Y661" s="11">
        <f t="shared" si="60"/>
        <v>1408</v>
      </c>
      <c r="Z661" s="24">
        <f t="shared" si="61"/>
        <v>237</v>
      </c>
      <c r="AA661" s="11">
        <f t="shared" si="62"/>
        <v>1645</v>
      </c>
    </row>
    <row r="662" spans="1:27" x14ac:dyDescent="0.25">
      <c r="A662" s="22" t="str">
        <f t="shared" si="59"/>
        <v>City of Peekskill - 16</v>
      </c>
      <c r="B662" s="11">
        <v>220016</v>
      </c>
      <c r="C662" s="11">
        <v>262</v>
      </c>
      <c r="D662" s="11">
        <v>253</v>
      </c>
      <c r="E662" s="11">
        <v>257</v>
      </c>
      <c r="F662" s="11">
        <v>268</v>
      </c>
      <c r="G662" s="11">
        <v>253</v>
      </c>
      <c r="H662" s="11">
        <v>246</v>
      </c>
      <c r="I662" s="11">
        <v>253</v>
      </c>
      <c r="J662" s="11">
        <v>162</v>
      </c>
      <c r="K662" s="11">
        <v>156</v>
      </c>
      <c r="L662" s="11">
        <v>167</v>
      </c>
      <c r="M662" s="11">
        <v>151</v>
      </c>
      <c r="N662" s="11">
        <v>154</v>
      </c>
      <c r="O662" s="11">
        <v>152</v>
      </c>
      <c r="P662" s="11">
        <v>149</v>
      </c>
      <c r="Q662" s="11">
        <v>16</v>
      </c>
      <c r="R662" s="11">
        <v>13</v>
      </c>
      <c r="S662" s="11">
        <v>13</v>
      </c>
      <c r="T662" s="11">
        <v>11</v>
      </c>
      <c r="U662" s="11">
        <v>13</v>
      </c>
      <c r="V662" s="11">
        <v>12</v>
      </c>
      <c r="W662" s="11">
        <v>16</v>
      </c>
      <c r="X662" s="11">
        <v>0</v>
      </c>
      <c r="Y662" s="11">
        <f t="shared" si="60"/>
        <v>2977</v>
      </c>
      <c r="Z662" s="24">
        <f t="shared" si="61"/>
        <v>376</v>
      </c>
      <c r="AA662" s="11">
        <f t="shared" si="62"/>
        <v>3353</v>
      </c>
    </row>
    <row r="663" spans="1:27" x14ac:dyDescent="0.25">
      <c r="A663" s="22" t="str">
        <f t="shared" si="59"/>
        <v>City of Peekskill - 17</v>
      </c>
      <c r="B663" s="11">
        <v>220017</v>
      </c>
      <c r="C663" s="11">
        <v>203</v>
      </c>
      <c r="D663" s="11">
        <v>190</v>
      </c>
      <c r="E663" s="11">
        <v>203</v>
      </c>
      <c r="F663" s="11">
        <v>208</v>
      </c>
      <c r="G663" s="11">
        <v>195</v>
      </c>
      <c r="H663" s="11">
        <v>189</v>
      </c>
      <c r="I663" s="11">
        <v>198</v>
      </c>
      <c r="J663" s="11">
        <v>66</v>
      </c>
      <c r="K663" s="11">
        <v>60</v>
      </c>
      <c r="L663" s="11">
        <v>61</v>
      </c>
      <c r="M663" s="11">
        <v>58</v>
      </c>
      <c r="N663" s="11">
        <v>55</v>
      </c>
      <c r="O663" s="11">
        <v>57</v>
      </c>
      <c r="P663" s="11">
        <v>58</v>
      </c>
      <c r="Q663" s="11">
        <v>8</v>
      </c>
      <c r="R663" s="11">
        <v>9</v>
      </c>
      <c r="S663" s="11">
        <v>9</v>
      </c>
      <c r="T663" s="11">
        <v>8</v>
      </c>
      <c r="U663" s="11">
        <v>10</v>
      </c>
      <c r="V663" s="11">
        <v>11</v>
      </c>
      <c r="W663" s="11">
        <v>12</v>
      </c>
      <c r="X663" s="11">
        <v>0</v>
      </c>
      <c r="Y663" s="11">
        <f t="shared" si="60"/>
        <v>1868</v>
      </c>
      <c r="Z663" s="24">
        <f t="shared" si="61"/>
        <v>246</v>
      </c>
      <c r="AA663" s="11">
        <f t="shared" si="62"/>
        <v>2114</v>
      </c>
    </row>
    <row r="664" spans="1:27" x14ac:dyDescent="0.25">
      <c r="A664" s="22" t="str">
        <f t="shared" si="59"/>
        <v>City of Peekskill - 18</v>
      </c>
      <c r="B664" s="11">
        <v>220018</v>
      </c>
      <c r="C664" s="11">
        <v>100</v>
      </c>
      <c r="D664" s="11">
        <v>95</v>
      </c>
      <c r="E664" s="11">
        <v>99</v>
      </c>
      <c r="F664" s="11">
        <v>98</v>
      </c>
      <c r="G664" s="11">
        <v>96</v>
      </c>
      <c r="H664" s="11">
        <v>96</v>
      </c>
      <c r="I664" s="11">
        <v>94</v>
      </c>
      <c r="J664" s="11">
        <v>41</v>
      </c>
      <c r="K664" s="11">
        <v>37</v>
      </c>
      <c r="L664" s="11">
        <v>38</v>
      </c>
      <c r="M664" s="11">
        <v>34</v>
      </c>
      <c r="N664" s="11">
        <v>35</v>
      </c>
      <c r="O664" s="11">
        <v>33</v>
      </c>
      <c r="P664" s="11">
        <v>35</v>
      </c>
      <c r="Q664" s="11">
        <v>2</v>
      </c>
      <c r="R664" s="11">
        <v>2</v>
      </c>
      <c r="S664" s="11">
        <v>2</v>
      </c>
      <c r="T664" s="11">
        <v>2</v>
      </c>
      <c r="U664" s="11">
        <v>1</v>
      </c>
      <c r="V664" s="11">
        <v>2</v>
      </c>
      <c r="W664" s="11">
        <v>1</v>
      </c>
      <c r="X664" s="11">
        <v>0</v>
      </c>
      <c r="Y664" s="11">
        <f t="shared" si="60"/>
        <v>943</v>
      </c>
      <c r="Z664" s="24">
        <f t="shared" si="61"/>
        <v>86</v>
      </c>
      <c r="AA664" s="11">
        <f t="shared" si="62"/>
        <v>1029</v>
      </c>
    </row>
    <row r="665" spans="1:27" x14ac:dyDescent="0.25">
      <c r="A665" s="22" t="str">
        <f t="shared" si="59"/>
        <v>City of Peekskill - 19</v>
      </c>
      <c r="B665" s="11">
        <v>220019</v>
      </c>
      <c r="C665" s="11">
        <v>349</v>
      </c>
      <c r="D665" s="11">
        <v>330</v>
      </c>
      <c r="E665" s="11">
        <v>338</v>
      </c>
      <c r="F665" s="11">
        <v>345</v>
      </c>
      <c r="G665" s="11">
        <v>335</v>
      </c>
      <c r="H665" s="11">
        <v>327</v>
      </c>
      <c r="I665" s="11">
        <v>331</v>
      </c>
      <c r="J665" s="11">
        <v>181</v>
      </c>
      <c r="K665" s="11">
        <v>176</v>
      </c>
      <c r="L665" s="11">
        <v>183</v>
      </c>
      <c r="M665" s="11">
        <v>167</v>
      </c>
      <c r="N665" s="11">
        <v>168</v>
      </c>
      <c r="O665" s="11">
        <v>175</v>
      </c>
      <c r="P665" s="11">
        <v>173</v>
      </c>
      <c r="Q665" s="11">
        <v>23</v>
      </c>
      <c r="R665" s="11">
        <v>18</v>
      </c>
      <c r="S665" s="11">
        <v>24</v>
      </c>
      <c r="T665" s="11">
        <v>26</v>
      </c>
      <c r="U665" s="11">
        <v>20</v>
      </c>
      <c r="V665" s="11">
        <v>19</v>
      </c>
      <c r="W665" s="11">
        <v>14</v>
      </c>
      <c r="X665" s="11">
        <v>1</v>
      </c>
      <c r="Y665" s="11">
        <f t="shared" si="60"/>
        <v>3723</v>
      </c>
      <c r="Z665" s="24">
        <f t="shared" si="61"/>
        <v>337</v>
      </c>
      <c r="AA665" s="11">
        <f t="shared" si="62"/>
        <v>4060</v>
      </c>
    </row>
    <row r="666" spans="1:27" x14ac:dyDescent="0.25">
      <c r="A666" s="22" t="str">
        <f t="shared" ref="A666:A731" si="64">VLOOKUP(B666,KEY,3,FALSE)</f>
        <v>City of Peekskill - 20</v>
      </c>
      <c r="B666" s="11">
        <v>220020</v>
      </c>
      <c r="C666" s="11">
        <v>56</v>
      </c>
      <c r="D666" s="11">
        <v>49</v>
      </c>
      <c r="E666" s="11">
        <v>53</v>
      </c>
      <c r="F666" s="11">
        <v>51</v>
      </c>
      <c r="G666" s="11">
        <v>53</v>
      </c>
      <c r="H666" s="11">
        <v>49</v>
      </c>
      <c r="I666" s="11">
        <v>47</v>
      </c>
      <c r="J666" s="11">
        <v>43</v>
      </c>
      <c r="K666" s="11">
        <v>42</v>
      </c>
      <c r="L666" s="11">
        <v>43</v>
      </c>
      <c r="M666" s="11">
        <v>37</v>
      </c>
      <c r="N666" s="11">
        <v>41</v>
      </c>
      <c r="O666" s="11">
        <v>40</v>
      </c>
      <c r="P666" s="11">
        <v>42</v>
      </c>
      <c r="Q666" s="11">
        <v>5</v>
      </c>
      <c r="R666" s="11">
        <v>5</v>
      </c>
      <c r="S666" s="11">
        <v>5</v>
      </c>
      <c r="T666" s="11">
        <v>5</v>
      </c>
      <c r="U666" s="11">
        <v>3</v>
      </c>
      <c r="V666" s="11">
        <v>4</v>
      </c>
      <c r="W666" s="11">
        <v>3</v>
      </c>
      <c r="X666" s="11">
        <v>0</v>
      </c>
      <c r="Y666" s="11">
        <f t="shared" si="60"/>
        <v>676</v>
      </c>
      <c r="Z666" s="24">
        <f t="shared" si="61"/>
        <v>129</v>
      </c>
      <c r="AA666" s="11">
        <f t="shared" si="62"/>
        <v>805</v>
      </c>
    </row>
    <row r="667" spans="1:27" x14ac:dyDescent="0.25">
      <c r="A667" s="22" t="str">
        <f t="shared" si="64"/>
        <v>City of Peekskill - 21</v>
      </c>
      <c r="B667" s="11">
        <v>220021</v>
      </c>
      <c r="C667" s="11">
        <v>194</v>
      </c>
      <c r="D667" s="11">
        <v>182</v>
      </c>
      <c r="E667" s="11">
        <v>193</v>
      </c>
      <c r="F667" s="11">
        <v>194</v>
      </c>
      <c r="G667" s="11">
        <v>188</v>
      </c>
      <c r="H667" s="11">
        <v>177</v>
      </c>
      <c r="I667" s="11">
        <v>182</v>
      </c>
      <c r="J667" s="11">
        <v>77</v>
      </c>
      <c r="K667" s="11">
        <v>66</v>
      </c>
      <c r="L667" s="11">
        <v>66</v>
      </c>
      <c r="M667" s="11">
        <v>61</v>
      </c>
      <c r="N667" s="11">
        <v>66</v>
      </c>
      <c r="O667" s="11">
        <v>68</v>
      </c>
      <c r="P667" s="11">
        <v>67</v>
      </c>
      <c r="Q667" s="11">
        <v>13</v>
      </c>
      <c r="R667" s="11">
        <v>12</v>
      </c>
      <c r="S667" s="11">
        <v>18</v>
      </c>
      <c r="T667" s="11">
        <v>12</v>
      </c>
      <c r="U667" s="11">
        <v>15</v>
      </c>
      <c r="V667" s="11">
        <v>11</v>
      </c>
      <c r="W667" s="11">
        <v>12</v>
      </c>
      <c r="X667" s="11">
        <v>0</v>
      </c>
      <c r="Y667" s="11">
        <f t="shared" si="60"/>
        <v>1874</v>
      </c>
      <c r="Z667" s="24">
        <f t="shared" si="61"/>
        <v>331</v>
      </c>
      <c r="AA667" s="11">
        <f t="shared" si="62"/>
        <v>2205</v>
      </c>
    </row>
    <row r="668" spans="1:27" x14ac:dyDescent="0.25">
      <c r="A668" s="22" t="str">
        <f t="shared" si="64"/>
        <v>City of Peekskill - 22</v>
      </c>
      <c r="B668" s="11">
        <v>220022</v>
      </c>
      <c r="C668" s="11">
        <v>153</v>
      </c>
      <c r="D668" s="11">
        <v>150</v>
      </c>
      <c r="E668" s="11">
        <v>160</v>
      </c>
      <c r="F668" s="11">
        <v>150</v>
      </c>
      <c r="G668" s="11">
        <v>155</v>
      </c>
      <c r="H668" s="11">
        <v>149</v>
      </c>
      <c r="I668" s="11">
        <v>146</v>
      </c>
      <c r="J668" s="11">
        <v>72</v>
      </c>
      <c r="K668" s="11">
        <v>64</v>
      </c>
      <c r="L668" s="11">
        <v>64</v>
      </c>
      <c r="M668" s="11">
        <v>62</v>
      </c>
      <c r="N668" s="11">
        <v>61</v>
      </c>
      <c r="O668" s="11">
        <v>60</v>
      </c>
      <c r="P668" s="11">
        <v>67</v>
      </c>
      <c r="Q668" s="11">
        <v>3</v>
      </c>
      <c r="R668" s="11">
        <v>2</v>
      </c>
      <c r="S668" s="11">
        <v>7</v>
      </c>
      <c r="T668" s="11">
        <v>6</v>
      </c>
      <c r="U668" s="11">
        <v>5</v>
      </c>
      <c r="V668" s="11">
        <v>4</v>
      </c>
      <c r="W668" s="11">
        <v>5</v>
      </c>
      <c r="X668" s="11">
        <v>0</v>
      </c>
      <c r="Y668" s="11">
        <f t="shared" si="60"/>
        <v>1545</v>
      </c>
      <c r="Z668" s="24">
        <f t="shared" si="61"/>
        <v>149</v>
      </c>
      <c r="AA668" s="11">
        <f t="shared" si="62"/>
        <v>1694</v>
      </c>
    </row>
    <row r="669" spans="1:27" ht="13.8" thickBot="1" x14ac:dyDescent="0.3">
      <c r="A669" s="18" t="str">
        <f t="shared" si="64"/>
        <v>City of Peekskill - 23</v>
      </c>
      <c r="B669" s="19">
        <v>220023</v>
      </c>
      <c r="C669" s="19">
        <v>163</v>
      </c>
      <c r="D669" s="19">
        <v>152</v>
      </c>
      <c r="E669" s="19">
        <v>160</v>
      </c>
      <c r="F669" s="19">
        <v>161</v>
      </c>
      <c r="G669" s="19">
        <v>157</v>
      </c>
      <c r="H669" s="19">
        <v>148</v>
      </c>
      <c r="I669" s="19">
        <v>156</v>
      </c>
      <c r="J669" s="19">
        <v>74</v>
      </c>
      <c r="K669" s="19">
        <v>73</v>
      </c>
      <c r="L669" s="19">
        <v>75</v>
      </c>
      <c r="M669" s="19">
        <v>74</v>
      </c>
      <c r="N669" s="19">
        <v>71</v>
      </c>
      <c r="O669" s="19">
        <v>75</v>
      </c>
      <c r="P669" s="19">
        <v>74</v>
      </c>
      <c r="Q669" s="19">
        <v>22</v>
      </c>
      <c r="R669" s="19">
        <v>21</v>
      </c>
      <c r="S669" s="19">
        <v>19</v>
      </c>
      <c r="T669" s="19">
        <v>15</v>
      </c>
      <c r="U669" s="19">
        <v>17</v>
      </c>
      <c r="V669" s="19">
        <v>15</v>
      </c>
      <c r="W669" s="19">
        <v>16</v>
      </c>
      <c r="X669" s="19">
        <v>0</v>
      </c>
      <c r="Y669" s="19">
        <f t="shared" si="60"/>
        <v>1738</v>
      </c>
      <c r="Z669" s="26">
        <f t="shared" si="61"/>
        <v>222</v>
      </c>
      <c r="AA669" s="19">
        <f t="shared" si="62"/>
        <v>1960</v>
      </c>
    </row>
    <row r="670" spans="1:27" x14ac:dyDescent="0.25">
      <c r="A670" s="22"/>
      <c r="B670" s="11" t="s">
        <v>977</v>
      </c>
      <c r="C670" s="11">
        <f>SUM(C648:C669)</f>
        <v>3899</v>
      </c>
      <c r="D670" s="11">
        <f t="shared" ref="D670:AA670" si="65">SUM(D648:D669)</f>
        <v>3672</v>
      </c>
      <c r="E670" s="11">
        <f t="shared" si="65"/>
        <v>3841</v>
      </c>
      <c r="F670" s="11">
        <f t="shared" si="65"/>
        <v>3873</v>
      </c>
      <c r="G670" s="11">
        <f t="shared" si="65"/>
        <v>3770</v>
      </c>
      <c r="H670" s="11">
        <f t="shared" si="65"/>
        <v>3630</v>
      </c>
      <c r="I670" s="11">
        <f t="shared" si="65"/>
        <v>3705</v>
      </c>
      <c r="J670" s="11">
        <f t="shared" si="65"/>
        <v>1713</v>
      </c>
      <c r="K670" s="11">
        <f t="shared" si="65"/>
        <v>1615</v>
      </c>
      <c r="L670" s="11">
        <f t="shared" si="65"/>
        <v>1639</v>
      </c>
      <c r="M670" s="11">
        <f t="shared" si="65"/>
        <v>1520</v>
      </c>
      <c r="N670" s="11">
        <f t="shared" si="65"/>
        <v>1551</v>
      </c>
      <c r="O670" s="11">
        <f t="shared" si="65"/>
        <v>1571</v>
      </c>
      <c r="P670" s="11">
        <f t="shared" si="65"/>
        <v>1594</v>
      </c>
      <c r="Q670" s="11">
        <f t="shared" si="65"/>
        <v>221</v>
      </c>
      <c r="R670" s="11">
        <f t="shared" si="65"/>
        <v>219</v>
      </c>
      <c r="S670" s="11">
        <f t="shared" si="65"/>
        <v>263</v>
      </c>
      <c r="T670" s="11">
        <f t="shared" si="65"/>
        <v>236</v>
      </c>
      <c r="U670" s="11">
        <f t="shared" si="65"/>
        <v>217</v>
      </c>
      <c r="V670" s="11">
        <f t="shared" si="65"/>
        <v>201</v>
      </c>
      <c r="W670" s="11">
        <f t="shared" si="65"/>
        <v>197</v>
      </c>
      <c r="X670" s="11">
        <f t="shared" si="65"/>
        <v>15</v>
      </c>
      <c r="Y670" s="11">
        <f t="shared" si="65"/>
        <v>39162</v>
      </c>
      <c r="Z670" s="11">
        <f t="shared" si="65"/>
        <v>5435</v>
      </c>
      <c r="AA670" s="11">
        <f t="shared" si="65"/>
        <v>44597</v>
      </c>
    </row>
    <row r="671" spans="1:27" x14ac:dyDescent="0.25">
      <c r="A671" s="22" t="str">
        <f t="shared" si="64"/>
        <v>City of Rye - 1</v>
      </c>
      <c r="B671" s="11">
        <v>230001</v>
      </c>
      <c r="C671" s="11">
        <v>337</v>
      </c>
      <c r="D671" s="11">
        <v>328</v>
      </c>
      <c r="E671" s="11">
        <v>329</v>
      </c>
      <c r="F671" s="11">
        <v>342</v>
      </c>
      <c r="G671" s="11">
        <v>336</v>
      </c>
      <c r="H671" s="11">
        <v>334</v>
      </c>
      <c r="I671" s="11">
        <v>337</v>
      </c>
      <c r="J671" s="11">
        <v>208</v>
      </c>
      <c r="K671" s="11">
        <v>199</v>
      </c>
      <c r="L671" s="11">
        <v>207</v>
      </c>
      <c r="M671" s="11">
        <v>191</v>
      </c>
      <c r="N671" s="11">
        <v>194</v>
      </c>
      <c r="O671" s="11">
        <v>184</v>
      </c>
      <c r="P671" s="11">
        <v>185</v>
      </c>
      <c r="Q671" s="11">
        <v>10</v>
      </c>
      <c r="R671" s="11">
        <v>14</v>
      </c>
      <c r="S671" s="11">
        <v>13</v>
      </c>
      <c r="T671" s="11">
        <v>9</v>
      </c>
      <c r="U671" s="11">
        <v>12</v>
      </c>
      <c r="V671" s="11">
        <v>12</v>
      </c>
      <c r="W671" s="11">
        <v>16</v>
      </c>
      <c r="X671" s="11">
        <v>0</v>
      </c>
      <c r="Y671" s="11">
        <f t="shared" si="60"/>
        <v>3797</v>
      </c>
      <c r="Z671" s="24">
        <f t="shared" si="61"/>
        <v>382</v>
      </c>
      <c r="AA671" s="11">
        <f t="shared" si="62"/>
        <v>4179</v>
      </c>
    </row>
    <row r="672" spans="1:27" x14ac:dyDescent="0.25">
      <c r="A672" s="22" t="str">
        <f t="shared" si="64"/>
        <v>City of Rye - 2</v>
      </c>
      <c r="B672" s="11">
        <v>230002</v>
      </c>
      <c r="C672" s="11">
        <v>245</v>
      </c>
      <c r="D672" s="11">
        <v>227</v>
      </c>
      <c r="E672" s="11">
        <v>235</v>
      </c>
      <c r="F672" s="11">
        <v>228</v>
      </c>
      <c r="G672" s="11">
        <v>228</v>
      </c>
      <c r="H672" s="11">
        <v>228</v>
      </c>
      <c r="I672" s="11">
        <v>227</v>
      </c>
      <c r="J672" s="11">
        <v>149</v>
      </c>
      <c r="K672" s="11">
        <v>138</v>
      </c>
      <c r="L672" s="11">
        <v>142</v>
      </c>
      <c r="M672" s="11">
        <v>136</v>
      </c>
      <c r="N672" s="11">
        <v>147</v>
      </c>
      <c r="O672" s="11">
        <v>134</v>
      </c>
      <c r="P672" s="11">
        <v>135</v>
      </c>
      <c r="Q672" s="11">
        <v>8</v>
      </c>
      <c r="R672" s="11">
        <v>5</v>
      </c>
      <c r="S672" s="11">
        <v>9</v>
      </c>
      <c r="T672" s="11">
        <v>8</v>
      </c>
      <c r="U672" s="11">
        <v>5</v>
      </c>
      <c r="V672" s="11">
        <v>5</v>
      </c>
      <c r="W672" s="11">
        <v>5</v>
      </c>
      <c r="X672" s="11">
        <v>0</v>
      </c>
      <c r="Y672" s="11">
        <f t="shared" si="60"/>
        <v>2644</v>
      </c>
      <c r="Z672" s="24">
        <f t="shared" si="61"/>
        <v>373</v>
      </c>
      <c r="AA672" s="11">
        <f t="shared" si="62"/>
        <v>3017</v>
      </c>
    </row>
    <row r="673" spans="1:27" x14ac:dyDescent="0.25">
      <c r="A673" s="22" t="str">
        <f t="shared" si="64"/>
        <v>City of Rye - 3</v>
      </c>
      <c r="B673" s="11">
        <v>230003</v>
      </c>
      <c r="C673" s="11">
        <v>195</v>
      </c>
      <c r="D673" s="11">
        <v>175</v>
      </c>
      <c r="E673" s="11">
        <v>181</v>
      </c>
      <c r="F673" s="11">
        <v>186</v>
      </c>
      <c r="G673" s="11">
        <v>172</v>
      </c>
      <c r="H673" s="11">
        <v>178</v>
      </c>
      <c r="I673" s="11">
        <v>180</v>
      </c>
      <c r="J673" s="11">
        <v>138</v>
      </c>
      <c r="K673" s="11">
        <v>135</v>
      </c>
      <c r="L673" s="11">
        <v>145</v>
      </c>
      <c r="M673" s="11">
        <v>131</v>
      </c>
      <c r="N673" s="11">
        <v>152</v>
      </c>
      <c r="O673" s="11">
        <v>134</v>
      </c>
      <c r="P673" s="11">
        <v>133</v>
      </c>
      <c r="Q673" s="11">
        <v>11</v>
      </c>
      <c r="R673" s="11">
        <v>14</v>
      </c>
      <c r="S673" s="11">
        <v>12</v>
      </c>
      <c r="T673" s="11">
        <v>9</v>
      </c>
      <c r="U673" s="11">
        <v>12</v>
      </c>
      <c r="V673" s="11">
        <v>11</v>
      </c>
      <c r="W673" s="11">
        <v>12</v>
      </c>
      <c r="X673" s="11">
        <v>0</v>
      </c>
      <c r="Y673" s="11">
        <f t="shared" si="60"/>
        <v>2316</v>
      </c>
      <c r="Z673" s="24">
        <f t="shared" si="61"/>
        <v>281</v>
      </c>
      <c r="AA673" s="11">
        <f t="shared" si="62"/>
        <v>2597</v>
      </c>
    </row>
    <row r="674" spans="1:27" x14ac:dyDescent="0.25">
      <c r="A674" s="22" t="str">
        <f t="shared" si="64"/>
        <v>City of Rye - 4</v>
      </c>
      <c r="B674" s="11">
        <v>230004</v>
      </c>
      <c r="C674" s="11">
        <v>203</v>
      </c>
      <c r="D674" s="11">
        <v>188</v>
      </c>
      <c r="E674" s="11">
        <v>197</v>
      </c>
      <c r="F674" s="11">
        <v>196</v>
      </c>
      <c r="G674" s="11">
        <v>191</v>
      </c>
      <c r="H674" s="11">
        <v>185</v>
      </c>
      <c r="I674" s="11">
        <v>187</v>
      </c>
      <c r="J674" s="11">
        <v>165</v>
      </c>
      <c r="K674" s="11">
        <v>150</v>
      </c>
      <c r="L674" s="11">
        <v>159</v>
      </c>
      <c r="M674" s="11">
        <v>150</v>
      </c>
      <c r="N674" s="11">
        <v>169</v>
      </c>
      <c r="O674" s="11">
        <v>150</v>
      </c>
      <c r="P674" s="11">
        <v>146</v>
      </c>
      <c r="Q674" s="11">
        <v>22</v>
      </c>
      <c r="R674" s="11">
        <v>22</v>
      </c>
      <c r="S674" s="11">
        <v>20</v>
      </c>
      <c r="T674" s="11">
        <v>21</v>
      </c>
      <c r="U674" s="11">
        <v>17</v>
      </c>
      <c r="V674" s="11">
        <v>20</v>
      </c>
      <c r="W674" s="11">
        <v>19</v>
      </c>
      <c r="X674" s="11">
        <v>0</v>
      </c>
      <c r="Y674" s="11">
        <f t="shared" si="60"/>
        <v>2577</v>
      </c>
      <c r="Z674" s="24">
        <f t="shared" si="61"/>
        <v>391</v>
      </c>
      <c r="AA674" s="11">
        <f t="shared" si="62"/>
        <v>2968</v>
      </c>
    </row>
    <row r="675" spans="1:27" x14ac:dyDescent="0.25">
      <c r="A675" s="22" t="str">
        <f t="shared" si="64"/>
        <v>City of Rye - 5</v>
      </c>
      <c r="B675" s="11">
        <v>230005</v>
      </c>
      <c r="C675" s="11">
        <v>192</v>
      </c>
      <c r="D675" s="11">
        <v>181</v>
      </c>
      <c r="E675" s="11">
        <v>187</v>
      </c>
      <c r="F675" s="11">
        <v>184</v>
      </c>
      <c r="G675" s="11">
        <v>184</v>
      </c>
      <c r="H675" s="11">
        <v>180</v>
      </c>
      <c r="I675" s="11">
        <v>176</v>
      </c>
      <c r="J675" s="11">
        <v>149</v>
      </c>
      <c r="K675" s="11">
        <v>149</v>
      </c>
      <c r="L675" s="11">
        <v>155</v>
      </c>
      <c r="M675" s="11">
        <v>147</v>
      </c>
      <c r="N675" s="11">
        <v>169</v>
      </c>
      <c r="O675" s="11">
        <v>145</v>
      </c>
      <c r="P675" s="11">
        <v>144</v>
      </c>
      <c r="Q675" s="11">
        <v>9</v>
      </c>
      <c r="R675" s="11">
        <v>12</v>
      </c>
      <c r="S675" s="11">
        <v>15</v>
      </c>
      <c r="T675" s="11">
        <v>13</v>
      </c>
      <c r="U675" s="11">
        <v>7</v>
      </c>
      <c r="V675" s="11">
        <v>9</v>
      </c>
      <c r="W675" s="11">
        <v>10</v>
      </c>
      <c r="X675" s="11">
        <v>0</v>
      </c>
      <c r="Y675" s="11">
        <f t="shared" si="60"/>
        <v>2417</v>
      </c>
      <c r="Z675" s="24">
        <f t="shared" si="61"/>
        <v>425</v>
      </c>
      <c r="AA675" s="11">
        <f t="shared" si="62"/>
        <v>2842</v>
      </c>
    </row>
    <row r="676" spans="1:27" x14ac:dyDescent="0.25">
      <c r="A676" s="22" t="str">
        <f t="shared" si="64"/>
        <v>City of Rye - 6</v>
      </c>
      <c r="B676" s="11">
        <v>230006</v>
      </c>
      <c r="C676" s="11">
        <v>262</v>
      </c>
      <c r="D676" s="11">
        <v>245</v>
      </c>
      <c r="E676" s="11">
        <v>254</v>
      </c>
      <c r="F676" s="11">
        <v>260</v>
      </c>
      <c r="G676" s="11">
        <v>247</v>
      </c>
      <c r="H676" s="11">
        <v>253</v>
      </c>
      <c r="I676" s="11">
        <v>238</v>
      </c>
      <c r="J676" s="11">
        <v>134</v>
      </c>
      <c r="K676" s="11">
        <v>125</v>
      </c>
      <c r="L676" s="11">
        <v>133</v>
      </c>
      <c r="M676" s="11">
        <v>119</v>
      </c>
      <c r="N676" s="11">
        <v>153</v>
      </c>
      <c r="O676" s="11">
        <v>114</v>
      </c>
      <c r="P676" s="11">
        <v>126</v>
      </c>
      <c r="Q676" s="11">
        <v>13</v>
      </c>
      <c r="R676" s="11">
        <v>15</v>
      </c>
      <c r="S676" s="11">
        <v>13</v>
      </c>
      <c r="T676" s="11">
        <v>11</v>
      </c>
      <c r="U676" s="11">
        <v>10</v>
      </c>
      <c r="V676" s="11">
        <v>12</v>
      </c>
      <c r="W676" s="11">
        <v>14</v>
      </c>
      <c r="X676" s="11">
        <v>0</v>
      </c>
      <c r="Y676" s="11">
        <f t="shared" si="60"/>
        <v>2751</v>
      </c>
      <c r="Z676" s="24">
        <f t="shared" si="61"/>
        <v>399</v>
      </c>
      <c r="AA676" s="11">
        <f t="shared" si="62"/>
        <v>3150</v>
      </c>
    </row>
    <row r="677" spans="1:27" x14ac:dyDescent="0.25">
      <c r="A677" s="22" t="str">
        <f t="shared" si="64"/>
        <v>City of Rye - 7</v>
      </c>
      <c r="B677" s="11">
        <v>230007</v>
      </c>
      <c r="C677" s="11">
        <v>273</v>
      </c>
      <c r="D677" s="11">
        <v>256</v>
      </c>
      <c r="E677" s="11">
        <v>279</v>
      </c>
      <c r="F677" s="11">
        <v>269</v>
      </c>
      <c r="G677" s="11">
        <v>247</v>
      </c>
      <c r="H677" s="11">
        <v>261</v>
      </c>
      <c r="I677" s="11">
        <v>254</v>
      </c>
      <c r="J677" s="11">
        <v>204</v>
      </c>
      <c r="K677" s="11">
        <v>189</v>
      </c>
      <c r="L677" s="11">
        <v>186</v>
      </c>
      <c r="M677" s="11">
        <v>183</v>
      </c>
      <c r="N677" s="11">
        <v>249</v>
      </c>
      <c r="O677" s="11">
        <v>179</v>
      </c>
      <c r="P677" s="11">
        <v>181</v>
      </c>
      <c r="Q677" s="11">
        <v>28</v>
      </c>
      <c r="R677" s="11">
        <v>21</v>
      </c>
      <c r="S677" s="11">
        <v>19</v>
      </c>
      <c r="T677" s="11">
        <v>18</v>
      </c>
      <c r="U677" s="11">
        <v>15</v>
      </c>
      <c r="V677" s="11">
        <v>13</v>
      </c>
      <c r="W677" s="11">
        <v>15</v>
      </c>
      <c r="X677" s="11">
        <v>0</v>
      </c>
      <c r="Y677" s="11">
        <f t="shared" si="60"/>
        <v>3339</v>
      </c>
      <c r="Z677" s="24">
        <f t="shared" si="61"/>
        <v>490</v>
      </c>
      <c r="AA677" s="11">
        <f t="shared" si="62"/>
        <v>3829</v>
      </c>
    </row>
    <row r="678" spans="1:27" x14ac:dyDescent="0.25">
      <c r="A678" s="22" t="str">
        <f t="shared" si="64"/>
        <v>City of Rye - 8</v>
      </c>
      <c r="B678" s="11">
        <v>230008</v>
      </c>
      <c r="C678" s="11">
        <v>320</v>
      </c>
      <c r="D678" s="11">
        <v>304</v>
      </c>
      <c r="E678" s="11">
        <v>309</v>
      </c>
      <c r="F678" s="11">
        <v>302</v>
      </c>
      <c r="G678" s="11">
        <v>295</v>
      </c>
      <c r="H678" s="11">
        <v>295</v>
      </c>
      <c r="I678" s="11">
        <v>291</v>
      </c>
      <c r="J678" s="11">
        <v>194</v>
      </c>
      <c r="K678" s="11">
        <v>188</v>
      </c>
      <c r="L678" s="11">
        <v>198</v>
      </c>
      <c r="M678" s="11">
        <v>184</v>
      </c>
      <c r="N678" s="11">
        <v>212</v>
      </c>
      <c r="O678" s="11">
        <v>178</v>
      </c>
      <c r="P678" s="11">
        <v>181</v>
      </c>
      <c r="Q678" s="11">
        <v>15</v>
      </c>
      <c r="R678" s="11">
        <v>13</v>
      </c>
      <c r="S678" s="11">
        <v>11</v>
      </c>
      <c r="T678" s="11">
        <v>10</v>
      </c>
      <c r="U678" s="11">
        <v>11</v>
      </c>
      <c r="V678" s="11">
        <v>10</v>
      </c>
      <c r="W678" s="11">
        <v>12</v>
      </c>
      <c r="X678" s="11">
        <v>0</v>
      </c>
      <c r="Y678" s="11">
        <f t="shared" si="60"/>
        <v>3533</v>
      </c>
      <c r="Z678" s="24">
        <f t="shared" si="61"/>
        <v>492</v>
      </c>
      <c r="AA678" s="11">
        <f t="shared" si="62"/>
        <v>4025</v>
      </c>
    </row>
    <row r="679" spans="1:27" x14ac:dyDescent="0.25">
      <c r="A679" s="22" t="str">
        <f t="shared" si="64"/>
        <v>City of Rye - 9</v>
      </c>
      <c r="B679" s="11">
        <v>230009</v>
      </c>
      <c r="C679" s="11">
        <v>374</v>
      </c>
      <c r="D679" s="11">
        <v>351</v>
      </c>
      <c r="E679" s="11">
        <v>366</v>
      </c>
      <c r="F679" s="11">
        <v>374</v>
      </c>
      <c r="G679" s="11">
        <v>355</v>
      </c>
      <c r="H679" s="11">
        <v>355</v>
      </c>
      <c r="I679" s="11">
        <v>356</v>
      </c>
      <c r="J679" s="11">
        <v>272</v>
      </c>
      <c r="K679" s="11">
        <v>263</v>
      </c>
      <c r="L679" s="11">
        <v>276</v>
      </c>
      <c r="M679" s="11">
        <v>257</v>
      </c>
      <c r="N679" s="11">
        <v>289</v>
      </c>
      <c r="O679" s="11">
        <v>252</v>
      </c>
      <c r="P679" s="11">
        <v>250</v>
      </c>
      <c r="Q679" s="11">
        <v>27</v>
      </c>
      <c r="R679" s="11">
        <v>21</v>
      </c>
      <c r="S679" s="11">
        <v>12</v>
      </c>
      <c r="T679" s="11">
        <v>15</v>
      </c>
      <c r="U679" s="11">
        <v>23</v>
      </c>
      <c r="V679" s="11">
        <v>18</v>
      </c>
      <c r="W679" s="11">
        <v>20</v>
      </c>
      <c r="X679" s="11">
        <v>0</v>
      </c>
      <c r="Y679" s="11">
        <f t="shared" ref="Y679:Y744" si="66">SUM(C679:X679)</f>
        <v>4526</v>
      </c>
      <c r="Z679" s="24">
        <f t="shared" ref="Z679:Z744" si="67">SUM(AA679-Y679)</f>
        <v>563</v>
      </c>
      <c r="AA679" s="11">
        <f t="shared" ref="AA679:AA744" si="68">VLOOKUP(B679,KEY,2,FALSE)*7</f>
        <v>5089</v>
      </c>
    </row>
    <row r="680" spans="1:27" x14ac:dyDescent="0.25">
      <c r="A680" s="22" t="str">
        <f t="shared" si="64"/>
        <v>City of Rye - 10</v>
      </c>
      <c r="B680" s="11">
        <v>230010</v>
      </c>
      <c r="C680" s="11">
        <v>241</v>
      </c>
      <c r="D680" s="11">
        <v>229</v>
      </c>
      <c r="E680" s="11">
        <v>231</v>
      </c>
      <c r="F680" s="11">
        <v>237</v>
      </c>
      <c r="G680" s="11">
        <v>226</v>
      </c>
      <c r="H680" s="11">
        <v>232</v>
      </c>
      <c r="I680" s="11">
        <v>231</v>
      </c>
      <c r="J680" s="11">
        <v>156</v>
      </c>
      <c r="K680" s="11">
        <v>139</v>
      </c>
      <c r="L680" s="11">
        <v>157</v>
      </c>
      <c r="M680" s="11">
        <v>148</v>
      </c>
      <c r="N680" s="11">
        <v>175</v>
      </c>
      <c r="O680" s="11">
        <v>143</v>
      </c>
      <c r="P680" s="11">
        <v>138</v>
      </c>
      <c r="Q680" s="11">
        <v>18</v>
      </c>
      <c r="R680" s="11">
        <v>23</v>
      </c>
      <c r="S680" s="11">
        <v>22</v>
      </c>
      <c r="T680" s="11">
        <v>21</v>
      </c>
      <c r="U680" s="11">
        <v>21</v>
      </c>
      <c r="V680" s="11">
        <v>17</v>
      </c>
      <c r="W680" s="11">
        <v>18</v>
      </c>
      <c r="X680" s="11">
        <v>2</v>
      </c>
      <c r="Y680" s="11">
        <f t="shared" si="66"/>
        <v>2825</v>
      </c>
      <c r="Z680" s="24">
        <f t="shared" si="67"/>
        <v>423</v>
      </c>
      <c r="AA680" s="11">
        <f t="shared" si="68"/>
        <v>3248</v>
      </c>
    </row>
    <row r="681" spans="1:27" x14ac:dyDescent="0.25">
      <c r="A681" s="22" t="str">
        <f t="shared" si="64"/>
        <v>City of Rye - 11</v>
      </c>
      <c r="B681" s="11">
        <v>230011</v>
      </c>
      <c r="C681" s="11">
        <v>210</v>
      </c>
      <c r="D681" s="11">
        <v>204</v>
      </c>
      <c r="E681" s="11">
        <v>214</v>
      </c>
      <c r="F681" s="11">
        <v>213</v>
      </c>
      <c r="G681" s="11">
        <v>204</v>
      </c>
      <c r="H681" s="11">
        <v>201</v>
      </c>
      <c r="I681" s="11">
        <v>202</v>
      </c>
      <c r="J681" s="11">
        <v>162</v>
      </c>
      <c r="K681" s="11">
        <v>156</v>
      </c>
      <c r="L681" s="11">
        <v>153</v>
      </c>
      <c r="M681" s="11">
        <v>143</v>
      </c>
      <c r="N681" s="11">
        <v>171</v>
      </c>
      <c r="O681" s="11">
        <v>148</v>
      </c>
      <c r="P681" s="11">
        <v>143</v>
      </c>
      <c r="Q681" s="11">
        <v>23</v>
      </c>
      <c r="R681" s="11">
        <v>23</v>
      </c>
      <c r="S681" s="11">
        <v>19</v>
      </c>
      <c r="T681" s="11">
        <v>23</v>
      </c>
      <c r="U681" s="11">
        <v>14</v>
      </c>
      <c r="V681" s="11">
        <v>18</v>
      </c>
      <c r="W681" s="11">
        <v>17</v>
      </c>
      <c r="X681" s="11">
        <v>0</v>
      </c>
      <c r="Y681" s="11">
        <f t="shared" si="66"/>
        <v>2661</v>
      </c>
      <c r="Z681" s="24">
        <f t="shared" si="67"/>
        <v>384</v>
      </c>
      <c r="AA681" s="11">
        <f t="shared" si="68"/>
        <v>3045</v>
      </c>
    </row>
    <row r="682" spans="1:27" x14ac:dyDescent="0.25">
      <c r="A682" s="22" t="str">
        <f t="shared" si="64"/>
        <v>City of Rye - 12</v>
      </c>
      <c r="B682" s="11">
        <v>230012</v>
      </c>
      <c r="C682" s="11">
        <v>212</v>
      </c>
      <c r="D682" s="11">
        <v>205</v>
      </c>
      <c r="E682" s="11">
        <v>218</v>
      </c>
      <c r="F682" s="11">
        <v>215</v>
      </c>
      <c r="G682" s="11">
        <v>210</v>
      </c>
      <c r="H682" s="11">
        <v>204</v>
      </c>
      <c r="I682" s="11">
        <v>202</v>
      </c>
      <c r="J682" s="11">
        <v>151</v>
      </c>
      <c r="K682" s="11">
        <v>140</v>
      </c>
      <c r="L682" s="11">
        <v>144</v>
      </c>
      <c r="M682" s="11">
        <v>140</v>
      </c>
      <c r="N682" s="11">
        <v>147</v>
      </c>
      <c r="O682" s="11">
        <v>140</v>
      </c>
      <c r="P682" s="11">
        <v>141</v>
      </c>
      <c r="Q682" s="11">
        <v>13</v>
      </c>
      <c r="R682" s="11">
        <v>15</v>
      </c>
      <c r="S682" s="11">
        <v>9</v>
      </c>
      <c r="T682" s="11">
        <v>10</v>
      </c>
      <c r="U682" s="11">
        <v>14</v>
      </c>
      <c r="V682" s="11">
        <v>16</v>
      </c>
      <c r="W682" s="11">
        <v>15</v>
      </c>
      <c r="X682" s="11">
        <v>0</v>
      </c>
      <c r="Y682" s="11">
        <f t="shared" si="66"/>
        <v>2561</v>
      </c>
      <c r="Z682" s="24">
        <f t="shared" si="67"/>
        <v>295</v>
      </c>
      <c r="AA682" s="11">
        <f t="shared" si="68"/>
        <v>2856</v>
      </c>
    </row>
    <row r="683" spans="1:27" x14ac:dyDescent="0.25">
      <c r="A683" s="22" t="str">
        <f t="shared" si="64"/>
        <v>City of Rye - 13</v>
      </c>
      <c r="B683" s="11">
        <v>230013</v>
      </c>
      <c r="C683" s="11">
        <v>279</v>
      </c>
      <c r="D683" s="11">
        <v>257</v>
      </c>
      <c r="E683" s="11">
        <v>272</v>
      </c>
      <c r="F683" s="11">
        <v>276</v>
      </c>
      <c r="G683" s="11">
        <v>263</v>
      </c>
      <c r="H683" s="11">
        <v>260</v>
      </c>
      <c r="I683" s="11">
        <v>261</v>
      </c>
      <c r="J683" s="11">
        <v>189</v>
      </c>
      <c r="K683" s="11">
        <v>178</v>
      </c>
      <c r="L683" s="11">
        <v>177</v>
      </c>
      <c r="M683" s="11">
        <v>166</v>
      </c>
      <c r="N683" s="11">
        <v>194</v>
      </c>
      <c r="O683" s="11">
        <v>175</v>
      </c>
      <c r="P683" s="11">
        <v>169</v>
      </c>
      <c r="Q683" s="11">
        <v>12</v>
      </c>
      <c r="R683" s="11">
        <v>13</v>
      </c>
      <c r="S683" s="11">
        <v>18</v>
      </c>
      <c r="T683" s="11">
        <v>18</v>
      </c>
      <c r="U683" s="11">
        <v>15</v>
      </c>
      <c r="V683" s="11">
        <v>11</v>
      </c>
      <c r="W683" s="11">
        <v>15</v>
      </c>
      <c r="X683" s="11">
        <v>0</v>
      </c>
      <c r="Y683" s="11">
        <f t="shared" si="66"/>
        <v>3218</v>
      </c>
      <c r="Z683" s="24">
        <f t="shared" si="67"/>
        <v>429</v>
      </c>
      <c r="AA683" s="11">
        <f t="shared" si="68"/>
        <v>3647</v>
      </c>
    </row>
    <row r="684" spans="1:27" ht="13.8" thickBot="1" x14ac:dyDescent="0.3">
      <c r="A684" s="18" t="str">
        <f t="shared" si="64"/>
        <v>City of Rye - 14</v>
      </c>
      <c r="B684" s="19">
        <v>230014</v>
      </c>
      <c r="C684" s="19">
        <v>200</v>
      </c>
      <c r="D684" s="19">
        <v>189</v>
      </c>
      <c r="E684" s="19">
        <v>193</v>
      </c>
      <c r="F684" s="19">
        <v>195</v>
      </c>
      <c r="G684" s="19">
        <v>183</v>
      </c>
      <c r="H684" s="19">
        <v>184</v>
      </c>
      <c r="I684" s="19">
        <v>188</v>
      </c>
      <c r="J684" s="19">
        <v>182</v>
      </c>
      <c r="K684" s="19">
        <v>176</v>
      </c>
      <c r="L684" s="19">
        <v>176</v>
      </c>
      <c r="M684" s="19">
        <v>169</v>
      </c>
      <c r="N684" s="19">
        <v>191</v>
      </c>
      <c r="O684" s="19">
        <v>174</v>
      </c>
      <c r="P684" s="19">
        <v>171</v>
      </c>
      <c r="Q684" s="19">
        <v>16</v>
      </c>
      <c r="R684" s="19">
        <v>11</v>
      </c>
      <c r="S684" s="19">
        <v>18</v>
      </c>
      <c r="T684" s="19">
        <v>18</v>
      </c>
      <c r="U684" s="19">
        <v>12</v>
      </c>
      <c r="V684" s="19">
        <v>8</v>
      </c>
      <c r="W684" s="19">
        <v>9</v>
      </c>
      <c r="X684" s="19">
        <v>0</v>
      </c>
      <c r="Y684" s="19">
        <f t="shared" si="66"/>
        <v>2663</v>
      </c>
      <c r="Z684" s="26">
        <f t="shared" si="67"/>
        <v>382</v>
      </c>
      <c r="AA684" s="19">
        <f t="shared" si="68"/>
        <v>3045</v>
      </c>
    </row>
    <row r="685" spans="1:27" x14ac:dyDescent="0.25">
      <c r="A685" s="22"/>
      <c r="B685" s="11" t="s">
        <v>977</v>
      </c>
      <c r="C685" s="11">
        <f>SUM(C671:C684)</f>
        <v>3543</v>
      </c>
      <c r="D685" s="11">
        <f t="shared" ref="D685:AA685" si="69">SUM(D671:D684)</f>
        <v>3339</v>
      </c>
      <c r="E685" s="11">
        <f t="shared" si="69"/>
        <v>3465</v>
      </c>
      <c r="F685" s="11">
        <f t="shared" si="69"/>
        <v>3477</v>
      </c>
      <c r="G685" s="11">
        <f t="shared" si="69"/>
        <v>3341</v>
      </c>
      <c r="H685" s="11">
        <f t="shared" si="69"/>
        <v>3350</v>
      </c>
      <c r="I685" s="11">
        <f t="shared" si="69"/>
        <v>3330</v>
      </c>
      <c r="J685" s="11">
        <f t="shared" si="69"/>
        <v>2453</v>
      </c>
      <c r="K685" s="11">
        <f t="shared" si="69"/>
        <v>2325</v>
      </c>
      <c r="L685" s="11">
        <f t="shared" si="69"/>
        <v>2408</v>
      </c>
      <c r="M685" s="11">
        <f t="shared" si="69"/>
        <v>2264</v>
      </c>
      <c r="N685" s="11">
        <f t="shared" si="69"/>
        <v>2612</v>
      </c>
      <c r="O685" s="11">
        <f t="shared" si="69"/>
        <v>2250</v>
      </c>
      <c r="P685" s="11">
        <f t="shared" si="69"/>
        <v>2243</v>
      </c>
      <c r="Q685" s="11">
        <f t="shared" si="69"/>
        <v>225</v>
      </c>
      <c r="R685" s="11">
        <f t="shared" si="69"/>
        <v>222</v>
      </c>
      <c r="S685" s="11">
        <f t="shared" si="69"/>
        <v>210</v>
      </c>
      <c r="T685" s="11">
        <f t="shared" si="69"/>
        <v>204</v>
      </c>
      <c r="U685" s="11">
        <f t="shared" si="69"/>
        <v>188</v>
      </c>
      <c r="V685" s="11">
        <f t="shared" si="69"/>
        <v>180</v>
      </c>
      <c r="W685" s="11">
        <f t="shared" si="69"/>
        <v>197</v>
      </c>
      <c r="X685" s="11">
        <f t="shared" si="69"/>
        <v>2</v>
      </c>
      <c r="Y685" s="11">
        <f t="shared" si="69"/>
        <v>41828</v>
      </c>
      <c r="Z685" s="11">
        <f t="shared" si="69"/>
        <v>5709</v>
      </c>
      <c r="AA685" s="11">
        <f t="shared" si="69"/>
        <v>47537</v>
      </c>
    </row>
    <row r="686" spans="1:27" x14ac:dyDescent="0.25">
      <c r="A686" s="22" t="str">
        <f t="shared" si="64"/>
        <v>City of White Plains - 1</v>
      </c>
      <c r="B686" s="11">
        <v>240001</v>
      </c>
      <c r="C686" s="11">
        <v>417</v>
      </c>
      <c r="D686" s="11">
        <v>397</v>
      </c>
      <c r="E686" s="11">
        <v>416</v>
      </c>
      <c r="F686" s="11">
        <v>419</v>
      </c>
      <c r="G686" s="11">
        <v>409</v>
      </c>
      <c r="H686" s="11">
        <v>400</v>
      </c>
      <c r="I686" s="11">
        <v>401</v>
      </c>
      <c r="J686" s="11">
        <v>251</v>
      </c>
      <c r="K686" s="11">
        <v>237</v>
      </c>
      <c r="L686" s="11">
        <v>236</v>
      </c>
      <c r="M686" s="11">
        <v>230</v>
      </c>
      <c r="N686" s="11">
        <v>227</v>
      </c>
      <c r="O686" s="11">
        <v>238</v>
      </c>
      <c r="P686" s="11">
        <v>228</v>
      </c>
      <c r="Q686" s="11">
        <v>27</v>
      </c>
      <c r="R686" s="11">
        <v>21</v>
      </c>
      <c r="S686" s="11">
        <v>26</v>
      </c>
      <c r="T686" s="11">
        <v>26</v>
      </c>
      <c r="U686" s="11">
        <v>21</v>
      </c>
      <c r="V686" s="11">
        <v>21</v>
      </c>
      <c r="W686" s="11">
        <v>25</v>
      </c>
      <c r="X686" s="11">
        <v>0</v>
      </c>
      <c r="Y686" s="11">
        <f t="shared" si="66"/>
        <v>4673</v>
      </c>
      <c r="Z686" s="24">
        <f t="shared" si="67"/>
        <v>451</v>
      </c>
      <c r="AA686" s="11">
        <f t="shared" si="68"/>
        <v>5124</v>
      </c>
    </row>
    <row r="687" spans="1:27" x14ac:dyDescent="0.25">
      <c r="A687" s="22" t="str">
        <f t="shared" si="64"/>
        <v>City of White Plains - 2</v>
      </c>
      <c r="B687" s="11">
        <v>240002</v>
      </c>
      <c r="C687" s="11">
        <v>436</v>
      </c>
      <c r="D687" s="11">
        <v>421</v>
      </c>
      <c r="E687" s="11">
        <v>435</v>
      </c>
      <c r="F687" s="11">
        <v>435</v>
      </c>
      <c r="G687" s="11">
        <v>426</v>
      </c>
      <c r="H687" s="11">
        <v>420</v>
      </c>
      <c r="I687" s="11">
        <v>423</v>
      </c>
      <c r="J687" s="11">
        <v>301</v>
      </c>
      <c r="K687" s="11">
        <v>278</v>
      </c>
      <c r="L687" s="11">
        <v>283</v>
      </c>
      <c r="M687" s="11">
        <v>274</v>
      </c>
      <c r="N687" s="11">
        <v>280</v>
      </c>
      <c r="O687" s="11">
        <v>274</v>
      </c>
      <c r="P687" s="11">
        <v>274</v>
      </c>
      <c r="Q687" s="11">
        <v>25</v>
      </c>
      <c r="R687" s="11">
        <v>26</v>
      </c>
      <c r="S687" s="11">
        <v>29</v>
      </c>
      <c r="T687" s="11">
        <v>27</v>
      </c>
      <c r="U687" s="11">
        <v>23</v>
      </c>
      <c r="V687" s="11">
        <v>19</v>
      </c>
      <c r="W687" s="11">
        <v>22</v>
      </c>
      <c r="X687" s="11">
        <v>6</v>
      </c>
      <c r="Y687" s="11">
        <f t="shared" si="66"/>
        <v>5137</v>
      </c>
      <c r="Z687" s="24">
        <f t="shared" si="67"/>
        <v>498</v>
      </c>
      <c r="AA687" s="11">
        <f t="shared" si="68"/>
        <v>5635</v>
      </c>
    </row>
    <row r="688" spans="1:27" x14ac:dyDescent="0.25">
      <c r="A688" s="22" t="str">
        <f t="shared" si="64"/>
        <v>City of White Plains - 3</v>
      </c>
      <c r="B688" s="11">
        <v>240003</v>
      </c>
      <c r="C688" s="11">
        <v>204</v>
      </c>
      <c r="D688" s="11">
        <v>196</v>
      </c>
      <c r="E688" s="11">
        <v>205</v>
      </c>
      <c r="F688" s="11">
        <v>196</v>
      </c>
      <c r="G688" s="11">
        <v>202</v>
      </c>
      <c r="H688" s="11">
        <v>196</v>
      </c>
      <c r="I688" s="11">
        <v>201</v>
      </c>
      <c r="J688" s="11">
        <v>131</v>
      </c>
      <c r="K688" s="11">
        <v>128</v>
      </c>
      <c r="L688" s="11">
        <v>128</v>
      </c>
      <c r="M688" s="11">
        <v>126</v>
      </c>
      <c r="N688" s="11">
        <v>131</v>
      </c>
      <c r="O688" s="11">
        <v>127</v>
      </c>
      <c r="P688" s="11">
        <v>122</v>
      </c>
      <c r="Q688" s="11">
        <v>8</v>
      </c>
      <c r="R688" s="11">
        <v>4</v>
      </c>
      <c r="S688" s="11">
        <v>7</v>
      </c>
      <c r="T688" s="11">
        <v>8</v>
      </c>
      <c r="U688" s="11">
        <v>5</v>
      </c>
      <c r="V688" s="11">
        <v>4</v>
      </c>
      <c r="W688" s="11">
        <v>6</v>
      </c>
      <c r="X688" s="11">
        <v>0</v>
      </c>
      <c r="Y688" s="11">
        <f t="shared" si="66"/>
        <v>2335</v>
      </c>
      <c r="Z688" s="24">
        <f t="shared" si="67"/>
        <v>255</v>
      </c>
      <c r="AA688" s="11">
        <f t="shared" si="68"/>
        <v>2590</v>
      </c>
    </row>
    <row r="689" spans="1:27" x14ac:dyDescent="0.25">
      <c r="A689" s="22" t="str">
        <f t="shared" si="64"/>
        <v>City of White Plains - 4</v>
      </c>
      <c r="B689" s="11">
        <v>240004</v>
      </c>
      <c r="C689" s="11">
        <v>359</v>
      </c>
      <c r="D689" s="11">
        <v>351</v>
      </c>
      <c r="E689" s="11">
        <v>368</v>
      </c>
      <c r="F689" s="11">
        <v>362</v>
      </c>
      <c r="G689" s="11">
        <v>359</v>
      </c>
      <c r="H689" s="11">
        <v>352</v>
      </c>
      <c r="I689" s="11">
        <v>364</v>
      </c>
      <c r="J689" s="11">
        <v>210</v>
      </c>
      <c r="K689" s="11">
        <v>201</v>
      </c>
      <c r="L689" s="11">
        <v>190</v>
      </c>
      <c r="M689" s="11">
        <v>193</v>
      </c>
      <c r="N689" s="11">
        <v>191</v>
      </c>
      <c r="O689" s="11">
        <v>185</v>
      </c>
      <c r="P689" s="11">
        <v>177</v>
      </c>
      <c r="Q689" s="11">
        <v>25</v>
      </c>
      <c r="R689" s="11">
        <v>21</v>
      </c>
      <c r="S689" s="11">
        <v>25</v>
      </c>
      <c r="T689" s="11">
        <v>24</v>
      </c>
      <c r="U689" s="11">
        <v>23</v>
      </c>
      <c r="V689" s="11">
        <v>18</v>
      </c>
      <c r="W689" s="11">
        <v>20</v>
      </c>
      <c r="X689" s="11">
        <v>0</v>
      </c>
      <c r="Y689" s="11">
        <f t="shared" si="66"/>
        <v>4018</v>
      </c>
      <c r="Z689" s="24">
        <f t="shared" si="67"/>
        <v>385</v>
      </c>
      <c r="AA689" s="11">
        <f t="shared" si="68"/>
        <v>4403</v>
      </c>
    </row>
    <row r="690" spans="1:27" x14ac:dyDescent="0.25">
      <c r="A690" s="22" t="str">
        <f t="shared" si="64"/>
        <v>City of White Plains - 5</v>
      </c>
      <c r="B690" s="11">
        <v>240005</v>
      </c>
      <c r="C690" s="11">
        <v>369</v>
      </c>
      <c r="D690" s="11">
        <v>359</v>
      </c>
      <c r="E690" s="11">
        <v>365</v>
      </c>
      <c r="F690" s="11">
        <v>364</v>
      </c>
      <c r="G690" s="11">
        <v>359</v>
      </c>
      <c r="H690" s="11">
        <v>351</v>
      </c>
      <c r="I690" s="11">
        <v>365</v>
      </c>
      <c r="J690" s="11">
        <v>175</v>
      </c>
      <c r="K690" s="11">
        <v>165</v>
      </c>
      <c r="L690" s="11">
        <v>169</v>
      </c>
      <c r="M690" s="11">
        <v>163</v>
      </c>
      <c r="N690" s="11">
        <v>160</v>
      </c>
      <c r="O690" s="11">
        <v>165</v>
      </c>
      <c r="P690" s="11">
        <v>155</v>
      </c>
      <c r="Q690" s="11">
        <v>14</v>
      </c>
      <c r="R690" s="11">
        <v>16</v>
      </c>
      <c r="S690" s="11">
        <v>17</v>
      </c>
      <c r="T690" s="11">
        <v>17</v>
      </c>
      <c r="U690" s="11">
        <v>17</v>
      </c>
      <c r="V690" s="11">
        <v>11</v>
      </c>
      <c r="W690" s="11">
        <v>10</v>
      </c>
      <c r="X690" s="11">
        <v>1</v>
      </c>
      <c r="Y690" s="11">
        <f t="shared" si="66"/>
        <v>3787</v>
      </c>
      <c r="Z690" s="24">
        <f t="shared" si="67"/>
        <v>385</v>
      </c>
      <c r="AA690" s="11">
        <f t="shared" si="68"/>
        <v>4172</v>
      </c>
    </row>
    <row r="691" spans="1:27" x14ac:dyDescent="0.25">
      <c r="A691" s="22" t="str">
        <f t="shared" si="64"/>
        <v>City of White Plains - 6</v>
      </c>
      <c r="B691" s="11">
        <v>240006</v>
      </c>
      <c r="C691" s="11">
        <v>277</v>
      </c>
      <c r="D691" s="11">
        <v>260</v>
      </c>
      <c r="E691" s="11">
        <v>258</v>
      </c>
      <c r="F691" s="11">
        <v>266</v>
      </c>
      <c r="G691" s="11">
        <v>262</v>
      </c>
      <c r="H691" s="11">
        <v>259</v>
      </c>
      <c r="I691" s="11">
        <v>260</v>
      </c>
      <c r="J691" s="11">
        <v>141</v>
      </c>
      <c r="K691" s="11">
        <v>136</v>
      </c>
      <c r="L691" s="11">
        <v>143</v>
      </c>
      <c r="M691" s="11">
        <v>133</v>
      </c>
      <c r="N691" s="11">
        <v>140</v>
      </c>
      <c r="O691" s="11">
        <v>139</v>
      </c>
      <c r="P691" s="11">
        <v>131</v>
      </c>
      <c r="Q691" s="11">
        <v>13</v>
      </c>
      <c r="R691" s="11">
        <v>10</v>
      </c>
      <c r="S691" s="11">
        <v>14</v>
      </c>
      <c r="T691" s="11">
        <v>12</v>
      </c>
      <c r="U691" s="11">
        <v>13</v>
      </c>
      <c r="V691" s="11">
        <v>7</v>
      </c>
      <c r="W691" s="11">
        <v>7</v>
      </c>
      <c r="X691" s="11">
        <v>0</v>
      </c>
      <c r="Y691" s="11">
        <f t="shared" si="66"/>
        <v>2881</v>
      </c>
      <c r="Z691" s="24">
        <f t="shared" si="67"/>
        <v>360</v>
      </c>
      <c r="AA691" s="11">
        <f t="shared" si="68"/>
        <v>3241</v>
      </c>
    </row>
    <row r="692" spans="1:27" x14ac:dyDescent="0.25">
      <c r="A692" s="22" t="str">
        <f t="shared" si="64"/>
        <v>City of White Plains - 7</v>
      </c>
      <c r="B692" s="11">
        <v>240007</v>
      </c>
      <c r="C692" s="11">
        <v>146</v>
      </c>
      <c r="D692" s="11">
        <v>142</v>
      </c>
      <c r="E692" s="11">
        <v>148</v>
      </c>
      <c r="F692" s="11">
        <v>145</v>
      </c>
      <c r="G692" s="11">
        <v>144</v>
      </c>
      <c r="H692" s="11">
        <v>139</v>
      </c>
      <c r="I692" s="11">
        <v>147</v>
      </c>
      <c r="J692" s="11">
        <v>60</v>
      </c>
      <c r="K692" s="11">
        <v>57</v>
      </c>
      <c r="L692" s="11">
        <v>60</v>
      </c>
      <c r="M692" s="11">
        <v>58</v>
      </c>
      <c r="N692" s="11">
        <v>56</v>
      </c>
      <c r="O692" s="11">
        <v>54</v>
      </c>
      <c r="P692" s="11">
        <v>48</v>
      </c>
      <c r="Q692" s="11">
        <v>4</v>
      </c>
      <c r="R692" s="11">
        <v>6</v>
      </c>
      <c r="S692" s="11">
        <v>3</v>
      </c>
      <c r="T692" s="11">
        <v>4</v>
      </c>
      <c r="U692" s="11">
        <v>6</v>
      </c>
      <c r="V692" s="11">
        <v>5</v>
      </c>
      <c r="W692" s="11">
        <v>5</v>
      </c>
      <c r="X692" s="11">
        <v>0</v>
      </c>
      <c r="Y692" s="11">
        <f t="shared" si="66"/>
        <v>1437</v>
      </c>
      <c r="Z692" s="24">
        <f t="shared" si="67"/>
        <v>180</v>
      </c>
      <c r="AA692" s="11">
        <f t="shared" si="68"/>
        <v>1617</v>
      </c>
    </row>
    <row r="693" spans="1:27" x14ac:dyDescent="0.25">
      <c r="A693" s="22" t="str">
        <f t="shared" si="64"/>
        <v>City of White Plains - 8</v>
      </c>
      <c r="B693" s="11">
        <v>240008</v>
      </c>
      <c r="C693" s="11">
        <v>48</v>
      </c>
      <c r="D693" s="11">
        <v>46</v>
      </c>
      <c r="E693" s="11">
        <v>49</v>
      </c>
      <c r="F693" s="11">
        <v>50</v>
      </c>
      <c r="G693" s="11">
        <v>46</v>
      </c>
      <c r="H693" s="11">
        <v>45</v>
      </c>
      <c r="I693" s="11">
        <v>47</v>
      </c>
      <c r="J693" s="11">
        <v>25</v>
      </c>
      <c r="K693" s="11">
        <v>22</v>
      </c>
      <c r="L693" s="11">
        <v>20</v>
      </c>
      <c r="M693" s="11">
        <v>20</v>
      </c>
      <c r="N693" s="11">
        <v>23</v>
      </c>
      <c r="O693" s="11">
        <v>21</v>
      </c>
      <c r="P693" s="11">
        <v>21</v>
      </c>
      <c r="Q693" s="11">
        <v>3</v>
      </c>
      <c r="R693" s="11">
        <v>4</v>
      </c>
      <c r="S693" s="11">
        <v>3</v>
      </c>
      <c r="T693" s="11">
        <v>2</v>
      </c>
      <c r="U693" s="11">
        <v>4</v>
      </c>
      <c r="V693" s="11">
        <v>3</v>
      </c>
      <c r="W693" s="11">
        <v>1</v>
      </c>
      <c r="X693" s="11">
        <v>0</v>
      </c>
      <c r="Y693" s="11">
        <f t="shared" si="66"/>
        <v>503</v>
      </c>
      <c r="Z693" s="24">
        <f t="shared" si="67"/>
        <v>43</v>
      </c>
      <c r="AA693" s="11">
        <f t="shared" si="68"/>
        <v>546</v>
      </c>
    </row>
    <row r="694" spans="1:27" x14ac:dyDescent="0.25">
      <c r="A694" s="22" t="str">
        <f t="shared" si="64"/>
        <v>City of White Plains - 9</v>
      </c>
      <c r="B694" s="11">
        <v>240009</v>
      </c>
      <c r="C694" s="11">
        <v>233</v>
      </c>
      <c r="D694" s="11">
        <v>218</v>
      </c>
      <c r="E694" s="11">
        <v>229</v>
      </c>
      <c r="F694" s="11">
        <v>224</v>
      </c>
      <c r="G694" s="11">
        <v>222</v>
      </c>
      <c r="H694" s="11">
        <v>218</v>
      </c>
      <c r="I694" s="11">
        <v>222</v>
      </c>
      <c r="J694" s="11">
        <v>123</v>
      </c>
      <c r="K694" s="11">
        <v>116</v>
      </c>
      <c r="L694" s="11">
        <v>115</v>
      </c>
      <c r="M694" s="11">
        <v>110</v>
      </c>
      <c r="N694" s="11">
        <v>111</v>
      </c>
      <c r="O694" s="11">
        <v>112</v>
      </c>
      <c r="P694" s="11">
        <v>114</v>
      </c>
      <c r="Q694" s="11">
        <v>11</v>
      </c>
      <c r="R694" s="11">
        <v>12</v>
      </c>
      <c r="S694" s="11">
        <v>17</v>
      </c>
      <c r="T694" s="11">
        <v>15</v>
      </c>
      <c r="U694" s="11">
        <v>13</v>
      </c>
      <c r="V694" s="11">
        <v>13</v>
      </c>
      <c r="W694" s="11">
        <v>9</v>
      </c>
      <c r="X694" s="11">
        <v>0</v>
      </c>
      <c r="Y694" s="11">
        <f t="shared" si="66"/>
        <v>2457</v>
      </c>
      <c r="Z694" s="24">
        <f t="shared" si="67"/>
        <v>308</v>
      </c>
      <c r="AA694" s="11">
        <f t="shared" si="68"/>
        <v>2765</v>
      </c>
    </row>
    <row r="695" spans="1:27" x14ac:dyDescent="0.25">
      <c r="A695" s="22" t="str">
        <f t="shared" si="64"/>
        <v>City of White Plains - 10</v>
      </c>
      <c r="B695" s="11">
        <v>240010</v>
      </c>
      <c r="C695" s="11">
        <v>430</v>
      </c>
      <c r="D695" s="11">
        <v>417</v>
      </c>
      <c r="E695" s="11">
        <v>443</v>
      </c>
      <c r="F695" s="11">
        <v>447</v>
      </c>
      <c r="G695" s="11">
        <v>429</v>
      </c>
      <c r="H695" s="11">
        <v>423</v>
      </c>
      <c r="I695" s="11">
        <v>432</v>
      </c>
      <c r="J695" s="11">
        <v>245</v>
      </c>
      <c r="K695" s="11">
        <v>231</v>
      </c>
      <c r="L695" s="11">
        <v>236</v>
      </c>
      <c r="M695" s="11">
        <v>224</v>
      </c>
      <c r="N695" s="11">
        <v>230</v>
      </c>
      <c r="O695" s="11">
        <v>228</v>
      </c>
      <c r="P695" s="11">
        <v>216</v>
      </c>
      <c r="Q695" s="11">
        <v>32</v>
      </c>
      <c r="R695" s="11">
        <v>27</v>
      </c>
      <c r="S695" s="11">
        <v>28</v>
      </c>
      <c r="T695" s="11">
        <v>30</v>
      </c>
      <c r="U695" s="11">
        <v>26</v>
      </c>
      <c r="V695" s="11">
        <v>22</v>
      </c>
      <c r="W695" s="11">
        <v>30</v>
      </c>
      <c r="X695" s="11">
        <v>0</v>
      </c>
      <c r="Y695" s="11">
        <f t="shared" si="66"/>
        <v>4826</v>
      </c>
      <c r="Z695" s="24">
        <f t="shared" si="67"/>
        <v>410</v>
      </c>
      <c r="AA695" s="11">
        <f t="shared" si="68"/>
        <v>5236</v>
      </c>
    </row>
    <row r="696" spans="1:27" x14ac:dyDescent="0.25">
      <c r="A696" s="22" t="str">
        <f t="shared" si="64"/>
        <v>City of White Plains - 11</v>
      </c>
      <c r="B696" s="11">
        <v>240011</v>
      </c>
      <c r="C696" s="11">
        <v>160</v>
      </c>
      <c r="D696" s="11">
        <v>150</v>
      </c>
      <c r="E696" s="11">
        <v>155</v>
      </c>
      <c r="F696" s="11">
        <v>159</v>
      </c>
      <c r="G696" s="11">
        <v>155</v>
      </c>
      <c r="H696" s="11">
        <v>148</v>
      </c>
      <c r="I696" s="11">
        <v>155</v>
      </c>
      <c r="J696" s="11">
        <v>105</v>
      </c>
      <c r="K696" s="11">
        <v>101</v>
      </c>
      <c r="L696" s="11">
        <v>102</v>
      </c>
      <c r="M696" s="11">
        <v>97</v>
      </c>
      <c r="N696" s="11">
        <v>98</v>
      </c>
      <c r="O696" s="11">
        <v>99</v>
      </c>
      <c r="P696" s="11">
        <v>100</v>
      </c>
      <c r="Q696" s="11">
        <v>7</v>
      </c>
      <c r="R696" s="11">
        <v>10</v>
      </c>
      <c r="S696" s="11">
        <v>13</v>
      </c>
      <c r="T696" s="11">
        <v>13</v>
      </c>
      <c r="U696" s="11">
        <v>10</v>
      </c>
      <c r="V696" s="11">
        <v>9</v>
      </c>
      <c r="W696" s="11">
        <v>8</v>
      </c>
      <c r="X696" s="11">
        <v>0</v>
      </c>
      <c r="Y696" s="11">
        <f t="shared" si="66"/>
        <v>1854</v>
      </c>
      <c r="Z696" s="24">
        <f t="shared" si="67"/>
        <v>197</v>
      </c>
      <c r="AA696" s="11">
        <f t="shared" si="68"/>
        <v>2051</v>
      </c>
    </row>
    <row r="697" spans="1:27" x14ac:dyDescent="0.25">
      <c r="A697" s="22" t="str">
        <f t="shared" si="64"/>
        <v>City of White Plains - 12</v>
      </c>
      <c r="B697" s="11">
        <v>240012</v>
      </c>
      <c r="C697" s="11">
        <v>382</v>
      </c>
      <c r="D697" s="11">
        <v>369</v>
      </c>
      <c r="E697" s="11">
        <v>386</v>
      </c>
      <c r="F697" s="11">
        <v>382</v>
      </c>
      <c r="G697" s="11">
        <v>379</v>
      </c>
      <c r="H697" s="11">
        <v>372</v>
      </c>
      <c r="I697" s="11">
        <v>375</v>
      </c>
      <c r="J697" s="11">
        <v>148</v>
      </c>
      <c r="K697" s="11">
        <v>138</v>
      </c>
      <c r="L697" s="11">
        <v>134</v>
      </c>
      <c r="M697" s="11">
        <v>129</v>
      </c>
      <c r="N697" s="11">
        <v>131</v>
      </c>
      <c r="O697" s="11">
        <v>135</v>
      </c>
      <c r="P697" s="11">
        <v>126</v>
      </c>
      <c r="Q697" s="11">
        <v>28</v>
      </c>
      <c r="R697" s="11">
        <v>26</v>
      </c>
      <c r="S697" s="11">
        <v>24</v>
      </c>
      <c r="T697" s="11">
        <v>26</v>
      </c>
      <c r="U697" s="11">
        <v>25</v>
      </c>
      <c r="V697" s="11">
        <v>22</v>
      </c>
      <c r="W697" s="11">
        <v>22</v>
      </c>
      <c r="X697" s="11">
        <v>0</v>
      </c>
      <c r="Y697" s="11">
        <f t="shared" si="66"/>
        <v>3759</v>
      </c>
      <c r="Z697" s="24">
        <f t="shared" si="67"/>
        <v>441</v>
      </c>
      <c r="AA697" s="11">
        <f t="shared" si="68"/>
        <v>4200</v>
      </c>
    </row>
    <row r="698" spans="1:27" x14ac:dyDescent="0.25">
      <c r="A698" s="22" t="str">
        <f t="shared" si="64"/>
        <v>City of White Plains - 13</v>
      </c>
      <c r="B698" s="11">
        <v>240013</v>
      </c>
      <c r="C698" s="11">
        <v>323</v>
      </c>
      <c r="D698" s="11">
        <v>308</v>
      </c>
      <c r="E698" s="11">
        <v>327</v>
      </c>
      <c r="F698" s="11">
        <v>322</v>
      </c>
      <c r="G698" s="11">
        <v>318</v>
      </c>
      <c r="H698" s="11">
        <v>312</v>
      </c>
      <c r="I698" s="11">
        <v>315</v>
      </c>
      <c r="J698" s="11">
        <v>175</v>
      </c>
      <c r="K698" s="11">
        <v>176</v>
      </c>
      <c r="L698" s="11">
        <v>166</v>
      </c>
      <c r="M698" s="11">
        <v>159</v>
      </c>
      <c r="N698" s="11">
        <v>162</v>
      </c>
      <c r="O698" s="11">
        <v>166</v>
      </c>
      <c r="P698" s="11">
        <v>165</v>
      </c>
      <c r="Q698" s="11">
        <v>24</v>
      </c>
      <c r="R698" s="11">
        <v>27</v>
      </c>
      <c r="S698" s="11">
        <v>26</v>
      </c>
      <c r="T698" s="11">
        <v>23</v>
      </c>
      <c r="U698" s="11">
        <v>22</v>
      </c>
      <c r="V698" s="11">
        <v>20</v>
      </c>
      <c r="W698" s="11">
        <v>18</v>
      </c>
      <c r="X698" s="11">
        <v>2</v>
      </c>
      <c r="Y698" s="11">
        <f t="shared" si="66"/>
        <v>3556</v>
      </c>
      <c r="Z698" s="24">
        <f t="shared" si="67"/>
        <v>280</v>
      </c>
      <c r="AA698" s="11">
        <f t="shared" si="68"/>
        <v>3836</v>
      </c>
    </row>
    <row r="699" spans="1:27" x14ac:dyDescent="0.25">
      <c r="A699" s="22" t="str">
        <f t="shared" si="64"/>
        <v>City of White Plains - 14</v>
      </c>
      <c r="B699" s="11">
        <v>240014</v>
      </c>
      <c r="C699" s="11">
        <v>284</v>
      </c>
      <c r="D699" s="11">
        <v>275</v>
      </c>
      <c r="E699" s="11">
        <v>287</v>
      </c>
      <c r="F699" s="11">
        <v>286</v>
      </c>
      <c r="G699" s="11">
        <v>276</v>
      </c>
      <c r="H699" s="11">
        <v>277</v>
      </c>
      <c r="I699" s="11">
        <v>274</v>
      </c>
      <c r="J699" s="11">
        <v>191</v>
      </c>
      <c r="K699" s="11">
        <v>179</v>
      </c>
      <c r="L699" s="11">
        <v>178</v>
      </c>
      <c r="M699" s="11">
        <v>167</v>
      </c>
      <c r="N699" s="11">
        <v>179</v>
      </c>
      <c r="O699" s="11">
        <v>168</v>
      </c>
      <c r="P699" s="11">
        <v>181</v>
      </c>
      <c r="Q699" s="11">
        <v>20</v>
      </c>
      <c r="R699" s="11">
        <v>20</v>
      </c>
      <c r="S699" s="11">
        <v>24</v>
      </c>
      <c r="T699" s="11">
        <v>23</v>
      </c>
      <c r="U699" s="11">
        <v>19</v>
      </c>
      <c r="V699" s="11">
        <v>17</v>
      </c>
      <c r="W699" s="11">
        <v>19</v>
      </c>
      <c r="X699" s="11">
        <v>2</v>
      </c>
      <c r="Y699" s="11">
        <f t="shared" si="66"/>
        <v>3346</v>
      </c>
      <c r="Z699" s="24">
        <f t="shared" si="67"/>
        <v>259</v>
      </c>
      <c r="AA699" s="11">
        <f t="shared" si="68"/>
        <v>3605</v>
      </c>
    </row>
    <row r="700" spans="1:27" x14ac:dyDescent="0.25">
      <c r="A700" s="22" t="str">
        <f t="shared" si="64"/>
        <v>City of White Plains - 15</v>
      </c>
      <c r="B700" s="11">
        <v>240015</v>
      </c>
      <c r="C700" s="11">
        <v>295</v>
      </c>
      <c r="D700" s="11">
        <v>278</v>
      </c>
      <c r="E700" s="11">
        <v>294</v>
      </c>
      <c r="F700" s="11">
        <v>285</v>
      </c>
      <c r="G700" s="11">
        <v>295</v>
      </c>
      <c r="H700" s="11">
        <v>281</v>
      </c>
      <c r="I700" s="11">
        <v>296</v>
      </c>
      <c r="J700" s="11">
        <v>185</v>
      </c>
      <c r="K700" s="11">
        <v>174</v>
      </c>
      <c r="L700" s="11">
        <v>176</v>
      </c>
      <c r="M700" s="11">
        <v>171</v>
      </c>
      <c r="N700" s="11">
        <v>166</v>
      </c>
      <c r="O700" s="11">
        <v>164</v>
      </c>
      <c r="P700" s="11">
        <v>164</v>
      </c>
      <c r="Q700" s="11">
        <v>13</v>
      </c>
      <c r="R700" s="11">
        <v>14</v>
      </c>
      <c r="S700" s="11">
        <v>15</v>
      </c>
      <c r="T700" s="11">
        <v>11</v>
      </c>
      <c r="U700" s="11">
        <v>14</v>
      </c>
      <c r="V700" s="11">
        <v>10</v>
      </c>
      <c r="W700" s="11">
        <v>10</v>
      </c>
      <c r="X700" s="11">
        <v>0</v>
      </c>
      <c r="Y700" s="11">
        <f t="shared" si="66"/>
        <v>3311</v>
      </c>
      <c r="Z700" s="24">
        <f t="shared" si="67"/>
        <v>329</v>
      </c>
      <c r="AA700" s="11">
        <f t="shared" si="68"/>
        <v>3640</v>
      </c>
    </row>
    <row r="701" spans="1:27" x14ac:dyDescent="0.25">
      <c r="A701" s="22" t="str">
        <f t="shared" si="64"/>
        <v>City of White Plains - 16</v>
      </c>
      <c r="B701" s="11">
        <v>240016</v>
      </c>
      <c r="C701" s="11">
        <v>328</v>
      </c>
      <c r="D701" s="11">
        <v>318</v>
      </c>
      <c r="E701" s="11">
        <v>330</v>
      </c>
      <c r="F701" s="11">
        <v>338</v>
      </c>
      <c r="G701" s="11">
        <v>326</v>
      </c>
      <c r="H701" s="11">
        <v>324</v>
      </c>
      <c r="I701" s="11">
        <v>326</v>
      </c>
      <c r="J701" s="11">
        <v>127</v>
      </c>
      <c r="K701" s="11">
        <v>126</v>
      </c>
      <c r="L701" s="11">
        <v>122</v>
      </c>
      <c r="M701" s="11">
        <v>114</v>
      </c>
      <c r="N701" s="11">
        <v>114</v>
      </c>
      <c r="O701" s="11">
        <v>116</v>
      </c>
      <c r="P701" s="11">
        <v>116</v>
      </c>
      <c r="Q701" s="11">
        <v>12</v>
      </c>
      <c r="R701" s="11">
        <v>10</v>
      </c>
      <c r="S701" s="11">
        <v>14</v>
      </c>
      <c r="T701" s="11">
        <v>10</v>
      </c>
      <c r="U701" s="11">
        <v>11</v>
      </c>
      <c r="V701" s="11">
        <v>9</v>
      </c>
      <c r="W701" s="11">
        <v>13</v>
      </c>
      <c r="X701" s="11">
        <v>0</v>
      </c>
      <c r="Y701" s="11">
        <f t="shared" si="66"/>
        <v>3204</v>
      </c>
      <c r="Z701" s="24">
        <f t="shared" si="67"/>
        <v>338</v>
      </c>
      <c r="AA701" s="11">
        <f t="shared" si="68"/>
        <v>3542</v>
      </c>
    </row>
    <row r="702" spans="1:27" x14ac:dyDescent="0.25">
      <c r="A702" s="22" t="str">
        <f t="shared" si="64"/>
        <v>City of White Plains - 17</v>
      </c>
      <c r="B702" s="11">
        <v>240017</v>
      </c>
      <c r="C702" s="11">
        <v>162</v>
      </c>
      <c r="D702" s="11">
        <v>151</v>
      </c>
      <c r="E702" s="11">
        <v>156</v>
      </c>
      <c r="F702" s="11">
        <v>154</v>
      </c>
      <c r="G702" s="11">
        <v>158</v>
      </c>
      <c r="H702" s="11">
        <v>146</v>
      </c>
      <c r="I702" s="11">
        <v>147</v>
      </c>
      <c r="J702" s="11">
        <v>31</v>
      </c>
      <c r="K702" s="11">
        <v>29</v>
      </c>
      <c r="L702" s="11">
        <v>27</v>
      </c>
      <c r="M702" s="11">
        <v>29</v>
      </c>
      <c r="N702" s="11">
        <v>24</v>
      </c>
      <c r="O702" s="11">
        <v>28</v>
      </c>
      <c r="P702" s="11">
        <v>27</v>
      </c>
      <c r="Q702" s="11">
        <v>4</v>
      </c>
      <c r="R702" s="11">
        <v>4</v>
      </c>
      <c r="S702" s="11">
        <v>2</v>
      </c>
      <c r="T702" s="11">
        <v>3</v>
      </c>
      <c r="U702" s="11">
        <v>4</v>
      </c>
      <c r="V702" s="11">
        <v>3</v>
      </c>
      <c r="W702" s="11">
        <v>5</v>
      </c>
      <c r="X702" s="11">
        <v>0</v>
      </c>
      <c r="Y702" s="11">
        <f t="shared" si="66"/>
        <v>1294</v>
      </c>
      <c r="Z702" s="24">
        <f t="shared" si="67"/>
        <v>267</v>
      </c>
      <c r="AA702" s="11">
        <f t="shared" si="68"/>
        <v>1561</v>
      </c>
    </row>
    <row r="703" spans="1:27" x14ac:dyDescent="0.25">
      <c r="A703" s="22" t="str">
        <f t="shared" si="64"/>
        <v>City of White Plains - 18</v>
      </c>
      <c r="B703" s="11">
        <v>240018</v>
      </c>
      <c r="C703" s="11">
        <v>308</v>
      </c>
      <c r="D703" s="11">
        <v>284</v>
      </c>
      <c r="E703" s="11">
        <v>298</v>
      </c>
      <c r="F703" s="11">
        <v>302</v>
      </c>
      <c r="G703" s="11">
        <v>300</v>
      </c>
      <c r="H703" s="11">
        <v>282</v>
      </c>
      <c r="I703" s="11">
        <v>298</v>
      </c>
      <c r="J703" s="11">
        <v>158</v>
      </c>
      <c r="K703" s="11">
        <v>149</v>
      </c>
      <c r="L703" s="11">
        <v>149</v>
      </c>
      <c r="M703" s="11">
        <v>149</v>
      </c>
      <c r="N703" s="11">
        <v>146</v>
      </c>
      <c r="O703" s="11">
        <v>146</v>
      </c>
      <c r="P703" s="11">
        <v>142</v>
      </c>
      <c r="Q703" s="11">
        <v>13</v>
      </c>
      <c r="R703" s="11">
        <v>15</v>
      </c>
      <c r="S703" s="11">
        <v>10</v>
      </c>
      <c r="T703" s="11">
        <v>8</v>
      </c>
      <c r="U703" s="11">
        <v>11</v>
      </c>
      <c r="V703" s="11">
        <v>12</v>
      </c>
      <c r="W703" s="11">
        <v>10</v>
      </c>
      <c r="X703" s="11">
        <v>1</v>
      </c>
      <c r="Y703" s="11">
        <f t="shared" si="66"/>
        <v>3191</v>
      </c>
      <c r="Z703" s="24">
        <f t="shared" si="67"/>
        <v>470</v>
      </c>
      <c r="AA703" s="11">
        <f t="shared" si="68"/>
        <v>3661</v>
      </c>
    </row>
    <row r="704" spans="1:27" x14ac:dyDescent="0.25">
      <c r="A704" s="22" t="str">
        <f t="shared" si="64"/>
        <v>City of White Plains - 19</v>
      </c>
      <c r="B704" s="11">
        <v>240019</v>
      </c>
      <c r="C704" s="11">
        <v>453</v>
      </c>
      <c r="D704" s="11">
        <v>433</v>
      </c>
      <c r="E704" s="11">
        <v>445</v>
      </c>
      <c r="F704" s="11">
        <v>434</v>
      </c>
      <c r="G704" s="11">
        <v>444</v>
      </c>
      <c r="H704" s="11">
        <v>429</v>
      </c>
      <c r="I704" s="11">
        <v>424</v>
      </c>
      <c r="J704" s="11">
        <v>106</v>
      </c>
      <c r="K704" s="11">
        <v>82</v>
      </c>
      <c r="L704" s="11">
        <v>88</v>
      </c>
      <c r="M704" s="11">
        <v>86</v>
      </c>
      <c r="N704" s="11">
        <v>85</v>
      </c>
      <c r="O704" s="11">
        <v>91</v>
      </c>
      <c r="P704" s="11">
        <v>84</v>
      </c>
      <c r="Q704" s="11">
        <v>3</v>
      </c>
      <c r="R704" s="11">
        <v>6</v>
      </c>
      <c r="S704" s="11">
        <v>7</v>
      </c>
      <c r="T704" s="11">
        <v>3</v>
      </c>
      <c r="U704" s="11">
        <v>7</v>
      </c>
      <c r="V704" s="11">
        <v>4</v>
      </c>
      <c r="W704" s="11">
        <v>7</v>
      </c>
      <c r="X704" s="11">
        <v>8</v>
      </c>
      <c r="Y704" s="11">
        <f t="shared" si="66"/>
        <v>3729</v>
      </c>
      <c r="Z704" s="24">
        <f t="shared" si="67"/>
        <v>499</v>
      </c>
      <c r="AA704" s="11">
        <f t="shared" si="68"/>
        <v>4228</v>
      </c>
    </row>
    <row r="705" spans="1:27" x14ac:dyDescent="0.25">
      <c r="A705" s="22" t="str">
        <f t="shared" si="64"/>
        <v>City of White Plains - 20</v>
      </c>
      <c r="B705" s="11">
        <v>240020</v>
      </c>
      <c r="C705" s="11">
        <v>395</v>
      </c>
      <c r="D705" s="11">
        <v>379</v>
      </c>
      <c r="E705" s="11">
        <v>397</v>
      </c>
      <c r="F705" s="11">
        <v>397</v>
      </c>
      <c r="G705" s="11">
        <v>380</v>
      </c>
      <c r="H705" s="11">
        <v>367</v>
      </c>
      <c r="I705" s="11">
        <v>389</v>
      </c>
      <c r="J705" s="11">
        <v>143</v>
      </c>
      <c r="K705" s="11">
        <v>138</v>
      </c>
      <c r="L705" s="11">
        <v>141</v>
      </c>
      <c r="M705" s="11">
        <v>130</v>
      </c>
      <c r="N705" s="11">
        <v>129</v>
      </c>
      <c r="O705" s="11">
        <v>134</v>
      </c>
      <c r="P705" s="11">
        <v>129</v>
      </c>
      <c r="Q705" s="11">
        <v>10</v>
      </c>
      <c r="R705" s="11">
        <v>9</v>
      </c>
      <c r="S705" s="11">
        <v>11</v>
      </c>
      <c r="T705" s="11">
        <v>15</v>
      </c>
      <c r="U705" s="11">
        <v>13</v>
      </c>
      <c r="V705" s="11">
        <v>9</v>
      </c>
      <c r="W705" s="11">
        <v>10</v>
      </c>
      <c r="X705" s="11">
        <v>0</v>
      </c>
      <c r="Y705" s="11">
        <f t="shared" si="66"/>
        <v>3725</v>
      </c>
      <c r="Z705" s="24">
        <f t="shared" si="67"/>
        <v>629</v>
      </c>
      <c r="AA705" s="11">
        <f t="shared" si="68"/>
        <v>4354</v>
      </c>
    </row>
    <row r="706" spans="1:27" x14ac:dyDescent="0.25">
      <c r="A706" s="22" t="str">
        <f t="shared" si="64"/>
        <v>City of White Plains - 21</v>
      </c>
      <c r="B706" s="11">
        <v>240021</v>
      </c>
      <c r="C706" s="11">
        <v>246</v>
      </c>
      <c r="D706" s="11">
        <v>226</v>
      </c>
      <c r="E706" s="11">
        <v>238</v>
      </c>
      <c r="F706" s="11">
        <v>239</v>
      </c>
      <c r="G706" s="11">
        <v>229</v>
      </c>
      <c r="H706" s="11">
        <v>228</v>
      </c>
      <c r="I706" s="11">
        <v>230</v>
      </c>
      <c r="J706" s="11">
        <v>79</v>
      </c>
      <c r="K706" s="11">
        <v>73</v>
      </c>
      <c r="L706" s="11">
        <v>70</v>
      </c>
      <c r="M706" s="11">
        <v>64</v>
      </c>
      <c r="N706" s="11">
        <v>67</v>
      </c>
      <c r="O706" s="11">
        <v>71</v>
      </c>
      <c r="P706" s="11">
        <v>66</v>
      </c>
      <c r="Q706" s="11">
        <v>8</v>
      </c>
      <c r="R706" s="11">
        <v>6</v>
      </c>
      <c r="S706" s="11">
        <v>9</v>
      </c>
      <c r="T706" s="11">
        <v>7</v>
      </c>
      <c r="U706" s="11">
        <v>7</v>
      </c>
      <c r="V706" s="11">
        <v>6</v>
      </c>
      <c r="W706" s="11">
        <v>6</v>
      </c>
      <c r="X706" s="11">
        <v>1</v>
      </c>
      <c r="Y706" s="11">
        <f t="shared" si="66"/>
        <v>2176</v>
      </c>
      <c r="Z706" s="24">
        <f t="shared" si="67"/>
        <v>295</v>
      </c>
      <c r="AA706" s="11">
        <f t="shared" si="68"/>
        <v>2471</v>
      </c>
    </row>
    <row r="707" spans="1:27" x14ac:dyDescent="0.25">
      <c r="A707" s="22" t="str">
        <f t="shared" si="64"/>
        <v>City of White Plains - 22</v>
      </c>
      <c r="B707" s="11">
        <v>240022</v>
      </c>
      <c r="C707" s="11">
        <v>111</v>
      </c>
      <c r="D707" s="11">
        <v>105</v>
      </c>
      <c r="E707" s="11">
        <v>110</v>
      </c>
      <c r="F707" s="11">
        <v>109</v>
      </c>
      <c r="G707" s="11">
        <v>109</v>
      </c>
      <c r="H707" s="11">
        <v>99</v>
      </c>
      <c r="I707" s="11">
        <v>107</v>
      </c>
      <c r="J707" s="11">
        <v>64</v>
      </c>
      <c r="K707" s="11">
        <v>54</v>
      </c>
      <c r="L707" s="11">
        <v>53</v>
      </c>
      <c r="M707" s="11">
        <v>48</v>
      </c>
      <c r="N707" s="11">
        <v>55</v>
      </c>
      <c r="O707" s="11">
        <v>53</v>
      </c>
      <c r="P707" s="11">
        <v>52</v>
      </c>
      <c r="Q707" s="11">
        <v>13</v>
      </c>
      <c r="R707" s="11">
        <v>14</v>
      </c>
      <c r="S707" s="11">
        <v>17</v>
      </c>
      <c r="T707" s="11">
        <v>17</v>
      </c>
      <c r="U707" s="11">
        <v>14</v>
      </c>
      <c r="V707" s="11">
        <v>16</v>
      </c>
      <c r="W707" s="11">
        <v>13</v>
      </c>
      <c r="X707" s="11">
        <v>0</v>
      </c>
      <c r="Y707" s="11">
        <f t="shared" si="66"/>
        <v>1233</v>
      </c>
      <c r="Z707" s="24">
        <f t="shared" si="67"/>
        <v>167</v>
      </c>
      <c r="AA707" s="11">
        <f t="shared" si="68"/>
        <v>1400</v>
      </c>
    </row>
    <row r="708" spans="1:27" x14ac:dyDescent="0.25">
      <c r="A708" s="22" t="str">
        <f t="shared" si="64"/>
        <v>City of White Plains - 23</v>
      </c>
      <c r="B708" s="11">
        <v>240023</v>
      </c>
      <c r="C708" s="11">
        <v>259</v>
      </c>
      <c r="D708" s="11">
        <v>245</v>
      </c>
      <c r="E708" s="11">
        <v>257</v>
      </c>
      <c r="F708" s="11">
        <v>255</v>
      </c>
      <c r="G708" s="11">
        <v>254</v>
      </c>
      <c r="H708" s="11">
        <v>240</v>
      </c>
      <c r="I708" s="11">
        <v>256</v>
      </c>
      <c r="J708" s="11">
        <v>69</v>
      </c>
      <c r="K708" s="11">
        <v>64</v>
      </c>
      <c r="L708" s="11">
        <v>64</v>
      </c>
      <c r="M708" s="11">
        <v>61</v>
      </c>
      <c r="N708" s="11">
        <v>58</v>
      </c>
      <c r="O708" s="11">
        <v>63</v>
      </c>
      <c r="P708" s="11">
        <v>62</v>
      </c>
      <c r="Q708" s="11">
        <v>9</v>
      </c>
      <c r="R708" s="11">
        <v>11</v>
      </c>
      <c r="S708" s="11">
        <v>4</v>
      </c>
      <c r="T708" s="11">
        <v>8</v>
      </c>
      <c r="U708" s="11">
        <v>13</v>
      </c>
      <c r="V708" s="11">
        <v>6</v>
      </c>
      <c r="W708" s="11">
        <v>9</v>
      </c>
      <c r="X708" s="11">
        <v>0</v>
      </c>
      <c r="Y708" s="11">
        <f t="shared" si="66"/>
        <v>2267</v>
      </c>
      <c r="Z708" s="24">
        <f t="shared" si="67"/>
        <v>267</v>
      </c>
      <c r="AA708" s="11">
        <f t="shared" si="68"/>
        <v>2534</v>
      </c>
    </row>
    <row r="709" spans="1:27" x14ac:dyDescent="0.25">
      <c r="A709" s="22" t="str">
        <f t="shared" si="64"/>
        <v>City of White Plains - 24</v>
      </c>
      <c r="B709" s="11">
        <v>240024</v>
      </c>
      <c r="C709" s="11">
        <v>429</v>
      </c>
      <c r="D709" s="11">
        <v>404</v>
      </c>
      <c r="E709" s="11">
        <v>414</v>
      </c>
      <c r="F709" s="11">
        <v>416</v>
      </c>
      <c r="G709" s="11">
        <v>413</v>
      </c>
      <c r="H709" s="11">
        <v>404</v>
      </c>
      <c r="I709" s="11">
        <v>409</v>
      </c>
      <c r="J709" s="11">
        <v>141</v>
      </c>
      <c r="K709" s="11">
        <v>131</v>
      </c>
      <c r="L709" s="11">
        <v>145</v>
      </c>
      <c r="M709" s="11">
        <v>136</v>
      </c>
      <c r="N709" s="11">
        <v>128</v>
      </c>
      <c r="O709" s="11">
        <v>130</v>
      </c>
      <c r="P709" s="11">
        <v>129</v>
      </c>
      <c r="Q709" s="11">
        <v>23</v>
      </c>
      <c r="R709" s="11">
        <v>20</v>
      </c>
      <c r="S709" s="11">
        <v>16</v>
      </c>
      <c r="T709" s="11">
        <v>17</v>
      </c>
      <c r="U709" s="11">
        <v>20</v>
      </c>
      <c r="V709" s="11">
        <v>13</v>
      </c>
      <c r="W709" s="11">
        <v>20</v>
      </c>
      <c r="X709" s="11">
        <v>1</v>
      </c>
      <c r="Y709" s="11">
        <f t="shared" si="66"/>
        <v>3959</v>
      </c>
      <c r="Z709" s="24">
        <f t="shared" si="67"/>
        <v>472</v>
      </c>
      <c r="AA709" s="11">
        <f t="shared" si="68"/>
        <v>4431</v>
      </c>
    </row>
    <row r="710" spans="1:27" x14ac:dyDescent="0.25">
      <c r="A710" s="22" t="str">
        <f t="shared" si="64"/>
        <v>City of White Plains - 25</v>
      </c>
      <c r="B710" s="11">
        <v>240025</v>
      </c>
      <c r="C710" s="11">
        <v>375</v>
      </c>
      <c r="D710" s="11">
        <v>359</v>
      </c>
      <c r="E710" s="11">
        <v>357</v>
      </c>
      <c r="F710" s="11">
        <v>361</v>
      </c>
      <c r="G710" s="11">
        <v>357</v>
      </c>
      <c r="H710" s="11">
        <v>345</v>
      </c>
      <c r="I710" s="11">
        <v>355</v>
      </c>
      <c r="J710" s="11">
        <v>147</v>
      </c>
      <c r="K710" s="11">
        <v>139</v>
      </c>
      <c r="L710" s="11">
        <v>141</v>
      </c>
      <c r="M710" s="11">
        <v>136</v>
      </c>
      <c r="N710" s="11">
        <v>139</v>
      </c>
      <c r="O710" s="11">
        <v>139</v>
      </c>
      <c r="P710" s="11">
        <v>139</v>
      </c>
      <c r="Q710" s="11">
        <v>11</v>
      </c>
      <c r="R710" s="11">
        <v>11</v>
      </c>
      <c r="S710" s="11">
        <v>11</v>
      </c>
      <c r="T710" s="11">
        <v>11</v>
      </c>
      <c r="U710" s="11">
        <v>9</v>
      </c>
      <c r="V710" s="11">
        <v>9</v>
      </c>
      <c r="W710" s="11">
        <v>11</v>
      </c>
      <c r="X710" s="11">
        <v>0</v>
      </c>
      <c r="Y710" s="11">
        <f t="shared" si="66"/>
        <v>3562</v>
      </c>
      <c r="Z710" s="24">
        <f t="shared" si="67"/>
        <v>372</v>
      </c>
      <c r="AA710" s="11">
        <f t="shared" si="68"/>
        <v>3934</v>
      </c>
    </row>
    <row r="711" spans="1:27" x14ac:dyDescent="0.25">
      <c r="A711" s="22" t="str">
        <f t="shared" si="64"/>
        <v>City of White Plains - 26</v>
      </c>
      <c r="B711" s="11">
        <v>240026</v>
      </c>
      <c r="C711" s="11">
        <v>186</v>
      </c>
      <c r="D711" s="11">
        <v>175</v>
      </c>
      <c r="E711" s="11">
        <v>184</v>
      </c>
      <c r="F711" s="11">
        <v>181</v>
      </c>
      <c r="G711" s="11">
        <v>182</v>
      </c>
      <c r="H711" s="11">
        <v>177</v>
      </c>
      <c r="I711" s="11">
        <v>179</v>
      </c>
      <c r="J711" s="11">
        <v>73</v>
      </c>
      <c r="K711" s="11">
        <v>70</v>
      </c>
      <c r="L711" s="11">
        <v>66</v>
      </c>
      <c r="M711" s="11">
        <v>69</v>
      </c>
      <c r="N711" s="11">
        <v>65</v>
      </c>
      <c r="O711" s="11">
        <v>67</v>
      </c>
      <c r="P711" s="11">
        <v>69</v>
      </c>
      <c r="Q711" s="11">
        <v>8</v>
      </c>
      <c r="R711" s="11">
        <v>6</v>
      </c>
      <c r="S711" s="11">
        <v>9</v>
      </c>
      <c r="T711" s="11">
        <v>5</v>
      </c>
      <c r="U711" s="11">
        <v>8</v>
      </c>
      <c r="V711" s="11">
        <v>7</v>
      </c>
      <c r="W711" s="11">
        <v>10</v>
      </c>
      <c r="X711" s="11">
        <v>0</v>
      </c>
      <c r="Y711" s="11">
        <f t="shared" si="66"/>
        <v>1796</v>
      </c>
      <c r="Z711" s="24">
        <f t="shared" si="67"/>
        <v>248</v>
      </c>
      <c r="AA711" s="11">
        <f t="shared" si="68"/>
        <v>2044</v>
      </c>
    </row>
    <row r="712" spans="1:27" x14ac:dyDescent="0.25">
      <c r="A712" s="22" t="str">
        <f t="shared" si="64"/>
        <v>City of White Plains - 27</v>
      </c>
      <c r="B712" s="11">
        <v>240027</v>
      </c>
      <c r="C712" s="11">
        <v>307</v>
      </c>
      <c r="D712" s="11">
        <v>281</v>
      </c>
      <c r="E712" s="11">
        <v>307</v>
      </c>
      <c r="F712" s="11">
        <v>297</v>
      </c>
      <c r="G712" s="11">
        <v>296</v>
      </c>
      <c r="H712" s="11">
        <v>286</v>
      </c>
      <c r="I712" s="11">
        <v>290</v>
      </c>
      <c r="J712" s="11">
        <v>197</v>
      </c>
      <c r="K712" s="11">
        <v>182</v>
      </c>
      <c r="L712" s="11">
        <v>191</v>
      </c>
      <c r="M712" s="11">
        <v>175</v>
      </c>
      <c r="N712" s="11">
        <v>180</v>
      </c>
      <c r="O712" s="11">
        <v>175</v>
      </c>
      <c r="P712" s="11">
        <v>173</v>
      </c>
      <c r="Q712" s="11">
        <v>34</v>
      </c>
      <c r="R712" s="11">
        <v>33</v>
      </c>
      <c r="S712" s="11">
        <v>26</v>
      </c>
      <c r="T712" s="11">
        <v>32</v>
      </c>
      <c r="U712" s="11">
        <v>30</v>
      </c>
      <c r="V712" s="11">
        <v>27</v>
      </c>
      <c r="W712" s="11">
        <v>26</v>
      </c>
      <c r="X712" s="11">
        <v>0</v>
      </c>
      <c r="Y712" s="11">
        <f t="shared" si="66"/>
        <v>3545</v>
      </c>
      <c r="Z712" s="24">
        <f t="shared" si="67"/>
        <v>459</v>
      </c>
      <c r="AA712" s="11">
        <f t="shared" si="68"/>
        <v>4004</v>
      </c>
    </row>
    <row r="713" spans="1:27" x14ac:dyDescent="0.25">
      <c r="A713" s="22" t="str">
        <f t="shared" si="64"/>
        <v>City of White Plains - 28</v>
      </c>
      <c r="B713" s="11">
        <v>240028</v>
      </c>
      <c r="C713" s="11">
        <v>192</v>
      </c>
      <c r="D713" s="11">
        <v>184</v>
      </c>
      <c r="E713" s="11">
        <v>190</v>
      </c>
      <c r="F713" s="11">
        <v>193</v>
      </c>
      <c r="G713" s="11">
        <v>186</v>
      </c>
      <c r="H713" s="11">
        <v>175</v>
      </c>
      <c r="I713" s="11">
        <v>184</v>
      </c>
      <c r="J713" s="11">
        <v>107</v>
      </c>
      <c r="K713" s="11">
        <v>97</v>
      </c>
      <c r="L713" s="11">
        <v>97</v>
      </c>
      <c r="M713" s="11">
        <v>93</v>
      </c>
      <c r="N713" s="11">
        <v>97</v>
      </c>
      <c r="O713" s="11">
        <v>98</v>
      </c>
      <c r="P713" s="11">
        <v>94</v>
      </c>
      <c r="Q713" s="11">
        <v>8</v>
      </c>
      <c r="R713" s="11">
        <v>10</v>
      </c>
      <c r="S713" s="11">
        <v>9</v>
      </c>
      <c r="T713" s="11">
        <v>11</v>
      </c>
      <c r="U713" s="11">
        <v>11</v>
      </c>
      <c r="V713" s="11">
        <v>8</v>
      </c>
      <c r="W713" s="11">
        <v>9</v>
      </c>
      <c r="X713" s="11">
        <v>0</v>
      </c>
      <c r="Y713" s="11">
        <f t="shared" si="66"/>
        <v>2053</v>
      </c>
      <c r="Z713" s="24">
        <f t="shared" si="67"/>
        <v>292</v>
      </c>
      <c r="AA713" s="11">
        <f t="shared" si="68"/>
        <v>2345</v>
      </c>
    </row>
    <row r="714" spans="1:27" x14ac:dyDescent="0.25">
      <c r="A714" s="22" t="str">
        <f t="shared" si="64"/>
        <v>City of White Plains - 29</v>
      </c>
      <c r="B714" s="11">
        <v>240029</v>
      </c>
      <c r="C714" s="11">
        <v>261</v>
      </c>
      <c r="D714" s="11">
        <v>255</v>
      </c>
      <c r="E714" s="11">
        <v>252</v>
      </c>
      <c r="F714" s="11">
        <v>253</v>
      </c>
      <c r="G714" s="11">
        <v>252</v>
      </c>
      <c r="H714" s="11">
        <v>243</v>
      </c>
      <c r="I714" s="11">
        <v>249</v>
      </c>
      <c r="J714" s="11">
        <v>171</v>
      </c>
      <c r="K714" s="11">
        <v>166</v>
      </c>
      <c r="L714" s="11">
        <v>166</v>
      </c>
      <c r="M714" s="11">
        <v>158</v>
      </c>
      <c r="N714" s="11">
        <v>155</v>
      </c>
      <c r="O714" s="11">
        <v>155</v>
      </c>
      <c r="P714" s="11">
        <v>158</v>
      </c>
      <c r="Q714" s="11">
        <v>19</v>
      </c>
      <c r="R714" s="11">
        <v>16</v>
      </c>
      <c r="S714" s="11">
        <v>21</v>
      </c>
      <c r="T714" s="11">
        <v>21</v>
      </c>
      <c r="U714" s="11">
        <v>14</v>
      </c>
      <c r="V714" s="11">
        <v>15</v>
      </c>
      <c r="W714" s="11">
        <v>17</v>
      </c>
      <c r="X714" s="11">
        <v>0</v>
      </c>
      <c r="Y714" s="11">
        <f t="shared" si="66"/>
        <v>3017</v>
      </c>
      <c r="Z714" s="24">
        <f t="shared" si="67"/>
        <v>448</v>
      </c>
      <c r="AA714" s="11">
        <f t="shared" si="68"/>
        <v>3465</v>
      </c>
    </row>
    <row r="715" spans="1:27" x14ac:dyDescent="0.25">
      <c r="A715" s="22" t="str">
        <f t="shared" si="64"/>
        <v>City of White Plains - 30</v>
      </c>
      <c r="B715" s="11">
        <v>240030</v>
      </c>
      <c r="C715" s="11">
        <v>393</v>
      </c>
      <c r="D715" s="11">
        <v>383</v>
      </c>
      <c r="E715" s="11">
        <v>385</v>
      </c>
      <c r="F715" s="11">
        <v>387</v>
      </c>
      <c r="G715" s="11">
        <v>377</v>
      </c>
      <c r="H715" s="11">
        <v>371</v>
      </c>
      <c r="I715" s="11">
        <v>385</v>
      </c>
      <c r="J715" s="11">
        <v>160</v>
      </c>
      <c r="K715" s="11">
        <v>150</v>
      </c>
      <c r="L715" s="11">
        <v>153</v>
      </c>
      <c r="M715" s="11">
        <v>145</v>
      </c>
      <c r="N715" s="11">
        <v>145</v>
      </c>
      <c r="O715" s="11">
        <v>152</v>
      </c>
      <c r="P715" s="11">
        <v>144</v>
      </c>
      <c r="Q715" s="11">
        <v>17</v>
      </c>
      <c r="R715" s="11">
        <v>16</v>
      </c>
      <c r="S715" s="11">
        <v>16</v>
      </c>
      <c r="T715" s="11">
        <v>17</v>
      </c>
      <c r="U715" s="11">
        <v>17</v>
      </c>
      <c r="V715" s="11">
        <v>13</v>
      </c>
      <c r="W715" s="11">
        <v>15</v>
      </c>
      <c r="X715" s="11">
        <v>0</v>
      </c>
      <c r="Y715" s="11">
        <f t="shared" si="66"/>
        <v>3841</v>
      </c>
      <c r="Z715" s="24">
        <f t="shared" si="67"/>
        <v>422</v>
      </c>
      <c r="AA715" s="11">
        <f t="shared" si="68"/>
        <v>4263</v>
      </c>
    </row>
    <row r="716" spans="1:27" x14ac:dyDescent="0.25">
      <c r="A716" s="22" t="str">
        <f t="shared" si="64"/>
        <v>City of White Plains - 31</v>
      </c>
      <c r="B716" s="11">
        <v>240031</v>
      </c>
      <c r="C716" s="11">
        <v>87</v>
      </c>
      <c r="D716" s="11">
        <v>85</v>
      </c>
      <c r="E716" s="11">
        <v>88</v>
      </c>
      <c r="F716" s="11">
        <v>85</v>
      </c>
      <c r="G716" s="11">
        <v>84</v>
      </c>
      <c r="H716" s="11">
        <v>81</v>
      </c>
      <c r="I716" s="11">
        <v>88</v>
      </c>
      <c r="J716" s="11">
        <v>23</v>
      </c>
      <c r="K716" s="11">
        <v>20</v>
      </c>
      <c r="L716" s="11">
        <v>19</v>
      </c>
      <c r="M716" s="11">
        <v>21</v>
      </c>
      <c r="N716" s="11">
        <v>20</v>
      </c>
      <c r="O716" s="11">
        <v>22</v>
      </c>
      <c r="P716" s="11">
        <v>19</v>
      </c>
      <c r="Q716" s="11">
        <v>2</v>
      </c>
      <c r="R716" s="11">
        <v>2</v>
      </c>
      <c r="S716" s="11">
        <v>1</v>
      </c>
      <c r="T716" s="11">
        <v>2</v>
      </c>
      <c r="U716" s="11">
        <v>1</v>
      </c>
      <c r="V716" s="11">
        <v>2</v>
      </c>
      <c r="W716" s="11">
        <v>2</v>
      </c>
      <c r="X716" s="11">
        <v>0</v>
      </c>
      <c r="Y716" s="11">
        <f t="shared" si="66"/>
        <v>754</v>
      </c>
      <c r="Z716" s="24">
        <f t="shared" si="67"/>
        <v>86</v>
      </c>
      <c r="AA716" s="11">
        <f t="shared" si="68"/>
        <v>840</v>
      </c>
    </row>
    <row r="717" spans="1:27" x14ac:dyDescent="0.25">
      <c r="A717" s="22" t="str">
        <f t="shared" si="64"/>
        <v>City of White Plains - 32</v>
      </c>
      <c r="B717" s="11">
        <v>240032</v>
      </c>
      <c r="C717" s="11">
        <v>58</v>
      </c>
      <c r="D717" s="11">
        <v>57</v>
      </c>
      <c r="E717" s="11">
        <v>60</v>
      </c>
      <c r="F717" s="11">
        <v>58</v>
      </c>
      <c r="G717" s="11">
        <v>54</v>
      </c>
      <c r="H717" s="11">
        <v>56</v>
      </c>
      <c r="I717" s="11">
        <v>57</v>
      </c>
      <c r="J717" s="11">
        <v>32</v>
      </c>
      <c r="K717" s="11">
        <v>26</v>
      </c>
      <c r="L717" s="11">
        <v>29</v>
      </c>
      <c r="M717" s="11">
        <v>29</v>
      </c>
      <c r="N717" s="11">
        <v>26</v>
      </c>
      <c r="O717" s="11">
        <v>27</v>
      </c>
      <c r="P717" s="11">
        <v>25</v>
      </c>
      <c r="Q717" s="11">
        <v>0</v>
      </c>
      <c r="R717" s="11">
        <v>1</v>
      </c>
      <c r="S717" s="11">
        <v>1</v>
      </c>
      <c r="T717" s="11">
        <v>1</v>
      </c>
      <c r="U717" s="11">
        <v>0</v>
      </c>
      <c r="V717" s="11">
        <v>0</v>
      </c>
      <c r="W717" s="11">
        <v>1</v>
      </c>
      <c r="X717" s="11">
        <v>0</v>
      </c>
      <c r="Y717" s="11">
        <f t="shared" si="66"/>
        <v>598</v>
      </c>
      <c r="Z717" s="24">
        <f t="shared" si="67"/>
        <v>109</v>
      </c>
      <c r="AA717" s="11">
        <f t="shared" si="68"/>
        <v>707</v>
      </c>
    </row>
    <row r="718" spans="1:27" x14ac:dyDescent="0.25">
      <c r="A718" s="22" t="str">
        <f t="shared" si="64"/>
        <v>City of White Plains - 33</v>
      </c>
      <c r="B718" s="11">
        <v>240033</v>
      </c>
      <c r="C718" s="11">
        <v>240</v>
      </c>
      <c r="D718" s="11">
        <v>229</v>
      </c>
      <c r="E718" s="11">
        <v>239</v>
      </c>
      <c r="F718" s="11">
        <v>239</v>
      </c>
      <c r="G718" s="11">
        <v>236</v>
      </c>
      <c r="H718" s="11">
        <v>228</v>
      </c>
      <c r="I718" s="11">
        <v>226</v>
      </c>
      <c r="J718" s="11">
        <v>85</v>
      </c>
      <c r="K718" s="11">
        <v>74</v>
      </c>
      <c r="L718" s="11">
        <v>72</v>
      </c>
      <c r="M718" s="11">
        <v>66</v>
      </c>
      <c r="N718" s="11">
        <v>72</v>
      </c>
      <c r="O718" s="11">
        <v>70</v>
      </c>
      <c r="P718" s="11">
        <v>70</v>
      </c>
      <c r="Q718" s="11">
        <v>5</v>
      </c>
      <c r="R718" s="11">
        <v>5</v>
      </c>
      <c r="S718" s="11">
        <v>7</v>
      </c>
      <c r="T718" s="11">
        <v>6</v>
      </c>
      <c r="U718" s="11">
        <v>8</v>
      </c>
      <c r="V718" s="11">
        <v>5</v>
      </c>
      <c r="W718" s="11">
        <v>6</v>
      </c>
      <c r="X718" s="11">
        <v>0</v>
      </c>
      <c r="Y718" s="11">
        <f t="shared" si="66"/>
        <v>2188</v>
      </c>
      <c r="Z718" s="24">
        <f t="shared" si="67"/>
        <v>325</v>
      </c>
      <c r="AA718" s="11">
        <f t="shared" si="68"/>
        <v>2513</v>
      </c>
    </row>
    <row r="719" spans="1:27" x14ac:dyDescent="0.25">
      <c r="A719" s="22" t="str">
        <f t="shared" si="64"/>
        <v>City of White Plains - 34</v>
      </c>
      <c r="B719" s="11">
        <v>240034</v>
      </c>
      <c r="C719" s="11">
        <v>435</v>
      </c>
      <c r="D719" s="11">
        <v>421</v>
      </c>
      <c r="E719" s="11">
        <v>427</v>
      </c>
      <c r="F719" s="11">
        <v>423</v>
      </c>
      <c r="G719" s="11">
        <v>419</v>
      </c>
      <c r="H719" s="11">
        <v>417</v>
      </c>
      <c r="I719" s="11">
        <v>415</v>
      </c>
      <c r="J719" s="11">
        <v>180</v>
      </c>
      <c r="K719" s="11">
        <v>168</v>
      </c>
      <c r="L719" s="11">
        <v>172</v>
      </c>
      <c r="M719" s="11">
        <v>174</v>
      </c>
      <c r="N719" s="11">
        <v>170</v>
      </c>
      <c r="O719" s="11">
        <v>174</v>
      </c>
      <c r="P719" s="11">
        <v>164</v>
      </c>
      <c r="Q719" s="11">
        <v>25</v>
      </c>
      <c r="R719" s="11">
        <v>25</v>
      </c>
      <c r="S719" s="11">
        <v>28</v>
      </c>
      <c r="T719" s="11">
        <v>26</v>
      </c>
      <c r="U719" s="11">
        <v>27</v>
      </c>
      <c r="V719" s="11">
        <v>24</v>
      </c>
      <c r="W719" s="11">
        <v>25</v>
      </c>
      <c r="X719" s="11">
        <v>0</v>
      </c>
      <c r="Y719" s="11">
        <f t="shared" si="66"/>
        <v>4339</v>
      </c>
      <c r="Z719" s="24">
        <f t="shared" si="67"/>
        <v>386</v>
      </c>
      <c r="AA719" s="11">
        <f t="shared" si="68"/>
        <v>4725</v>
      </c>
    </row>
    <row r="720" spans="1:27" x14ac:dyDescent="0.25">
      <c r="A720" s="22" t="str">
        <f t="shared" si="64"/>
        <v>City of White Plains - 35</v>
      </c>
      <c r="B720" s="11">
        <v>240035</v>
      </c>
      <c r="C720" s="11">
        <v>120</v>
      </c>
      <c r="D720" s="11">
        <v>121</v>
      </c>
      <c r="E720" s="11">
        <v>127</v>
      </c>
      <c r="F720" s="11">
        <v>124</v>
      </c>
      <c r="G720" s="11">
        <v>117</v>
      </c>
      <c r="H720" s="11">
        <v>116</v>
      </c>
      <c r="I720" s="11">
        <v>117</v>
      </c>
      <c r="J720" s="11">
        <v>39</v>
      </c>
      <c r="K720" s="11">
        <v>38</v>
      </c>
      <c r="L720" s="11">
        <v>37</v>
      </c>
      <c r="M720" s="11">
        <v>40</v>
      </c>
      <c r="N720" s="11">
        <v>37</v>
      </c>
      <c r="O720" s="11">
        <v>36</v>
      </c>
      <c r="P720" s="11">
        <v>37</v>
      </c>
      <c r="Q720" s="11">
        <v>11</v>
      </c>
      <c r="R720" s="11">
        <v>8</v>
      </c>
      <c r="S720" s="11">
        <v>9</v>
      </c>
      <c r="T720" s="11">
        <v>6</v>
      </c>
      <c r="U720" s="11">
        <v>8</v>
      </c>
      <c r="V720" s="11">
        <v>8</v>
      </c>
      <c r="W720" s="11">
        <v>7</v>
      </c>
      <c r="X720" s="11">
        <v>1</v>
      </c>
      <c r="Y720" s="11">
        <f t="shared" si="66"/>
        <v>1164</v>
      </c>
      <c r="Z720" s="24">
        <f t="shared" si="67"/>
        <v>124</v>
      </c>
      <c r="AA720" s="11">
        <f t="shared" si="68"/>
        <v>1288</v>
      </c>
    </row>
    <row r="721" spans="1:27" x14ac:dyDescent="0.25">
      <c r="A721" s="22" t="str">
        <f t="shared" si="64"/>
        <v>City of White Plains - 36</v>
      </c>
      <c r="B721" s="11">
        <v>240036</v>
      </c>
      <c r="C721" s="11">
        <v>306</v>
      </c>
      <c r="D721" s="11">
        <v>296</v>
      </c>
      <c r="E721" s="11">
        <v>309</v>
      </c>
      <c r="F721" s="11">
        <v>302</v>
      </c>
      <c r="G721" s="11">
        <v>304</v>
      </c>
      <c r="H721" s="11">
        <v>283</v>
      </c>
      <c r="I721" s="11">
        <v>296</v>
      </c>
      <c r="J721" s="11">
        <v>99</v>
      </c>
      <c r="K721" s="11">
        <v>94</v>
      </c>
      <c r="L721" s="11">
        <v>90</v>
      </c>
      <c r="M721" s="11">
        <v>91</v>
      </c>
      <c r="N721" s="11">
        <v>85</v>
      </c>
      <c r="O721" s="11">
        <v>89</v>
      </c>
      <c r="P721" s="11">
        <v>83</v>
      </c>
      <c r="Q721" s="11">
        <v>7</v>
      </c>
      <c r="R721" s="11">
        <v>4</v>
      </c>
      <c r="S721" s="11">
        <v>4</v>
      </c>
      <c r="T721" s="11">
        <v>9</v>
      </c>
      <c r="U721" s="11">
        <v>10</v>
      </c>
      <c r="V721" s="11">
        <v>5</v>
      </c>
      <c r="W721" s="11">
        <v>9</v>
      </c>
      <c r="X721" s="11">
        <v>0</v>
      </c>
      <c r="Y721" s="11">
        <f t="shared" si="66"/>
        <v>2775</v>
      </c>
      <c r="Z721" s="24">
        <f t="shared" si="67"/>
        <v>424</v>
      </c>
      <c r="AA721" s="11">
        <f t="shared" si="68"/>
        <v>3199</v>
      </c>
    </row>
    <row r="722" spans="1:27" x14ac:dyDescent="0.25">
      <c r="A722" s="22" t="str">
        <f t="shared" si="64"/>
        <v>City of White Plains - 37</v>
      </c>
      <c r="B722" s="11">
        <v>240037</v>
      </c>
      <c r="C722" s="11">
        <v>188</v>
      </c>
      <c r="D722" s="11">
        <v>180</v>
      </c>
      <c r="E722" s="11">
        <v>179</v>
      </c>
      <c r="F722" s="11">
        <v>181</v>
      </c>
      <c r="G722" s="11">
        <v>180</v>
      </c>
      <c r="H722" s="11">
        <v>176</v>
      </c>
      <c r="I722" s="11">
        <v>181</v>
      </c>
      <c r="J722" s="11">
        <v>62</v>
      </c>
      <c r="K722" s="11">
        <v>61</v>
      </c>
      <c r="L722" s="11">
        <v>62</v>
      </c>
      <c r="M722" s="11">
        <v>58</v>
      </c>
      <c r="N722" s="11">
        <v>65</v>
      </c>
      <c r="O722" s="11">
        <v>61</v>
      </c>
      <c r="P722" s="11">
        <v>62</v>
      </c>
      <c r="Q722" s="11">
        <v>5</v>
      </c>
      <c r="R722" s="11">
        <v>5</v>
      </c>
      <c r="S722" s="11">
        <v>4</v>
      </c>
      <c r="T722" s="11">
        <v>4</v>
      </c>
      <c r="U722" s="11">
        <v>3</v>
      </c>
      <c r="V722" s="11">
        <v>5</v>
      </c>
      <c r="W722" s="11">
        <v>3</v>
      </c>
      <c r="X722" s="11">
        <v>0</v>
      </c>
      <c r="Y722" s="11">
        <f t="shared" si="66"/>
        <v>1725</v>
      </c>
      <c r="Z722" s="24">
        <f t="shared" si="67"/>
        <v>200</v>
      </c>
      <c r="AA722" s="11">
        <f t="shared" si="68"/>
        <v>1925</v>
      </c>
    </row>
    <row r="723" spans="1:27" x14ac:dyDescent="0.25">
      <c r="A723" s="22" t="str">
        <f t="shared" si="64"/>
        <v>City of White Plains - 38</v>
      </c>
      <c r="B723" s="11">
        <v>240038</v>
      </c>
      <c r="C723" s="11">
        <v>183</v>
      </c>
      <c r="D723" s="11">
        <v>165</v>
      </c>
      <c r="E723" s="11">
        <v>169</v>
      </c>
      <c r="F723" s="11">
        <v>168</v>
      </c>
      <c r="G723" s="11">
        <v>162</v>
      </c>
      <c r="H723" s="11">
        <v>157</v>
      </c>
      <c r="I723" s="11">
        <v>167</v>
      </c>
      <c r="J723" s="11">
        <v>28</v>
      </c>
      <c r="K723" s="11">
        <v>24</v>
      </c>
      <c r="L723" s="11">
        <v>24</v>
      </c>
      <c r="M723" s="11">
        <v>22</v>
      </c>
      <c r="N723" s="11">
        <v>25</v>
      </c>
      <c r="O723" s="11">
        <v>23</v>
      </c>
      <c r="P723" s="11">
        <v>20</v>
      </c>
      <c r="Q723" s="11">
        <v>3</v>
      </c>
      <c r="R723" s="11">
        <v>2</v>
      </c>
      <c r="S723" s="11">
        <v>8</v>
      </c>
      <c r="T723" s="11">
        <v>3</v>
      </c>
      <c r="U723" s="11">
        <v>4</v>
      </c>
      <c r="V723" s="11">
        <v>6</v>
      </c>
      <c r="W723" s="11">
        <v>8</v>
      </c>
      <c r="X723" s="11">
        <v>0</v>
      </c>
      <c r="Y723" s="11">
        <f t="shared" si="66"/>
        <v>1371</v>
      </c>
      <c r="Z723" s="24">
        <f t="shared" si="67"/>
        <v>358</v>
      </c>
      <c r="AA723" s="11">
        <f t="shared" si="68"/>
        <v>1729</v>
      </c>
    </row>
    <row r="724" spans="1:27" x14ac:dyDescent="0.25">
      <c r="A724" s="22" t="str">
        <f t="shared" si="64"/>
        <v>City of White Plains - 39</v>
      </c>
      <c r="B724" s="11">
        <v>240039</v>
      </c>
      <c r="C724" s="11">
        <v>241</v>
      </c>
      <c r="D724" s="11">
        <v>234</v>
      </c>
      <c r="E724" s="11">
        <v>245</v>
      </c>
      <c r="F724" s="11">
        <v>243</v>
      </c>
      <c r="G724" s="11">
        <v>238</v>
      </c>
      <c r="H724" s="11">
        <v>235</v>
      </c>
      <c r="I724" s="11">
        <v>232</v>
      </c>
      <c r="J724" s="11">
        <v>109</v>
      </c>
      <c r="K724" s="11">
        <v>103</v>
      </c>
      <c r="L724" s="11">
        <v>103</v>
      </c>
      <c r="M724" s="11">
        <v>99</v>
      </c>
      <c r="N724" s="11">
        <v>100</v>
      </c>
      <c r="O724" s="11">
        <v>100</v>
      </c>
      <c r="P724" s="11">
        <v>97</v>
      </c>
      <c r="Q724" s="11">
        <v>12</v>
      </c>
      <c r="R724" s="11">
        <v>11</v>
      </c>
      <c r="S724" s="11">
        <v>12</v>
      </c>
      <c r="T724" s="11">
        <v>13</v>
      </c>
      <c r="U724" s="11">
        <v>11</v>
      </c>
      <c r="V724" s="11">
        <v>10</v>
      </c>
      <c r="W724" s="11">
        <v>14</v>
      </c>
      <c r="X724" s="11">
        <v>0</v>
      </c>
      <c r="Y724" s="11">
        <f t="shared" si="66"/>
        <v>2462</v>
      </c>
      <c r="Z724" s="24">
        <f t="shared" si="67"/>
        <v>254</v>
      </c>
      <c r="AA724" s="11">
        <f t="shared" si="68"/>
        <v>2716</v>
      </c>
    </row>
    <row r="725" spans="1:27" x14ac:dyDescent="0.25">
      <c r="A725" s="22" t="str">
        <f t="shared" si="64"/>
        <v>City of White Plains - 40</v>
      </c>
      <c r="B725" s="11">
        <v>240040</v>
      </c>
      <c r="C725" s="11">
        <v>140</v>
      </c>
      <c r="D725" s="11">
        <v>135</v>
      </c>
      <c r="E725" s="11">
        <v>138</v>
      </c>
      <c r="F725" s="11">
        <v>133</v>
      </c>
      <c r="G725" s="11">
        <v>133</v>
      </c>
      <c r="H725" s="11">
        <v>129</v>
      </c>
      <c r="I725" s="11">
        <v>138</v>
      </c>
      <c r="J725" s="11">
        <v>31</v>
      </c>
      <c r="K725" s="11">
        <v>29</v>
      </c>
      <c r="L725" s="11">
        <v>30</v>
      </c>
      <c r="M725" s="11">
        <v>31</v>
      </c>
      <c r="N725" s="11">
        <v>28</v>
      </c>
      <c r="O725" s="11">
        <v>29</v>
      </c>
      <c r="P725" s="11">
        <v>31</v>
      </c>
      <c r="Q725" s="11">
        <v>5</v>
      </c>
      <c r="R725" s="11">
        <v>4</v>
      </c>
      <c r="S725" s="11">
        <v>5</v>
      </c>
      <c r="T725" s="11">
        <v>2</v>
      </c>
      <c r="U725" s="11">
        <v>5</v>
      </c>
      <c r="V725" s="11">
        <v>5</v>
      </c>
      <c r="W725" s="11">
        <v>3</v>
      </c>
      <c r="X725" s="11">
        <v>0</v>
      </c>
      <c r="Y725" s="11">
        <f t="shared" si="66"/>
        <v>1184</v>
      </c>
      <c r="Z725" s="24">
        <f t="shared" si="67"/>
        <v>265</v>
      </c>
      <c r="AA725" s="11">
        <f t="shared" si="68"/>
        <v>1449</v>
      </c>
    </row>
    <row r="726" spans="1:27" x14ac:dyDescent="0.25">
      <c r="A726" s="22" t="str">
        <f t="shared" si="64"/>
        <v>City of White Plains - 41</v>
      </c>
      <c r="B726" s="11">
        <v>240041</v>
      </c>
      <c r="C726" s="11">
        <v>355</v>
      </c>
      <c r="D726" s="11">
        <v>345</v>
      </c>
      <c r="E726" s="11">
        <v>364</v>
      </c>
      <c r="F726" s="11">
        <v>360</v>
      </c>
      <c r="G726" s="11">
        <v>347</v>
      </c>
      <c r="H726" s="11">
        <v>337</v>
      </c>
      <c r="I726" s="11">
        <v>344</v>
      </c>
      <c r="J726" s="11">
        <v>97</v>
      </c>
      <c r="K726" s="11">
        <v>92</v>
      </c>
      <c r="L726" s="11">
        <v>92</v>
      </c>
      <c r="M726" s="11">
        <v>84</v>
      </c>
      <c r="N726" s="11">
        <v>85</v>
      </c>
      <c r="O726" s="11">
        <v>92</v>
      </c>
      <c r="P726" s="11">
        <v>91</v>
      </c>
      <c r="Q726" s="11">
        <v>10</v>
      </c>
      <c r="R726" s="11">
        <v>8</v>
      </c>
      <c r="S726" s="11">
        <v>9</v>
      </c>
      <c r="T726" s="11">
        <v>8</v>
      </c>
      <c r="U726" s="11">
        <v>10</v>
      </c>
      <c r="V726" s="11">
        <v>6</v>
      </c>
      <c r="W726" s="11">
        <v>7</v>
      </c>
      <c r="X726" s="11">
        <v>0</v>
      </c>
      <c r="Y726" s="11">
        <f t="shared" si="66"/>
        <v>3143</v>
      </c>
      <c r="Z726" s="24">
        <f t="shared" si="67"/>
        <v>406</v>
      </c>
      <c r="AA726" s="11">
        <f t="shared" si="68"/>
        <v>3549</v>
      </c>
    </row>
    <row r="727" spans="1:27" x14ac:dyDescent="0.25">
      <c r="A727" s="22" t="str">
        <f t="shared" si="64"/>
        <v>City of White Plains - 42</v>
      </c>
      <c r="B727" s="11">
        <v>240042</v>
      </c>
      <c r="C727" s="11">
        <v>460</v>
      </c>
      <c r="D727" s="11">
        <v>439</v>
      </c>
      <c r="E727" s="11">
        <v>458</v>
      </c>
      <c r="F727" s="11">
        <v>461</v>
      </c>
      <c r="G727" s="11">
        <v>448</v>
      </c>
      <c r="H727" s="11">
        <v>443</v>
      </c>
      <c r="I727" s="11">
        <v>452</v>
      </c>
      <c r="J727" s="11">
        <v>188</v>
      </c>
      <c r="K727" s="11">
        <v>181</v>
      </c>
      <c r="L727" s="11">
        <v>181</v>
      </c>
      <c r="M727" s="11">
        <v>174</v>
      </c>
      <c r="N727" s="11">
        <v>183</v>
      </c>
      <c r="O727" s="11">
        <v>172</v>
      </c>
      <c r="P727" s="11">
        <v>175</v>
      </c>
      <c r="Q727" s="11">
        <v>21</v>
      </c>
      <c r="R727" s="11">
        <v>24</v>
      </c>
      <c r="S727" s="11">
        <v>16</v>
      </c>
      <c r="T727" s="11">
        <v>17</v>
      </c>
      <c r="U727" s="11">
        <v>23</v>
      </c>
      <c r="V727" s="11">
        <v>18</v>
      </c>
      <c r="W727" s="11">
        <v>18</v>
      </c>
      <c r="X727" s="11">
        <v>0</v>
      </c>
      <c r="Y727" s="11">
        <f t="shared" si="66"/>
        <v>4552</v>
      </c>
      <c r="Z727" s="24">
        <f t="shared" si="67"/>
        <v>460</v>
      </c>
      <c r="AA727" s="11">
        <f t="shared" si="68"/>
        <v>5012</v>
      </c>
    </row>
    <row r="728" spans="1:27" x14ac:dyDescent="0.25">
      <c r="A728" s="22" t="str">
        <f t="shared" si="64"/>
        <v>City of White Plains - 43</v>
      </c>
      <c r="B728" s="11">
        <v>240043</v>
      </c>
      <c r="C728" s="11">
        <v>155</v>
      </c>
      <c r="D728" s="11">
        <v>147</v>
      </c>
      <c r="E728" s="11">
        <v>157</v>
      </c>
      <c r="F728" s="11">
        <v>156</v>
      </c>
      <c r="G728" s="11">
        <v>159</v>
      </c>
      <c r="H728" s="11">
        <v>147</v>
      </c>
      <c r="I728" s="11">
        <v>155</v>
      </c>
      <c r="J728" s="11">
        <v>66</v>
      </c>
      <c r="K728" s="11">
        <v>58</v>
      </c>
      <c r="L728" s="11">
        <v>57</v>
      </c>
      <c r="M728" s="11">
        <v>53</v>
      </c>
      <c r="N728" s="11">
        <v>55</v>
      </c>
      <c r="O728" s="11">
        <v>59</v>
      </c>
      <c r="P728" s="11">
        <v>56</v>
      </c>
      <c r="Q728" s="11">
        <v>4</v>
      </c>
      <c r="R728" s="11">
        <v>3</v>
      </c>
      <c r="S728" s="11">
        <v>4</v>
      </c>
      <c r="T728" s="11">
        <v>4</v>
      </c>
      <c r="U728" s="11">
        <v>4</v>
      </c>
      <c r="V728" s="11">
        <v>3</v>
      </c>
      <c r="W728" s="11">
        <v>3</v>
      </c>
      <c r="X728" s="11">
        <v>0</v>
      </c>
      <c r="Y728" s="11">
        <f t="shared" si="66"/>
        <v>1505</v>
      </c>
      <c r="Z728" s="24">
        <f t="shared" si="67"/>
        <v>196</v>
      </c>
      <c r="AA728" s="11">
        <f t="shared" si="68"/>
        <v>1701</v>
      </c>
    </row>
    <row r="729" spans="1:27" x14ac:dyDescent="0.25">
      <c r="A729" s="22" t="str">
        <f t="shared" si="64"/>
        <v>City of White Plains - 44</v>
      </c>
      <c r="B729" s="11">
        <v>240044</v>
      </c>
      <c r="C729" s="11">
        <v>1</v>
      </c>
      <c r="D729" s="11">
        <v>1</v>
      </c>
      <c r="E729" s="11">
        <v>1</v>
      </c>
      <c r="F729" s="11">
        <v>1</v>
      </c>
      <c r="G729" s="11">
        <v>1</v>
      </c>
      <c r="H729" s="11">
        <v>1</v>
      </c>
      <c r="I729" s="11">
        <v>1</v>
      </c>
      <c r="J729" s="11">
        <v>0</v>
      </c>
      <c r="K729" s="11">
        <v>0</v>
      </c>
      <c r="L729" s="11">
        <v>0</v>
      </c>
      <c r="M729" s="11">
        <v>0</v>
      </c>
      <c r="N729" s="11">
        <v>0</v>
      </c>
      <c r="O729" s="11">
        <v>0</v>
      </c>
      <c r="P729" s="11">
        <v>0</v>
      </c>
      <c r="Q729" s="11">
        <v>0</v>
      </c>
      <c r="R729" s="11">
        <v>0</v>
      </c>
      <c r="S729" s="11">
        <v>0</v>
      </c>
      <c r="T729" s="11">
        <v>0</v>
      </c>
      <c r="U729" s="11">
        <v>0</v>
      </c>
      <c r="V729" s="11">
        <v>0</v>
      </c>
      <c r="W729" s="11">
        <v>0</v>
      </c>
      <c r="X729" s="11">
        <v>0</v>
      </c>
      <c r="Y729" s="11">
        <f t="shared" si="66"/>
        <v>7</v>
      </c>
      <c r="Z729" s="24">
        <f t="shared" si="67"/>
        <v>0</v>
      </c>
      <c r="AA729" s="11">
        <f t="shared" si="68"/>
        <v>7</v>
      </c>
    </row>
    <row r="730" spans="1:27" x14ac:dyDescent="0.25">
      <c r="A730" s="22" t="str">
        <f t="shared" si="64"/>
        <v>City of White Plains - 45</v>
      </c>
      <c r="B730" s="11">
        <v>240045</v>
      </c>
      <c r="C730" s="11">
        <v>80</v>
      </c>
      <c r="D730" s="11">
        <v>77</v>
      </c>
      <c r="E730" s="11">
        <v>79</v>
      </c>
      <c r="F730" s="11">
        <v>76</v>
      </c>
      <c r="G730" s="11">
        <v>79</v>
      </c>
      <c r="H730" s="11">
        <v>74</v>
      </c>
      <c r="I730" s="11">
        <v>78</v>
      </c>
      <c r="J730" s="11">
        <v>25</v>
      </c>
      <c r="K730" s="11">
        <v>26</v>
      </c>
      <c r="L730" s="11">
        <v>25</v>
      </c>
      <c r="M730" s="11">
        <v>23</v>
      </c>
      <c r="N730" s="11">
        <v>24</v>
      </c>
      <c r="O730" s="11">
        <v>25</v>
      </c>
      <c r="P730" s="11">
        <v>21</v>
      </c>
      <c r="Q730" s="11">
        <v>5</v>
      </c>
      <c r="R730" s="11">
        <v>5</v>
      </c>
      <c r="S730" s="11">
        <v>5</v>
      </c>
      <c r="T730" s="11">
        <v>4</v>
      </c>
      <c r="U730" s="11">
        <v>3</v>
      </c>
      <c r="V730" s="11">
        <v>4</v>
      </c>
      <c r="W730" s="11">
        <v>6</v>
      </c>
      <c r="X730" s="11">
        <v>0</v>
      </c>
      <c r="Y730" s="11">
        <f t="shared" si="66"/>
        <v>744</v>
      </c>
      <c r="Z730" s="24">
        <f t="shared" si="67"/>
        <v>89</v>
      </c>
      <c r="AA730" s="11">
        <f t="shared" si="68"/>
        <v>833</v>
      </c>
    </row>
    <row r="731" spans="1:27" x14ac:dyDescent="0.25">
      <c r="A731" s="22" t="str">
        <f t="shared" si="64"/>
        <v>City of White Plains - 46</v>
      </c>
      <c r="B731" s="11">
        <v>240046</v>
      </c>
      <c r="C731" s="11">
        <v>78</v>
      </c>
      <c r="D731" s="11">
        <v>76</v>
      </c>
      <c r="E731" s="11">
        <v>75</v>
      </c>
      <c r="F731" s="11">
        <v>78</v>
      </c>
      <c r="G731" s="11">
        <v>77</v>
      </c>
      <c r="H731" s="11">
        <v>73</v>
      </c>
      <c r="I731" s="11">
        <v>76</v>
      </c>
      <c r="J731" s="11">
        <v>22</v>
      </c>
      <c r="K731" s="11">
        <v>20</v>
      </c>
      <c r="L731" s="11">
        <v>20</v>
      </c>
      <c r="M731" s="11">
        <v>20</v>
      </c>
      <c r="N731" s="11">
        <v>18</v>
      </c>
      <c r="O731" s="11">
        <v>21</v>
      </c>
      <c r="P731" s="11">
        <v>17</v>
      </c>
      <c r="Q731" s="11">
        <v>2</v>
      </c>
      <c r="R731" s="11">
        <v>1</v>
      </c>
      <c r="S731" s="11">
        <v>2</v>
      </c>
      <c r="T731" s="11">
        <v>2</v>
      </c>
      <c r="U731" s="11">
        <v>2</v>
      </c>
      <c r="V731" s="11">
        <v>1</v>
      </c>
      <c r="W731" s="11">
        <v>3</v>
      </c>
      <c r="X731" s="11">
        <v>0</v>
      </c>
      <c r="Y731" s="11">
        <f t="shared" si="66"/>
        <v>684</v>
      </c>
      <c r="Z731" s="24">
        <f t="shared" si="67"/>
        <v>72</v>
      </c>
      <c r="AA731" s="11">
        <f t="shared" si="68"/>
        <v>756</v>
      </c>
    </row>
    <row r="732" spans="1:27" ht="13.8" thickBot="1" x14ac:dyDescent="0.3">
      <c r="A732" s="18" t="str">
        <f t="shared" ref="A732:A799" si="70">VLOOKUP(B732,KEY,3,FALSE)</f>
        <v>City of White Plains - 47</v>
      </c>
      <c r="B732" s="19">
        <v>240047</v>
      </c>
      <c r="C732" s="19">
        <v>20</v>
      </c>
      <c r="D732" s="19">
        <v>19</v>
      </c>
      <c r="E732" s="19">
        <v>21</v>
      </c>
      <c r="F732" s="19">
        <v>20</v>
      </c>
      <c r="G732" s="19">
        <v>20</v>
      </c>
      <c r="H732" s="19">
        <v>20</v>
      </c>
      <c r="I732" s="19">
        <v>21</v>
      </c>
      <c r="J732" s="19">
        <v>8</v>
      </c>
      <c r="K732" s="19">
        <v>7</v>
      </c>
      <c r="L732" s="19">
        <v>7</v>
      </c>
      <c r="M732" s="19">
        <v>7</v>
      </c>
      <c r="N732" s="19">
        <v>7</v>
      </c>
      <c r="O732" s="19">
        <v>7</v>
      </c>
      <c r="P732" s="19">
        <v>7</v>
      </c>
      <c r="Q732" s="19">
        <v>1</v>
      </c>
      <c r="R732" s="19">
        <v>1</v>
      </c>
      <c r="S732" s="19">
        <v>0</v>
      </c>
      <c r="T732" s="19">
        <v>1</v>
      </c>
      <c r="U732" s="19">
        <v>0</v>
      </c>
      <c r="V732" s="19">
        <v>0</v>
      </c>
      <c r="W732" s="19">
        <v>0</v>
      </c>
      <c r="X732" s="19">
        <v>0</v>
      </c>
      <c r="Y732" s="19">
        <f t="shared" si="66"/>
        <v>194</v>
      </c>
      <c r="Z732" s="26">
        <f t="shared" si="67"/>
        <v>30</v>
      </c>
      <c r="AA732" s="19">
        <f t="shared" si="68"/>
        <v>224</v>
      </c>
    </row>
    <row r="733" spans="1:27" x14ac:dyDescent="0.25">
      <c r="A733" s="22"/>
      <c r="B733" s="11" t="s">
        <v>977</v>
      </c>
      <c r="C733" s="11">
        <f>SUM(C686:C732)</f>
        <v>11915</v>
      </c>
      <c r="D733" s="11">
        <f t="shared" ref="D733:AA733" si="71">SUM(D686:D732)</f>
        <v>11396</v>
      </c>
      <c r="E733" s="11">
        <f t="shared" si="71"/>
        <v>11821</v>
      </c>
      <c r="F733" s="11">
        <f t="shared" si="71"/>
        <v>11766</v>
      </c>
      <c r="G733" s="11">
        <f t="shared" si="71"/>
        <v>11602</v>
      </c>
      <c r="H733" s="11">
        <f t="shared" si="71"/>
        <v>11282</v>
      </c>
      <c r="I733" s="11">
        <f t="shared" si="71"/>
        <v>11549</v>
      </c>
      <c r="J733" s="11">
        <f t="shared" si="71"/>
        <v>5333</v>
      </c>
      <c r="K733" s="11">
        <f t="shared" si="71"/>
        <v>5010</v>
      </c>
      <c r="L733" s="11">
        <f t="shared" si="71"/>
        <v>5029</v>
      </c>
      <c r="M733" s="11">
        <f t="shared" si="71"/>
        <v>4839</v>
      </c>
      <c r="N733" s="11">
        <f t="shared" si="71"/>
        <v>4872</v>
      </c>
      <c r="O733" s="11">
        <f t="shared" si="71"/>
        <v>4900</v>
      </c>
      <c r="P733" s="11">
        <f t="shared" si="71"/>
        <v>4781</v>
      </c>
      <c r="Q733" s="11">
        <f t="shared" si="71"/>
        <v>564</v>
      </c>
      <c r="R733" s="11">
        <f t="shared" si="71"/>
        <v>540</v>
      </c>
      <c r="S733" s="11">
        <f t="shared" si="71"/>
        <v>568</v>
      </c>
      <c r="T733" s="11">
        <f t="shared" si="71"/>
        <v>554</v>
      </c>
      <c r="U733" s="11">
        <f t="shared" si="71"/>
        <v>549</v>
      </c>
      <c r="V733" s="11">
        <f t="shared" si="71"/>
        <v>460</v>
      </c>
      <c r="W733" s="11">
        <f t="shared" si="71"/>
        <v>508</v>
      </c>
      <c r="X733" s="11">
        <f t="shared" si="71"/>
        <v>23</v>
      </c>
      <c r="Y733" s="11">
        <f t="shared" si="71"/>
        <v>119861</v>
      </c>
      <c r="Z733" s="11">
        <f t="shared" si="71"/>
        <v>14210</v>
      </c>
      <c r="AA733" s="11">
        <f t="shared" si="71"/>
        <v>134071</v>
      </c>
    </row>
    <row r="734" spans="1:27" x14ac:dyDescent="0.25">
      <c r="A734" s="22" t="str">
        <f t="shared" si="70"/>
        <v>City of Yonkers Ward 1 ED 1</v>
      </c>
      <c r="B734" s="11">
        <v>250101</v>
      </c>
      <c r="C734" s="11">
        <v>276</v>
      </c>
      <c r="D734" s="11">
        <v>260</v>
      </c>
      <c r="E734" s="11">
        <v>275</v>
      </c>
      <c r="F734" s="11">
        <v>277</v>
      </c>
      <c r="G734" s="11">
        <v>273</v>
      </c>
      <c r="H734" s="11">
        <v>255</v>
      </c>
      <c r="I734" s="11">
        <v>257</v>
      </c>
      <c r="J734" s="11">
        <v>56</v>
      </c>
      <c r="K734" s="11">
        <v>56</v>
      </c>
      <c r="L734" s="11">
        <v>54</v>
      </c>
      <c r="M734" s="11">
        <v>52</v>
      </c>
      <c r="N734" s="11">
        <v>53</v>
      </c>
      <c r="O734" s="11">
        <v>57</v>
      </c>
      <c r="P734" s="11">
        <v>53</v>
      </c>
      <c r="Q734" s="11">
        <v>5</v>
      </c>
      <c r="R734" s="11">
        <v>3</v>
      </c>
      <c r="S734" s="11">
        <v>6</v>
      </c>
      <c r="T734" s="11">
        <v>3</v>
      </c>
      <c r="U734" s="11">
        <v>6</v>
      </c>
      <c r="V734" s="11">
        <v>3</v>
      </c>
      <c r="W734" s="11">
        <v>2</v>
      </c>
      <c r="X734" s="11">
        <v>7</v>
      </c>
      <c r="Y734" s="11">
        <f t="shared" si="66"/>
        <v>2289</v>
      </c>
      <c r="Z734" s="24">
        <f t="shared" si="67"/>
        <v>399</v>
      </c>
      <c r="AA734" s="11">
        <f t="shared" si="68"/>
        <v>2688</v>
      </c>
    </row>
    <row r="735" spans="1:27" x14ac:dyDescent="0.25">
      <c r="A735" s="22" t="str">
        <f t="shared" si="70"/>
        <v>City of Yonkers Ward 1 ED 2</v>
      </c>
      <c r="B735" s="11">
        <v>250102</v>
      </c>
      <c r="C735" s="11">
        <v>79</v>
      </c>
      <c r="D735" s="11">
        <v>66</v>
      </c>
      <c r="E735" s="11">
        <v>71</v>
      </c>
      <c r="F735" s="11">
        <v>72</v>
      </c>
      <c r="G735" s="11">
        <v>70</v>
      </c>
      <c r="H735" s="11">
        <v>63</v>
      </c>
      <c r="I735" s="11">
        <v>66</v>
      </c>
      <c r="J735" s="11">
        <v>13</v>
      </c>
      <c r="K735" s="11">
        <v>12</v>
      </c>
      <c r="L735" s="11">
        <v>10</v>
      </c>
      <c r="M735" s="11">
        <v>11</v>
      </c>
      <c r="N735" s="11">
        <v>10</v>
      </c>
      <c r="O735" s="11">
        <v>13</v>
      </c>
      <c r="P735" s="11">
        <v>13</v>
      </c>
      <c r="Q735" s="11">
        <v>0</v>
      </c>
      <c r="R735" s="11">
        <v>1</v>
      </c>
      <c r="S735" s="11">
        <v>1</v>
      </c>
      <c r="T735" s="11">
        <v>2</v>
      </c>
      <c r="U735" s="11">
        <v>3</v>
      </c>
      <c r="V735" s="11">
        <v>1</v>
      </c>
      <c r="W735" s="11">
        <v>0</v>
      </c>
      <c r="X735" s="11">
        <v>0</v>
      </c>
      <c r="Y735" s="11">
        <f t="shared" si="66"/>
        <v>577</v>
      </c>
      <c r="Z735" s="24">
        <f t="shared" si="67"/>
        <v>200</v>
      </c>
      <c r="AA735" s="11">
        <f t="shared" si="68"/>
        <v>777</v>
      </c>
    </row>
    <row r="736" spans="1:27" x14ac:dyDescent="0.25">
      <c r="A736" s="22" t="str">
        <f t="shared" si="70"/>
        <v>City of Yonkers Ward 1 ED 3</v>
      </c>
      <c r="B736" s="11">
        <v>250103</v>
      </c>
      <c r="C736" s="11">
        <v>14</v>
      </c>
      <c r="D736" s="11">
        <v>13</v>
      </c>
      <c r="E736" s="11">
        <v>13</v>
      </c>
      <c r="F736" s="11">
        <v>12</v>
      </c>
      <c r="G736" s="11">
        <v>15</v>
      </c>
      <c r="H736" s="11">
        <v>12</v>
      </c>
      <c r="I736" s="11">
        <v>14</v>
      </c>
      <c r="J736" s="11">
        <v>5</v>
      </c>
      <c r="K736" s="11">
        <v>4</v>
      </c>
      <c r="L736" s="11">
        <v>5</v>
      </c>
      <c r="M736" s="11">
        <v>4</v>
      </c>
      <c r="N736" s="11">
        <v>4</v>
      </c>
      <c r="O736" s="11">
        <v>4</v>
      </c>
      <c r="P736" s="11">
        <v>4</v>
      </c>
      <c r="Q736" s="11">
        <v>2</v>
      </c>
      <c r="R736" s="11">
        <v>1</v>
      </c>
      <c r="S736" s="11">
        <v>0</v>
      </c>
      <c r="T736" s="11">
        <v>0</v>
      </c>
      <c r="U736" s="11">
        <v>0</v>
      </c>
      <c r="V736" s="11">
        <v>1</v>
      </c>
      <c r="W736" s="11">
        <v>0</v>
      </c>
      <c r="X736" s="11">
        <v>0</v>
      </c>
      <c r="Y736" s="11">
        <f t="shared" si="66"/>
        <v>127</v>
      </c>
      <c r="Z736" s="24">
        <f t="shared" si="67"/>
        <v>41</v>
      </c>
      <c r="AA736" s="11">
        <f t="shared" si="68"/>
        <v>168</v>
      </c>
    </row>
    <row r="737" spans="1:27" x14ac:dyDescent="0.25">
      <c r="A737" s="22" t="str">
        <f t="shared" si="70"/>
        <v>City of Yonkers Ward 1 ED 4</v>
      </c>
      <c r="B737" s="11">
        <v>250104</v>
      </c>
      <c r="C737" s="11">
        <v>16</v>
      </c>
      <c r="D737" s="11">
        <v>12</v>
      </c>
      <c r="E737" s="11">
        <v>14</v>
      </c>
      <c r="F737" s="11">
        <v>14</v>
      </c>
      <c r="G737" s="11">
        <v>13</v>
      </c>
      <c r="H737" s="11">
        <v>15</v>
      </c>
      <c r="I737" s="11">
        <v>15</v>
      </c>
      <c r="J737" s="11">
        <v>3</v>
      </c>
      <c r="K737" s="11">
        <v>5</v>
      </c>
      <c r="L737" s="11">
        <v>3</v>
      </c>
      <c r="M737" s="11">
        <v>3</v>
      </c>
      <c r="N737" s="11">
        <v>5</v>
      </c>
      <c r="O737" s="11">
        <v>3</v>
      </c>
      <c r="P737" s="11">
        <v>3</v>
      </c>
      <c r="Q737" s="11">
        <v>0</v>
      </c>
      <c r="R737" s="11">
        <v>0</v>
      </c>
      <c r="S737" s="11">
        <v>0</v>
      </c>
      <c r="T737" s="11">
        <v>0</v>
      </c>
      <c r="U737" s="11">
        <v>0</v>
      </c>
      <c r="V737" s="11">
        <v>0</v>
      </c>
      <c r="W737" s="11">
        <v>0</v>
      </c>
      <c r="X737" s="11">
        <v>0</v>
      </c>
      <c r="Y737" s="11">
        <f t="shared" si="66"/>
        <v>124</v>
      </c>
      <c r="Z737" s="24">
        <f t="shared" si="67"/>
        <v>44</v>
      </c>
      <c r="AA737" s="11">
        <f t="shared" si="68"/>
        <v>168</v>
      </c>
    </row>
    <row r="738" spans="1:27" x14ac:dyDescent="0.25">
      <c r="A738" s="22" t="str">
        <f t="shared" si="70"/>
        <v>City of Yonkers Ward 1 ED 5</v>
      </c>
      <c r="B738" s="11">
        <v>250105</v>
      </c>
      <c r="C738" s="11">
        <v>158</v>
      </c>
      <c r="D738" s="11">
        <v>147</v>
      </c>
      <c r="E738" s="11">
        <v>155</v>
      </c>
      <c r="F738" s="11">
        <v>149</v>
      </c>
      <c r="G738" s="11">
        <v>154</v>
      </c>
      <c r="H738" s="11">
        <v>137</v>
      </c>
      <c r="I738" s="11">
        <v>146</v>
      </c>
      <c r="J738" s="11">
        <v>23</v>
      </c>
      <c r="K738" s="11">
        <v>22</v>
      </c>
      <c r="L738" s="11">
        <v>23</v>
      </c>
      <c r="M738" s="11">
        <v>17</v>
      </c>
      <c r="N738" s="11">
        <v>20</v>
      </c>
      <c r="O738" s="11">
        <v>22</v>
      </c>
      <c r="P738" s="11">
        <v>17</v>
      </c>
      <c r="Q738" s="11">
        <v>4</v>
      </c>
      <c r="R738" s="11">
        <v>3</v>
      </c>
      <c r="S738" s="11">
        <v>3</v>
      </c>
      <c r="T738" s="11">
        <v>3</v>
      </c>
      <c r="U738" s="11">
        <v>2</v>
      </c>
      <c r="V738" s="11">
        <v>2</v>
      </c>
      <c r="W738" s="11">
        <v>2</v>
      </c>
      <c r="X738" s="11">
        <v>1</v>
      </c>
      <c r="Y738" s="11">
        <f t="shared" si="66"/>
        <v>1210</v>
      </c>
      <c r="Z738" s="24">
        <f t="shared" si="67"/>
        <v>470</v>
      </c>
      <c r="AA738" s="11">
        <f t="shared" si="68"/>
        <v>1680</v>
      </c>
    </row>
    <row r="739" spans="1:27" x14ac:dyDescent="0.25">
      <c r="A739" s="22" t="str">
        <f t="shared" si="70"/>
        <v>City of Yonkers Ward 1 ED 6</v>
      </c>
      <c r="B739" s="11">
        <v>250106</v>
      </c>
      <c r="C739" s="11">
        <v>77</v>
      </c>
      <c r="D739" s="11">
        <v>79</v>
      </c>
      <c r="E739" s="11">
        <v>78</v>
      </c>
      <c r="F739" s="11">
        <v>77</v>
      </c>
      <c r="G739" s="11">
        <v>82</v>
      </c>
      <c r="H739" s="11">
        <v>75</v>
      </c>
      <c r="I739" s="11">
        <v>80</v>
      </c>
      <c r="J739" s="11">
        <v>27</v>
      </c>
      <c r="K739" s="11">
        <v>21</v>
      </c>
      <c r="L739" s="11">
        <v>23</v>
      </c>
      <c r="M739" s="11">
        <v>21</v>
      </c>
      <c r="N739" s="11">
        <v>21</v>
      </c>
      <c r="O739" s="11">
        <v>22</v>
      </c>
      <c r="P739" s="11">
        <v>21</v>
      </c>
      <c r="Q739" s="11">
        <v>2</v>
      </c>
      <c r="R739" s="11">
        <v>1</v>
      </c>
      <c r="S739" s="11">
        <v>1</v>
      </c>
      <c r="T739" s="11">
        <v>2</v>
      </c>
      <c r="U739" s="11">
        <v>1</v>
      </c>
      <c r="V739" s="11">
        <v>2</v>
      </c>
      <c r="W739" s="11">
        <v>2</v>
      </c>
      <c r="X739" s="11">
        <v>0</v>
      </c>
      <c r="Y739" s="11">
        <f t="shared" si="66"/>
        <v>715</v>
      </c>
      <c r="Z739" s="24">
        <f t="shared" si="67"/>
        <v>167</v>
      </c>
      <c r="AA739" s="11">
        <f t="shared" si="68"/>
        <v>882</v>
      </c>
    </row>
    <row r="740" spans="1:27" x14ac:dyDescent="0.25">
      <c r="A740" s="22" t="str">
        <f t="shared" si="70"/>
        <v>City of Yonkers Ward 1 ED 7</v>
      </c>
      <c r="B740" s="11">
        <v>250107</v>
      </c>
      <c r="C740" s="11">
        <v>157</v>
      </c>
      <c r="D740" s="11">
        <v>142</v>
      </c>
      <c r="E740" s="11">
        <v>145</v>
      </c>
      <c r="F740" s="11">
        <v>145</v>
      </c>
      <c r="G740" s="11">
        <v>147</v>
      </c>
      <c r="H740" s="11">
        <v>136</v>
      </c>
      <c r="I740" s="11">
        <v>141</v>
      </c>
      <c r="J740" s="11">
        <v>21</v>
      </c>
      <c r="K740" s="11">
        <v>22</v>
      </c>
      <c r="L740" s="11">
        <v>22</v>
      </c>
      <c r="M740" s="11">
        <v>23</v>
      </c>
      <c r="N740" s="11">
        <v>21</v>
      </c>
      <c r="O740" s="11">
        <v>22</v>
      </c>
      <c r="P740" s="11">
        <v>22</v>
      </c>
      <c r="Q740" s="11">
        <v>2</v>
      </c>
      <c r="R740" s="11">
        <v>5</v>
      </c>
      <c r="S740" s="11">
        <v>2</v>
      </c>
      <c r="T740" s="11">
        <v>5</v>
      </c>
      <c r="U740" s="11">
        <v>6</v>
      </c>
      <c r="V740" s="11">
        <v>5</v>
      </c>
      <c r="W740" s="11">
        <v>4</v>
      </c>
      <c r="X740" s="11">
        <v>0</v>
      </c>
      <c r="Y740" s="11">
        <f t="shared" si="66"/>
        <v>1195</v>
      </c>
      <c r="Z740" s="24">
        <f t="shared" si="67"/>
        <v>268</v>
      </c>
      <c r="AA740" s="11">
        <f t="shared" si="68"/>
        <v>1463</v>
      </c>
    </row>
    <row r="741" spans="1:27" x14ac:dyDescent="0.25">
      <c r="A741" s="22" t="str">
        <f t="shared" si="70"/>
        <v>City of Yonkers Ward 1 ED 8</v>
      </c>
      <c r="B741" s="11">
        <v>250108</v>
      </c>
      <c r="C741" s="11">
        <v>185</v>
      </c>
      <c r="D741" s="11">
        <v>168</v>
      </c>
      <c r="E741" s="11">
        <v>173</v>
      </c>
      <c r="F741" s="11">
        <v>177</v>
      </c>
      <c r="G741" s="11">
        <v>179</v>
      </c>
      <c r="H741" s="11">
        <v>167</v>
      </c>
      <c r="I741" s="11">
        <v>172</v>
      </c>
      <c r="J741" s="11">
        <v>28</v>
      </c>
      <c r="K741" s="11">
        <v>25</v>
      </c>
      <c r="L741" s="11">
        <v>21</v>
      </c>
      <c r="M741" s="11">
        <v>21</v>
      </c>
      <c r="N741" s="11">
        <v>22</v>
      </c>
      <c r="O741" s="11">
        <v>22</v>
      </c>
      <c r="P741" s="11">
        <v>23</v>
      </c>
      <c r="Q741" s="11">
        <v>2</v>
      </c>
      <c r="R741" s="11">
        <v>2</v>
      </c>
      <c r="S741" s="11">
        <v>0</v>
      </c>
      <c r="T741" s="11">
        <v>2</v>
      </c>
      <c r="U741" s="11">
        <v>2</v>
      </c>
      <c r="V741" s="11">
        <v>0</v>
      </c>
      <c r="W741" s="11">
        <v>0</v>
      </c>
      <c r="X741" s="11">
        <v>0</v>
      </c>
      <c r="Y741" s="11">
        <f t="shared" si="66"/>
        <v>1391</v>
      </c>
      <c r="Z741" s="24">
        <f t="shared" si="67"/>
        <v>324</v>
      </c>
      <c r="AA741" s="11">
        <f t="shared" si="68"/>
        <v>1715</v>
      </c>
    </row>
    <row r="742" spans="1:27" x14ac:dyDescent="0.25">
      <c r="A742" s="22" t="str">
        <f t="shared" si="70"/>
        <v>City of Yonkers Ward 1 ED 9</v>
      </c>
      <c r="B742" s="11">
        <v>250109</v>
      </c>
      <c r="C742" s="11">
        <v>68</v>
      </c>
      <c r="D742" s="11">
        <v>63</v>
      </c>
      <c r="E742" s="11">
        <v>65</v>
      </c>
      <c r="F742" s="11">
        <v>63</v>
      </c>
      <c r="G742" s="11">
        <v>66</v>
      </c>
      <c r="H742" s="11">
        <v>61</v>
      </c>
      <c r="I742" s="11">
        <v>63</v>
      </c>
      <c r="J742" s="11">
        <v>10</v>
      </c>
      <c r="K742" s="11">
        <v>6</v>
      </c>
      <c r="L742" s="11">
        <v>6</v>
      </c>
      <c r="M742" s="11">
        <v>6</v>
      </c>
      <c r="N742" s="11">
        <v>5</v>
      </c>
      <c r="O742" s="11">
        <v>6</v>
      </c>
      <c r="P742" s="11">
        <v>7</v>
      </c>
      <c r="Q742" s="11">
        <v>1</v>
      </c>
      <c r="R742" s="11">
        <v>3</v>
      </c>
      <c r="S742" s="11">
        <v>0</v>
      </c>
      <c r="T742" s="11">
        <v>2</v>
      </c>
      <c r="U742" s="11">
        <v>3</v>
      </c>
      <c r="V742" s="11">
        <v>1</v>
      </c>
      <c r="W742" s="11">
        <v>0</v>
      </c>
      <c r="X742" s="11">
        <v>0</v>
      </c>
      <c r="Y742" s="11">
        <f t="shared" si="66"/>
        <v>505</v>
      </c>
      <c r="Z742" s="24">
        <f t="shared" si="67"/>
        <v>188</v>
      </c>
      <c r="AA742" s="11">
        <f t="shared" si="68"/>
        <v>693</v>
      </c>
    </row>
    <row r="743" spans="1:27" x14ac:dyDescent="0.25">
      <c r="A743" s="22" t="str">
        <f t="shared" si="70"/>
        <v>City of Yonkers Ward 1 ED 10</v>
      </c>
      <c r="B743" s="11">
        <v>250110</v>
      </c>
      <c r="C743" s="11">
        <v>104</v>
      </c>
      <c r="D743" s="11">
        <v>102</v>
      </c>
      <c r="E743" s="11">
        <v>107</v>
      </c>
      <c r="F743" s="11">
        <v>105</v>
      </c>
      <c r="G743" s="11">
        <v>107</v>
      </c>
      <c r="H743" s="11">
        <v>98</v>
      </c>
      <c r="I743" s="11">
        <v>104</v>
      </c>
      <c r="J743" s="11">
        <v>38</v>
      </c>
      <c r="K743" s="11">
        <v>30</v>
      </c>
      <c r="L743" s="11">
        <v>32</v>
      </c>
      <c r="M743" s="11">
        <v>29</v>
      </c>
      <c r="N743" s="11">
        <v>28</v>
      </c>
      <c r="O743" s="11">
        <v>30</v>
      </c>
      <c r="P743" s="11">
        <v>27</v>
      </c>
      <c r="Q743" s="11">
        <v>5</v>
      </c>
      <c r="R743" s="11">
        <v>3</v>
      </c>
      <c r="S743" s="11">
        <v>0</v>
      </c>
      <c r="T743" s="11">
        <v>0</v>
      </c>
      <c r="U743" s="11">
        <v>5</v>
      </c>
      <c r="V743" s="11">
        <v>2</v>
      </c>
      <c r="W743" s="11">
        <v>3</v>
      </c>
      <c r="X743" s="11">
        <v>0</v>
      </c>
      <c r="Y743" s="11">
        <f t="shared" si="66"/>
        <v>959</v>
      </c>
      <c r="Z743" s="24">
        <f t="shared" si="67"/>
        <v>224</v>
      </c>
      <c r="AA743" s="11">
        <f t="shared" si="68"/>
        <v>1183</v>
      </c>
    </row>
    <row r="744" spans="1:27" x14ac:dyDescent="0.25">
      <c r="A744" s="22" t="str">
        <f t="shared" si="70"/>
        <v>City of Yonkers Ward 1 ED 11</v>
      </c>
      <c r="B744" s="11">
        <v>250111</v>
      </c>
      <c r="C744" s="11">
        <v>215</v>
      </c>
      <c r="D744" s="11">
        <v>196</v>
      </c>
      <c r="E744" s="11">
        <v>201</v>
      </c>
      <c r="F744" s="11">
        <v>208</v>
      </c>
      <c r="G744" s="11">
        <v>205</v>
      </c>
      <c r="H744" s="11">
        <v>194</v>
      </c>
      <c r="I744" s="11">
        <v>200</v>
      </c>
      <c r="J744" s="11">
        <v>22</v>
      </c>
      <c r="K744" s="11">
        <v>22</v>
      </c>
      <c r="L744" s="11">
        <v>22</v>
      </c>
      <c r="M744" s="11">
        <v>21</v>
      </c>
      <c r="N744" s="11">
        <v>23</v>
      </c>
      <c r="O744" s="11">
        <v>20</v>
      </c>
      <c r="P744" s="11">
        <v>21</v>
      </c>
      <c r="Q744" s="11">
        <v>3</v>
      </c>
      <c r="R744" s="11">
        <v>0</v>
      </c>
      <c r="S744" s="11">
        <v>1</v>
      </c>
      <c r="T744" s="11">
        <v>0</v>
      </c>
      <c r="U744" s="11">
        <v>0</v>
      </c>
      <c r="V744" s="11">
        <v>1</v>
      </c>
      <c r="W744" s="11">
        <v>2</v>
      </c>
      <c r="X744" s="11">
        <v>0</v>
      </c>
      <c r="Y744" s="11">
        <f t="shared" si="66"/>
        <v>1577</v>
      </c>
      <c r="Z744" s="24">
        <f t="shared" si="67"/>
        <v>467</v>
      </c>
      <c r="AA744" s="11">
        <f t="shared" si="68"/>
        <v>2044</v>
      </c>
    </row>
    <row r="745" spans="1:27" x14ac:dyDescent="0.25">
      <c r="A745" s="22" t="str">
        <f t="shared" si="70"/>
        <v>City of Yonkers Ward 1 ED 12</v>
      </c>
      <c r="B745" s="11">
        <v>250112</v>
      </c>
      <c r="C745" s="11">
        <v>122</v>
      </c>
      <c r="D745" s="11">
        <v>107</v>
      </c>
      <c r="E745" s="11">
        <v>118</v>
      </c>
      <c r="F745" s="11">
        <v>118</v>
      </c>
      <c r="G745" s="11">
        <v>127</v>
      </c>
      <c r="H745" s="11">
        <v>111</v>
      </c>
      <c r="I745" s="11">
        <v>116</v>
      </c>
      <c r="J745" s="11">
        <v>22</v>
      </c>
      <c r="K745" s="11">
        <v>21</v>
      </c>
      <c r="L745" s="11">
        <v>21</v>
      </c>
      <c r="M745" s="11">
        <v>18</v>
      </c>
      <c r="N745" s="11">
        <v>19</v>
      </c>
      <c r="O745" s="11">
        <v>18</v>
      </c>
      <c r="P745" s="11">
        <v>19</v>
      </c>
      <c r="Q745" s="11">
        <v>1</v>
      </c>
      <c r="R745" s="11">
        <v>1</v>
      </c>
      <c r="S745" s="11">
        <v>0</v>
      </c>
      <c r="T745" s="11">
        <v>1</v>
      </c>
      <c r="U745" s="11">
        <v>2</v>
      </c>
      <c r="V745" s="11">
        <v>1</v>
      </c>
      <c r="W745" s="11">
        <v>2</v>
      </c>
      <c r="X745" s="11">
        <v>0</v>
      </c>
      <c r="Y745" s="11">
        <f t="shared" ref="Y745:Y811" si="72">SUM(C745:X745)</f>
        <v>965</v>
      </c>
      <c r="Z745" s="24">
        <f t="shared" ref="Z745:Z811" si="73">SUM(AA745-Y745)</f>
        <v>337</v>
      </c>
      <c r="AA745" s="11">
        <f t="shared" ref="AA745:AA811" si="74">VLOOKUP(B745,KEY,2,FALSE)*7</f>
        <v>1302</v>
      </c>
    </row>
    <row r="746" spans="1:27" x14ac:dyDescent="0.25">
      <c r="A746" s="22" t="str">
        <f t="shared" si="70"/>
        <v>City of Yonkers Ward 1 ED 18</v>
      </c>
      <c r="B746" s="11">
        <v>250118</v>
      </c>
      <c r="C746" s="11">
        <v>118</v>
      </c>
      <c r="D746" s="11">
        <v>103</v>
      </c>
      <c r="E746" s="11">
        <v>118</v>
      </c>
      <c r="F746" s="11">
        <v>114</v>
      </c>
      <c r="G746" s="11">
        <v>113</v>
      </c>
      <c r="H746" s="11">
        <v>101</v>
      </c>
      <c r="I746" s="11">
        <v>103</v>
      </c>
      <c r="J746" s="11">
        <v>49</v>
      </c>
      <c r="K746" s="11">
        <v>43</v>
      </c>
      <c r="L746" s="11">
        <v>41</v>
      </c>
      <c r="M746" s="11">
        <v>40</v>
      </c>
      <c r="N746" s="11">
        <v>36</v>
      </c>
      <c r="O746" s="11">
        <v>42</v>
      </c>
      <c r="P746" s="11">
        <v>43</v>
      </c>
      <c r="Q746" s="11">
        <v>3</v>
      </c>
      <c r="R746" s="11">
        <v>2</v>
      </c>
      <c r="S746" s="11">
        <v>1</v>
      </c>
      <c r="T746" s="11">
        <v>3</v>
      </c>
      <c r="U746" s="11">
        <v>7</v>
      </c>
      <c r="V746" s="11">
        <v>2</v>
      </c>
      <c r="W746" s="11">
        <v>4</v>
      </c>
      <c r="X746" s="11">
        <v>0</v>
      </c>
      <c r="Y746" s="11">
        <f t="shared" si="72"/>
        <v>1086</v>
      </c>
      <c r="Z746" s="24">
        <f t="shared" si="73"/>
        <v>279</v>
      </c>
      <c r="AA746" s="11">
        <f t="shared" si="74"/>
        <v>1365</v>
      </c>
    </row>
    <row r="747" spans="1:27" x14ac:dyDescent="0.25">
      <c r="A747" s="22" t="str">
        <f t="shared" si="70"/>
        <v>City of Yonkers Ward 1 ED 22</v>
      </c>
      <c r="B747" s="11">
        <v>250122</v>
      </c>
      <c r="C747" s="11">
        <v>108</v>
      </c>
      <c r="D747" s="11">
        <v>104</v>
      </c>
      <c r="E747" s="11">
        <v>107</v>
      </c>
      <c r="F747" s="11">
        <v>108</v>
      </c>
      <c r="G747" s="11">
        <v>107</v>
      </c>
      <c r="H747" s="11">
        <v>100</v>
      </c>
      <c r="I747" s="11">
        <v>103</v>
      </c>
      <c r="J747" s="11">
        <v>28</v>
      </c>
      <c r="K747" s="11">
        <v>26</v>
      </c>
      <c r="L747" s="11">
        <v>26</v>
      </c>
      <c r="M747" s="11">
        <v>23</v>
      </c>
      <c r="N747" s="11">
        <v>24</v>
      </c>
      <c r="O747" s="11">
        <v>26</v>
      </c>
      <c r="P747" s="11">
        <v>25</v>
      </c>
      <c r="Q747" s="11">
        <v>2</v>
      </c>
      <c r="R747" s="11">
        <v>1</v>
      </c>
      <c r="S747" s="11">
        <v>1</v>
      </c>
      <c r="T747" s="11">
        <v>1</v>
      </c>
      <c r="U747" s="11">
        <v>2</v>
      </c>
      <c r="V747" s="11">
        <v>2</v>
      </c>
      <c r="W747" s="11">
        <v>1</v>
      </c>
      <c r="X747" s="11">
        <v>0</v>
      </c>
      <c r="Y747" s="11">
        <f t="shared" si="72"/>
        <v>925</v>
      </c>
      <c r="Z747" s="24">
        <f t="shared" si="73"/>
        <v>111</v>
      </c>
      <c r="AA747" s="11">
        <f t="shared" si="74"/>
        <v>1036</v>
      </c>
    </row>
    <row r="748" spans="1:27" ht="13.8" thickBot="1" x14ac:dyDescent="0.3">
      <c r="A748" s="18" t="str">
        <f t="shared" si="70"/>
        <v>City of Yonkers Ward 1 ED 26</v>
      </c>
      <c r="B748" s="19">
        <v>250126</v>
      </c>
      <c r="C748" s="19">
        <v>55</v>
      </c>
      <c r="D748" s="19">
        <v>43</v>
      </c>
      <c r="E748" s="19">
        <v>43</v>
      </c>
      <c r="F748" s="19">
        <v>41</v>
      </c>
      <c r="G748" s="19">
        <v>49</v>
      </c>
      <c r="H748" s="19">
        <v>37</v>
      </c>
      <c r="I748" s="19">
        <v>38</v>
      </c>
      <c r="J748" s="19">
        <v>16</v>
      </c>
      <c r="K748" s="19">
        <v>13</v>
      </c>
      <c r="L748" s="19">
        <v>14</v>
      </c>
      <c r="M748" s="19">
        <v>12</v>
      </c>
      <c r="N748" s="19">
        <v>11</v>
      </c>
      <c r="O748" s="19">
        <v>12</v>
      </c>
      <c r="P748" s="19">
        <v>11</v>
      </c>
      <c r="Q748" s="19">
        <v>1</v>
      </c>
      <c r="R748" s="19">
        <v>1</v>
      </c>
      <c r="S748" s="19">
        <v>2</v>
      </c>
      <c r="T748" s="19">
        <v>2</v>
      </c>
      <c r="U748" s="19">
        <v>2</v>
      </c>
      <c r="V748" s="19">
        <v>1</v>
      </c>
      <c r="W748" s="19">
        <v>2</v>
      </c>
      <c r="X748" s="19">
        <v>0</v>
      </c>
      <c r="Y748" s="19">
        <f t="shared" si="72"/>
        <v>406</v>
      </c>
      <c r="Z748" s="26">
        <f t="shared" si="73"/>
        <v>287</v>
      </c>
      <c r="AA748" s="19">
        <f t="shared" si="74"/>
        <v>693</v>
      </c>
    </row>
    <row r="749" spans="1:27" x14ac:dyDescent="0.25">
      <c r="A749" s="22"/>
      <c r="B749" s="11" t="s">
        <v>977</v>
      </c>
      <c r="C749" s="11">
        <f>SUM(C734:C748)</f>
        <v>1752</v>
      </c>
      <c r="D749" s="11">
        <f t="shared" ref="D749:AA749" si="75">SUM(D734:D748)</f>
        <v>1605</v>
      </c>
      <c r="E749" s="11">
        <f t="shared" si="75"/>
        <v>1683</v>
      </c>
      <c r="F749" s="11">
        <f t="shared" si="75"/>
        <v>1680</v>
      </c>
      <c r="G749" s="11">
        <f t="shared" si="75"/>
        <v>1707</v>
      </c>
      <c r="H749" s="11">
        <f t="shared" si="75"/>
        <v>1562</v>
      </c>
      <c r="I749" s="11">
        <f t="shared" si="75"/>
        <v>1618</v>
      </c>
      <c r="J749" s="11">
        <f t="shared" si="75"/>
        <v>361</v>
      </c>
      <c r="K749" s="11">
        <f t="shared" si="75"/>
        <v>328</v>
      </c>
      <c r="L749" s="11">
        <f t="shared" si="75"/>
        <v>323</v>
      </c>
      <c r="M749" s="11">
        <f t="shared" si="75"/>
        <v>301</v>
      </c>
      <c r="N749" s="11">
        <f t="shared" si="75"/>
        <v>302</v>
      </c>
      <c r="O749" s="11">
        <f t="shared" si="75"/>
        <v>319</v>
      </c>
      <c r="P749" s="11">
        <f t="shared" si="75"/>
        <v>309</v>
      </c>
      <c r="Q749" s="11">
        <f t="shared" si="75"/>
        <v>33</v>
      </c>
      <c r="R749" s="11">
        <f t="shared" si="75"/>
        <v>27</v>
      </c>
      <c r="S749" s="11">
        <f t="shared" si="75"/>
        <v>18</v>
      </c>
      <c r="T749" s="11">
        <f t="shared" si="75"/>
        <v>26</v>
      </c>
      <c r="U749" s="11">
        <f t="shared" si="75"/>
        <v>41</v>
      </c>
      <c r="V749" s="11">
        <f t="shared" si="75"/>
        <v>24</v>
      </c>
      <c r="W749" s="11">
        <f t="shared" si="75"/>
        <v>24</v>
      </c>
      <c r="X749" s="11">
        <f t="shared" si="75"/>
        <v>8</v>
      </c>
      <c r="Y749" s="11">
        <f t="shared" si="75"/>
        <v>14051</v>
      </c>
      <c r="Z749" s="11">
        <f t="shared" si="75"/>
        <v>3806</v>
      </c>
      <c r="AA749" s="11">
        <f t="shared" si="75"/>
        <v>17857</v>
      </c>
    </row>
    <row r="750" spans="1:27" x14ac:dyDescent="0.25">
      <c r="A750" s="22" t="str">
        <f t="shared" si="70"/>
        <v>City of Yonkers Ward 2 ED 1</v>
      </c>
      <c r="B750" s="11">
        <v>250201</v>
      </c>
      <c r="C750" s="11">
        <v>108</v>
      </c>
      <c r="D750" s="11">
        <v>106</v>
      </c>
      <c r="E750" s="11">
        <v>104</v>
      </c>
      <c r="F750" s="11">
        <v>105</v>
      </c>
      <c r="G750" s="11">
        <v>110</v>
      </c>
      <c r="H750" s="11">
        <v>99</v>
      </c>
      <c r="I750" s="11">
        <v>102</v>
      </c>
      <c r="J750" s="11">
        <v>139</v>
      </c>
      <c r="K750" s="11">
        <v>135</v>
      </c>
      <c r="L750" s="11">
        <v>142</v>
      </c>
      <c r="M750" s="11">
        <v>131</v>
      </c>
      <c r="N750" s="11">
        <v>129</v>
      </c>
      <c r="O750" s="11">
        <v>135</v>
      </c>
      <c r="P750" s="11">
        <v>142</v>
      </c>
      <c r="Q750" s="11">
        <v>18</v>
      </c>
      <c r="R750" s="11">
        <v>14</v>
      </c>
      <c r="S750" s="11">
        <v>14</v>
      </c>
      <c r="T750" s="11">
        <v>19</v>
      </c>
      <c r="U750" s="11">
        <v>15</v>
      </c>
      <c r="V750" s="11">
        <v>7</v>
      </c>
      <c r="W750" s="11">
        <v>10</v>
      </c>
      <c r="X750" s="11">
        <v>0</v>
      </c>
      <c r="Y750" s="11">
        <f t="shared" si="72"/>
        <v>1784</v>
      </c>
      <c r="Z750" s="24">
        <f t="shared" si="73"/>
        <v>218</v>
      </c>
      <c r="AA750" s="11">
        <f t="shared" si="74"/>
        <v>2002</v>
      </c>
    </row>
    <row r="751" spans="1:27" x14ac:dyDescent="0.25">
      <c r="A751" s="22" t="str">
        <f t="shared" si="70"/>
        <v>City of Yonkers Ward 2 ED 2</v>
      </c>
      <c r="B751" s="11">
        <v>250202</v>
      </c>
      <c r="C751" s="11">
        <v>147</v>
      </c>
      <c r="D751" s="11">
        <v>131</v>
      </c>
      <c r="E751" s="11">
        <v>133</v>
      </c>
      <c r="F751" s="11">
        <v>136</v>
      </c>
      <c r="G751" s="11">
        <v>142</v>
      </c>
      <c r="H751" s="11">
        <v>123</v>
      </c>
      <c r="I751" s="11">
        <v>135</v>
      </c>
      <c r="J751" s="11">
        <v>154</v>
      </c>
      <c r="K751" s="11">
        <v>133</v>
      </c>
      <c r="L751" s="11">
        <v>143</v>
      </c>
      <c r="M751" s="11">
        <v>139</v>
      </c>
      <c r="N751" s="11">
        <v>132</v>
      </c>
      <c r="O751" s="11">
        <v>137</v>
      </c>
      <c r="P751" s="11">
        <v>136</v>
      </c>
      <c r="Q751" s="11">
        <v>15</v>
      </c>
      <c r="R751" s="11">
        <v>16</v>
      </c>
      <c r="S751" s="11">
        <v>13</v>
      </c>
      <c r="T751" s="11">
        <v>14</v>
      </c>
      <c r="U751" s="11">
        <v>14</v>
      </c>
      <c r="V751" s="11">
        <v>12</v>
      </c>
      <c r="W751" s="11">
        <v>12</v>
      </c>
      <c r="X751" s="11">
        <v>0</v>
      </c>
      <c r="Y751" s="11">
        <f t="shared" si="72"/>
        <v>2017</v>
      </c>
      <c r="Z751" s="24">
        <f t="shared" si="73"/>
        <v>314</v>
      </c>
      <c r="AA751" s="11">
        <f t="shared" si="74"/>
        <v>2331</v>
      </c>
    </row>
    <row r="752" spans="1:27" x14ac:dyDescent="0.25">
      <c r="A752" s="22" t="str">
        <f t="shared" si="70"/>
        <v>City of Yonkers Ward 2 ED 3</v>
      </c>
      <c r="B752" s="11">
        <v>250203</v>
      </c>
      <c r="C752" s="11">
        <v>158</v>
      </c>
      <c r="D752" s="11">
        <v>152</v>
      </c>
      <c r="E752" s="11">
        <v>153</v>
      </c>
      <c r="F752" s="11">
        <v>157</v>
      </c>
      <c r="G752" s="11">
        <v>167</v>
      </c>
      <c r="H752" s="11">
        <v>143</v>
      </c>
      <c r="I752" s="11">
        <v>145</v>
      </c>
      <c r="J752" s="11">
        <v>210</v>
      </c>
      <c r="K752" s="11">
        <v>189</v>
      </c>
      <c r="L752" s="11">
        <v>200</v>
      </c>
      <c r="M752" s="11">
        <v>204</v>
      </c>
      <c r="N752" s="11">
        <v>191</v>
      </c>
      <c r="O752" s="11">
        <v>193</v>
      </c>
      <c r="P752" s="11">
        <v>191</v>
      </c>
      <c r="Q752" s="11">
        <v>23</v>
      </c>
      <c r="R752" s="11">
        <v>23</v>
      </c>
      <c r="S752" s="11">
        <v>18</v>
      </c>
      <c r="T752" s="11">
        <v>14</v>
      </c>
      <c r="U752" s="11">
        <v>22</v>
      </c>
      <c r="V752" s="11">
        <v>15</v>
      </c>
      <c r="W752" s="11">
        <v>17</v>
      </c>
      <c r="X752" s="11">
        <v>0</v>
      </c>
      <c r="Y752" s="11">
        <f t="shared" si="72"/>
        <v>2585</v>
      </c>
      <c r="Z752" s="24">
        <f t="shared" si="73"/>
        <v>411</v>
      </c>
      <c r="AA752" s="11">
        <f t="shared" si="74"/>
        <v>2996</v>
      </c>
    </row>
    <row r="753" spans="1:27" x14ac:dyDescent="0.25">
      <c r="A753" s="22" t="str">
        <f t="shared" si="70"/>
        <v>City of Yonkers Ward 2 ED 4</v>
      </c>
      <c r="B753" s="11">
        <v>250204</v>
      </c>
      <c r="C753" s="11">
        <v>46</v>
      </c>
      <c r="D753" s="11">
        <v>43</v>
      </c>
      <c r="E753" s="11">
        <v>45</v>
      </c>
      <c r="F753" s="11">
        <v>46</v>
      </c>
      <c r="G753" s="11">
        <v>48</v>
      </c>
      <c r="H753" s="11">
        <v>40</v>
      </c>
      <c r="I753" s="11">
        <v>43</v>
      </c>
      <c r="J753" s="11">
        <v>97</v>
      </c>
      <c r="K753" s="11">
        <v>92</v>
      </c>
      <c r="L753" s="11">
        <v>100</v>
      </c>
      <c r="M753" s="11">
        <v>95</v>
      </c>
      <c r="N753" s="11">
        <v>85</v>
      </c>
      <c r="O753" s="11">
        <v>98</v>
      </c>
      <c r="P753" s="11">
        <v>90</v>
      </c>
      <c r="Q753" s="11">
        <v>8</v>
      </c>
      <c r="R753" s="11">
        <v>7</v>
      </c>
      <c r="S753" s="11">
        <v>9</v>
      </c>
      <c r="T753" s="11">
        <v>9</v>
      </c>
      <c r="U753" s="11">
        <v>10</v>
      </c>
      <c r="V753" s="11">
        <v>7</v>
      </c>
      <c r="W753" s="11">
        <v>6</v>
      </c>
      <c r="X753" s="11">
        <v>1</v>
      </c>
      <c r="Y753" s="11">
        <f t="shared" si="72"/>
        <v>1025</v>
      </c>
      <c r="Z753" s="24">
        <f t="shared" si="73"/>
        <v>200</v>
      </c>
      <c r="AA753" s="11">
        <f t="shared" si="74"/>
        <v>1225</v>
      </c>
    </row>
    <row r="754" spans="1:27" x14ac:dyDescent="0.25">
      <c r="A754" s="22" t="str">
        <f t="shared" si="70"/>
        <v>City of Yonkers Ward 2 ED 5</v>
      </c>
      <c r="B754" s="11">
        <v>250205</v>
      </c>
      <c r="C754" s="11">
        <v>89</v>
      </c>
      <c r="D754" s="11">
        <v>83</v>
      </c>
      <c r="E754" s="11">
        <v>83</v>
      </c>
      <c r="F754" s="11">
        <v>87</v>
      </c>
      <c r="G754" s="11">
        <v>91</v>
      </c>
      <c r="H754" s="11">
        <v>81</v>
      </c>
      <c r="I754" s="11">
        <v>86</v>
      </c>
      <c r="J754" s="11">
        <v>210</v>
      </c>
      <c r="K754" s="11">
        <v>202</v>
      </c>
      <c r="L754" s="11">
        <v>209</v>
      </c>
      <c r="M754" s="11">
        <v>206</v>
      </c>
      <c r="N754" s="11">
        <v>188</v>
      </c>
      <c r="O754" s="11">
        <v>206</v>
      </c>
      <c r="P754" s="11">
        <v>199</v>
      </c>
      <c r="Q754" s="11">
        <v>15</v>
      </c>
      <c r="R754" s="11">
        <v>13</v>
      </c>
      <c r="S754" s="11">
        <v>20</v>
      </c>
      <c r="T754" s="11">
        <v>16</v>
      </c>
      <c r="U754" s="11">
        <v>15</v>
      </c>
      <c r="V754" s="11">
        <v>10</v>
      </c>
      <c r="W754" s="11">
        <v>9</v>
      </c>
      <c r="X754" s="11">
        <v>1</v>
      </c>
      <c r="Y754" s="11">
        <f t="shared" si="72"/>
        <v>2119</v>
      </c>
      <c r="Z754" s="24">
        <f t="shared" si="73"/>
        <v>303</v>
      </c>
      <c r="AA754" s="11">
        <f t="shared" si="74"/>
        <v>2422</v>
      </c>
    </row>
    <row r="755" spans="1:27" x14ac:dyDescent="0.25">
      <c r="A755" s="22" t="str">
        <f t="shared" si="70"/>
        <v>City of Yonkers Ward 2 ED 6</v>
      </c>
      <c r="B755" s="11">
        <v>250206</v>
      </c>
      <c r="C755" s="11">
        <v>105</v>
      </c>
      <c r="D755" s="11">
        <v>96</v>
      </c>
      <c r="E755" s="11">
        <v>94</v>
      </c>
      <c r="F755" s="11">
        <v>104</v>
      </c>
      <c r="G755" s="11">
        <v>103</v>
      </c>
      <c r="H755" s="11">
        <v>94</v>
      </c>
      <c r="I755" s="11">
        <v>93</v>
      </c>
      <c r="J755" s="11">
        <v>88</v>
      </c>
      <c r="K755" s="11">
        <v>79</v>
      </c>
      <c r="L755" s="11">
        <v>85</v>
      </c>
      <c r="M755" s="11">
        <v>75</v>
      </c>
      <c r="N755" s="11">
        <v>66</v>
      </c>
      <c r="O755" s="11">
        <v>78</v>
      </c>
      <c r="P755" s="11">
        <v>79</v>
      </c>
      <c r="Q755" s="11">
        <v>8</v>
      </c>
      <c r="R755" s="11">
        <v>4</v>
      </c>
      <c r="S755" s="11">
        <v>5</v>
      </c>
      <c r="T755" s="11">
        <v>3</v>
      </c>
      <c r="U755" s="11">
        <v>12</v>
      </c>
      <c r="V755" s="11">
        <v>5</v>
      </c>
      <c r="W755" s="11">
        <v>9</v>
      </c>
      <c r="X755" s="11">
        <v>0</v>
      </c>
      <c r="Y755" s="11">
        <f t="shared" si="72"/>
        <v>1285</v>
      </c>
      <c r="Z755" s="24">
        <f t="shared" si="73"/>
        <v>178</v>
      </c>
      <c r="AA755" s="11">
        <f t="shared" si="74"/>
        <v>1463</v>
      </c>
    </row>
    <row r="756" spans="1:27" x14ac:dyDescent="0.25">
      <c r="A756" s="22" t="str">
        <f t="shared" si="70"/>
        <v>City of Yonkers Ward 2 ED 7</v>
      </c>
      <c r="B756" s="11">
        <v>250207</v>
      </c>
      <c r="C756" s="11">
        <v>123</v>
      </c>
      <c r="D756" s="11">
        <v>120</v>
      </c>
      <c r="E756" s="11">
        <v>117</v>
      </c>
      <c r="F756" s="11">
        <v>121</v>
      </c>
      <c r="G756" s="11">
        <v>124</v>
      </c>
      <c r="H756" s="11">
        <v>117</v>
      </c>
      <c r="I756" s="11">
        <v>121</v>
      </c>
      <c r="J756" s="11">
        <v>58</v>
      </c>
      <c r="K756" s="11">
        <v>51</v>
      </c>
      <c r="L756" s="11">
        <v>57</v>
      </c>
      <c r="M756" s="11">
        <v>53</v>
      </c>
      <c r="N756" s="11">
        <v>54</v>
      </c>
      <c r="O756" s="11">
        <v>51</v>
      </c>
      <c r="P756" s="11">
        <v>51</v>
      </c>
      <c r="Q756" s="11">
        <v>3</v>
      </c>
      <c r="R756" s="11">
        <v>4</v>
      </c>
      <c r="S756" s="11">
        <v>4</v>
      </c>
      <c r="T756" s="11">
        <v>4</v>
      </c>
      <c r="U756" s="11">
        <v>4</v>
      </c>
      <c r="V756" s="11">
        <v>5</v>
      </c>
      <c r="W756" s="11">
        <v>4</v>
      </c>
      <c r="X756" s="11">
        <v>0</v>
      </c>
      <c r="Y756" s="11">
        <f t="shared" si="72"/>
        <v>1246</v>
      </c>
      <c r="Z756" s="24">
        <f t="shared" si="73"/>
        <v>210</v>
      </c>
      <c r="AA756" s="11">
        <f t="shared" si="74"/>
        <v>1456</v>
      </c>
    </row>
    <row r="757" spans="1:27" x14ac:dyDescent="0.25">
      <c r="A757" s="22" t="str">
        <f t="shared" si="70"/>
        <v>City of Yonkers Ward 2 ED 8</v>
      </c>
      <c r="B757" s="11">
        <v>250208</v>
      </c>
      <c r="C757" s="11">
        <v>53</v>
      </c>
      <c r="D757" s="11">
        <v>52</v>
      </c>
      <c r="E757" s="11">
        <v>52</v>
      </c>
      <c r="F757" s="11">
        <v>53</v>
      </c>
      <c r="G757" s="11">
        <v>52</v>
      </c>
      <c r="H757" s="11">
        <v>51</v>
      </c>
      <c r="I757" s="11">
        <v>54</v>
      </c>
      <c r="J757" s="11">
        <v>30</v>
      </c>
      <c r="K757" s="11">
        <v>32</v>
      </c>
      <c r="L757" s="11">
        <v>28</v>
      </c>
      <c r="M757" s="11">
        <v>29</v>
      </c>
      <c r="N757" s="11">
        <v>31</v>
      </c>
      <c r="O757" s="11">
        <v>29</v>
      </c>
      <c r="P757" s="11">
        <v>26</v>
      </c>
      <c r="Q757" s="11">
        <v>4</v>
      </c>
      <c r="R757" s="11">
        <v>3</v>
      </c>
      <c r="S757" s="11">
        <v>5</v>
      </c>
      <c r="T757" s="11">
        <v>3</v>
      </c>
      <c r="U757" s="11">
        <v>2</v>
      </c>
      <c r="V757" s="11">
        <v>3</v>
      </c>
      <c r="W757" s="11">
        <v>5</v>
      </c>
      <c r="X757" s="11">
        <v>0</v>
      </c>
      <c r="Y757" s="11">
        <f t="shared" si="72"/>
        <v>597</v>
      </c>
      <c r="Z757" s="24">
        <f t="shared" si="73"/>
        <v>47</v>
      </c>
      <c r="AA757" s="11">
        <f t="shared" si="74"/>
        <v>644</v>
      </c>
    </row>
    <row r="758" spans="1:27" x14ac:dyDescent="0.25">
      <c r="A758" s="22" t="str">
        <f t="shared" si="70"/>
        <v>City of Yonkers Ward 2 ED 9</v>
      </c>
      <c r="B758" s="11">
        <v>250209</v>
      </c>
      <c r="C758" s="11">
        <v>114</v>
      </c>
      <c r="D758" s="11">
        <v>109</v>
      </c>
      <c r="E758" s="11">
        <v>110</v>
      </c>
      <c r="F758" s="11">
        <v>115</v>
      </c>
      <c r="G758" s="11">
        <v>112</v>
      </c>
      <c r="H758" s="11">
        <v>107</v>
      </c>
      <c r="I758" s="11">
        <v>109</v>
      </c>
      <c r="J758" s="11">
        <v>152</v>
      </c>
      <c r="K758" s="11">
        <v>132</v>
      </c>
      <c r="L758" s="11">
        <v>133</v>
      </c>
      <c r="M758" s="11">
        <v>125</v>
      </c>
      <c r="N758" s="11">
        <v>128</v>
      </c>
      <c r="O758" s="11">
        <v>129</v>
      </c>
      <c r="P758" s="11">
        <v>135</v>
      </c>
      <c r="Q758" s="11">
        <v>9</v>
      </c>
      <c r="R758" s="11">
        <v>10</v>
      </c>
      <c r="S758" s="11">
        <v>11</v>
      </c>
      <c r="T758" s="11">
        <v>12</v>
      </c>
      <c r="U758" s="11">
        <v>7</v>
      </c>
      <c r="V758" s="11">
        <v>6</v>
      </c>
      <c r="W758" s="11">
        <v>8</v>
      </c>
      <c r="X758" s="11">
        <v>0</v>
      </c>
      <c r="Y758" s="11">
        <f t="shared" si="72"/>
        <v>1773</v>
      </c>
      <c r="Z758" s="24">
        <f t="shared" si="73"/>
        <v>271</v>
      </c>
      <c r="AA758" s="11">
        <f t="shared" si="74"/>
        <v>2044</v>
      </c>
    </row>
    <row r="759" spans="1:27" x14ac:dyDescent="0.25">
      <c r="A759" s="22" t="str">
        <f t="shared" si="70"/>
        <v>City of Yonkers Ward 2 ED 10</v>
      </c>
      <c r="B759" s="11">
        <v>250210</v>
      </c>
      <c r="C759" s="11">
        <v>60</v>
      </c>
      <c r="D759" s="11">
        <v>62</v>
      </c>
      <c r="E759" s="11">
        <v>56</v>
      </c>
      <c r="F759" s="11">
        <v>60</v>
      </c>
      <c r="G759" s="11">
        <v>57</v>
      </c>
      <c r="H759" s="11">
        <v>55</v>
      </c>
      <c r="I759" s="11">
        <v>58</v>
      </c>
      <c r="J759" s="11">
        <v>54</v>
      </c>
      <c r="K759" s="11">
        <v>46</v>
      </c>
      <c r="L759" s="11">
        <v>45</v>
      </c>
      <c r="M759" s="11">
        <v>46</v>
      </c>
      <c r="N759" s="11">
        <v>46</v>
      </c>
      <c r="O759" s="11">
        <v>46</v>
      </c>
      <c r="P759" s="11">
        <v>46</v>
      </c>
      <c r="Q759" s="11">
        <v>6</v>
      </c>
      <c r="R759" s="11">
        <v>8</v>
      </c>
      <c r="S759" s="11">
        <v>9</v>
      </c>
      <c r="T759" s="11">
        <v>7</v>
      </c>
      <c r="U759" s="11">
        <v>7</v>
      </c>
      <c r="V759" s="11">
        <v>7</v>
      </c>
      <c r="W759" s="11">
        <v>6</v>
      </c>
      <c r="X759" s="11">
        <v>0</v>
      </c>
      <c r="Y759" s="11">
        <f t="shared" si="72"/>
        <v>787</v>
      </c>
      <c r="Z759" s="24">
        <f t="shared" si="73"/>
        <v>102</v>
      </c>
      <c r="AA759" s="11">
        <f t="shared" si="74"/>
        <v>889</v>
      </c>
    </row>
    <row r="760" spans="1:27" x14ac:dyDescent="0.25">
      <c r="A760" s="22" t="str">
        <f t="shared" si="70"/>
        <v>City of Yonkers Ward 2 ED 11</v>
      </c>
      <c r="B760" s="11">
        <v>250211</v>
      </c>
      <c r="C760" s="11">
        <v>238</v>
      </c>
      <c r="D760" s="11">
        <v>216</v>
      </c>
      <c r="E760" s="11">
        <v>224</v>
      </c>
      <c r="F760" s="11">
        <v>228</v>
      </c>
      <c r="G760" s="11">
        <v>220</v>
      </c>
      <c r="H760" s="11">
        <v>208</v>
      </c>
      <c r="I760" s="11">
        <v>217</v>
      </c>
      <c r="J760" s="11">
        <v>186</v>
      </c>
      <c r="K760" s="11">
        <v>168</v>
      </c>
      <c r="L760" s="11">
        <v>176</v>
      </c>
      <c r="M760" s="11">
        <v>171</v>
      </c>
      <c r="N760" s="11">
        <v>165</v>
      </c>
      <c r="O760" s="11">
        <v>171</v>
      </c>
      <c r="P760" s="11">
        <v>167</v>
      </c>
      <c r="Q760" s="11">
        <v>24</v>
      </c>
      <c r="R760" s="11">
        <v>23</v>
      </c>
      <c r="S760" s="11">
        <v>21</v>
      </c>
      <c r="T760" s="11">
        <v>17</v>
      </c>
      <c r="U760" s="11">
        <v>28</v>
      </c>
      <c r="V760" s="11">
        <v>20</v>
      </c>
      <c r="W760" s="11">
        <v>23</v>
      </c>
      <c r="X760" s="11">
        <v>1</v>
      </c>
      <c r="Y760" s="11">
        <f t="shared" si="72"/>
        <v>2912</v>
      </c>
      <c r="Z760" s="24">
        <f t="shared" si="73"/>
        <v>609</v>
      </c>
      <c r="AA760" s="11">
        <f t="shared" si="74"/>
        <v>3521</v>
      </c>
    </row>
    <row r="761" spans="1:27" x14ac:dyDescent="0.25">
      <c r="A761" s="22" t="str">
        <f t="shared" si="70"/>
        <v>City of Yonkers Ward 2 ED 12</v>
      </c>
      <c r="B761" s="11">
        <v>250212</v>
      </c>
      <c r="C761" s="11">
        <v>148</v>
      </c>
      <c r="D761" s="11">
        <v>140</v>
      </c>
      <c r="E761" s="11">
        <v>141</v>
      </c>
      <c r="F761" s="11">
        <v>145</v>
      </c>
      <c r="G761" s="11">
        <v>144</v>
      </c>
      <c r="H761" s="11">
        <v>134</v>
      </c>
      <c r="I761" s="11">
        <v>138</v>
      </c>
      <c r="J761" s="11">
        <v>204</v>
      </c>
      <c r="K761" s="11">
        <v>189</v>
      </c>
      <c r="L761" s="11">
        <v>200</v>
      </c>
      <c r="M761" s="11">
        <v>191</v>
      </c>
      <c r="N761" s="11">
        <v>184</v>
      </c>
      <c r="O761" s="11">
        <v>191</v>
      </c>
      <c r="P761" s="11">
        <v>187</v>
      </c>
      <c r="Q761" s="11">
        <v>11</v>
      </c>
      <c r="R761" s="11">
        <v>12</v>
      </c>
      <c r="S761" s="11">
        <v>16</v>
      </c>
      <c r="T761" s="11">
        <v>16</v>
      </c>
      <c r="U761" s="11">
        <v>15</v>
      </c>
      <c r="V761" s="11">
        <v>10</v>
      </c>
      <c r="W761" s="11">
        <v>11</v>
      </c>
      <c r="X761" s="11">
        <v>0</v>
      </c>
      <c r="Y761" s="11">
        <f t="shared" si="72"/>
        <v>2427</v>
      </c>
      <c r="Z761" s="24">
        <f t="shared" si="73"/>
        <v>408</v>
      </c>
      <c r="AA761" s="11">
        <f t="shared" si="74"/>
        <v>2835</v>
      </c>
    </row>
    <row r="762" spans="1:27" x14ac:dyDescent="0.25">
      <c r="A762" s="22" t="str">
        <f t="shared" si="70"/>
        <v>City of Yonkers Ward 2 ED 13</v>
      </c>
      <c r="B762" s="11">
        <v>250213</v>
      </c>
      <c r="C762" s="11">
        <v>106</v>
      </c>
      <c r="D762" s="11">
        <v>94</v>
      </c>
      <c r="E762" s="11">
        <v>100</v>
      </c>
      <c r="F762" s="11">
        <v>100</v>
      </c>
      <c r="G762" s="11">
        <v>99</v>
      </c>
      <c r="H762" s="11">
        <v>91</v>
      </c>
      <c r="I762" s="11">
        <v>92</v>
      </c>
      <c r="J762" s="11">
        <v>73</v>
      </c>
      <c r="K762" s="11">
        <v>68</v>
      </c>
      <c r="L762" s="11">
        <v>71</v>
      </c>
      <c r="M762" s="11">
        <v>68</v>
      </c>
      <c r="N762" s="11">
        <v>64</v>
      </c>
      <c r="O762" s="11">
        <v>60</v>
      </c>
      <c r="P762" s="11">
        <v>67</v>
      </c>
      <c r="Q762" s="11">
        <v>13</v>
      </c>
      <c r="R762" s="11">
        <v>11</v>
      </c>
      <c r="S762" s="11">
        <v>15</v>
      </c>
      <c r="T762" s="11">
        <v>14</v>
      </c>
      <c r="U762" s="11">
        <v>12</v>
      </c>
      <c r="V762" s="11">
        <v>11</v>
      </c>
      <c r="W762" s="11">
        <v>11</v>
      </c>
      <c r="X762" s="11">
        <v>0</v>
      </c>
      <c r="Y762" s="11">
        <f t="shared" si="72"/>
        <v>1240</v>
      </c>
      <c r="Z762" s="24">
        <f t="shared" si="73"/>
        <v>188</v>
      </c>
      <c r="AA762" s="11">
        <f t="shared" si="74"/>
        <v>1428</v>
      </c>
    </row>
    <row r="763" spans="1:27" x14ac:dyDescent="0.25">
      <c r="A763" s="22" t="str">
        <f t="shared" si="70"/>
        <v>City of Yonkers Ward 2 ED 14</v>
      </c>
      <c r="B763" s="11">
        <v>250214</v>
      </c>
      <c r="C763" s="11">
        <v>44</v>
      </c>
      <c r="D763" s="11">
        <v>40</v>
      </c>
      <c r="E763" s="11">
        <v>43</v>
      </c>
      <c r="F763" s="11">
        <v>40</v>
      </c>
      <c r="G763" s="11">
        <v>45</v>
      </c>
      <c r="H763" s="11">
        <v>41</v>
      </c>
      <c r="I763" s="11">
        <v>42</v>
      </c>
      <c r="J763" s="11">
        <v>41</v>
      </c>
      <c r="K763" s="11">
        <v>35</v>
      </c>
      <c r="L763" s="11">
        <v>36</v>
      </c>
      <c r="M763" s="11">
        <v>36</v>
      </c>
      <c r="N763" s="11">
        <v>35</v>
      </c>
      <c r="O763" s="11">
        <v>37</v>
      </c>
      <c r="P763" s="11">
        <v>34</v>
      </c>
      <c r="Q763" s="11">
        <v>4</v>
      </c>
      <c r="R763" s="11">
        <v>6</v>
      </c>
      <c r="S763" s="11">
        <v>6</v>
      </c>
      <c r="T763" s="11">
        <v>6</v>
      </c>
      <c r="U763" s="11">
        <v>5</v>
      </c>
      <c r="V763" s="11">
        <v>3</v>
      </c>
      <c r="W763" s="11">
        <v>4</v>
      </c>
      <c r="X763" s="11">
        <v>0</v>
      </c>
      <c r="Y763" s="11">
        <f t="shared" si="72"/>
        <v>583</v>
      </c>
      <c r="Z763" s="24">
        <f t="shared" si="73"/>
        <v>75</v>
      </c>
      <c r="AA763" s="11">
        <f t="shared" si="74"/>
        <v>658</v>
      </c>
    </row>
    <row r="764" spans="1:27" x14ac:dyDescent="0.25">
      <c r="A764" s="22" t="str">
        <f t="shared" si="70"/>
        <v>City of Yonkers Ward 2 ED 16</v>
      </c>
      <c r="B764" s="11">
        <v>250216</v>
      </c>
      <c r="C764" s="11">
        <v>58</v>
      </c>
      <c r="D764" s="11">
        <v>59</v>
      </c>
      <c r="E764" s="11">
        <v>58</v>
      </c>
      <c r="F764" s="11">
        <v>57</v>
      </c>
      <c r="G764" s="11">
        <v>60</v>
      </c>
      <c r="H764" s="11">
        <v>52</v>
      </c>
      <c r="I764" s="11">
        <v>54</v>
      </c>
      <c r="J764" s="11">
        <v>113</v>
      </c>
      <c r="K764" s="11">
        <v>102</v>
      </c>
      <c r="L764" s="11">
        <v>102</v>
      </c>
      <c r="M764" s="11">
        <v>102</v>
      </c>
      <c r="N764" s="11">
        <v>98</v>
      </c>
      <c r="O764" s="11">
        <v>103</v>
      </c>
      <c r="P764" s="11">
        <v>102</v>
      </c>
      <c r="Q764" s="11">
        <v>10</v>
      </c>
      <c r="R764" s="11">
        <v>6</v>
      </c>
      <c r="S764" s="11">
        <v>14</v>
      </c>
      <c r="T764" s="11">
        <v>9</v>
      </c>
      <c r="U764" s="11">
        <v>9</v>
      </c>
      <c r="V764" s="11">
        <v>6</v>
      </c>
      <c r="W764" s="11">
        <v>9</v>
      </c>
      <c r="X764" s="11">
        <v>0</v>
      </c>
      <c r="Y764" s="11">
        <f t="shared" si="72"/>
        <v>1183</v>
      </c>
      <c r="Z764" s="24">
        <f t="shared" si="73"/>
        <v>154</v>
      </c>
      <c r="AA764" s="11">
        <f t="shared" si="74"/>
        <v>1337</v>
      </c>
    </row>
    <row r="765" spans="1:27" x14ac:dyDescent="0.25">
      <c r="A765" s="22" t="str">
        <f t="shared" si="70"/>
        <v>City of Yonkers Ward 2 ED 18</v>
      </c>
      <c r="B765" s="11">
        <v>250218</v>
      </c>
      <c r="C765" s="11">
        <v>90</v>
      </c>
      <c r="D765" s="11">
        <v>80</v>
      </c>
      <c r="E765" s="11">
        <v>90</v>
      </c>
      <c r="F765" s="11">
        <v>90</v>
      </c>
      <c r="G765" s="11">
        <v>90</v>
      </c>
      <c r="H765" s="11">
        <v>87</v>
      </c>
      <c r="I765" s="11">
        <v>86</v>
      </c>
      <c r="J765" s="11">
        <v>26</v>
      </c>
      <c r="K765" s="11">
        <v>27</v>
      </c>
      <c r="L765" s="11">
        <v>28</v>
      </c>
      <c r="M765" s="11">
        <v>22</v>
      </c>
      <c r="N765" s="11">
        <v>20</v>
      </c>
      <c r="O765" s="11">
        <v>25</v>
      </c>
      <c r="P765" s="11">
        <v>23</v>
      </c>
      <c r="Q765" s="11">
        <v>2</v>
      </c>
      <c r="R765" s="11">
        <v>4</v>
      </c>
      <c r="S765" s="11">
        <v>1</v>
      </c>
      <c r="T765" s="11">
        <v>4</v>
      </c>
      <c r="U765" s="11">
        <v>2</v>
      </c>
      <c r="V765" s="11">
        <v>1</v>
      </c>
      <c r="W765" s="11">
        <v>2</v>
      </c>
      <c r="X765" s="11">
        <v>0</v>
      </c>
      <c r="Y765" s="11">
        <f t="shared" si="72"/>
        <v>800</v>
      </c>
      <c r="Z765" s="24">
        <f t="shared" si="73"/>
        <v>103</v>
      </c>
      <c r="AA765" s="11">
        <f t="shared" si="74"/>
        <v>903</v>
      </c>
    </row>
    <row r="766" spans="1:27" x14ac:dyDescent="0.25">
      <c r="A766" s="22" t="str">
        <f t="shared" si="70"/>
        <v>City of Yonkers Ward 2 ED 20</v>
      </c>
      <c r="B766" s="11">
        <v>250220</v>
      </c>
      <c r="C766" s="11">
        <v>60</v>
      </c>
      <c r="D766" s="11">
        <v>58</v>
      </c>
      <c r="E766" s="11">
        <v>63</v>
      </c>
      <c r="F766" s="11">
        <v>61</v>
      </c>
      <c r="G766" s="11">
        <v>59</v>
      </c>
      <c r="H766" s="11">
        <v>58</v>
      </c>
      <c r="I766" s="11">
        <v>55</v>
      </c>
      <c r="J766" s="11">
        <v>43</v>
      </c>
      <c r="K766" s="11">
        <v>39</v>
      </c>
      <c r="L766" s="11">
        <v>39</v>
      </c>
      <c r="M766" s="11">
        <v>43</v>
      </c>
      <c r="N766" s="11">
        <v>40</v>
      </c>
      <c r="O766" s="11">
        <v>39</v>
      </c>
      <c r="P766" s="11">
        <v>40</v>
      </c>
      <c r="Q766" s="11">
        <v>3</v>
      </c>
      <c r="R766" s="11">
        <v>4</v>
      </c>
      <c r="S766" s="11">
        <v>4</v>
      </c>
      <c r="T766" s="11">
        <v>3</v>
      </c>
      <c r="U766" s="11">
        <v>5</v>
      </c>
      <c r="V766" s="11">
        <v>3</v>
      </c>
      <c r="W766" s="11">
        <v>2</v>
      </c>
      <c r="X766" s="11">
        <v>0</v>
      </c>
      <c r="Y766" s="11">
        <f t="shared" si="72"/>
        <v>721</v>
      </c>
      <c r="Z766" s="24">
        <f t="shared" si="73"/>
        <v>182</v>
      </c>
      <c r="AA766" s="11">
        <f t="shared" si="74"/>
        <v>903</v>
      </c>
    </row>
    <row r="767" spans="1:27" x14ac:dyDescent="0.25">
      <c r="A767" s="22" t="str">
        <f t="shared" si="70"/>
        <v>City of Yonkers Ward 2 ED 22</v>
      </c>
      <c r="B767" s="11">
        <v>250222</v>
      </c>
      <c r="C767" s="11">
        <v>0</v>
      </c>
      <c r="D767" s="11">
        <v>0</v>
      </c>
      <c r="E767" s="11">
        <v>0</v>
      </c>
      <c r="F767" s="11">
        <v>0</v>
      </c>
      <c r="G767" s="11">
        <v>0</v>
      </c>
      <c r="H767" s="11">
        <v>0</v>
      </c>
      <c r="I767" s="11">
        <v>0</v>
      </c>
      <c r="J767" s="11">
        <v>0</v>
      </c>
      <c r="K767" s="11">
        <v>0</v>
      </c>
      <c r="L767" s="11">
        <v>0</v>
      </c>
      <c r="M767" s="11">
        <v>0</v>
      </c>
      <c r="N767" s="11">
        <v>0</v>
      </c>
      <c r="O767" s="11">
        <v>0</v>
      </c>
      <c r="P767" s="11">
        <v>0</v>
      </c>
      <c r="Q767" s="11">
        <v>0</v>
      </c>
      <c r="R767" s="11">
        <v>0</v>
      </c>
      <c r="S767" s="11">
        <v>0</v>
      </c>
      <c r="T767" s="11">
        <v>0</v>
      </c>
      <c r="U767" s="11">
        <v>0</v>
      </c>
      <c r="V767" s="11">
        <v>0</v>
      </c>
      <c r="W767" s="11">
        <v>0</v>
      </c>
      <c r="X767" s="11">
        <v>0</v>
      </c>
      <c r="Y767" s="11">
        <f t="shared" si="72"/>
        <v>0</v>
      </c>
      <c r="Z767" s="24">
        <f t="shared" si="73"/>
        <v>0</v>
      </c>
      <c r="AA767" s="11">
        <f t="shared" si="74"/>
        <v>0</v>
      </c>
    </row>
    <row r="768" spans="1:27" x14ac:dyDescent="0.25">
      <c r="A768" s="22" t="str">
        <f t="shared" si="70"/>
        <v>City of Yonkers Ward 2 ED 23</v>
      </c>
      <c r="B768" s="11">
        <v>250223</v>
      </c>
      <c r="C768" s="11">
        <v>0</v>
      </c>
      <c r="D768" s="11">
        <v>0</v>
      </c>
      <c r="E768" s="11">
        <v>0</v>
      </c>
      <c r="F768" s="11">
        <v>0</v>
      </c>
      <c r="G768" s="11">
        <v>0</v>
      </c>
      <c r="H768" s="11">
        <v>0</v>
      </c>
      <c r="I768" s="11">
        <v>0</v>
      </c>
      <c r="J768" s="11">
        <v>0</v>
      </c>
      <c r="K768" s="11">
        <v>0</v>
      </c>
      <c r="L768" s="11">
        <v>0</v>
      </c>
      <c r="M768" s="11">
        <v>0</v>
      </c>
      <c r="N768" s="11">
        <v>0</v>
      </c>
      <c r="O768" s="11">
        <v>0</v>
      </c>
      <c r="P768" s="11">
        <v>0</v>
      </c>
      <c r="Q768" s="11">
        <v>0</v>
      </c>
      <c r="R768" s="11">
        <v>0</v>
      </c>
      <c r="S768" s="11">
        <v>0</v>
      </c>
      <c r="T768" s="11">
        <v>0</v>
      </c>
      <c r="U768" s="11">
        <v>0</v>
      </c>
      <c r="V768" s="11">
        <v>0</v>
      </c>
      <c r="W768" s="11">
        <v>0</v>
      </c>
      <c r="X768" s="11">
        <v>0</v>
      </c>
      <c r="Y768" s="11">
        <f t="shared" si="72"/>
        <v>0</v>
      </c>
      <c r="Z768" s="24">
        <f t="shared" si="73"/>
        <v>0</v>
      </c>
      <c r="AA768" s="11">
        <f t="shared" si="74"/>
        <v>0</v>
      </c>
    </row>
    <row r="769" spans="1:27" x14ac:dyDescent="0.25">
      <c r="A769" s="22" t="str">
        <f t="shared" si="70"/>
        <v>City of Yonkers Ward 2 ED 24</v>
      </c>
      <c r="B769" s="11">
        <v>250224</v>
      </c>
      <c r="C769" s="11">
        <v>50</v>
      </c>
      <c r="D769" s="11">
        <v>49</v>
      </c>
      <c r="E769" s="11">
        <v>52</v>
      </c>
      <c r="F769" s="11">
        <v>53</v>
      </c>
      <c r="G769" s="11">
        <v>52</v>
      </c>
      <c r="H769" s="11">
        <v>47</v>
      </c>
      <c r="I769" s="11">
        <v>54</v>
      </c>
      <c r="J769" s="11">
        <v>76</v>
      </c>
      <c r="K769" s="11">
        <v>71</v>
      </c>
      <c r="L769" s="11">
        <v>66</v>
      </c>
      <c r="M769" s="11">
        <v>63</v>
      </c>
      <c r="N769" s="11">
        <v>66</v>
      </c>
      <c r="O769" s="11">
        <v>70</v>
      </c>
      <c r="P769" s="11">
        <v>64</v>
      </c>
      <c r="Q769" s="11">
        <v>7</v>
      </c>
      <c r="R769" s="11">
        <v>5</v>
      </c>
      <c r="S769" s="11">
        <v>9</v>
      </c>
      <c r="T769" s="11">
        <v>10</v>
      </c>
      <c r="U769" s="11">
        <v>7</v>
      </c>
      <c r="V769" s="11">
        <v>5</v>
      </c>
      <c r="W769" s="11">
        <v>7</v>
      </c>
      <c r="X769" s="11">
        <v>0</v>
      </c>
      <c r="Y769" s="11">
        <f t="shared" si="72"/>
        <v>883</v>
      </c>
      <c r="Z769" s="24">
        <f t="shared" si="73"/>
        <v>160</v>
      </c>
      <c r="AA769" s="11">
        <f t="shared" si="74"/>
        <v>1043</v>
      </c>
    </row>
    <row r="770" spans="1:27" x14ac:dyDescent="0.25">
      <c r="A770" s="22" t="str">
        <f t="shared" si="70"/>
        <v>City of Yonkers Ward 2 ED 26</v>
      </c>
      <c r="B770" s="11">
        <v>250226</v>
      </c>
      <c r="C770" s="11">
        <v>64</v>
      </c>
      <c r="D770" s="11">
        <v>56</v>
      </c>
      <c r="E770" s="11">
        <v>62</v>
      </c>
      <c r="F770" s="11">
        <v>59</v>
      </c>
      <c r="G770" s="11">
        <v>71</v>
      </c>
      <c r="H770" s="11">
        <v>56</v>
      </c>
      <c r="I770" s="11">
        <v>61</v>
      </c>
      <c r="J770" s="11">
        <v>33</v>
      </c>
      <c r="K770" s="11">
        <v>30</v>
      </c>
      <c r="L770" s="11">
        <v>28</v>
      </c>
      <c r="M770" s="11">
        <v>27</v>
      </c>
      <c r="N770" s="11">
        <v>23</v>
      </c>
      <c r="O770" s="11">
        <v>27</v>
      </c>
      <c r="P770" s="11">
        <v>28</v>
      </c>
      <c r="Q770" s="11">
        <v>4</v>
      </c>
      <c r="R770" s="11">
        <v>3</v>
      </c>
      <c r="S770" s="11">
        <v>5</v>
      </c>
      <c r="T770" s="11">
        <v>3</v>
      </c>
      <c r="U770" s="11">
        <v>6</v>
      </c>
      <c r="V770" s="11">
        <v>2</v>
      </c>
      <c r="W770" s="11">
        <v>1</v>
      </c>
      <c r="X770" s="11">
        <v>0</v>
      </c>
      <c r="Y770" s="11">
        <f t="shared" si="72"/>
        <v>649</v>
      </c>
      <c r="Z770" s="24">
        <f t="shared" si="73"/>
        <v>114</v>
      </c>
      <c r="AA770" s="11">
        <f t="shared" si="74"/>
        <v>763</v>
      </c>
    </row>
    <row r="771" spans="1:27" ht="13.8" thickBot="1" x14ac:dyDescent="0.3">
      <c r="A771" s="18" t="str">
        <f t="shared" si="70"/>
        <v>City of Yonkers Ward 2 ED 29</v>
      </c>
      <c r="B771" s="19">
        <v>250229</v>
      </c>
      <c r="C771" s="19">
        <v>0</v>
      </c>
      <c r="D771" s="19">
        <v>0</v>
      </c>
      <c r="E771" s="19">
        <v>0</v>
      </c>
      <c r="F771" s="19">
        <v>0</v>
      </c>
      <c r="G771" s="19">
        <v>0</v>
      </c>
      <c r="H771" s="19">
        <v>0</v>
      </c>
      <c r="I771" s="19">
        <v>0</v>
      </c>
      <c r="J771" s="19">
        <v>0</v>
      </c>
      <c r="K771" s="19">
        <v>0</v>
      </c>
      <c r="L771" s="19">
        <v>0</v>
      </c>
      <c r="M771" s="19">
        <v>0</v>
      </c>
      <c r="N771" s="19">
        <v>0</v>
      </c>
      <c r="O771" s="19">
        <v>0</v>
      </c>
      <c r="P771" s="19">
        <v>0</v>
      </c>
      <c r="Q771" s="19">
        <v>0</v>
      </c>
      <c r="R771" s="19">
        <v>0</v>
      </c>
      <c r="S771" s="19">
        <v>0</v>
      </c>
      <c r="T771" s="19">
        <v>0</v>
      </c>
      <c r="U771" s="19">
        <v>0</v>
      </c>
      <c r="V771" s="19">
        <v>0</v>
      </c>
      <c r="W771" s="19">
        <v>0</v>
      </c>
      <c r="X771" s="19">
        <v>0</v>
      </c>
      <c r="Y771" s="19">
        <f t="shared" si="72"/>
        <v>0</v>
      </c>
      <c r="Z771" s="26">
        <f t="shared" si="73"/>
        <v>0</v>
      </c>
      <c r="AA771" s="19">
        <f t="shared" si="74"/>
        <v>0</v>
      </c>
    </row>
    <row r="772" spans="1:27" x14ac:dyDescent="0.25">
      <c r="A772" s="22"/>
      <c r="B772" s="11" t="s">
        <v>977</v>
      </c>
      <c r="C772" s="11">
        <f>SUM(C750:C771)</f>
        <v>1861</v>
      </c>
      <c r="D772" s="11">
        <f t="shared" ref="D772:AA772" si="76">SUM(D750:D771)</f>
        <v>1746</v>
      </c>
      <c r="E772" s="11">
        <f t="shared" si="76"/>
        <v>1780</v>
      </c>
      <c r="F772" s="11">
        <f t="shared" si="76"/>
        <v>1817</v>
      </c>
      <c r="G772" s="11">
        <f t="shared" si="76"/>
        <v>1846</v>
      </c>
      <c r="H772" s="11">
        <f t="shared" si="76"/>
        <v>1684</v>
      </c>
      <c r="I772" s="11">
        <f t="shared" si="76"/>
        <v>1745</v>
      </c>
      <c r="J772" s="11">
        <f t="shared" si="76"/>
        <v>1987</v>
      </c>
      <c r="K772" s="11">
        <f t="shared" si="76"/>
        <v>1820</v>
      </c>
      <c r="L772" s="11">
        <f t="shared" si="76"/>
        <v>1888</v>
      </c>
      <c r="M772" s="11">
        <f t="shared" si="76"/>
        <v>1826</v>
      </c>
      <c r="N772" s="11">
        <f t="shared" si="76"/>
        <v>1745</v>
      </c>
      <c r="O772" s="11">
        <f t="shared" si="76"/>
        <v>1825</v>
      </c>
      <c r="P772" s="11">
        <f t="shared" si="76"/>
        <v>1807</v>
      </c>
      <c r="Q772" s="11">
        <f t="shared" si="76"/>
        <v>187</v>
      </c>
      <c r="R772" s="11">
        <f t="shared" si="76"/>
        <v>176</v>
      </c>
      <c r="S772" s="11">
        <f t="shared" si="76"/>
        <v>199</v>
      </c>
      <c r="T772" s="11">
        <f t="shared" si="76"/>
        <v>183</v>
      </c>
      <c r="U772" s="11">
        <f t="shared" si="76"/>
        <v>197</v>
      </c>
      <c r="V772" s="11">
        <f t="shared" si="76"/>
        <v>138</v>
      </c>
      <c r="W772" s="11">
        <f t="shared" si="76"/>
        <v>156</v>
      </c>
      <c r="X772" s="11">
        <f t="shared" si="76"/>
        <v>3</v>
      </c>
      <c r="Y772" s="11">
        <f t="shared" si="76"/>
        <v>26616</v>
      </c>
      <c r="Z772" s="11">
        <f t="shared" si="76"/>
        <v>4247</v>
      </c>
      <c r="AA772" s="11">
        <f t="shared" si="76"/>
        <v>30863</v>
      </c>
    </row>
    <row r="773" spans="1:27" x14ac:dyDescent="0.25">
      <c r="A773" s="22" t="str">
        <f t="shared" si="70"/>
        <v>City of Yonkers Ward 3 ED 1</v>
      </c>
      <c r="B773" s="11">
        <v>250301</v>
      </c>
      <c r="C773" s="11">
        <v>19</v>
      </c>
      <c r="D773" s="11">
        <v>20</v>
      </c>
      <c r="E773" s="11">
        <v>20</v>
      </c>
      <c r="F773" s="11">
        <v>18</v>
      </c>
      <c r="G773" s="11">
        <v>20</v>
      </c>
      <c r="H773" s="11">
        <v>19</v>
      </c>
      <c r="I773" s="11">
        <v>18</v>
      </c>
      <c r="J773" s="11">
        <v>5</v>
      </c>
      <c r="K773" s="11">
        <v>5</v>
      </c>
      <c r="L773" s="11">
        <v>4</v>
      </c>
      <c r="M773" s="11">
        <v>4</v>
      </c>
      <c r="N773" s="11">
        <v>4</v>
      </c>
      <c r="O773" s="11">
        <v>4</v>
      </c>
      <c r="P773" s="11">
        <v>4</v>
      </c>
      <c r="Q773" s="11">
        <v>0</v>
      </c>
      <c r="R773" s="11">
        <v>0</v>
      </c>
      <c r="S773" s="11">
        <v>0</v>
      </c>
      <c r="T773" s="11">
        <v>1</v>
      </c>
      <c r="U773" s="11">
        <v>0</v>
      </c>
      <c r="V773" s="11">
        <v>0</v>
      </c>
      <c r="W773" s="11">
        <v>0</v>
      </c>
      <c r="X773" s="11">
        <v>0</v>
      </c>
      <c r="Y773" s="11">
        <f t="shared" si="72"/>
        <v>165</v>
      </c>
      <c r="Z773" s="24">
        <f t="shared" si="73"/>
        <v>52</v>
      </c>
      <c r="AA773" s="11">
        <f t="shared" si="74"/>
        <v>217</v>
      </c>
    </row>
    <row r="774" spans="1:27" x14ac:dyDescent="0.25">
      <c r="A774" s="22" t="str">
        <f t="shared" si="70"/>
        <v>City of Yonkers Ward 3 ED 2</v>
      </c>
      <c r="B774" s="11">
        <v>250302</v>
      </c>
      <c r="C774" s="11">
        <v>40</v>
      </c>
      <c r="D774" s="11">
        <v>37</v>
      </c>
      <c r="E774" s="11">
        <v>40</v>
      </c>
      <c r="F774" s="11">
        <v>41</v>
      </c>
      <c r="G774" s="11">
        <v>42</v>
      </c>
      <c r="H774" s="11">
        <v>36</v>
      </c>
      <c r="I774" s="11">
        <v>40</v>
      </c>
      <c r="J774" s="11">
        <v>55</v>
      </c>
      <c r="K774" s="11">
        <v>56</v>
      </c>
      <c r="L774" s="11">
        <v>51</v>
      </c>
      <c r="M774" s="11">
        <v>53</v>
      </c>
      <c r="N774" s="11">
        <v>51</v>
      </c>
      <c r="O774" s="11">
        <v>54</v>
      </c>
      <c r="P774" s="11">
        <v>49</v>
      </c>
      <c r="Q774" s="11">
        <v>3</v>
      </c>
      <c r="R774" s="11">
        <v>1</v>
      </c>
      <c r="S774" s="11">
        <v>4</v>
      </c>
      <c r="T774" s="11">
        <v>5</v>
      </c>
      <c r="U774" s="11">
        <v>4</v>
      </c>
      <c r="V774" s="11">
        <v>3</v>
      </c>
      <c r="W774" s="11">
        <v>2</v>
      </c>
      <c r="X774" s="11">
        <v>0</v>
      </c>
      <c r="Y774" s="11">
        <f t="shared" si="72"/>
        <v>667</v>
      </c>
      <c r="Z774" s="24">
        <f t="shared" si="73"/>
        <v>89</v>
      </c>
      <c r="AA774" s="11">
        <f t="shared" si="74"/>
        <v>756</v>
      </c>
    </row>
    <row r="775" spans="1:27" x14ac:dyDescent="0.25">
      <c r="A775" s="22" t="str">
        <f t="shared" si="70"/>
        <v>City of Yonkers Ward 3 ED 3</v>
      </c>
      <c r="B775" s="11">
        <v>250303</v>
      </c>
      <c r="C775" s="11">
        <v>147</v>
      </c>
      <c r="D775" s="11">
        <v>140</v>
      </c>
      <c r="E775" s="11">
        <v>143</v>
      </c>
      <c r="F775" s="11">
        <v>147</v>
      </c>
      <c r="G775" s="11">
        <v>152</v>
      </c>
      <c r="H775" s="11">
        <v>136</v>
      </c>
      <c r="I775" s="11">
        <v>134</v>
      </c>
      <c r="J775" s="11">
        <v>30</v>
      </c>
      <c r="K775" s="11">
        <v>30</v>
      </c>
      <c r="L775" s="11">
        <v>35</v>
      </c>
      <c r="M775" s="11">
        <v>27</v>
      </c>
      <c r="N775" s="11">
        <v>24</v>
      </c>
      <c r="O775" s="11">
        <v>29</v>
      </c>
      <c r="P775" s="11">
        <v>28</v>
      </c>
      <c r="Q775" s="11">
        <v>9</v>
      </c>
      <c r="R775" s="11">
        <v>6</v>
      </c>
      <c r="S775" s="11">
        <v>10</v>
      </c>
      <c r="T775" s="11">
        <v>6</v>
      </c>
      <c r="U775" s="11">
        <v>9</v>
      </c>
      <c r="V775" s="11">
        <v>6</v>
      </c>
      <c r="W775" s="11">
        <v>6</v>
      </c>
      <c r="X775" s="11">
        <v>0</v>
      </c>
      <c r="Y775" s="11">
        <f t="shared" si="72"/>
        <v>1254</v>
      </c>
      <c r="Z775" s="24">
        <f t="shared" si="73"/>
        <v>265</v>
      </c>
      <c r="AA775" s="11">
        <f t="shared" si="74"/>
        <v>1519</v>
      </c>
    </row>
    <row r="776" spans="1:27" x14ac:dyDescent="0.25">
      <c r="A776" s="22" t="str">
        <f t="shared" si="70"/>
        <v>City of Yonkers Ward 3 ED 4</v>
      </c>
      <c r="B776" s="11">
        <v>250304</v>
      </c>
      <c r="C776" s="11">
        <v>86</v>
      </c>
      <c r="D776" s="11">
        <v>74</v>
      </c>
      <c r="E776" s="11">
        <v>83</v>
      </c>
      <c r="F776" s="11">
        <v>84</v>
      </c>
      <c r="G776" s="11">
        <v>84</v>
      </c>
      <c r="H776" s="11">
        <v>72</v>
      </c>
      <c r="I776" s="11">
        <v>76</v>
      </c>
      <c r="J776" s="11">
        <v>62</v>
      </c>
      <c r="K776" s="11">
        <v>55</v>
      </c>
      <c r="L776" s="11">
        <v>60</v>
      </c>
      <c r="M776" s="11">
        <v>59</v>
      </c>
      <c r="N776" s="11">
        <v>54</v>
      </c>
      <c r="O776" s="11">
        <v>59</v>
      </c>
      <c r="P776" s="11">
        <v>57</v>
      </c>
      <c r="Q776" s="11">
        <v>10</v>
      </c>
      <c r="R776" s="11">
        <v>8</v>
      </c>
      <c r="S776" s="11">
        <v>8</v>
      </c>
      <c r="T776" s="11">
        <v>7</v>
      </c>
      <c r="U776" s="11">
        <v>9</v>
      </c>
      <c r="V776" s="11">
        <v>6</v>
      </c>
      <c r="W776" s="11">
        <v>6</v>
      </c>
      <c r="X776" s="11">
        <v>0</v>
      </c>
      <c r="Y776" s="11">
        <f t="shared" si="72"/>
        <v>1019</v>
      </c>
      <c r="Z776" s="24">
        <f t="shared" si="73"/>
        <v>122</v>
      </c>
      <c r="AA776" s="11">
        <f t="shared" si="74"/>
        <v>1141</v>
      </c>
    </row>
    <row r="777" spans="1:27" x14ac:dyDescent="0.25">
      <c r="A777" s="22" t="str">
        <f t="shared" si="70"/>
        <v>City of Yonkers Ward 3 ED 5</v>
      </c>
      <c r="B777" s="11">
        <v>250305</v>
      </c>
      <c r="C777" s="11">
        <v>12</v>
      </c>
      <c r="D777" s="11">
        <v>10</v>
      </c>
      <c r="E777" s="11">
        <v>11</v>
      </c>
      <c r="F777" s="11">
        <v>11</v>
      </c>
      <c r="G777" s="11">
        <v>13</v>
      </c>
      <c r="H777" s="11">
        <v>10</v>
      </c>
      <c r="I777" s="11">
        <v>10</v>
      </c>
      <c r="J777" s="11">
        <v>9</v>
      </c>
      <c r="K777" s="11">
        <v>7</v>
      </c>
      <c r="L777" s="11">
        <v>9</v>
      </c>
      <c r="M777" s="11">
        <v>7</v>
      </c>
      <c r="N777" s="11">
        <v>8</v>
      </c>
      <c r="O777" s="11">
        <v>7</v>
      </c>
      <c r="P777" s="11">
        <v>9</v>
      </c>
      <c r="Q777" s="11">
        <v>0</v>
      </c>
      <c r="R777" s="11">
        <v>0</v>
      </c>
      <c r="S777" s="11">
        <v>0</v>
      </c>
      <c r="T777" s="11">
        <v>0</v>
      </c>
      <c r="U777" s="11">
        <v>0</v>
      </c>
      <c r="V777" s="11">
        <v>0</v>
      </c>
      <c r="W777" s="11">
        <v>0</v>
      </c>
      <c r="X777" s="11">
        <v>0</v>
      </c>
      <c r="Y777" s="11">
        <f t="shared" si="72"/>
        <v>133</v>
      </c>
      <c r="Z777" s="24">
        <f t="shared" si="73"/>
        <v>7</v>
      </c>
      <c r="AA777" s="11">
        <f t="shared" si="74"/>
        <v>140</v>
      </c>
    </row>
    <row r="778" spans="1:27" x14ac:dyDescent="0.25">
      <c r="A778" s="22" t="str">
        <f t="shared" si="70"/>
        <v>City of Yonkers Ward 3 ED 6</v>
      </c>
      <c r="B778" s="11">
        <v>250306</v>
      </c>
      <c r="C778" s="11">
        <v>35</v>
      </c>
      <c r="D778" s="11">
        <v>36</v>
      </c>
      <c r="E778" s="11">
        <v>36</v>
      </c>
      <c r="F778" s="11">
        <v>38</v>
      </c>
      <c r="G778" s="11">
        <v>38</v>
      </c>
      <c r="H778" s="11">
        <v>36</v>
      </c>
      <c r="I778" s="11">
        <v>37</v>
      </c>
      <c r="J778" s="11">
        <v>32</v>
      </c>
      <c r="K778" s="11">
        <v>28</v>
      </c>
      <c r="L778" s="11">
        <v>31</v>
      </c>
      <c r="M778" s="11">
        <v>27</v>
      </c>
      <c r="N778" s="11">
        <v>25</v>
      </c>
      <c r="O778" s="11">
        <v>30</v>
      </c>
      <c r="P778" s="11">
        <v>29</v>
      </c>
      <c r="Q778" s="11">
        <v>4</v>
      </c>
      <c r="R778" s="11">
        <v>4</v>
      </c>
      <c r="S778" s="11">
        <v>4</v>
      </c>
      <c r="T778" s="11">
        <v>4</v>
      </c>
      <c r="U778" s="11">
        <v>7</v>
      </c>
      <c r="V778" s="11">
        <v>5</v>
      </c>
      <c r="W778" s="11">
        <v>3</v>
      </c>
      <c r="X778" s="11">
        <v>0</v>
      </c>
      <c r="Y778" s="11">
        <f t="shared" si="72"/>
        <v>489</v>
      </c>
      <c r="Z778" s="24">
        <f t="shared" si="73"/>
        <v>71</v>
      </c>
      <c r="AA778" s="11">
        <f t="shared" si="74"/>
        <v>560</v>
      </c>
    </row>
    <row r="779" spans="1:27" x14ac:dyDescent="0.25">
      <c r="A779" s="22" t="str">
        <f t="shared" si="70"/>
        <v>City of Yonkers Ward 3 ED 7</v>
      </c>
      <c r="B779" s="11">
        <v>250307</v>
      </c>
      <c r="C779" s="11">
        <v>244</v>
      </c>
      <c r="D779" s="11">
        <v>228</v>
      </c>
      <c r="E779" s="11">
        <v>238</v>
      </c>
      <c r="F779" s="11">
        <v>241</v>
      </c>
      <c r="G779" s="11">
        <v>235</v>
      </c>
      <c r="H779" s="11">
        <v>220</v>
      </c>
      <c r="I779" s="11">
        <v>231</v>
      </c>
      <c r="J779" s="11">
        <v>23</v>
      </c>
      <c r="K779" s="11">
        <v>18</v>
      </c>
      <c r="L779" s="11">
        <v>17</v>
      </c>
      <c r="M779" s="11">
        <v>19</v>
      </c>
      <c r="N779" s="11">
        <v>19</v>
      </c>
      <c r="O779" s="11">
        <v>21</v>
      </c>
      <c r="P779" s="11">
        <v>19</v>
      </c>
      <c r="Q779" s="11">
        <v>5</v>
      </c>
      <c r="R779" s="11">
        <v>7</v>
      </c>
      <c r="S779" s="11">
        <v>7</v>
      </c>
      <c r="T779" s="11">
        <v>7</v>
      </c>
      <c r="U779" s="11">
        <v>4</v>
      </c>
      <c r="V779" s="11">
        <v>7</v>
      </c>
      <c r="W779" s="11">
        <v>8</v>
      </c>
      <c r="X779" s="11">
        <v>0</v>
      </c>
      <c r="Y779" s="11">
        <f t="shared" si="72"/>
        <v>1818</v>
      </c>
      <c r="Z779" s="24">
        <f t="shared" si="73"/>
        <v>492</v>
      </c>
      <c r="AA779" s="11">
        <f t="shared" si="74"/>
        <v>2310</v>
      </c>
    </row>
    <row r="780" spans="1:27" x14ac:dyDescent="0.25">
      <c r="A780" s="22" t="str">
        <f t="shared" si="70"/>
        <v>City of Yonkers Ward 3 ED 8</v>
      </c>
      <c r="B780" s="11">
        <v>250308</v>
      </c>
      <c r="C780" s="11">
        <v>113</v>
      </c>
      <c r="D780" s="11">
        <v>106</v>
      </c>
      <c r="E780" s="11">
        <v>104</v>
      </c>
      <c r="F780" s="11">
        <v>111</v>
      </c>
      <c r="G780" s="11">
        <v>107</v>
      </c>
      <c r="H780" s="11">
        <v>104</v>
      </c>
      <c r="I780" s="11">
        <v>104</v>
      </c>
      <c r="J780" s="11">
        <v>21</v>
      </c>
      <c r="K780" s="11">
        <v>18</v>
      </c>
      <c r="L780" s="11">
        <v>20</v>
      </c>
      <c r="M780" s="11">
        <v>18</v>
      </c>
      <c r="N780" s="11">
        <v>18</v>
      </c>
      <c r="O780" s="11">
        <v>18</v>
      </c>
      <c r="P780" s="11">
        <v>17</v>
      </c>
      <c r="Q780" s="11">
        <v>1</v>
      </c>
      <c r="R780" s="11">
        <v>3</v>
      </c>
      <c r="S780" s="11">
        <v>2</v>
      </c>
      <c r="T780" s="11">
        <v>1</v>
      </c>
      <c r="U780" s="11">
        <v>0</v>
      </c>
      <c r="V780" s="11">
        <v>2</v>
      </c>
      <c r="W780" s="11">
        <v>3</v>
      </c>
      <c r="X780" s="11">
        <v>0</v>
      </c>
      <c r="Y780" s="11">
        <f t="shared" si="72"/>
        <v>891</v>
      </c>
      <c r="Z780" s="24">
        <f t="shared" si="73"/>
        <v>194</v>
      </c>
      <c r="AA780" s="11">
        <f t="shared" si="74"/>
        <v>1085</v>
      </c>
    </row>
    <row r="781" spans="1:27" x14ac:dyDescent="0.25">
      <c r="A781" s="22" t="str">
        <f t="shared" si="70"/>
        <v>City of Yonkers Ward 3 ED 10</v>
      </c>
      <c r="B781" s="11">
        <v>250310</v>
      </c>
      <c r="C781" s="11">
        <v>141</v>
      </c>
      <c r="D781" s="11">
        <v>127</v>
      </c>
      <c r="E781" s="11">
        <v>131</v>
      </c>
      <c r="F781" s="11">
        <v>127</v>
      </c>
      <c r="G781" s="11">
        <v>137</v>
      </c>
      <c r="H781" s="11">
        <v>120</v>
      </c>
      <c r="I781" s="11">
        <v>128</v>
      </c>
      <c r="J781" s="11">
        <v>119</v>
      </c>
      <c r="K781" s="11">
        <v>116</v>
      </c>
      <c r="L781" s="11">
        <v>116</v>
      </c>
      <c r="M781" s="11">
        <v>116</v>
      </c>
      <c r="N781" s="11">
        <v>105</v>
      </c>
      <c r="O781" s="11">
        <v>105</v>
      </c>
      <c r="P781" s="11">
        <v>111</v>
      </c>
      <c r="Q781" s="11">
        <v>8</v>
      </c>
      <c r="R781" s="11">
        <v>8</v>
      </c>
      <c r="S781" s="11">
        <v>12</v>
      </c>
      <c r="T781" s="11">
        <v>10</v>
      </c>
      <c r="U781" s="11">
        <v>10</v>
      </c>
      <c r="V781" s="11">
        <v>9</v>
      </c>
      <c r="W781" s="11">
        <v>6</v>
      </c>
      <c r="X781" s="11">
        <v>0</v>
      </c>
      <c r="Y781" s="11">
        <f t="shared" si="72"/>
        <v>1762</v>
      </c>
      <c r="Z781" s="24">
        <f t="shared" si="73"/>
        <v>352</v>
      </c>
      <c r="AA781" s="11">
        <f t="shared" si="74"/>
        <v>2114</v>
      </c>
    </row>
    <row r="782" spans="1:27" x14ac:dyDescent="0.25">
      <c r="A782" s="22" t="str">
        <f t="shared" si="70"/>
        <v>City of Yonkers Ward 3 ED 11</v>
      </c>
      <c r="B782" s="11">
        <v>250311</v>
      </c>
      <c r="C782" s="11">
        <v>104</v>
      </c>
      <c r="D782" s="11">
        <v>102</v>
      </c>
      <c r="E782" s="11">
        <v>109</v>
      </c>
      <c r="F782" s="11">
        <v>109</v>
      </c>
      <c r="G782" s="11">
        <v>107</v>
      </c>
      <c r="H782" s="11">
        <v>102</v>
      </c>
      <c r="I782" s="11">
        <v>100</v>
      </c>
      <c r="J782" s="11">
        <v>36</v>
      </c>
      <c r="K782" s="11">
        <v>37</v>
      </c>
      <c r="L782" s="11">
        <v>36</v>
      </c>
      <c r="M782" s="11">
        <v>32</v>
      </c>
      <c r="N782" s="11">
        <v>36</v>
      </c>
      <c r="O782" s="11">
        <v>34</v>
      </c>
      <c r="P782" s="11">
        <v>36</v>
      </c>
      <c r="Q782" s="11">
        <v>8</v>
      </c>
      <c r="R782" s="11">
        <v>7</v>
      </c>
      <c r="S782" s="11">
        <v>7</v>
      </c>
      <c r="T782" s="11">
        <v>7</v>
      </c>
      <c r="U782" s="11">
        <v>6</v>
      </c>
      <c r="V782" s="11">
        <v>7</v>
      </c>
      <c r="W782" s="11">
        <v>5</v>
      </c>
      <c r="X782" s="11">
        <v>0</v>
      </c>
      <c r="Y782" s="11">
        <f t="shared" si="72"/>
        <v>1027</v>
      </c>
      <c r="Z782" s="24">
        <f t="shared" si="73"/>
        <v>135</v>
      </c>
      <c r="AA782" s="11">
        <f t="shared" si="74"/>
        <v>1162</v>
      </c>
    </row>
    <row r="783" spans="1:27" x14ac:dyDescent="0.25">
      <c r="A783" s="22" t="str">
        <f t="shared" si="70"/>
        <v>City of Yonkers Ward 3 ED 12</v>
      </c>
      <c r="B783" s="11">
        <v>250312</v>
      </c>
      <c r="C783" s="11">
        <v>315</v>
      </c>
      <c r="D783" s="11">
        <v>300</v>
      </c>
      <c r="E783" s="11">
        <v>309</v>
      </c>
      <c r="F783" s="11">
        <v>309</v>
      </c>
      <c r="G783" s="11">
        <v>304</v>
      </c>
      <c r="H783" s="11">
        <v>295</v>
      </c>
      <c r="I783" s="11">
        <v>298</v>
      </c>
      <c r="J783" s="11">
        <v>71</v>
      </c>
      <c r="K783" s="11">
        <v>58</v>
      </c>
      <c r="L783" s="11">
        <v>62</v>
      </c>
      <c r="M783" s="11">
        <v>57</v>
      </c>
      <c r="N783" s="11">
        <v>57</v>
      </c>
      <c r="O783" s="11">
        <v>58</v>
      </c>
      <c r="P783" s="11">
        <v>60</v>
      </c>
      <c r="Q783" s="11">
        <v>14</v>
      </c>
      <c r="R783" s="11">
        <v>12</v>
      </c>
      <c r="S783" s="11">
        <v>12</v>
      </c>
      <c r="T783" s="11">
        <v>12</v>
      </c>
      <c r="U783" s="11">
        <v>17</v>
      </c>
      <c r="V783" s="11">
        <v>12</v>
      </c>
      <c r="W783" s="11">
        <v>14</v>
      </c>
      <c r="X783" s="11">
        <v>1</v>
      </c>
      <c r="Y783" s="11">
        <f t="shared" si="72"/>
        <v>2647</v>
      </c>
      <c r="Z783" s="24">
        <f t="shared" si="73"/>
        <v>538</v>
      </c>
      <c r="AA783" s="11">
        <f t="shared" si="74"/>
        <v>3185</v>
      </c>
    </row>
    <row r="784" spans="1:27" x14ac:dyDescent="0.25">
      <c r="A784" s="22" t="str">
        <f t="shared" si="70"/>
        <v>City of Yonkers Ward 3 ED 13</v>
      </c>
      <c r="B784" s="11">
        <v>250313</v>
      </c>
      <c r="C784" s="11">
        <v>70</v>
      </c>
      <c r="D784" s="11">
        <v>63</v>
      </c>
      <c r="E784" s="11">
        <v>71</v>
      </c>
      <c r="F784" s="11">
        <v>68</v>
      </c>
      <c r="G784" s="11">
        <v>71</v>
      </c>
      <c r="H784" s="11">
        <v>65</v>
      </c>
      <c r="I784" s="11">
        <v>69</v>
      </c>
      <c r="J784" s="11">
        <v>12</v>
      </c>
      <c r="K784" s="11">
        <v>8</v>
      </c>
      <c r="L784" s="11">
        <v>10</v>
      </c>
      <c r="M784" s="11">
        <v>9</v>
      </c>
      <c r="N784" s="11">
        <v>7</v>
      </c>
      <c r="O784" s="11">
        <v>7</v>
      </c>
      <c r="P784" s="11">
        <v>9</v>
      </c>
      <c r="Q784" s="11">
        <v>2</v>
      </c>
      <c r="R784" s="11">
        <v>2</v>
      </c>
      <c r="S784" s="11">
        <v>1</v>
      </c>
      <c r="T784" s="11">
        <v>2</v>
      </c>
      <c r="U784" s="11">
        <v>4</v>
      </c>
      <c r="V784" s="11">
        <v>1</v>
      </c>
      <c r="W784" s="11">
        <v>2</v>
      </c>
      <c r="X784" s="11">
        <v>0</v>
      </c>
      <c r="Y784" s="11">
        <f t="shared" si="72"/>
        <v>553</v>
      </c>
      <c r="Z784" s="24">
        <f t="shared" si="73"/>
        <v>182</v>
      </c>
      <c r="AA784" s="11">
        <f t="shared" si="74"/>
        <v>735</v>
      </c>
    </row>
    <row r="785" spans="1:27" x14ac:dyDescent="0.25">
      <c r="A785" s="22" t="str">
        <f t="shared" si="70"/>
        <v>City of Yonkers Ward 3 ED 15</v>
      </c>
      <c r="B785" s="11">
        <v>250315</v>
      </c>
      <c r="C785" s="11">
        <v>437</v>
      </c>
      <c r="D785" s="11">
        <v>423</v>
      </c>
      <c r="E785" s="11">
        <v>434</v>
      </c>
      <c r="F785" s="11">
        <v>432</v>
      </c>
      <c r="G785" s="11">
        <v>437</v>
      </c>
      <c r="H785" s="11">
        <v>419</v>
      </c>
      <c r="I785" s="11">
        <v>421</v>
      </c>
      <c r="J785" s="11">
        <v>103</v>
      </c>
      <c r="K785" s="11">
        <v>92</v>
      </c>
      <c r="L785" s="11">
        <v>97</v>
      </c>
      <c r="M785" s="11">
        <v>89</v>
      </c>
      <c r="N785" s="11">
        <v>81</v>
      </c>
      <c r="O785" s="11">
        <v>88</v>
      </c>
      <c r="P785" s="11">
        <v>88</v>
      </c>
      <c r="Q785" s="11">
        <v>19</v>
      </c>
      <c r="R785" s="11">
        <v>14</v>
      </c>
      <c r="S785" s="11">
        <v>17</v>
      </c>
      <c r="T785" s="11">
        <v>15</v>
      </c>
      <c r="U785" s="11">
        <v>15</v>
      </c>
      <c r="V785" s="11">
        <v>12</v>
      </c>
      <c r="W785" s="11">
        <v>12</v>
      </c>
      <c r="X785" s="11">
        <v>0</v>
      </c>
      <c r="Y785" s="11">
        <f t="shared" si="72"/>
        <v>3745</v>
      </c>
      <c r="Z785" s="24">
        <f t="shared" si="73"/>
        <v>462</v>
      </c>
      <c r="AA785" s="11">
        <f t="shared" si="74"/>
        <v>4207</v>
      </c>
    </row>
    <row r="786" spans="1:27" x14ac:dyDescent="0.25">
      <c r="A786" s="22" t="str">
        <f t="shared" si="70"/>
        <v>City of Yonkers Ward 3 ED 16</v>
      </c>
      <c r="B786" s="11">
        <v>250316</v>
      </c>
      <c r="C786" s="11">
        <v>176</v>
      </c>
      <c r="D786" s="11">
        <v>161</v>
      </c>
      <c r="E786" s="11">
        <v>174</v>
      </c>
      <c r="F786" s="11">
        <v>172</v>
      </c>
      <c r="G786" s="11">
        <v>169</v>
      </c>
      <c r="H786" s="11">
        <v>157</v>
      </c>
      <c r="I786" s="11">
        <v>152</v>
      </c>
      <c r="J786" s="11">
        <v>51</v>
      </c>
      <c r="K786" s="11">
        <v>50</v>
      </c>
      <c r="L786" s="11">
        <v>51</v>
      </c>
      <c r="M786" s="11">
        <v>47</v>
      </c>
      <c r="N786" s="11">
        <v>45</v>
      </c>
      <c r="O786" s="11">
        <v>51</v>
      </c>
      <c r="P786" s="11">
        <v>49</v>
      </c>
      <c r="Q786" s="11">
        <v>3</v>
      </c>
      <c r="R786" s="11">
        <v>4</v>
      </c>
      <c r="S786" s="11">
        <v>4</v>
      </c>
      <c r="T786" s="11">
        <v>4</v>
      </c>
      <c r="U786" s="11">
        <v>9</v>
      </c>
      <c r="V786" s="11">
        <v>4</v>
      </c>
      <c r="W786" s="11">
        <v>4</v>
      </c>
      <c r="X786" s="11">
        <v>0</v>
      </c>
      <c r="Y786" s="11">
        <f t="shared" si="72"/>
        <v>1537</v>
      </c>
      <c r="Z786" s="24">
        <f t="shared" si="73"/>
        <v>304</v>
      </c>
      <c r="AA786" s="11">
        <f t="shared" si="74"/>
        <v>1841</v>
      </c>
    </row>
    <row r="787" spans="1:27" x14ac:dyDescent="0.25">
      <c r="A787" s="22" t="str">
        <f t="shared" si="70"/>
        <v>City of Yonkers Ward 3 ED 17</v>
      </c>
      <c r="B787" s="11">
        <v>250317</v>
      </c>
      <c r="C787" s="11">
        <v>86</v>
      </c>
      <c r="D787" s="11">
        <v>74</v>
      </c>
      <c r="E787" s="11">
        <v>79</v>
      </c>
      <c r="F787" s="11">
        <v>81</v>
      </c>
      <c r="G787" s="11">
        <v>83</v>
      </c>
      <c r="H787" s="11">
        <v>72</v>
      </c>
      <c r="I787" s="11">
        <v>75</v>
      </c>
      <c r="J787" s="11">
        <v>45</v>
      </c>
      <c r="K787" s="11">
        <v>34</v>
      </c>
      <c r="L787" s="11">
        <v>38</v>
      </c>
      <c r="M787" s="11">
        <v>36</v>
      </c>
      <c r="N787" s="11">
        <v>33</v>
      </c>
      <c r="O787" s="11">
        <v>36</v>
      </c>
      <c r="P787" s="11">
        <v>34</v>
      </c>
      <c r="Q787" s="11">
        <v>2</v>
      </c>
      <c r="R787" s="11">
        <v>3</v>
      </c>
      <c r="S787" s="11">
        <v>1</v>
      </c>
      <c r="T787" s="11">
        <v>2</v>
      </c>
      <c r="U787" s="11">
        <v>4</v>
      </c>
      <c r="V787" s="11">
        <v>2</v>
      </c>
      <c r="W787" s="11">
        <v>4</v>
      </c>
      <c r="X787" s="11">
        <v>0</v>
      </c>
      <c r="Y787" s="11">
        <f t="shared" si="72"/>
        <v>824</v>
      </c>
      <c r="Z787" s="24">
        <f t="shared" si="73"/>
        <v>177</v>
      </c>
      <c r="AA787" s="11">
        <f t="shared" si="74"/>
        <v>1001</v>
      </c>
    </row>
    <row r="788" spans="1:27" x14ac:dyDescent="0.25">
      <c r="A788" s="22" t="str">
        <f t="shared" si="70"/>
        <v>City of Yonkers Ward 3 ED 19</v>
      </c>
      <c r="B788" s="11">
        <v>250319</v>
      </c>
      <c r="C788" s="11">
        <v>77</v>
      </c>
      <c r="D788" s="11">
        <v>72</v>
      </c>
      <c r="E788" s="11">
        <v>76</v>
      </c>
      <c r="F788" s="11">
        <v>74</v>
      </c>
      <c r="G788" s="11">
        <v>73</v>
      </c>
      <c r="H788" s="11">
        <v>71</v>
      </c>
      <c r="I788" s="11">
        <v>71</v>
      </c>
      <c r="J788" s="11">
        <v>47</v>
      </c>
      <c r="K788" s="11">
        <v>47</v>
      </c>
      <c r="L788" s="11">
        <v>47</v>
      </c>
      <c r="M788" s="11">
        <v>42</v>
      </c>
      <c r="N788" s="11">
        <v>43</v>
      </c>
      <c r="O788" s="11">
        <v>42</v>
      </c>
      <c r="P788" s="11">
        <v>42</v>
      </c>
      <c r="Q788" s="11">
        <v>11</v>
      </c>
      <c r="R788" s="11">
        <v>8</v>
      </c>
      <c r="S788" s="11">
        <v>9</v>
      </c>
      <c r="T788" s="11">
        <v>11</v>
      </c>
      <c r="U788" s="11">
        <v>9</v>
      </c>
      <c r="V788" s="11">
        <v>6</v>
      </c>
      <c r="W788" s="11">
        <v>9</v>
      </c>
      <c r="X788" s="11">
        <v>0</v>
      </c>
      <c r="Y788" s="11">
        <f t="shared" si="72"/>
        <v>887</v>
      </c>
      <c r="Z788" s="24">
        <f t="shared" si="73"/>
        <v>142</v>
      </c>
      <c r="AA788" s="11">
        <f t="shared" si="74"/>
        <v>1029</v>
      </c>
    </row>
    <row r="789" spans="1:27" x14ac:dyDescent="0.25">
      <c r="A789" s="22" t="str">
        <f t="shared" si="70"/>
        <v>City of Yonkers Ward 3 ED 20</v>
      </c>
      <c r="B789" s="11">
        <v>250320</v>
      </c>
      <c r="C789" s="11">
        <v>82</v>
      </c>
      <c r="D789" s="11">
        <v>75</v>
      </c>
      <c r="E789" s="11">
        <v>79</v>
      </c>
      <c r="F789" s="11">
        <v>85</v>
      </c>
      <c r="G789" s="11">
        <v>87</v>
      </c>
      <c r="H789" s="11">
        <v>78</v>
      </c>
      <c r="I789" s="11">
        <v>76</v>
      </c>
      <c r="J789" s="11">
        <v>108</v>
      </c>
      <c r="K789" s="11">
        <v>100</v>
      </c>
      <c r="L789" s="11">
        <v>99</v>
      </c>
      <c r="M789" s="11">
        <v>92</v>
      </c>
      <c r="N789" s="11">
        <v>88</v>
      </c>
      <c r="O789" s="11">
        <v>96</v>
      </c>
      <c r="P789" s="11">
        <v>94</v>
      </c>
      <c r="Q789" s="11">
        <v>15</v>
      </c>
      <c r="R789" s="11">
        <v>15</v>
      </c>
      <c r="S789" s="11">
        <v>16</v>
      </c>
      <c r="T789" s="11">
        <v>18</v>
      </c>
      <c r="U789" s="11">
        <v>22</v>
      </c>
      <c r="V789" s="11">
        <v>14</v>
      </c>
      <c r="W789" s="11">
        <v>16</v>
      </c>
      <c r="X789" s="11">
        <v>0</v>
      </c>
      <c r="Y789" s="11">
        <f t="shared" si="72"/>
        <v>1355</v>
      </c>
      <c r="Z789" s="24">
        <f t="shared" si="73"/>
        <v>206</v>
      </c>
      <c r="AA789" s="11">
        <f t="shared" si="74"/>
        <v>1561</v>
      </c>
    </row>
    <row r="790" spans="1:27" x14ac:dyDescent="0.25">
      <c r="A790" s="22" t="str">
        <f t="shared" si="70"/>
        <v>City of Yonkers Ward 3 ED 21</v>
      </c>
      <c r="B790" s="11">
        <v>250321</v>
      </c>
      <c r="C790" s="11">
        <v>98</v>
      </c>
      <c r="D790" s="11">
        <v>95</v>
      </c>
      <c r="E790" s="11">
        <v>92</v>
      </c>
      <c r="F790" s="11">
        <v>95</v>
      </c>
      <c r="G790" s="11">
        <v>109</v>
      </c>
      <c r="H790" s="11">
        <v>87</v>
      </c>
      <c r="I790" s="11">
        <v>90</v>
      </c>
      <c r="J790" s="11">
        <v>133</v>
      </c>
      <c r="K790" s="11">
        <v>125</v>
      </c>
      <c r="L790" s="11">
        <v>127</v>
      </c>
      <c r="M790" s="11">
        <v>125</v>
      </c>
      <c r="N790" s="11">
        <v>116</v>
      </c>
      <c r="O790" s="11">
        <v>124</v>
      </c>
      <c r="P790" s="11">
        <v>129</v>
      </c>
      <c r="Q790" s="11">
        <v>12</v>
      </c>
      <c r="R790" s="11">
        <v>16</v>
      </c>
      <c r="S790" s="11">
        <v>19</v>
      </c>
      <c r="T790" s="11">
        <v>18</v>
      </c>
      <c r="U790" s="11">
        <v>14</v>
      </c>
      <c r="V790" s="11">
        <v>11</v>
      </c>
      <c r="W790" s="11">
        <v>12</v>
      </c>
      <c r="X790" s="11">
        <v>0</v>
      </c>
      <c r="Y790" s="11">
        <f t="shared" si="72"/>
        <v>1647</v>
      </c>
      <c r="Z790" s="24">
        <f t="shared" si="73"/>
        <v>187</v>
      </c>
      <c r="AA790" s="11">
        <f t="shared" si="74"/>
        <v>1834</v>
      </c>
    </row>
    <row r="791" spans="1:27" x14ac:dyDescent="0.25">
      <c r="A791" s="22" t="str">
        <f t="shared" si="70"/>
        <v>City of Yonkers Ward 3 ED 23</v>
      </c>
      <c r="B791" s="11">
        <v>250323</v>
      </c>
      <c r="C791" s="11">
        <v>40</v>
      </c>
      <c r="D791" s="11">
        <v>40</v>
      </c>
      <c r="E791" s="11">
        <v>41</v>
      </c>
      <c r="F791" s="11">
        <v>41</v>
      </c>
      <c r="G791" s="11">
        <v>45</v>
      </c>
      <c r="H791" s="11">
        <v>39</v>
      </c>
      <c r="I791" s="11">
        <v>40</v>
      </c>
      <c r="J791" s="11">
        <v>19</v>
      </c>
      <c r="K791" s="11">
        <v>18</v>
      </c>
      <c r="L791" s="11">
        <v>14</v>
      </c>
      <c r="M791" s="11">
        <v>14</v>
      </c>
      <c r="N791" s="11">
        <v>16</v>
      </c>
      <c r="O791" s="11">
        <v>18</v>
      </c>
      <c r="P791" s="11">
        <v>17</v>
      </c>
      <c r="Q791" s="11">
        <v>0</v>
      </c>
      <c r="R791" s="11">
        <v>0</v>
      </c>
      <c r="S791" s="11">
        <v>4</v>
      </c>
      <c r="T791" s="11">
        <v>5</v>
      </c>
      <c r="U791" s="11">
        <v>0</v>
      </c>
      <c r="V791" s="11">
        <v>1</v>
      </c>
      <c r="W791" s="11">
        <v>0</v>
      </c>
      <c r="X791" s="11">
        <v>0</v>
      </c>
      <c r="Y791" s="11">
        <f t="shared" si="72"/>
        <v>412</v>
      </c>
      <c r="Z791" s="24">
        <f t="shared" si="73"/>
        <v>50</v>
      </c>
      <c r="AA791" s="11">
        <f t="shared" si="74"/>
        <v>462</v>
      </c>
    </row>
    <row r="792" spans="1:27" x14ac:dyDescent="0.25">
      <c r="A792" s="22" t="str">
        <f t="shared" si="70"/>
        <v>City of Yonkers Ward 3 ED 24</v>
      </c>
      <c r="B792" s="11">
        <v>250324</v>
      </c>
      <c r="C792" s="11">
        <v>43</v>
      </c>
      <c r="D792" s="11">
        <v>40</v>
      </c>
      <c r="E792" s="11">
        <v>45</v>
      </c>
      <c r="F792" s="11">
        <v>43</v>
      </c>
      <c r="G792" s="11">
        <v>47</v>
      </c>
      <c r="H792" s="11">
        <v>40</v>
      </c>
      <c r="I792" s="11">
        <v>42</v>
      </c>
      <c r="J792" s="11">
        <v>18</v>
      </c>
      <c r="K792" s="11">
        <v>16</v>
      </c>
      <c r="L792" s="11">
        <v>14</v>
      </c>
      <c r="M792" s="11">
        <v>14</v>
      </c>
      <c r="N792" s="11">
        <v>14</v>
      </c>
      <c r="O792" s="11">
        <v>15</v>
      </c>
      <c r="P792" s="11">
        <v>16</v>
      </c>
      <c r="Q792" s="11">
        <v>2</v>
      </c>
      <c r="R792" s="11">
        <v>1</v>
      </c>
      <c r="S792" s="11">
        <v>2</v>
      </c>
      <c r="T792" s="11">
        <v>2</v>
      </c>
      <c r="U792" s="11">
        <v>2</v>
      </c>
      <c r="V792" s="11">
        <v>1</v>
      </c>
      <c r="W792" s="11">
        <v>2</v>
      </c>
      <c r="X792" s="11">
        <v>0</v>
      </c>
      <c r="Y792" s="11">
        <f t="shared" si="72"/>
        <v>419</v>
      </c>
      <c r="Z792" s="24">
        <f t="shared" si="73"/>
        <v>113</v>
      </c>
      <c r="AA792" s="11">
        <f t="shared" si="74"/>
        <v>532</v>
      </c>
    </row>
    <row r="793" spans="1:27" x14ac:dyDescent="0.25">
      <c r="A793" s="22" t="str">
        <f t="shared" si="70"/>
        <v>City of Yonkers Ward 3 ED 25</v>
      </c>
      <c r="B793" s="11">
        <v>250325</v>
      </c>
      <c r="C793" s="11">
        <v>170</v>
      </c>
      <c r="D793" s="11">
        <v>155</v>
      </c>
      <c r="E793" s="11">
        <v>163</v>
      </c>
      <c r="F793" s="11">
        <v>163</v>
      </c>
      <c r="G793" s="11">
        <v>173</v>
      </c>
      <c r="H793" s="11">
        <v>154</v>
      </c>
      <c r="I793" s="11">
        <v>162</v>
      </c>
      <c r="J793" s="11">
        <v>143</v>
      </c>
      <c r="K793" s="11">
        <v>142</v>
      </c>
      <c r="L793" s="11">
        <v>145</v>
      </c>
      <c r="M793" s="11">
        <v>137</v>
      </c>
      <c r="N793" s="11">
        <v>134</v>
      </c>
      <c r="O793" s="11">
        <v>141</v>
      </c>
      <c r="P793" s="11">
        <v>140</v>
      </c>
      <c r="Q793" s="11">
        <v>27</v>
      </c>
      <c r="R793" s="11">
        <v>20</v>
      </c>
      <c r="S793" s="11">
        <v>22</v>
      </c>
      <c r="T793" s="11">
        <v>23</v>
      </c>
      <c r="U793" s="11">
        <v>21</v>
      </c>
      <c r="V793" s="11">
        <v>18</v>
      </c>
      <c r="W793" s="11">
        <v>20</v>
      </c>
      <c r="X793" s="11">
        <v>0</v>
      </c>
      <c r="Y793" s="11">
        <f t="shared" si="72"/>
        <v>2273</v>
      </c>
      <c r="Z793" s="24">
        <f t="shared" si="73"/>
        <v>394</v>
      </c>
      <c r="AA793" s="11">
        <f t="shared" si="74"/>
        <v>2667</v>
      </c>
    </row>
    <row r="794" spans="1:27" x14ac:dyDescent="0.25">
      <c r="A794" s="22" t="str">
        <f t="shared" si="70"/>
        <v>City of Yonkers Ward 3 ED 26</v>
      </c>
      <c r="B794" s="11">
        <v>250326</v>
      </c>
      <c r="C794" s="11">
        <v>70</v>
      </c>
      <c r="D794" s="11">
        <v>67</v>
      </c>
      <c r="E794" s="11">
        <v>72</v>
      </c>
      <c r="F794" s="11">
        <v>73</v>
      </c>
      <c r="G794" s="11">
        <v>74</v>
      </c>
      <c r="H794" s="11">
        <v>70</v>
      </c>
      <c r="I794" s="11">
        <v>72</v>
      </c>
      <c r="J794" s="11">
        <v>27</v>
      </c>
      <c r="K794" s="11">
        <v>24</v>
      </c>
      <c r="L794" s="11">
        <v>26</v>
      </c>
      <c r="M794" s="11">
        <v>24</v>
      </c>
      <c r="N794" s="11">
        <v>23</v>
      </c>
      <c r="O794" s="11">
        <v>24</v>
      </c>
      <c r="P794" s="11">
        <v>23</v>
      </c>
      <c r="Q794" s="11">
        <v>4</v>
      </c>
      <c r="R794" s="11">
        <v>3</v>
      </c>
      <c r="S794" s="11">
        <v>2</v>
      </c>
      <c r="T794" s="11">
        <v>2</v>
      </c>
      <c r="U794" s="11">
        <v>2</v>
      </c>
      <c r="V794" s="11">
        <v>2</v>
      </c>
      <c r="W794" s="11">
        <v>3</v>
      </c>
      <c r="X794" s="11">
        <v>0</v>
      </c>
      <c r="Y794" s="11">
        <f t="shared" si="72"/>
        <v>687</v>
      </c>
      <c r="Z794" s="24">
        <f t="shared" si="73"/>
        <v>97</v>
      </c>
      <c r="AA794" s="11">
        <f t="shared" si="74"/>
        <v>784</v>
      </c>
    </row>
    <row r="795" spans="1:27" x14ac:dyDescent="0.25">
      <c r="A795" s="22" t="str">
        <f t="shared" si="70"/>
        <v>City of Yonkers Ward 3 ED 27</v>
      </c>
      <c r="B795" s="11">
        <v>250327</v>
      </c>
      <c r="C795" s="11">
        <v>9</v>
      </c>
      <c r="D795" s="11">
        <v>8</v>
      </c>
      <c r="E795" s="11">
        <v>10</v>
      </c>
      <c r="F795" s="11">
        <v>10</v>
      </c>
      <c r="G795" s="11">
        <v>10</v>
      </c>
      <c r="H795" s="11">
        <v>8</v>
      </c>
      <c r="I795" s="11">
        <v>9</v>
      </c>
      <c r="J795" s="11">
        <v>1</v>
      </c>
      <c r="K795" s="11">
        <v>1</v>
      </c>
      <c r="L795" s="11">
        <v>1</v>
      </c>
      <c r="M795" s="11">
        <v>1</v>
      </c>
      <c r="N795" s="11">
        <v>1</v>
      </c>
      <c r="O795" s="11">
        <v>1</v>
      </c>
      <c r="P795" s="11">
        <v>1</v>
      </c>
      <c r="Q795" s="11">
        <v>0</v>
      </c>
      <c r="R795" s="11">
        <v>0</v>
      </c>
      <c r="S795" s="11">
        <v>0</v>
      </c>
      <c r="T795" s="11">
        <v>0</v>
      </c>
      <c r="U795" s="11">
        <v>0</v>
      </c>
      <c r="V795" s="11">
        <v>0</v>
      </c>
      <c r="W795" s="11">
        <v>0</v>
      </c>
      <c r="X795" s="11">
        <v>0</v>
      </c>
      <c r="Y795" s="11">
        <f t="shared" si="72"/>
        <v>71</v>
      </c>
      <c r="Z795" s="24">
        <f t="shared" si="73"/>
        <v>27</v>
      </c>
      <c r="AA795" s="11">
        <f t="shared" si="74"/>
        <v>98</v>
      </c>
    </row>
    <row r="796" spans="1:27" x14ac:dyDescent="0.25">
      <c r="A796" s="22" t="str">
        <f t="shared" si="70"/>
        <v>City of Yonkers Ward 3 ED 28</v>
      </c>
      <c r="B796" s="11">
        <v>250328</v>
      </c>
      <c r="C796" s="11">
        <v>212</v>
      </c>
      <c r="D796" s="11">
        <v>200</v>
      </c>
      <c r="E796" s="11">
        <v>206</v>
      </c>
      <c r="F796" s="11">
        <v>213</v>
      </c>
      <c r="G796" s="11">
        <v>203</v>
      </c>
      <c r="H796" s="11">
        <v>196</v>
      </c>
      <c r="I796" s="11">
        <v>202</v>
      </c>
      <c r="J796" s="11">
        <v>32</v>
      </c>
      <c r="K796" s="11">
        <v>31</v>
      </c>
      <c r="L796" s="11">
        <v>32</v>
      </c>
      <c r="M796" s="11">
        <v>28</v>
      </c>
      <c r="N796" s="11">
        <v>32</v>
      </c>
      <c r="O796" s="11">
        <v>30</v>
      </c>
      <c r="P796" s="11">
        <v>29</v>
      </c>
      <c r="Q796" s="11">
        <v>5</v>
      </c>
      <c r="R796" s="11">
        <v>4</v>
      </c>
      <c r="S796" s="11">
        <v>5</v>
      </c>
      <c r="T796" s="11">
        <v>4</v>
      </c>
      <c r="U796" s="11">
        <v>5</v>
      </c>
      <c r="V796" s="11">
        <v>4</v>
      </c>
      <c r="W796" s="11">
        <v>1</v>
      </c>
      <c r="X796" s="11">
        <v>0</v>
      </c>
      <c r="Y796" s="11">
        <f t="shared" si="72"/>
        <v>1674</v>
      </c>
      <c r="Z796" s="24">
        <f t="shared" si="73"/>
        <v>300</v>
      </c>
      <c r="AA796" s="11">
        <f t="shared" si="74"/>
        <v>1974</v>
      </c>
    </row>
    <row r="797" spans="1:27" ht="13.8" thickBot="1" x14ac:dyDescent="0.3">
      <c r="A797" s="18" t="str">
        <f t="shared" si="70"/>
        <v>City of Yonkers Ward 3 ED 29</v>
      </c>
      <c r="B797" s="19">
        <v>250329</v>
      </c>
      <c r="C797" s="19">
        <v>14</v>
      </c>
      <c r="D797" s="19">
        <v>11</v>
      </c>
      <c r="E797" s="19">
        <v>13</v>
      </c>
      <c r="F797" s="19">
        <v>13</v>
      </c>
      <c r="G797" s="19">
        <v>13</v>
      </c>
      <c r="H797" s="19">
        <v>12</v>
      </c>
      <c r="I797" s="19">
        <v>14</v>
      </c>
      <c r="J797" s="19">
        <v>10</v>
      </c>
      <c r="K797" s="19">
        <v>10</v>
      </c>
      <c r="L797" s="19">
        <v>9</v>
      </c>
      <c r="M797" s="19">
        <v>9</v>
      </c>
      <c r="N797" s="19">
        <v>9</v>
      </c>
      <c r="O797" s="19">
        <v>10</v>
      </c>
      <c r="P797" s="19">
        <v>9</v>
      </c>
      <c r="Q797" s="19">
        <v>0</v>
      </c>
      <c r="R797" s="19">
        <v>2</v>
      </c>
      <c r="S797" s="19">
        <v>0</v>
      </c>
      <c r="T797" s="19">
        <v>0</v>
      </c>
      <c r="U797" s="19">
        <v>1</v>
      </c>
      <c r="V797" s="19">
        <v>0</v>
      </c>
      <c r="W797" s="19">
        <v>0</v>
      </c>
      <c r="X797" s="19">
        <v>0</v>
      </c>
      <c r="Y797" s="19">
        <f t="shared" si="72"/>
        <v>159</v>
      </c>
      <c r="Z797" s="26">
        <f t="shared" si="73"/>
        <v>9</v>
      </c>
      <c r="AA797" s="19">
        <f t="shared" si="74"/>
        <v>168</v>
      </c>
    </row>
    <row r="798" spans="1:27" x14ac:dyDescent="0.25">
      <c r="A798" s="22"/>
      <c r="B798" s="11" t="s">
        <v>977</v>
      </c>
      <c r="C798" s="11">
        <f>SUM(C773:C797)</f>
        <v>2840</v>
      </c>
      <c r="D798" s="11">
        <f t="shared" ref="D798:AA798" si="77">SUM(D773:D797)</f>
        <v>2664</v>
      </c>
      <c r="E798" s="11">
        <f t="shared" si="77"/>
        <v>2779</v>
      </c>
      <c r="F798" s="11">
        <f t="shared" si="77"/>
        <v>2799</v>
      </c>
      <c r="G798" s="11">
        <f t="shared" si="77"/>
        <v>2833</v>
      </c>
      <c r="H798" s="11">
        <f t="shared" si="77"/>
        <v>2618</v>
      </c>
      <c r="I798" s="11">
        <f t="shared" si="77"/>
        <v>2671</v>
      </c>
      <c r="J798" s="11">
        <f t="shared" si="77"/>
        <v>1212</v>
      </c>
      <c r="K798" s="11">
        <f t="shared" si="77"/>
        <v>1126</v>
      </c>
      <c r="L798" s="11">
        <f t="shared" si="77"/>
        <v>1151</v>
      </c>
      <c r="M798" s="11">
        <f t="shared" si="77"/>
        <v>1086</v>
      </c>
      <c r="N798" s="11">
        <f t="shared" si="77"/>
        <v>1043</v>
      </c>
      <c r="O798" s="11">
        <f t="shared" si="77"/>
        <v>1102</v>
      </c>
      <c r="P798" s="11">
        <f t="shared" si="77"/>
        <v>1099</v>
      </c>
      <c r="Q798" s="11">
        <f t="shared" si="77"/>
        <v>164</v>
      </c>
      <c r="R798" s="11">
        <f t="shared" si="77"/>
        <v>148</v>
      </c>
      <c r="S798" s="11">
        <f t="shared" si="77"/>
        <v>168</v>
      </c>
      <c r="T798" s="11">
        <f t="shared" si="77"/>
        <v>166</v>
      </c>
      <c r="U798" s="11">
        <f t="shared" si="77"/>
        <v>174</v>
      </c>
      <c r="V798" s="11">
        <f t="shared" si="77"/>
        <v>133</v>
      </c>
      <c r="W798" s="11">
        <f t="shared" si="77"/>
        <v>138</v>
      </c>
      <c r="X798" s="11">
        <f t="shared" si="77"/>
        <v>1</v>
      </c>
      <c r="Y798" s="11">
        <f t="shared" si="77"/>
        <v>28115</v>
      </c>
      <c r="Z798" s="11">
        <f t="shared" si="77"/>
        <v>4967</v>
      </c>
      <c r="AA798" s="11">
        <f t="shared" si="77"/>
        <v>33082</v>
      </c>
    </row>
    <row r="799" spans="1:27" x14ac:dyDescent="0.25">
      <c r="A799" s="22" t="str">
        <f t="shared" si="70"/>
        <v>City of Yonkers Ward 4 ED 1</v>
      </c>
      <c r="B799" s="11">
        <v>250401</v>
      </c>
      <c r="C799" s="11">
        <v>184</v>
      </c>
      <c r="D799" s="11">
        <v>170</v>
      </c>
      <c r="E799" s="11">
        <v>174</v>
      </c>
      <c r="F799" s="11">
        <v>181</v>
      </c>
      <c r="G799" s="11">
        <v>183</v>
      </c>
      <c r="H799" s="11">
        <v>167</v>
      </c>
      <c r="I799" s="11">
        <v>172</v>
      </c>
      <c r="J799" s="11">
        <v>35</v>
      </c>
      <c r="K799" s="11">
        <v>33</v>
      </c>
      <c r="L799" s="11">
        <v>29</v>
      </c>
      <c r="M799" s="11">
        <v>28</v>
      </c>
      <c r="N799" s="11">
        <v>26</v>
      </c>
      <c r="O799" s="11">
        <v>26</v>
      </c>
      <c r="P799" s="11">
        <v>25</v>
      </c>
      <c r="Q799" s="11">
        <v>7</v>
      </c>
      <c r="R799" s="11">
        <v>6</v>
      </c>
      <c r="S799" s="11">
        <v>7</v>
      </c>
      <c r="T799" s="11">
        <v>8</v>
      </c>
      <c r="U799" s="11">
        <v>8</v>
      </c>
      <c r="V799" s="11">
        <v>7</v>
      </c>
      <c r="W799" s="11">
        <v>7</v>
      </c>
      <c r="X799" s="11">
        <v>2</v>
      </c>
      <c r="Y799" s="11">
        <f t="shared" si="72"/>
        <v>1485</v>
      </c>
      <c r="Z799" s="24">
        <f t="shared" si="73"/>
        <v>524</v>
      </c>
      <c r="AA799" s="11">
        <f t="shared" si="74"/>
        <v>2009</v>
      </c>
    </row>
    <row r="800" spans="1:27" x14ac:dyDescent="0.25">
      <c r="A800" s="22" t="str">
        <f t="shared" ref="A800:A866" si="78">VLOOKUP(B800,KEY,3,FALSE)</f>
        <v>City of Yonkers Ward 4 ED 2</v>
      </c>
      <c r="B800" s="11">
        <v>250402</v>
      </c>
      <c r="C800" s="11">
        <v>126</v>
      </c>
      <c r="D800" s="11">
        <v>118</v>
      </c>
      <c r="E800" s="11">
        <v>132</v>
      </c>
      <c r="F800" s="11">
        <v>129</v>
      </c>
      <c r="G800" s="11">
        <v>135</v>
      </c>
      <c r="H800" s="11">
        <v>115</v>
      </c>
      <c r="I800" s="11">
        <v>119</v>
      </c>
      <c r="J800" s="11">
        <v>40</v>
      </c>
      <c r="K800" s="11">
        <v>38</v>
      </c>
      <c r="L800" s="11">
        <v>36</v>
      </c>
      <c r="M800" s="11">
        <v>32</v>
      </c>
      <c r="N800" s="11">
        <v>33</v>
      </c>
      <c r="O800" s="11">
        <v>32</v>
      </c>
      <c r="P800" s="11">
        <v>37</v>
      </c>
      <c r="Q800" s="11">
        <v>6</v>
      </c>
      <c r="R800" s="11">
        <v>5</v>
      </c>
      <c r="S800" s="11">
        <v>4</v>
      </c>
      <c r="T800" s="11">
        <v>3</v>
      </c>
      <c r="U800" s="11">
        <v>4</v>
      </c>
      <c r="V800" s="11">
        <v>3</v>
      </c>
      <c r="W800" s="11">
        <v>4</v>
      </c>
      <c r="X800" s="11">
        <v>0</v>
      </c>
      <c r="Y800" s="11">
        <f t="shared" si="72"/>
        <v>1151</v>
      </c>
      <c r="Z800" s="24">
        <f t="shared" si="73"/>
        <v>249</v>
      </c>
      <c r="AA800" s="11">
        <f t="shared" si="74"/>
        <v>1400</v>
      </c>
    </row>
    <row r="801" spans="1:27" x14ac:dyDescent="0.25">
      <c r="A801" s="22" t="str">
        <f t="shared" si="78"/>
        <v>City of Yonkers Ward 4 ED 3</v>
      </c>
      <c r="B801" s="11">
        <v>250403</v>
      </c>
      <c r="C801" s="11">
        <v>252</v>
      </c>
      <c r="D801" s="11">
        <v>237</v>
      </c>
      <c r="E801" s="11">
        <v>244</v>
      </c>
      <c r="F801" s="11">
        <v>251</v>
      </c>
      <c r="G801" s="11">
        <v>252</v>
      </c>
      <c r="H801" s="11">
        <v>236</v>
      </c>
      <c r="I801" s="11">
        <v>236</v>
      </c>
      <c r="J801" s="11">
        <v>106</v>
      </c>
      <c r="K801" s="11">
        <v>94</v>
      </c>
      <c r="L801" s="11">
        <v>95</v>
      </c>
      <c r="M801" s="11">
        <v>89</v>
      </c>
      <c r="N801" s="11">
        <v>90</v>
      </c>
      <c r="O801" s="11">
        <v>87</v>
      </c>
      <c r="P801" s="11">
        <v>89</v>
      </c>
      <c r="Q801" s="11">
        <v>9</v>
      </c>
      <c r="R801" s="11">
        <v>11</v>
      </c>
      <c r="S801" s="11">
        <v>12</v>
      </c>
      <c r="T801" s="11">
        <v>9</v>
      </c>
      <c r="U801" s="11">
        <v>11</v>
      </c>
      <c r="V801" s="11">
        <v>10</v>
      </c>
      <c r="W801" s="11">
        <v>9</v>
      </c>
      <c r="X801" s="11">
        <v>0</v>
      </c>
      <c r="Y801" s="11">
        <f t="shared" si="72"/>
        <v>2429</v>
      </c>
      <c r="Z801" s="24">
        <f t="shared" si="73"/>
        <v>399</v>
      </c>
      <c r="AA801" s="11">
        <f t="shared" si="74"/>
        <v>2828</v>
      </c>
    </row>
    <row r="802" spans="1:27" x14ac:dyDescent="0.25">
      <c r="A802" s="22" t="str">
        <f t="shared" si="78"/>
        <v>City of Yonkers Ward 4 ED 4</v>
      </c>
      <c r="B802" s="11">
        <v>250404</v>
      </c>
      <c r="C802" s="11">
        <v>56</v>
      </c>
      <c r="D802" s="11">
        <v>48</v>
      </c>
      <c r="E802" s="11">
        <v>54</v>
      </c>
      <c r="F802" s="11">
        <v>52</v>
      </c>
      <c r="G802" s="11">
        <v>62</v>
      </c>
      <c r="H802" s="11">
        <v>48</v>
      </c>
      <c r="I802" s="11">
        <v>51</v>
      </c>
      <c r="J802" s="11">
        <v>25</v>
      </c>
      <c r="K802" s="11">
        <v>22</v>
      </c>
      <c r="L802" s="11">
        <v>22</v>
      </c>
      <c r="M802" s="11">
        <v>23</v>
      </c>
      <c r="N802" s="11">
        <v>20</v>
      </c>
      <c r="O802" s="11">
        <v>22</v>
      </c>
      <c r="P802" s="11">
        <v>21</v>
      </c>
      <c r="Q802" s="11">
        <v>1</v>
      </c>
      <c r="R802" s="11">
        <v>0</v>
      </c>
      <c r="S802" s="11">
        <v>2</v>
      </c>
      <c r="T802" s="11">
        <v>1</v>
      </c>
      <c r="U802" s="11">
        <v>2</v>
      </c>
      <c r="V802" s="11">
        <v>1</v>
      </c>
      <c r="W802" s="11">
        <v>1</v>
      </c>
      <c r="X802" s="11">
        <v>0</v>
      </c>
      <c r="Y802" s="11">
        <f t="shared" si="72"/>
        <v>534</v>
      </c>
      <c r="Z802" s="24">
        <f t="shared" si="73"/>
        <v>229</v>
      </c>
      <c r="AA802" s="11">
        <f t="shared" si="74"/>
        <v>763</v>
      </c>
    </row>
    <row r="803" spans="1:27" x14ac:dyDescent="0.25">
      <c r="A803" s="22" t="str">
        <f t="shared" si="78"/>
        <v>City of Yonkers Ward 4 ED 5</v>
      </c>
      <c r="B803" s="11">
        <v>250405</v>
      </c>
      <c r="C803" s="11">
        <v>189</v>
      </c>
      <c r="D803" s="11">
        <v>183</v>
      </c>
      <c r="E803" s="11">
        <v>191</v>
      </c>
      <c r="F803" s="11">
        <v>194</v>
      </c>
      <c r="G803" s="11">
        <v>191</v>
      </c>
      <c r="H803" s="11">
        <v>181</v>
      </c>
      <c r="I803" s="11">
        <v>185</v>
      </c>
      <c r="J803" s="11">
        <v>39</v>
      </c>
      <c r="K803" s="11">
        <v>35</v>
      </c>
      <c r="L803" s="11">
        <v>37</v>
      </c>
      <c r="M803" s="11">
        <v>36</v>
      </c>
      <c r="N803" s="11">
        <v>27</v>
      </c>
      <c r="O803" s="11">
        <v>36</v>
      </c>
      <c r="P803" s="11">
        <v>30</v>
      </c>
      <c r="Q803" s="11">
        <v>5</v>
      </c>
      <c r="R803" s="11">
        <v>8</v>
      </c>
      <c r="S803" s="11">
        <v>3</v>
      </c>
      <c r="T803" s="11">
        <v>4</v>
      </c>
      <c r="U803" s="11">
        <v>8</v>
      </c>
      <c r="V803" s="11">
        <v>5</v>
      </c>
      <c r="W803" s="11">
        <v>5</v>
      </c>
      <c r="X803" s="11">
        <v>0</v>
      </c>
      <c r="Y803" s="11">
        <f t="shared" si="72"/>
        <v>1592</v>
      </c>
      <c r="Z803" s="24">
        <f t="shared" si="73"/>
        <v>228</v>
      </c>
      <c r="AA803" s="11">
        <f t="shared" si="74"/>
        <v>1820</v>
      </c>
    </row>
    <row r="804" spans="1:27" x14ac:dyDescent="0.25">
      <c r="A804" s="22" t="str">
        <f t="shared" si="78"/>
        <v>City of Yonkers Ward 4 ED 6</v>
      </c>
      <c r="B804" s="11">
        <v>250406</v>
      </c>
      <c r="C804" s="11">
        <v>141</v>
      </c>
      <c r="D804" s="11">
        <v>133</v>
      </c>
      <c r="E804" s="11">
        <v>133</v>
      </c>
      <c r="F804" s="11">
        <v>134</v>
      </c>
      <c r="G804" s="11">
        <v>152</v>
      </c>
      <c r="H804" s="11">
        <v>124</v>
      </c>
      <c r="I804" s="11">
        <v>128</v>
      </c>
      <c r="J804" s="11">
        <v>49</v>
      </c>
      <c r="K804" s="11">
        <v>42</v>
      </c>
      <c r="L804" s="11">
        <v>40</v>
      </c>
      <c r="M804" s="11">
        <v>42</v>
      </c>
      <c r="N804" s="11">
        <v>37</v>
      </c>
      <c r="O804" s="11">
        <v>41</v>
      </c>
      <c r="P804" s="11">
        <v>36</v>
      </c>
      <c r="Q804" s="11">
        <v>0</v>
      </c>
      <c r="R804" s="11">
        <v>1</v>
      </c>
      <c r="S804" s="11">
        <v>2</v>
      </c>
      <c r="T804" s="11">
        <v>2</v>
      </c>
      <c r="U804" s="11">
        <v>1</v>
      </c>
      <c r="V804" s="11">
        <v>1</v>
      </c>
      <c r="W804" s="11">
        <v>1</v>
      </c>
      <c r="X804" s="11">
        <v>0</v>
      </c>
      <c r="Y804" s="11">
        <f t="shared" si="72"/>
        <v>1240</v>
      </c>
      <c r="Z804" s="24">
        <f t="shared" si="73"/>
        <v>461</v>
      </c>
      <c r="AA804" s="11">
        <f t="shared" si="74"/>
        <v>1701</v>
      </c>
    </row>
    <row r="805" spans="1:27" x14ac:dyDescent="0.25">
      <c r="A805" s="22" t="str">
        <f t="shared" si="78"/>
        <v>City of Yonkers Ward 4 ED 7</v>
      </c>
      <c r="B805" s="11">
        <v>250407</v>
      </c>
      <c r="C805" s="11">
        <v>123</v>
      </c>
      <c r="D805" s="11">
        <v>113</v>
      </c>
      <c r="E805" s="11">
        <v>118</v>
      </c>
      <c r="F805" s="11">
        <v>113</v>
      </c>
      <c r="G805" s="11">
        <v>128</v>
      </c>
      <c r="H805" s="11">
        <v>109</v>
      </c>
      <c r="I805" s="11">
        <v>118</v>
      </c>
      <c r="J805" s="11">
        <v>39</v>
      </c>
      <c r="K805" s="11">
        <v>35</v>
      </c>
      <c r="L805" s="11">
        <v>36</v>
      </c>
      <c r="M805" s="11">
        <v>32</v>
      </c>
      <c r="N805" s="11">
        <v>27</v>
      </c>
      <c r="O805" s="11">
        <v>37</v>
      </c>
      <c r="P805" s="11">
        <v>33</v>
      </c>
      <c r="Q805" s="11">
        <v>0</v>
      </c>
      <c r="R805" s="11">
        <v>1</v>
      </c>
      <c r="S805" s="11">
        <v>4</v>
      </c>
      <c r="T805" s="11">
        <v>6</v>
      </c>
      <c r="U805" s="11">
        <v>3</v>
      </c>
      <c r="V805" s="11">
        <v>2</v>
      </c>
      <c r="W805" s="11">
        <v>1</v>
      </c>
      <c r="X805" s="11">
        <v>0</v>
      </c>
      <c r="Y805" s="11">
        <f t="shared" si="72"/>
        <v>1078</v>
      </c>
      <c r="Z805" s="24">
        <f t="shared" si="73"/>
        <v>217</v>
      </c>
      <c r="AA805" s="11">
        <f t="shared" si="74"/>
        <v>1295</v>
      </c>
    </row>
    <row r="806" spans="1:27" x14ac:dyDescent="0.25">
      <c r="A806" s="22" t="str">
        <f t="shared" si="78"/>
        <v>City of Yonkers Ward 4 ED 8</v>
      </c>
      <c r="B806" s="11">
        <v>250408</v>
      </c>
      <c r="C806" s="11">
        <v>167</v>
      </c>
      <c r="D806" s="11">
        <v>159</v>
      </c>
      <c r="E806" s="11">
        <v>164</v>
      </c>
      <c r="F806" s="11">
        <v>155</v>
      </c>
      <c r="G806" s="11">
        <v>167</v>
      </c>
      <c r="H806" s="11">
        <v>149</v>
      </c>
      <c r="I806" s="11">
        <v>157</v>
      </c>
      <c r="J806" s="11">
        <v>66</v>
      </c>
      <c r="K806" s="11">
        <v>55</v>
      </c>
      <c r="L806" s="11">
        <v>54</v>
      </c>
      <c r="M806" s="11">
        <v>55</v>
      </c>
      <c r="N806" s="11">
        <v>52</v>
      </c>
      <c r="O806" s="11">
        <v>58</v>
      </c>
      <c r="P806" s="11">
        <v>52</v>
      </c>
      <c r="Q806" s="11">
        <v>7</v>
      </c>
      <c r="R806" s="11">
        <v>7</v>
      </c>
      <c r="S806" s="11">
        <v>5</v>
      </c>
      <c r="T806" s="11">
        <v>9</v>
      </c>
      <c r="U806" s="11">
        <v>11</v>
      </c>
      <c r="V806" s="11">
        <v>6</v>
      </c>
      <c r="W806" s="11">
        <v>8</v>
      </c>
      <c r="X806" s="11">
        <v>1</v>
      </c>
      <c r="Y806" s="11">
        <f t="shared" si="72"/>
        <v>1564</v>
      </c>
      <c r="Z806" s="24">
        <f t="shared" si="73"/>
        <v>396</v>
      </c>
      <c r="AA806" s="11">
        <f t="shared" si="74"/>
        <v>1960</v>
      </c>
    </row>
    <row r="807" spans="1:27" x14ac:dyDescent="0.25">
      <c r="A807" s="22" t="str">
        <f t="shared" si="78"/>
        <v>City of Yonkers Ward 4 ED 9</v>
      </c>
      <c r="B807" s="11">
        <v>250409</v>
      </c>
      <c r="C807" s="11">
        <v>61</v>
      </c>
      <c r="D807" s="11">
        <v>53</v>
      </c>
      <c r="E807" s="11">
        <v>55</v>
      </c>
      <c r="F807" s="11">
        <v>54</v>
      </c>
      <c r="G807" s="11">
        <v>68</v>
      </c>
      <c r="H807" s="11">
        <v>50</v>
      </c>
      <c r="I807" s="11">
        <v>54</v>
      </c>
      <c r="J807" s="11">
        <v>24</v>
      </c>
      <c r="K807" s="11">
        <v>22</v>
      </c>
      <c r="L807" s="11">
        <v>23</v>
      </c>
      <c r="M807" s="11">
        <v>23</v>
      </c>
      <c r="N807" s="11">
        <v>23</v>
      </c>
      <c r="O807" s="11">
        <v>21</v>
      </c>
      <c r="P807" s="11">
        <v>21</v>
      </c>
      <c r="Q807" s="11">
        <v>3</v>
      </c>
      <c r="R807" s="11">
        <v>3</v>
      </c>
      <c r="S807" s="11">
        <v>2</v>
      </c>
      <c r="T807" s="11">
        <v>2</v>
      </c>
      <c r="U807" s="11">
        <v>3</v>
      </c>
      <c r="V807" s="11">
        <v>1</v>
      </c>
      <c r="W807" s="11">
        <v>2</v>
      </c>
      <c r="X807" s="11">
        <v>0</v>
      </c>
      <c r="Y807" s="11">
        <f t="shared" si="72"/>
        <v>568</v>
      </c>
      <c r="Z807" s="24">
        <f t="shared" si="73"/>
        <v>188</v>
      </c>
      <c r="AA807" s="11">
        <f t="shared" si="74"/>
        <v>756</v>
      </c>
    </row>
    <row r="808" spans="1:27" x14ac:dyDescent="0.25">
      <c r="A808" s="22" t="str">
        <f t="shared" si="78"/>
        <v>City of Yonkers Ward 4 ED 10</v>
      </c>
      <c r="B808" s="11">
        <v>250410</v>
      </c>
      <c r="C808" s="11">
        <v>57</v>
      </c>
      <c r="D808" s="11">
        <v>51</v>
      </c>
      <c r="E808" s="11">
        <v>57</v>
      </c>
      <c r="F808" s="11">
        <v>57</v>
      </c>
      <c r="G808" s="11">
        <v>62</v>
      </c>
      <c r="H808" s="11">
        <v>55</v>
      </c>
      <c r="I808" s="11">
        <v>58</v>
      </c>
      <c r="J808" s="11">
        <v>43</v>
      </c>
      <c r="K808" s="11">
        <v>42</v>
      </c>
      <c r="L808" s="11">
        <v>36</v>
      </c>
      <c r="M808" s="11">
        <v>37</v>
      </c>
      <c r="N808" s="11">
        <v>37</v>
      </c>
      <c r="O808" s="11">
        <v>36</v>
      </c>
      <c r="P808" s="11">
        <v>37</v>
      </c>
      <c r="Q808" s="11">
        <v>6</v>
      </c>
      <c r="R808" s="11">
        <v>5</v>
      </c>
      <c r="S808" s="11">
        <v>6</v>
      </c>
      <c r="T808" s="11">
        <v>4</v>
      </c>
      <c r="U808" s="11">
        <v>4</v>
      </c>
      <c r="V808" s="11">
        <v>5</v>
      </c>
      <c r="W808" s="11">
        <v>6</v>
      </c>
      <c r="X808" s="11">
        <v>0</v>
      </c>
      <c r="Y808" s="11">
        <f t="shared" si="72"/>
        <v>701</v>
      </c>
      <c r="Z808" s="24">
        <f t="shared" si="73"/>
        <v>125</v>
      </c>
      <c r="AA808" s="11">
        <f t="shared" si="74"/>
        <v>826</v>
      </c>
    </row>
    <row r="809" spans="1:27" x14ac:dyDescent="0.25">
      <c r="A809" s="22" t="str">
        <f t="shared" si="78"/>
        <v>City of Yonkers Ward 4 ED 11</v>
      </c>
      <c r="B809" s="11">
        <v>250411</v>
      </c>
      <c r="C809" s="11">
        <v>83</v>
      </c>
      <c r="D809" s="11">
        <v>74</v>
      </c>
      <c r="E809" s="11">
        <v>86</v>
      </c>
      <c r="F809" s="11">
        <v>81</v>
      </c>
      <c r="G809" s="11">
        <v>82</v>
      </c>
      <c r="H809" s="11">
        <v>82</v>
      </c>
      <c r="I809" s="11">
        <v>79</v>
      </c>
      <c r="J809" s="11">
        <v>46</v>
      </c>
      <c r="K809" s="11">
        <v>46</v>
      </c>
      <c r="L809" s="11">
        <v>43</v>
      </c>
      <c r="M809" s="11">
        <v>44</v>
      </c>
      <c r="N809" s="11">
        <v>44</v>
      </c>
      <c r="O809" s="11">
        <v>43</v>
      </c>
      <c r="P809" s="11">
        <v>42</v>
      </c>
      <c r="Q809" s="11">
        <v>8</v>
      </c>
      <c r="R809" s="11">
        <v>7</v>
      </c>
      <c r="S809" s="11">
        <v>6</v>
      </c>
      <c r="T809" s="11">
        <v>6</v>
      </c>
      <c r="U809" s="11">
        <v>8</v>
      </c>
      <c r="V809" s="11">
        <v>5</v>
      </c>
      <c r="W809" s="11">
        <v>6</v>
      </c>
      <c r="X809" s="11">
        <v>0</v>
      </c>
      <c r="Y809" s="11">
        <f t="shared" si="72"/>
        <v>921</v>
      </c>
      <c r="Z809" s="24">
        <f t="shared" si="73"/>
        <v>143</v>
      </c>
      <c r="AA809" s="11">
        <f t="shared" si="74"/>
        <v>1064</v>
      </c>
    </row>
    <row r="810" spans="1:27" x14ac:dyDescent="0.25">
      <c r="A810" s="22" t="str">
        <f t="shared" si="78"/>
        <v>City of Yonkers Ward 4 ED 12</v>
      </c>
      <c r="B810" s="11">
        <v>250412</v>
      </c>
      <c r="C810" s="11">
        <v>26</v>
      </c>
      <c r="D810" s="11">
        <v>23</v>
      </c>
      <c r="E810" s="11">
        <v>25</v>
      </c>
      <c r="F810" s="11">
        <v>27</v>
      </c>
      <c r="G810" s="11">
        <v>27</v>
      </c>
      <c r="H810" s="11">
        <v>22</v>
      </c>
      <c r="I810" s="11">
        <v>25</v>
      </c>
      <c r="J810" s="11">
        <v>13</v>
      </c>
      <c r="K810" s="11">
        <v>12</v>
      </c>
      <c r="L810" s="11">
        <v>12</v>
      </c>
      <c r="M810" s="11">
        <v>12</v>
      </c>
      <c r="N810" s="11">
        <v>12</v>
      </c>
      <c r="O810" s="11">
        <v>13</v>
      </c>
      <c r="P810" s="11">
        <v>10</v>
      </c>
      <c r="Q810" s="11">
        <v>2</v>
      </c>
      <c r="R810" s="11">
        <v>2</v>
      </c>
      <c r="S810" s="11">
        <v>1</v>
      </c>
      <c r="T810" s="11">
        <v>1</v>
      </c>
      <c r="U810" s="11">
        <v>1</v>
      </c>
      <c r="V810" s="11">
        <v>1</v>
      </c>
      <c r="W810" s="11">
        <v>2</v>
      </c>
      <c r="X810" s="11">
        <v>0</v>
      </c>
      <c r="Y810" s="11">
        <f t="shared" si="72"/>
        <v>269</v>
      </c>
      <c r="Z810" s="24">
        <f t="shared" si="73"/>
        <v>39</v>
      </c>
      <c r="AA810" s="11">
        <f t="shared" si="74"/>
        <v>308</v>
      </c>
    </row>
    <row r="811" spans="1:27" x14ac:dyDescent="0.25">
      <c r="A811" s="22" t="str">
        <f t="shared" si="78"/>
        <v>City of Yonkers Ward 4 ED 15</v>
      </c>
      <c r="B811" s="11">
        <v>250415</v>
      </c>
      <c r="C811" s="11">
        <v>107</v>
      </c>
      <c r="D811" s="11">
        <v>97</v>
      </c>
      <c r="E811" s="11">
        <v>101</v>
      </c>
      <c r="F811" s="11">
        <v>102</v>
      </c>
      <c r="G811" s="11">
        <v>104</v>
      </c>
      <c r="H811" s="11">
        <v>90</v>
      </c>
      <c r="I811" s="11">
        <v>100</v>
      </c>
      <c r="J811" s="11">
        <v>37</v>
      </c>
      <c r="K811" s="11">
        <v>28</v>
      </c>
      <c r="L811" s="11">
        <v>28</v>
      </c>
      <c r="M811" s="11">
        <v>31</v>
      </c>
      <c r="N811" s="11">
        <v>26</v>
      </c>
      <c r="O811" s="11">
        <v>31</v>
      </c>
      <c r="P811" s="11">
        <v>26</v>
      </c>
      <c r="Q811" s="11">
        <v>6</v>
      </c>
      <c r="R811" s="11">
        <v>4</v>
      </c>
      <c r="S811" s="11">
        <v>3</v>
      </c>
      <c r="T811" s="11">
        <v>1</v>
      </c>
      <c r="U811" s="11">
        <v>6</v>
      </c>
      <c r="V811" s="11">
        <v>3</v>
      </c>
      <c r="W811" s="11">
        <v>3</v>
      </c>
      <c r="X811" s="11">
        <v>0</v>
      </c>
      <c r="Y811" s="11">
        <f t="shared" si="72"/>
        <v>934</v>
      </c>
      <c r="Z811" s="24">
        <f t="shared" si="73"/>
        <v>347</v>
      </c>
      <c r="AA811" s="11">
        <f t="shared" si="74"/>
        <v>1281</v>
      </c>
    </row>
    <row r="812" spans="1:27" x14ac:dyDescent="0.25">
      <c r="A812" s="22" t="str">
        <f t="shared" si="78"/>
        <v>City of Yonkers Ward 4 ED 16</v>
      </c>
      <c r="B812" s="11">
        <v>250416</v>
      </c>
      <c r="C812" s="11">
        <v>54</v>
      </c>
      <c r="D812" s="11">
        <v>52</v>
      </c>
      <c r="E812" s="11">
        <v>55</v>
      </c>
      <c r="F812" s="11">
        <v>52</v>
      </c>
      <c r="G812" s="11">
        <v>57</v>
      </c>
      <c r="H812" s="11">
        <v>55</v>
      </c>
      <c r="I812" s="11">
        <v>55</v>
      </c>
      <c r="J812" s="11">
        <v>32</v>
      </c>
      <c r="K812" s="11">
        <v>27</v>
      </c>
      <c r="L812" s="11">
        <v>29</v>
      </c>
      <c r="M812" s="11">
        <v>27</v>
      </c>
      <c r="N812" s="11">
        <v>28</v>
      </c>
      <c r="O812" s="11">
        <v>28</v>
      </c>
      <c r="P812" s="11">
        <v>28</v>
      </c>
      <c r="Q812" s="11">
        <v>3</v>
      </c>
      <c r="R812" s="11">
        <v>6</v>
      </c>
      <c r="S812" s="11">
        <v>3</v>
      </c>
      <c r="T812" s="11">
        <v>5</v>
      </c>
      <c r="U812" s="11">
        <v>4</v>
      </c>
      <c r="V812" s="11">
        <v>4</v>
      </c>
      <c r="W812" s="11">
        <v>4</v>
      </c>
      <c r="X812" s="11">
        <v>0</v>
      </c>
      <c r="Y812" s="11">
        <f t="shared" ref="Y812:Y878" si="79">SUM(C812:X812)</f>
        <v>608</v>
      </c>
      <c r="Z812" s="24">
        <f t="shared" ref="Z812:Z878" si="80">SUM(AA812-Y812)</f>
        <v>134</v>
      </c>
      <c r="AA812" s="11">
        <f t="shared" ref="AA812:AA878" si="81">VLOOKUP(B812,KEY,2,FALSE)*7</f>
        <v>742</v>
      </c>
    </row>
    <row r="813" spans="1:27" x14ac:dyDescent="0.25">
      <c r="A813" s="22" t="str">
        <f t="shared" si="78"/>
        <v>City of Yonkers Ward 4 ED 17</v>
      </c>
      <c r="B813" s="11">
        <v>250417</v>
      </c>
      <c r="C813" s="11">
        <v>45</v>
      </c>
      <c r="D813" s="11">
        <v>39</v>
      </c>
      <c r="E813" s="11">
        <v>43</v>
      </c>
      <c r="F813" s="11">
        <v>42</v>
      </c>
      <c r="G813" s="11">
        <v>43</v>
      </c>
      <c r="H813" s="11">
        <v>38</v>
      </c>
      <c r="I813" s="11">
        <v>45</v>
      </c>
      <c r="J813" s="11">
        <v>16</v>
      </c>
      <c r="K813" s="11">
        <v>14</v>
      </c>
      <c r="L813" s="11">
        <v>15</v>
      </c>
      <c r="M813" s="11">
        <v>15</v>
      </c>
      <c r="N813" s="11">
        <v>13</v>
      </c>
      <c r="O813" s="11">
        <v>12</v>
      </c>
      <c r="P813" s="11">
        <v>13</v>
      </c>
      <c r="Q813" s="11">
        <v>2</v>
      </c>
      <c r="R813" s="11">
        <v>2</v>
      </c>
      <c r="S813" s="11">
        <v>2</v>
      </c>
      <c r="T813" s="11">
        <v>2</v>
      </c>
      <c r="U813" s="11">
        <v>3</v>
      </c>
      <c r="V813" s="11">
        <v>3</v>
      </c>
      <c r="W813" s="11">
        <v>2</v>
      </c>
      <c r="X813" s="11">
        <v>0</v>
      </c>
      <c r="Y813" s="11">
        <f t="shared" si="79"/>
        <v>409</v>
      </c>
      <c r="Z813" s="24">
        <f t="shared" si="80"/>
        <v>116</v>
      </c>
      <c r="AA813" s="11">
        <f t="shared" si="81"/>
        <v>525</v>
      </c>
    </row>
    <row r="814" spans="1:27" x14ac:dyDescent="0.25">
      <c r="A814" s="22" t="str">
        <f t="shared" si="78"/>
        <v>City of Yonkers Ward 4 ED 18</v>
      </c>
      <c r="B814" s="11">
        <v>250418</v>
      </c>
      <c r="C814" s="11">
        <v>56</v>
      </c>
      <c r="D814" s="11">
        <v>43</v>
      </c>
      <c r="E814" s="11">
        <v>49</v>
      </c>
      <c r="F814" s="11">
        <v>48</v>
      </c>
      <c r="G814" s="11">
        <v>49</v>
      </c>
      <c r="H814" s="11">
        <v>45</v>
      </c>
      <c r="I814" s="11">
        <v>47</v>
      </c>
      <c r="J814" s="11">
        <v>27</v>
      </c>
      <c r="K814" s="11">
        <v>27</v>
      </c>
      <c r="L814" s="11">
        <v>30</v>
      </c>
      <c r="M814" s="11">
        <v>31</v>
      </c>
      <c r="N814" s="11">
        <v>26</v>
      </c>
      <c r="O814" s="11">
        <v>28</v>
      </c>
      <c r="P814" s="11">
        <v>26</v>
      </c>
      <c r="Q814" s="11">
        <v>5</v>
      </c>
      <c r="R814" s="11">
        <v>3</v>
      </c>
      <c r="S814" s="11">
        <v>2</v>
      </c>
      <c r="T814" s="11">
        <v>2</v>
      </c>
      <c r="U814" s="11">
        <v>3</v>
      </c>
      <c r="V814" s="11">
        <v>3</v>
      </c>
      <c r="W814" s="11">
        <v>3</v>
      </c>
      <c r="X814" s="11">
        <v>0</v>
      </c>
      <c r="Y814" s="11">
        <f t="shared" si="79"/>
        <v>553</v>
      </c>
      <c r="Z814" s="24">
        <f t="shared" si="80"/>
        <v>168</v>
      </c>
      <c r="AA814" s="11">
        <f t="shared" si="81"/>
        <v>721</v>
      </c>
    </row>
    <row r="815" spans="1:27" x14ac:dyDescent="0.25">
      <c r="A815" s="22" t="str">
        <f t="shared" si="78"/>
        <v>City of Yonkers Ward 4 ED 19</v>
      </c>
      <c r="B815" s="11">
        <v>250419</v>
      </c>
      <c r="C815" s="11">
        <v>51</v>
      </c>
      <c r="D815" s="11">
        <v>47</v>
      </c>
      <c r="E815" s="11">
        <v>46</v>
      </c>
      <c r="F815" s="11">
        <v>46</v>
      </c>
      <c r="G815" s="11">
        <v>50</v>
      </c>
      <c r="H815" s="11">
        <v>44</v>
      </c>
      <c r="I815" s="11">
        <v>47</v>
      </c>
      <c r="J815" s="11">
        <v>23</v>
      </c>
      <c r="K815" s="11">
        <v>18</v>
      </c>
      <c r="L815" s="11">
        <v>19</v>
      </c>
      <c r="M815" s="11">
        <v>20</v>
      </c>
      <c r="N815" s="11">
        <v>20</v>
      </c>
      <c r="O815" s="11">
        <v>19</v>
      </c>
      <c r="P815" s="11">
        <v>18</v>
      </c>
      <c r="Q815" s="11">
        <v>1</v>
      </c>
      <c r="R815" s="11">
        <v>1</v>
      </c>
      <c r="S815" s="11">
        <v>2</v>
      </c>
      <c r="T815" s="11">
        <v>3</v>
      </c>
      <c r="U815" s="11">
        <v>3</v>
      </c>
      <c r="V815" s="11">
        <v>2</v>
      </c>
      <c r="W815" s="11">
        <v>2</v>
      </c>
      <c r="X815" s="11">
        <v>0</v>
      </c>
      <c r="Y815" s="11">
        <f t="shared" si="79"/>
        <v>482</v>
      </c>
      <c r="Z815" s="24">
        <f t="shared" si="80"/>
        <v>155</v>
      </c>
      <c r="AA815" s="11">
        <f t="shared" si="81"/>
        <v>637</v>
      </c>
    </row>
    <row r="816" spans="1:27" ht="13.8" thickBot="1" x14ac:dyDescent="0.3">
      <c r="A816" s="18" t="str">
        <f t="shared" si="78"/>
        <v>City of Yonkers Ward 4 ED 21</v>
      </c>
      <c r="B816" s="19">
        <v>250421</v>
      </c>
      <c r="C816" s="19">
        <v>28</v>
      </c>
      <c r="D816" s="19">
        <v>25</v>
      </c>
      <c r="E816" s="19">
        <v>29</v>
      </c>
      <c r="F816" s="19">
        <v>28</v>
      </c>
      <c r="G816" s="19">
        <v>29</v>
      </c>
      <c r="H816" s="19">
        <v>28</v>
      </c>
      <c r="I816" s="19">
        <v>24</v>
      </c>
      <c r="J816" s="19">
        <v>5</v>
      </c>
      <c r="K816" s="19">
        <v>2</v>
      </c>
      <c r="L816" s="19">
        <v>3</v>
      </c>
      <c r="M816" s="19">
        <v>1</v>
      </c>
      <c r="N816" s="19">
        <v>2</v>
      </c>
      <c r="O816" s="19">
        <v>1</v>
      </c>
      <c r="P816" s="19">
        <v>2</v>
      </c>
      <c r="Q816" s="19">
        <v>1</v>
      </c>
      <c r="R816" s="19">
        <v>1</v>
      </c>
      <c r="S816" s="19">
        <v>0</v>
      </c>
      <c r="T816" s="19">
        <v>0</v>
      </c>
      <c r="U816" s="19">
        <v>1</v>
      </c>
      <c r="V816" s="19">
        <v>1</v>
      </c>
      <c r="W816" s="19">
        <v>1</v>
      </c>
      <c r="X816" s="19">
        <v>0</v>
      </c>
      <c r="Y816" s="19">
        <f t="shared" si="79"/>
        <v>212</v>
      </c>
      <c r="Z816" s="26">
        <f t="shared" si="80"/>
        <v>40</v>
      </c>
      <c r="AA816" s="19">
        <f t="shared" si="81"/>
        <v>252</v>
      </c>
    </row>
    <row r="817" spans="1:27" x14ac:dyDescent="0.25">
      <c r="A817" s="22"/>
      <c r="B817" s="11" t="s">
        <v>977</v>
      </c>
      <c r="C817" s="11">
        <f>SUM(C799:C816)</f>
        <v>1806</v>
      </c>
      <c r="D817" s="11">
        <f t="shared" ref="D817:AA817" si="82">SUM(D799:D816)</f>
        <v>1665</v>
      </c>
      <c r="E817" s="11">
        <f t="shared" si="82"/>
        <v>1756</v>
      </c>
      <c r="F817" s="11">
        <f t="shared" si="82"/>
        <v>1746</v>
      </c>
      <c r="G817" s="11">
        <f t="shared" si="82"/>
        <v>1841</v>
      </c>
      <c r="H817" s="11">
        <f t="shared" si="82"/>
        <v>1638</v>
      </c>
      <c r="I817" s="11">
        <f t="shared" si="82"/>
        <v>1700</v>
      </c>
      <c r="J817" s="11">
        <f t="shared" si="82"/>
        <v>665</v>
      </c>
      <c r="K817" s="11">
        <f t="shared" si="82"/>
        <v>592</v>
      </c>
      <c r="L817" s="11">
        <f t="shared" si="82"/>
        <v>587</v>
      </c>
      <c r="M817" s="11">
        <f t="shared" si="82"/>
        <v>578</v>
      </c>
      <c r="N817" s="11">
        <f t="shared" si="82"/>
        <v>543</v>
      </c>
      <c r="O817" s="11">
        <f t="shared" si="82"/>
        <v>571</v>
      </c>
      <c r="P817" s="11">
        <f t="shared" si="82"/>
        <v>546</v>
      </c>
      <c r="Q817" s="11">
        <f t="shared" si="82"/>
        <v>72</v>
      </c>
      <c r="R817" s="11">
        <f t="shared" si="82"/>
        <v>73</v>
      </c>
      <c r="S817" s="11">
        <f t="shared" si="82"/>
        <v>66</v>
      </c>
      <c r="T817" s="11">
        <f t="shared" si="82"/>
        <v>68</v>
      </c>
      <c r="U817" s="11">
        <f t="shared" si="82"/>
        <v>84</v>
      </c>
      <c r="V817" s="11">
        <f t="shared" si="82"/>
        <v>63</v>
      </c>
      <c r="W817" s="11">
        <f t="shared" si="82"/>
        <v>67</v>
      </c>
      <c r="X817" s="11">
        <f t="shared" si="82"/>
        <v>3</v>
      </c>
      <c r="Y817" s="11">
        <f t="shared" si="82"/>
        <v>16730</v>
      </c>
      <c r="Z817" s="11">
        <f t="shared" si="82"/>
        <v>4158</v>
      </c>
      <c r="AA817" s="11">
        <f t="shared" si="82"/>
        <v>20888</v>
      </c>
    </row>
    <row r="818" spans="1:27" x14ac:dyDescent="0.25">
      <c r="A818" s="22" t="str">
        <f t="shared" si="78"/>
        <v>City of Yonkers Ward 5 ED 1</v>
      </c>
      <c r="B818" s="11">
        <v>250501</v>
      </c>
      <c r="C818" s="11">
        <v>96</v>
      </c>
      <c r="D818" s="11">
        <v>86</v>
      </c>
      <c r="E818" s="11">
        <v>92</v>
      </c>
      <c r="F818" s="11">
        <v>92</v>
      </c>
      <c r="G818" s="11">
        <v>94</v>
      </c>
      <c r="H818" s="11">
        <v>88</v>
      </c>
      <c r="I818" s="11">
        <v>91</v>
      </c>
      <c r="J818" s="11">
        <v>148</v>
      </c>
      <c r="K818" s="11">
        <v>148</v>
      </c>
      <c r="L818" s="11">
        <v>145</v>
      </c>
      <c r="M818" s="11">
        <v>140</v>
      </c>
      <c r="N818" s="11">
        <v>140</v>
      </c>
      <c r="O818" s="11">
        <v>147</v>
      </c>
      <c r="P818" s="11">
        <v>146</v>
      </c>
      <c r="Q818" s="11">
        <v>18</v>
      </c>
      <c r="R818" s="11">
        <v>17</v>
      </c>
      <c r="S818" s="11">
        <v>23</v>
      </c>
      <c r="T818" s="11">
        <v>21</v>
      </c>
      <c r="U818" s="11">
        <v>18</v>
      </c>
      <c r="V818" s="11">
        <v>12</v>
      </c>
      <c r="W818" s="11">
        <v>10</v>
      </c>
      <c r="X818" s="11">
        <v>0</v>
      </c>
      <c r="Y818" s="11">
        <f t="shared" si="79"/>
        <v>1772</v>
      </c>
      <c r="Z818" s="24">
        <f t="shared" si="80"/>
        <v>146</v>
      </c>
      <c r="AA818" s="11">
        <f t="shared" si="81"/>
        <v>1918</v>
      </c>
    </row>
    <row r="819" spans="1:27" x14ac:dyDescent="0.25">
      <c r="A819" s="22" t="str">
        <f t="shared" si="78"/>
        <v>City of Yonkers Ward 5 ED 2</v>
      </c>
      <c r="B819" s="11">
        <v>250502</v>
      </c>
      <c r="C819" s="11">
        <v>41</v>
      </c>
      <c r="D819" s="11">
        <v>39</v>
      </c>
      <c r="E819" s="11">
        <v>40</v>
      </c>
      <c r="F819" s="11">
        <v>40</v>
      </c>
      <c r="G819" s="11">
        <v>39</v>
      </c>
      <c r="H819" s="11">
        <v>38</v>
      </c>
      <c r="I819" s="11">
        <v>41</v>
      </c>
      <c r="J819" s="11">
        <v>55</v>
      </c>
      <c r="K819" s="11">
        <v>51</v>
      </c>
      <c r="L819" s="11">
        <v>53</v>
      </c>
      <c r="M819" s="11">
        <v>47</v>
      </c>
      <c r="N819" s="11">
        <v>51</v>
      </c>
      <c r="O819" s="11">
        <v>50</v>
      </c>
      <c r="P819" s="11">
        <v>50</v>
      </c>
      <c r="Q819" s="11">
        <v>5</v>
      </c>
      <c r="R819" s="11">
        <v>7</v>
      </c>
      <c r="S819" s="11">
        <v>7</v>
      </c>
      <c r="T819" s="11">
        <v>9</v>
      </c>
      <c r="U819" s="11">
        <v>6</v>
      </c>
      <c r="V819" s="11">
        <v>7</v>
      </c>
      <c r="W819" s="11">
        <v>6</v>
      </c>
      <c r="X819" s="11">
        <v>0</v>
      </c>
      <c r="Y819" s="11">
        <f t="shared" si="79"/>
        <v>682</v>
      </c>
      <c r="Z819" s="24">
        <f t="shared" si="80"/>
        <v>67</v>
      </c>
      <c r="AA819" s="11">
        <f t="shared" si="81"/>
        <v>749</v>
      </c>
    </row>
    <row r="820" spans="1:27" x14ac:dyDescent="0.25">
      <c r="A820" s="22" t="str">
        <f t="shared" si="78"/>
        <v>City of Yonkers Ward 5 ED 3</v>
      </c>
      <c r="B820" s="11">
        <v>250503</v>
      </c>
      <c r="C820" s="11">
        <v>74</v>
      </c>
      <c r="D820" s="11">
        <v>60</v>
      </c>
      <c r="E820" s="11">
        <v>69</v>
      </c>
      <c r="F820" s="11">
        <v>70</v>
      </c>
      <c r="G820" s="11">
        <v>76</v>
      </c>
      <c r="H820" s="11">
        <v>64</v>
      </c>
      <c r="I820" s="11">
        <v>66</v>
      </c>
      <c r="J820" s="11">
        <v>106</v>
      </c>
      <c r="K820" s="11">
        <v>104</v>
      </c>
      <c r="L820" s="11">
        <v>108</v>
      </c>
      <c r="M820" s="11">
        <v>103</v>
      </c>
      <c r="N820" s="11">
        <v>103</v>
      </c>
      <c r="O820" s="11">
        <v>104</v>
      </c>
      <c r="P820" s="11">
        <v>104</v>
      </c>
      <c r="Q820" s="11">
        <v>15</v>
      </c>
      <c r="R820" s="11">
        <v>11</v>
      </c>
      <c r="S820" s="11">
        <v>13</v>
      </c>
      <c r="T820" s="11">
        <v>10</v>
      </c>
      <c r="U820" s="11">
        <v>11</v>
      </c>
      <c r="V820" s="11">
        <v>11</v>
      </c>
      <c r="W820" s="11">
        <v>11</v>
      </c>
      <c r="X820" s="11">
        <v>0</v>
      </c>
      <c r="Y820" s="11">
        <f t="shared" si="79"/>
        <v>1293</v>
      </c>
      <c r="Z820" s="24">
        <f t="shared" si="80"/>
        <v>198</v>
      </c>
      <c r="AA820" s="11">
        <f t="shared" si="81"/>
        <v>1491</v>
      </c>
    </row>
    <row r="821" spans="1:27" x14ac:dyDescent="0.25">
      <c r="A821" s="22" t="str">
        <f t="shared" si="78"/>
        <v>City of Yonkers Ward 5 ED 4</v>
      </c>
      <c r="B821" s="11">
        <v>250504</v>
      </c>
      <c r="C821" s="11">
        <v>103</v>
      </c>
      <c r="D821" s="11">
        <v>96</v>
      </c>
      <c r="E821" s="11">
        <v>96</v>
      </c>
      <c r="F821" s="11">
        <v>96</v>
      </c>
      <c r="G821" s="11">
        <v>107</v>
      </c>
      <c r="H821" s="11">
        <v>87</v>
      </c>
      <c r="I821" s="11">
        <v>89</v>
      </c>
      <c r="J821" s="11">
        <v>191</v>
      </c>
      <c r="K821" s="11">
        <v>184</v>
      </c>
      <c r="L821" s="11">
        <v>190</v>
      </c>
      <c r="M821" s="11">
        <v>176</v>
      </c>
      <c r="N821" s="11">
        <v>158</v>
      </c>
      <c r="O821" s="11">
        <v>177</v>
      </c>
      <c r="P821" s="11">
        <v>172</v>
      </c>
      <c r="Q821" s="11">
        <v>18</v>
      </c>
      <c r="R821" s="11">
        <v>13</v>
      </c>
      <c r="S821" s="11">
        <v>22</v>
      </c>
      <c r="T821" s="11">
        <v>19</v>
      </c>
      <c r="U821" s="11">
        <v>20</v>
      </c>
      <c r="V821" s="11">
        <v>8</v>
      </c>
      <c r="W821" s="11">
        <v>12</v>
      </c>
      <c r="X821" s="11">
        <v>0</v>
      </c>
      <c r="Y821" s="11">
        <f t="shared" si="79"/>
        <v>2034</v>
      </c>
      <c r="Z821" s="24">
        <f t="shared" si="80"/>
        <v>297</v>
      </c>
      <c r="AA821" s="11">
        <f t="shared" si="81"/>
        <v>2331</v>
      </c>
    </row>
    <row r="822" spans="1:27" x14ac:dyDescent="0.25">
      <c r="A822" s="22" t="str">
        <f t="shared" si="78"/>
        <v>City of Yonkers Ward 5 ED 5</v>
      </c>
      <c r="B822" s="11">
        <v>250505</v>
      </c>
      <c r="C822" s="11">
        <v>55</v>
      </c>
      <c r="D822" s="11">
        <v>51</v>
      </c>
      <c r="E822" s="11">
        <v>51</v>
      </c>
      <c r="F822" s="11">
        <v>51</v>
      </c>
      <c r="G822" s="11">
        <v>53</v>
      </c>
      <c r="H822" s="11">
        <v>47</v>
      </c>
      <c r="I822" s="11">
        <v>54</v>
      </c>
      <c r="J822" s="11">
        <v>138</v>
      </c>
      <c r="K822" s="11">
        <v>132</v>
      </c>
      <c r="L822" s="11">
        <v>133</v>
      </c>
      <c r="M822" s="11">
        <v>133</v>
      </c>
      <c r="N822" s="11">
        <v>120</v>
      </c>
      <c r="O822" s="11">
        <v>128</v>
      </c>
      <c r="P822" s="11">
        <v>122</v>
      </c>
      <c r="Q822" s="11">
        <v>17</v>
      </c>
      <c r="R822" s="11">
        <v>15</v>
      </c>
      <c r="S822" s="11">
        <v>16</v>
      </c>
      <c r="T822" s="11">
        <v>16</v>
      </c>
      <c r="U822" s="11">
        <v>18</v>
      </c>
      <c r="V822" s="11">
        <v>13</v>
      </c>
      <c r="W822" s="11">
        <v>16</v>
      </c>
      <c r="X822" s="11">
        <v>0</v>
      </c>
      <c r="Y822" s="11">
        <f t="shared" si="79"/>
        <v>1379</v>
      </c>
      <c r="Z822" s="24">
        <f t="shared" si="80"/>
        <v>210</v>
      </c>
      <c r="AA822" s="11">
        <f t="shared" si="81"/>
        <v>1589</v>
      </c>
    </row>
    <row r="823" spans="1:27" x14ac:dyDescent="0.25">
      <c r="A823" s="22" t="str">
        <f t="shared" si="78"/>
        <v>City of Yonkers Ward 5 ED 6</v>
      </c>
      <c r="B823" s="11">
        <v>250506</v>
      </c>
      <c r="C823" s="11">
        <v>127</v>
      </c>
      <c r="D823" s="11">
        <v>127</v>
      </c>
      <c r="E823" s="11">
        <v>123</v>
      </c>
      <c r="F823" s="11">
        <v>136</v>
      </c>
      <c r="G823" s="11">
        <v>124</v>
      </c>
      <c r="H823" s="11">
        <v>118</v>
      </c>
      <c r="I823" s="11">
        <v>121</v>
      </c>
      <c r="J823" s="11">
        <v>189</v>
      </c>
      <c r="K823" s="11">
        <v>175</v>
      </c>
      <c r="L823" s="11">
        <v>179</v>
      </c>
      <c r="M823" s="11">
        <v>168</v>
      </c>
      <c r="N823" s="11">
        <v>177</v>
      </c>
      <c r="O823" s="11">
        <v>181</v>
      </c>
      <c r="P823" s="11">
        <v>180</v>
      </c>
      <c r="Q823" s="11">
        <v>23</v>
      </c>
      <c r="R823" s="11">
        <v>27</v>
      </c>
      <c r="S823" s="11">
        <v>27</v>
      </c>
      <c r="T823" s="11">
        <v>25</v>
      </c>
      <c r="U823" s="11">
        <v>20</v>
      </c>
      <c r="V823" s="11">
        <v>17</v>
      </c>
      <c r="W823" s="11">
        <v>19</v>
      </c>
      <c r="X823" s="11">
        <v>0</v>
      </c>
      <c r="Y823" s="11">
        <f t="shared" si="79"/>
        <v>2283</v>
      </c>
      <c r="Z823" s="24">
        <f t="shared" si="80"/>
        <v>167</v>
      </c>
      <c r="AA823" s="11">
        <f t="shared" si="81"/>
        <v>2450</v>
      </c>
    </row>
    <row r="824" spans="1:27" x14ac:dyDescent="0.25">
      <c r="A824" s="22" t="str">
        <f t="shared" si="78"/>
        <v>City of Yonkers Ward 5 ED 7</v>
      </c>
      <c r="B824" s="11">
        <v>250507</v>
      </c>
      <c r="C824" s="11">
        <v>89</v>
      </c>
      <c r="D824" s="11">
        <v>79</v>
      </c>
      <c r="E824" s="11">
        <v>82</v>
      </c>
      <c r="F824" s="11">
        <v>82</v>
      </c>
      <c r="G824" s="11">
        <v>87</v>
      </c>
      <c r="H824" s="11">
        <v>77</v>
      </c>
      <c r="I824" s="11">
        <v>76</v>
      </c>
      <c r="J824" s="11">
        <v>109</v>
      </c>
      <c r="K824" s="11">
        <v>105</v>
      </c>
      <c r="L824" s="11">
        <v>106</v>
      </c>
      <c r="M824" s="11">
        <v>98</v>
      </c>
      <c r="N824" s="11">
        <v>100</v>
      </c>
      <c r="O824" s="11">
        <v>106</v>
      </c>
      <c r="P824" s="11">
        <v>100</v>
      </c>
      <c r="Q824" s="11">
        <v>6</v>
      </c>
      <c r="R824" s="11">
        <v>6</v>
      </c>
      <c r="S824" s="11">
        <v>12</v>
      </c>
      <c r="T824" s="11">
        <v>12</v>
      </c>
      <c r="U824" s="11">
        <v>8</v>
      </c>
      <c r="V824" s="11">
        <v>5</v>
      </c>
      <c r="W824" s="11">
        <v>9</v>
      </c>
      <c r="X824" s="11">
        <v>0</v>
      </c>
      <c r="Y824" s="11">
        <f t="shared" si="79"/>
        <v>1354</v>
      </c>
      <c r="Z824" s="24">
        <f t="shared" si="80"/>
        <v>256</v>
      </c>
      <c r="AA824" s="11">
        <f t="shared" si="81"/>
        <v>1610</v>
      </c>
    </row>
    <row r="825" spans="1:27" x14ac:dyDescent="0.25">
      <c r="A825" s="22" t="str">
        <f t="shared" si="78"/>
        <v>City of Yonkers Ward 5 ED 8</v>
      </c>
      <c r="B825" s="11">
        <v>250508</v>
      </c>
      <c r="C825" s="11">
        <v>154</v>
      </c>
      <c r="D825" s="11">
        <v>142</v>
      </c>
      <c r="E825" s="11">
        <v>146</v>
      </c>
      <c r="F825" s="11">
        <v>154</v>
      </c>
      <c r="G825" s="11">
        <v>152</v>
      </c>
      <c r="H825" s="11">
        <v>148</v>
      </c>
      <c r="I825" s="11">
        <v>150</v>
      </c>
      <c r="J825" s="11">
        <v>195</v>
      </c>
      <c r="K825" s="11">
        <v>185</v>
      </c>
      <c r="L825" s="11">
        <v>189</v>
      </c>
      <c r="M825" s="11">
        <v>180</v>
      </c>
      <c r="N825" s="11">
        <v>172</v>
      </c>
      <c r="O825" s="11">
        <v>172</v>
      </c>
      <c r="P825" s="11">
        <v>177</v>
      </c>
      <c r="Q825" s="11">
        <v>14</v>
      </c>
      <c r="R825" s="11">
        <v>10</v>
      </c>
      <c r="S825" s="11">
        <v>15</v>
      </c>
      <c r="T825" s="11">
        <v>13</v>
      </c>
      <c r="U825" s="11">
        <v>15</v>
      </c>
      <c r="V825" s="11">
        <v>6</v>
      </c>
      <c r="W825" s="11">
        <v>13</v>
      </c>
      <c r="X825" s="11">
        <v>0</v>
      </c>
      <c r="Y825" s="11">
        <f t="shared" si="79"/>
        <v>2402</v>
      </c>
      <c r="Z825" s="24">
        <f t="shared" si="80"/>
        <v>356</v>
      </c>
      <c r="AA825" s="11">
        <f t="shared" si="81"/>
        <v>2758</v>
      </c>
    </row>
    <row r="826" spans="1:27" x14ac:dyDescent="0.25">
      <c r="A826" s="22" t="str">
        <f t="shared" si="78"/>
        <v>City of Yonkers Ward 5 ED 9</v>
      </c>
      <c r="B826" s="11">
        <v>250509</v>
      </c>
      <c r="C826" s="11">
        <v>121</v>
      </c>
      <c r="D826" s="11">
        <v>103</v>
      </c>
      <c r="E826" s="11">
        <v>109</v>
      </c>
      <c r="F826" s="11">
        <v>113</v>
      </c>
      <c r="G826" s="11">
        <v>110</v>
      </c>
      <c r="H826" s="11">
        <v>105</v>
      </c>
      <c r="I826" s="11">
        <v>107</v>
      </c>
      <c r="J826" s="11">
        <v>74</v>
      </c>
      <c r="K826" s="11">
        <v>70</v>
      </c>
      <c r="L826" s="11">
        <v>71</v>
      </c>
      <c r="M826" s="11">
        <v>64</v>
      </c>
      <c r="N826" s="11">
        <v>68</v>
      </c>
      <c r="O826" s="11">
        <v>71</v>
      </c>
      <c r="P826" s="11">
        <v>68</v>
      </c>
      <c r="Q826" s="11">
        <v>8</v>
      </c>
      <c r="R826" s="11">
        <v>8</v>
      </c>
      <c r="S826" s="11">
        <v>13</v>
      </c>
      <c r="T826" s="11">
        <v>14</v>
      </c>
      <c r="U826" s="11">
        <v>10</v>
      </c>
      <c r="V826" s="11">
        <v>8</v>
      </c>
      <c r="W826" s="11">
        <v>7</v>
      </c>
      <c r="X826" s="11">
        <v>0</v>
      </c>
      <c r="Y826" s="11">
        <f t="shared" si="79"/>
        <v>1322</v>
      </c>
      <c r="Z826" s="24">
        <f t="shared" si="80"/>
        <v>316</v>
      </c>
      <c r="AA826" s="11">
        <f t="shared" si="81"/>
        <v>1638</v>
      </c>
    </row>
    <row r="827" spans="1:27" x14ac:dyDescent="0.25">
      <c r="A827" s="22" t="str">
        <f t="shared" si="78"/>
        <v>City of Yonkers Ward 5 ED 10</v>
      </c>
      <c r="B827" s="11">
        <v>250510</v>
      </c>
      <c r="C827" s="11">
        <v>72</v>
      </c>
      <c r="D827" s="11">
        <v>74</v>
      </c>
      <c r="E827" s="11">
        <v>79</v>
      </c>
      <c r="F827" s="11">
        <v>76</v>
      </c>
      <c r="G827" s="11">
        <v>76</v>
      </c>
      <c r="H827" s="11">
        <v>66</v>
      </c>
      <c r="I827" s="11">
        <v>71</v>
      </c>
      <c r="J827" s="11">
        <v>73</v>
      </c>
      <c r="K827" s="11">
        <v>69</v>
      </c>
      <c r="L827" s="11">
        <v>72</v>
      </c>
      <c r="M827" s="11">
        <v>69</v>
      </c>
      <c r="N827" s="11">
        <v>64</v>
      </c>
      <c r="O827" s="11">
        <v>68</v>
      </c>
      <c r="P827" s="11">
        <v>64</v>
      </c>
      <c r="Q827" s="11">
        <v>12</v>
      </c>
      <c r="R827" s="11">
        <v>5</v>
      </c>
      <c r="S827" s="11">
        <v>10</v>
      </c>
      <c r="T827" s="11">
        <v>8</v>
      </c>
      <c r="U827" s="11">
        <v>8</v>
      </c>
      <c r="V827" s="11">
        <v>4</v>
      </c>
      <c r="W827" s="11">
        <v>8</v>
      </c>
      <c r="X827" s="11">
        <v>0</v>
      </c>
      <c r="Y827" s="11">
        <f t="shared" si="79"/>
        <v>1048</v>
      </c>
      <c r="Z827" s="24">
        <f t="shared" si="80"/>
        <v>184</v>
      </c>
      <c r="AA827" s="11">
        <f t="shared" si="81"/>
        <v>1232</v>
      </c>
    </row>
    <row r="828" spans="1:27" x14ac:dyDescent="0.25">
      <c r="A828" s="22" t="str">
        <f t="shared" si="78"/>
        <v>City of Yonkers Ward 5 ED 11</v>
      </c>
      <c r="B828" s="11">
        <v>250511</v>
      </c>
      <c r="C828" s="11">
        <v>38</v>
      </c>
      <c r="D828" s="11">
        <v>36</v>
      </c>
      <c r="E828" s="11">
        <v>42</v>
      </c>
      <c r="F828" s="11">
        <v>38</v>
      </c>
      <c r="G828" s="11">
        <v>37</v>
      </c>
      <c r="H828" s="11">
        <v>40</v>
      </c>
      <c r="I828" s="11">
        <v>39</v>
      </c>
      <c r="J828" s="11">
        <v>43</v>
      </c>
      <c r="K828" s="11">
        <v>45</v>
      </c>
      <c r="L828" s="11">
        <v>44</v>
      </c>
      <c r="M828" s="11">
        <v>45</v>
      </c>
      <c r="N828" s="11">
        <v>42</v>
      </c>
      <c r="O828" s="11">
        <v>42</v>
      </c>
      <c r="P828" s="11">
        <v>42</v>
      </c>
      <c r="Q828" s="11">
        <v>5</v>
      </c>
      <c r="R828" s="11">
        <v>5</v>
      </c>
      <c r="S828" s="11">
        <v>4</v>
      </c>
      <c r="T828" s="11">
        <v>3</v>
      </c>
      <c r="U828" s="11">
        <v>6</v>
      </c>
      <c r="V828" s="11">
        <v>3</v>
      </c>
      <c r="W828" s="11">
        <v>4</v>
      </c>
      <c r="X828" s="11">
        <v>0</v>
      </c>
      <c r="Y828" s="11">
        <f t="shared" si="79"/>
        <v>603</v>
      </c>
      <c r="Z828" s="24">
        <f t="shared" si="80"/>
        <v>76</v>
      </c>
      <c r="AA828" s="11">
        <f t="shared" si="81"/>
        <v>679</v>
      </c>
    </row>
    <row r="829" spans="1:27" x14ac:dyDescent="0.25">
      <c r="A829" s="22" t="str">
        <f t="shared" si="78"/>
        <v>City of Yonkers Ward 5 ED 12</v>
      </c>
      <c r="B829" s="11">
        <v>250512</v>
      </c>
      <c r="C829" s="11">
        <v>94</v>
      </c>
      <c r="D829" s="11">
        <v>81</v>
      </c>
      <c r="E829" s="11">
        <v>90</v>
      </c>
      <c r="F829" s="11">
        <v>94</v>
      </c>
      <c r="G829" s="11">
        <v>84</v>
      </c>
      <c r="H829" s="11">
        <v>86</v>
      </c>
      <c r="I829" s="11">
        <v>83</v>
      </c>
      <c r="J829" s="11">
        <v>192</v>
      </c>
      <c r="K829" s="11">
        <v>188</v>
      </c>
      <c r="L829" s="11">
        <v>183</v>
      </c>
      <c r="M829" s="11">
        <v>170</v>
      </c>
      <c r="N829" s="11">
        <v>173</v>
      </c>
      <c r="O829" s="11">
        <v>181</v>
      </c>
      <c r="P829" s="11">
        <v>185</v>
      </c>
      <c r="Q829" s="11">
        <v>35</v>
      </c>
      <c r="R829" s="11">
        <v>27</v>
      </c>
      <c r="S829" s="11">
        <v>41</v>
      </c>
      <c r="T829" s="11">
        <v>36</v>
      </c>
      <c r="U829" s="11">
        <v>31</v>
      </c>
      <c r="V829" s="11">
        <v>23</v>
      </c>
      <c r="W829" s="11">
        <v>22</v>
      </c>
      <c r="X829" s="11">
        <v>0</v>
      </c>
      <c r="Y829" s="11">
        <f t="shared" si="79"/>
        <v>2099</v>
      </c>
      <c r="Z829" s="24">
        <f t="shared" si="80"/>
        <v>260</v>
      </c>
      <c r="AA829" s="11">
        <f t="shared" si="81"/>
        <v>2359</v>
      </c>
    </row>
    <row r="830" spans="1:27" x14ac:dyDescent="0.25">
      <c r="A830" s="22" t="str">
        <f t="shared" si="78"/>
        <v>City of Yonkers Ward 5 ED 13</v>
      </c>
      <c r="B830" s="11">
        <v>250513</v>
      </c>
      <c r="C830" s="11">
        <v>64</v>
      </c>
      <c r="D830" s="11">
        <v>57</v>
      </c>
      <c r="E830" s="11">
        <v>58</v>
      </c>
      <c r="F830" s="11">
        <v>57</v>
      </c>
      <c r="G830" s="11">
        <v>60</v>
      </c>
      <c r="H830" s="11">
        <v>51</v>
      </c>
      <c r="I830" s="11">
        <v>59</v>
      </c>
      <c r="J830" s="11">
        <v>33</v>
      </c>
      <c r="K830" s="11">
        <v>30</v>
      </c>
      <c r="L830" s="11">
        <v>29</v>
      </c>
      <c r="M830" s="11">
        <v>33</v>
      </c>
      <c r="N830" s="11">
        <v>26</v>
      </c>
      <c r="O830" s="11">
        <v>28</v>
      </c>
      <c r="P830" s="11">
        <v>29</v>
      </c>
      <c r="Q830" s="11">
        <v>6</v>
      </c>
      <c r="R830" s="11">
        <v>6</v>
      </c>
      <c r="S830" s="11">
        <v>5</v>
      </c>
      <c r="T830" s="11">
        <v>3</v>
      </c>
      <c r="U830" s="11">
        <v>9</v>
      </c>
      <c r="V830" s="11">
        <v>7</v>
      </c>
      <c r="W830" s="11">
        <v>9</v>
      </c>
      <c r="X830" s="11">
        <v>0</v>
      </c>
      <c r="Y830" s="11">
        <f t="shared" si="79"/>
        <v>659</v>
      </c>
      <c r="Z830" s="24">
        <f t="shared" si="80"/>
        <v>188</v>
      </c>
      <c r="AA830" s="11">
        <f t="shared" si="81"/>
        <v>847</v>
      </c>
    </row>
    <row r="831" spans="1:27" x14ac:dyDescent="0.25">
      <c r="A831" s="22" t="str">
        <f t="shared" si="78"/>
        <v>City of Yonkers Ward 5 ED 14</v>
      </c>
      <c r="B831" s="11">
        <v>250514</v>
      </c>
      <c r="C831" s="11">
        <v>100</v>
      </c>
      <c r="D831" s="11">
        <v>92</v>
      </c>
      <c r="E831" s="11">
        <v>103</v>
      </c>
      <c r="F831" s="11">
        <v>103</v>
      </c>
      <c r="G831" s="11">
        <v>110</v>
      </c>
      <c r="H831" s="11">
        <v>94</v>
      </c>
      <c r="I831" s="11">
        <v>92</v>
      </c>
      <c r="J831" s="11">
        <v>151</v>
      </c>
      <c r="K831" s="11">
        <v>143</v>
      </c>
      <c r="L831" s="11">
        <v>134</v>
      </c>
      <c r="M831" s="11">
        <v>131</v>
      </c>
      <c r="N831" s="11">
        <v>136</v>
      </c>
      <c r="O831" s="11">
        <v>141</v>
      </c>
      <c r="P831" s="11">
        <v>141</v>
      </c>
      <c r="Q831" s="11">
        <v>20</v>
      </c>
      <c r="R831" s="11">
        <v>14</v>
      </c>
      <c r="S831" s="11">
        <v>23</v>
      </c>
      <c r="T831" s="11">
        <v>20</v>
      </c>
      <c r="U831" s="11">
        <v>12</v>
      </c>
      <c r="V831" s="11">
        <v>12</v>
      </c>
      <c r="W831" s="11">
        <v>11</v>
      </c>
      <c r="X831" s="11">
        <v>0</v>
      </c>
      <c r="Y831" s="11">
        <f t="shared" si="79"/>
        <v>1783</v>
      </c>
      <c r="Z831" s="24">
        <f t="shared" si="80"/>
        <v>275</v>
      </c>
      <c r="AA831" s="11">
        <f t="shared" si="81"/>
        <v>2058</v>
      </c>
    </row>
    <row r="832" spans="1:27" x14ac:dyDescent="0.25">
      <c r="A832" s="22" t="str">
        <f t="shared" si="78"/>
        <v>City of Yonkers Ward 5 ED 15</v>
      </c>
      <c r="B832" s="11">
        <v>250515</v>
      </c>
      <c r="C832" s="11">
        <v>131</v>
      </c>
      <c r="D832" s="11">
        <v>126</v>
      </c>
      <c r="E832" s="11">
        <v>121</v>
      </c>
      <c r="F832" s="11">
        <v>122</v>
      </c>
      <c r="G832" s="11">
        <v>123</v>
      </c>
      <c r="H832" s="11">
        <v>115</v>
      </c>
      <c r="I832" s="11">
        <v>115</v>
      </c>
      <c r="J832" s="11">
        <v>57</v>
      </c>
      <c r="K832" s="11">
        <v>51</v>
      </c>
      <c r="L832" s="11">
        <v>53</v>
      </c>
      <c r="M832" s="11">
        <v>49</v>
      </c>
      <c r="N832" s="11">
        <v>49</v>
      </c>
      <c r="O832" s="11">
        <v>51</v>
      </c>
      <c r="P832" s="11">
        <v>53</v>
      </c>
      <c r="Q832" s="11">
        <v>4</v>
      </c>
      <c r="R832" s="11">
        <v>4</v>
      </c>
      <c r="S832" s="11">
        <v>4</v>
      </c>
      <c r="T832" s="11">
        <v>2</v>
      </c>
      <c r="U832" s="11">
        <v>3</v>
      </c>
      <c r="V832" s="11">
        <v>3</v>
      </c>
      <c r="W832" s="11">
        <v>4</v>
      </c>
      <c r="X832" s="11">
        <v>1</v>
      </c>
      <c r="Y832" s="11">
        <f t="shared" si="79"/>
        <v>1241</v>
      </c>
      <c r="Z832" s="24">
        <f t="shared" si="80"/>
        <v>208</v>
      </c>
      <c r="AA832" s="11">
        <f t="shared" si="81"/>
        <v>1449</v>
      </c>
    </row>
    <row r="833" spans="1:27" x14ac:dyDescent="0.25">
      <c r="A833" s="22" t="str">
        <f t="shared" si="78"/>
        <v>City of Yonkers Ward 5 ED 16</v>
      </c>
      <c r="B833" s="11">
        <v>250516</v>
      </c>
      <c r="C833" s="11">
        <v>99</v>
      </c>
      <c r="D833" s="11">
        <v>87</v>
      </c>
      <c r="E833" s="11">
        <v>89</v>
      </c>
      <c r="F833" s="11">
        <v>92</v>
      </c>
      <c r="G833" s="11">
        <v>98</v>
      </c>
      <c r="H833" s="11">
        <v>85</v>
      </c>
      <c r="I833" s="11">
        <v>90</v>
      </c>
      <c r="J833" s="11">
        <v>112</v>
      </c>
      <c r="K833" s="11">
        <v>97</v>
      </c>
      <c r="L833" s="11">
        <v>107</v>
      </c>
      <c r="M833" s="11">
        <v>103</v>
      </c>
      <c r="N833" s="11">
        <v>99</v>
      </c>
      <c r="O833" s="11">
        <v>97</v>
      </c>
      <c r="P833" s="11">
        <v>99</v>
      </c>
      <c r="Q833" s="11">
        <v>6</v>
      </c>
      <c r="R833" s="11">
        <v>7</v>
      </c>
      <c r="S833" s="11">
        <v>7</v>
      </c>
      <c r="T833" s="11">
        <v>7</v>
      </c>
      <c r="U833" s="11">
        <v>11</v>
      </c>
      <c r="V833" s="11">
        <v>6</v>
      </c>
      <c r="W833" s="11">
        <v>5</v>
      </c>
      <c r="X833" s="11">
        <v>0</v>
      </c>
      <c r="Y833" s="11">
        <f t="shared" si="79"/>
        <v>1403</v>
      </c>
      <c r="Z833" s="24">
        <f t="shared" si="80"/>
        <v>214</v>
      </c>
      <c r="AA833" s="11">
        <f t="shared" si="81"/>
        <v>1617</v>
      </c>
    </row>
    <row r="834" spans="1:27" x14ac:dyDescent="0.25">
      <c r="A834" s="22" t="str">
        <f t="shared" si="78"/>
        <v>City of Yonkers Ward 5 ED 17</v>
      </c>
      <c r="B834" s="11">
        <v>250517</v>
      </c>
      <c r="C834" s="11">
        <v>120</v>
      </c>
      <c r="D834" s="11">
        <v>115</v>
      </c>
      <c r="E834" s="11">
        <v>115</v>
      </c>
      <c r="F834" s="11">
        <v>116</v>
      </c>
      <c r="G834" s="11">
        <v>115</v>
      </c>
      <c r="H834" s="11">
        <v>109</v>
      </c>
      <c r="I834" s="11">
        <v>111</v>
      </c>
      <c r="J834" s="11">
        <v>167</v>
      </c>
      <c r="K834" s="11">
        <v>159</v>
      </c>
      <c r="L834" s="11">
        <v>161</v>
      </c>
      <c r="M834" s="11">
        <v>154</v>
      </c>
      <c r="N834" s="11">
        <v>151</v>
      </c>
      <c r="O834" s="11">
        <v>157</v>
      </c>
      <c r="P834" s="11">
        <v>148</v>
      </c>
      <c r="Q834" s="11">
        <v>8</v>
      </c>
      <c r="R834" s="11">
        <v>9</v>
      </c>
      <c r="S834" s="11">
        <v>11</v>
      </c>
      <c r="T834" s="11">
        <v>14</v>
      </c>
      <c r="U834" s="11">
        <v>13</v>
      </c>
      <c r="V834" s="11">
        <v>9</v>
      </c>
      <c r="W834" s="11">
        <v>10</v>
      </c>
      <c r="X834" s="11">
        <v>2</v>
      </c>
      <c r="Y834" s="11">
        <f t="shared" si="79"/>
        <v>1974</v>
      </c>
      <c r="Z834" s="24">
        <f t="shared" si="80"/>
        <v>252</v>
      </c>
      <c r="AA834" s="11">
        <f t="shared" si="81"/>
        <v>2226</v>
      </c>
    </row>
    <row r="835" spans="1:27" x14ac:dyDescent="0.25">
      <c r="A835" s="22" t="str">
        <f t="shared" si="78"/>
        <v>City of Yonkers Ward 5 ED 18</v>
      </c>
      <c r="B835" s="11">
        <v>250518</v>
      </c>
      <c r="C835" s="11">
        <v>182</v>
      </c>
      <c r="D835" s="11">
        <v>160</v>
      </c>
      <c r="E835" s="11">
        <v>166</v>
      </c>
      <c r="F835" s="11">
        <v>158</v>
      </c>
      <c r="G835" s="11">
        <v>174</v>
      </c>
      <c r="H835" s="11">
        <v>158</v>
      </c>
      <c r="I835" s="11">
        <v>166</v>
      </c>
      <c r="J835" s="11">
        <v>125</v>
      </c>
      <c r="K835" s="11">
        <v>119</v>
      </c>
      <c r="L835" s="11">
        <v>120</v>
      </c>
      <c r="M835" s="11">
        <v>120</v>
      </c>
      <c r="N835" s="11">
        <v>112</v>
      </c>
      <c r="O835" s="11">
        <v>115</v>
      </c>
      <c r="P835" s="11">
        <v>107</v>
      </c>
      <c r="Q835" s="11">
        <v>8</v>
      </c>
      <c r="R835" s="11">
        <v>9</v>
      </c>
      <c r="S835" s="11">
        <v>10</v>
      </c>
      <c r="T835" s="11">
        <v>9</v>
      </c>
      <c r="U835" s="11">
        <v>12</v>
      </c>
      <c r="V835" s="11">
        <v>9</v>
      </c>
      <c r="W835" s="11">
        <v>9</v>
      </c>
      <c r="X835" s="11">
        <v>0</v>
      </c>
      <c r="Y835" s="11">
        <f t="shared" si="79"/>
        <v>2048</v>
      </c>
      <c r="Z835" s="24">
        <f t="shared" si="80"/>
        <v>381</v>
      </c>
      <c r="AA835" s="11">
        <f t="shared" si="81"/>
        <v>2429</v>
      </c>
    </row>
    <row r="836" spans="1:27" x14ac:dyDescent="0.25">
      <c r="A836" s="22" t="str">
        <f t="shared" si="78"/>
        <v>City of Yonkers Ward 5 ED 19</v>
      </c>
      <c r="B836" s="11">
        <v>250519</v>
      </c>
      <c r="C836" s="11">
        <v>45</v>
      </c>
      <c r="D836" s="11">
        <v>38</v>
      </c>
      <c r="E836" s="11">
        <v>38</v>
      </c>
      <c r="F836" s="11">
        <v>42</v>
      </c>
      <c r="G836" s="11">
        <v>41</v>
      </c>
      <c r="H836" s="11">
        <v>35</v>
      </c>
      <c r="I836" s="11">
        <v>33</v>
      </c>
      <c r="J836" s="11">
        <v>110</v>
      </c>
      <c r="K836" s="11">
        <v>102</v>
      </c>
      <c r="L836" s="11">
        <v>105</v>
      </c>
      <c r="M836" s="11">
        <v>100</v>
      </c>
      <c r="N836" s="11">
        <v>99</v>
      </c>
      <c r="O836" s="11">
        <v>99</v>
      </c>
      <c r="P836" s="11">
        <v>101</v>
      </c>
      <c r="Q836" s="11">
        <v>8</v>
      </c>
      <c r="R836" s="11">
        <v>8</v>
      </c>
      <c r="S836" s="11">
        <v>8</v>
      </c>
      <c r="T836" s="11">
        <v>9</v>
      </c>
      <c r="U836" s="11">
        <v>12</v>
      </c>
      <c r="V836" s="11">
        <v>11</v>
      </c>
      <c r="W836" s="11">
        <v>10</v>
      </c>
      <c r="X836" s="11">
        <v>0</v>
      </c>
      <c r="Y836" s="11">
        <f t="shared" si="79"/>
        <v>1054</v>
      </c>
      <c r="Z836" s="24">
        <f t="shared" si="80"/>
        <v>108</v>
      </c>
      <c r="AA836" s="11">
        <f t="shared" si="81"/>
        <v>1162</v>
      </c>
    </row>
    <row r="837" spans="1:27" x14ac:dyDescent="0.25">
      <c r="A837" s="22" t="str">
        <f t="shared" si="78"/>
        <v>City of Yonkers Ward 5 ED 20</v>
      </c>
      <c r="B837" s="11">
        <v>250520</v>
      </c>
      <c r="C837" s="11">
        <v>106</v>
      </c>
      <c r="D837" s="11">
        <v>104</v>
      </c>
      <c r="E837" s="11">
        <v>101</v>
      </c>
      <c r="F837" s="11">
        <v>99</v>
      </c>
      <c r="G837" s="11">
        <v>111</v>
      </c>
      <c r="H837" s="11">
        <v>95</v>
      </c>
      <c r="I837" s="11">
        <v>101</v>
      </c>
      <c r="J837" s="11">
        <v>176</v>
      </c>
      <c r="K837" s="11">
        <v>165</v>
      </c>
      <c r="L837" s="11">
        <v>175</v>
      </c>
      <c r="M837" s="11">
        <v>169</v>
      </c>
      <c r="N837" s="11">
        <v>160</v>
      </c>
      <c r="O837" s="11">
        <v>164</v>
      </c>
      <c r="P837" s="11">
        <v>162</v>
      </c>
      <c r="Q837" s="11">
        <v>21</v>
      </c>
      <c r="R837" s="11">
        <v>17</v>
      </c>
      <c r="S837" s="11">
        <v>16</v>
      </c>
      <c r="T837" s="11">
        <v>15</v>
      </c>
      <c r="U837" s="11">
        <v>21</v>
      </c>
      <c r="V837" s="11">
        <v>15</v>
      </c>
      <c r="W837" s="11">
        <v>20</v>
      </c>
      <c r="X837" s="11">
        <v>0</v>
      </c>
      <c r="Y837" s="11">
        <f t="shared" si="79"/>
        <v>2013</v>
      </c>
      <c r="Z837" s="24">
        <f t="shared" si="80"/>
        <v>325</v>
      </c>
      <c r="AA837" s="11">
        <f t="shared" si="81"/>
        <v>2338</v>
      </c>
    </row>
    <row r="838" spans="1:27" x14ac:dyDescent="0.25">
      <c r="A838" s="22" t="str">
        <f t="shared" si="78"/>
        <v>City of Yonkers Ward 5 ED 22</v>
      </c>
      <c r="B838" s="11">
        <v>250522</v>
      </c>
      <c r="C838" s="11">
        <v>91</v>
      </c>
      <c r="D838" s="11">
        <v>78</v>
      </c>
      <c r="E838" s="11">
        <v>87</v>
      </c>
      <c r="F838" s="11">
        <v>87</v>
      </c>
      <c r="G838" s="11">
        <v>90</v>
      </c>
      <c r="H838" s="11">
        <v>77</v>
      </c>
      <c r="I838" s="11">
        <v>80</v>
      </c>
      <c r="J838" s="11">
        <v>76</v>
      </c>
      <c r="K838" s="11">
        <v>75</v>
      </c>
      <c r="L838" s="11">
        <v>80</v>
      </c>
      <c r="M838" s="11">
        <v>73</v>
      </c>
      <c r="N838" s="11">
        <v>76</v>
      </c>
      <c r="O838" s="11">
        <v>76</v>
      </c>
      <c r="P838" s="11">
        <v>76</v>
      </c>
      <c r="Q838" s="11">
        <v>7</v>
      </c>
      <c r="R838" s="11">
        <v>7</v>
      </c>
      <c r="S838" s="11">
        <v>9</v>
      </c>
      <c r="T838" s="11">
        <v>9</v>
      </c>
      <c r="U838" s="11">
        <v>7</v>
      </c>
      <c r="V838" s="11">
        <v>6</v>
      </c>
      <c r="W838" s="11">
        <v>8</v>
      </c>
      <c r="X838" s="11">
        <v>0</v>
      </c>
      <c r="Y838" s="11">
        <f t="shared" si="79"/>
        <v>1175</v>
      </c>
      <c r="Z838" s="24">
        <f t="shared" si="80"/>
        <v>155</v>
      </c>
      <c r="AA838" s="11">
        <f t="shared" si="81"/>
        <v>1330</v>
      </c>
    </row>
    <row r="839" spans="1:27" x14ac:dyDescent="0.25">
      <c r="A839" s="22" t="str">
        <f t="shared" si="78"/>
        <v>City of Yonkers Ward 5 ED 23</v>
      </c>
      <c r="B839" s="11">
        <v>250523</v>
      </c>
      <c r="C839" s="11">
        <v>23</v>
      </c>
      <c r="D839" s="11">
        <v>21</v>
      </c>
      <c r="E839" s="11">
        <v>23</v>
      </c>
      <c r="F839" s="11">
        <v>22</v>
      </c>
      <c r="G839" s="11">
        <v>24</v>
      </c>
      <c r="H839" s="11">
        <v>21</v>
      </c>
      <c r="I839" s="11">
        <v>22</v>
      </c>
      <c r="J839" s="11">
        <v>99</v>
      </c>
      <c r="K839" s="11">
        <v>94</v>
      </c>
      <c r="L839" s="11">
        <v>96</v>
      </c>
      <c r="M839" s="11">
        <v>89</v>
      </c>
      <c r="N839" s="11">
        <v>89</v>
      </c>
      <c r="O839" s="11">
        <v>91</v>
      </c>
      <c r="P839" s="11">
        <v>95</v>
      </c>
      <c r="Q839" s="11">
        <v>14</v>
      </c>
      <c r="R839" s="11">
        <v>15</v>
      </c>
      <c r="S839" s="11">
        <v>15</v>
      </c>
      <c r="T839" s="11">
        <v>17</v>
      </c>
      <c r="U839" s="11">
        <v>13</v>
      </c>
      <c r="V839" s="11">
        <v>10</v>
      </c>
      <c r="W839" s="11">
        <v>10</v>
      </c>
      <c r="X839" s="11">
        <v>0</v>
      </c>
      <c r="Y839" s="11">
        <f t="shared" si="79"/>
        <v>903</v>
      </c>
      <c r="Z839" s="24">
        <f t="shared" si="80"/>
        <v>77</v>
      </c>
      <c r="AA839" s="11">
        <f t="shared" si="81"/>
        <v>980</v>
      </c>
    </row>
    <row r="840" spans="1:27" ht="13.8" thickBot="1" x14ac:dyDescent="0.3">
      <c r="A840" s="18" t="str">
        <f t="shared" si="78"/>
        <v>City of Yonkers Ward 5 ED 24</v>
      </c>
      <c r="B840" s="19">
        <v>250524</v>
      </c>
      <c r="C840" s="19">
        <v>81</v>
      </c>
      <c r="D840" s="19">
        <v>74</v>
      </c>
      <c r="E840" s="19">
        <v>84</v>
      </c>
      <c r="F840" s="19">
        <v>77</v>
      </c>
      <c r="G840" s="19">
        <v>80</v>
      </c>
      <c r="H840" s="19">
        <v>73</v>
      </c>
      <c r="I840" s="19">
        <v>78</v>
      </c>
      <c r="J840" s="19">
        <v>92</v>
      </c>
      <c r="K840" s="19">
        <v>92</v>
      </c>
      <c r="L840" s="19">
        <v>94</v>
      </c>
      <c r="M840" s="19">
        <v>92</v>
      </c>
      <c r="N840" s="19">
        <v>83</v>
      </c>
      <c r="O840" s="19">
        <v>90</v>
      </c>
      <c r="P840" s="19">
        <v>89</v>
      </c>
      <c r="Q840" s="19">
        <v>13</v>
      </c>
      <c r="R840" s="19">
        <v>12</v>
      </c>
      <c r="S840" s="19">
        <v>10</v>
      </c>
      <c r="T840" s="19">
        <v>10</v>
      </c>
      <c r="U840" s="19">
        <v>12</v>
      </c>
      <c r="V840" s="19">
        <v>9</v>
      </c>
      <c r="W840" s="19">
        <v>10</v>
      </c>
      <c r="X840" s="19">
        <v>0</v>
      </c>
      <c r="Y840" s="19">
        <f t="shared" si="79"/>
        <v>1255</v>
      </c>
      <c r="Z840" s="26">
        <f t="shared" si="80"/>
        <v>152</v>
      </c>
      <c r="AA840" s="19">
        <f t="shared" si="81"/>
        <v>1407</v>
      </c>
    </row>
    <row r="841" spans="1:27" x14ac:dyDescent="0.25">
      <c r="A841" s="22"/>
      <c r="B841" s="11" t="s">
        <v>977</v>
      </c>
      <c r="C841" s="11">
        <f>SUM(C818:C840)</f>
        <v>2106</v>
      </c>
      <c r="D841" s="11">
        <f t="shared" ref="D841:AA841" si="83">SUM(D818:D840)</f>
        <v>1926</v>
      </c>
      <c r="E841" s="11">
        <f t="shared" si="83"/>
        <v>2004</v>
      </c>
      <c r="F841" s="11">
        <f t="shared" si="83"/>
        <v>2017</v>
      </c>
      <c r="G841" s="11">
        <f t="shared" si="83"/>
        <v>2065</v>
      </c>
      <c r="H841" s="11">
        <f t="shared" si="83"/>
        <v>1877</v>
      </c>
      <c r="I841" s="11">
        <f t="shared" si="83"/>
        <v>1935</v>
      </c>
      <c r="J841" s="11">
        <f t="shared" si="83"/>
        <v>2711</v>
      </c>
      <c r="K841" s="11">
        <f t="shared" si="83"/>
        <v>2583</v>
      </c>
      <c r="L841" s="11">
        <f t="shared" si="83"/>
        <v>2627</v>
      </c>
      <c r="M841" s="11">
        <f t="shared" si="83"/>
        <v>2506</v>
      </c>
      <c r="N841" s="11">
        <f t="shared" si="83"/>
        <v>2448</v>
      </c>
      <c r="O841" s="11">
        <f t="shared" si="83"/>
        <v>2536</v>
      </c>
      <c r="P841" s="11">
        <f t="shared" si="83"/>
        <v>2510</v>
      </c>
      <c r="Q841" s="11">
        <f t="shared" si="83"/>
        <v>291</v>
      </c>
      <c r="R841" s="11">
        <f t="shared" si="83"/>
        <v>259</v>
      </c>
      <c r="S841" s="11">
        <f t="shared" si="83"/>
        <v>321</v>
      </c>
      <c r="T841" s="11">
        <f t="shared" si="83"/>
        <v>301</v>
      </c>
      <c r="U841" s="11">
        <f t="shared" si="83"/>
        <v>296</v>
      </c>
      <c r="V841" s="11">
        <f t="shared" si="83"/>
        <v>214</v>
      </c>
      <c r="W841" s="11">
        <f t="shared" si="83"/>
        <v>243</v>
      </c>
      <c r="X841" s="11">
        <f t="shared" si="83"/>
        <v>3</v>
      </c>
      <c r="Y841" s="11">
        <f t="shared" si="83"/>
        <v>33779</v>
      </c>
      <c r="Z841" s="11">
        <f t="shared" si="83"/>
        <v>4868</v>
      </c>
      <c r="AA841" s="11">
        <f t="shared" si="83"/>
        <v>38647</v>
      </c>
    </row>
    <row r="842" spans="1:27" x14ac:dyDescent="0.25">
      <c r="A842" s="22" t="str">
        <f t="shared" si="78"/>
        <v>City of Yonkers Ward 6 ED 1</v>
      </c>
      <c r="B842" s="11">
        <v>250601</v>
      </c>
      <c r="C842" s="11">
        <v>71</v>
      </c>
      <c r="D842" s="11">
        <v>63</v>
      </c>
      <c r="E842" s="11">
        <v>64</v>
      </c>
      <c r="F842" s="11">
        <v>65</v>
      </c>
      <c r="G842" s="11">
        <v>66</v>
      </c>
      <c r="H842" s="11">
        <v>62</v>
      </c>
      <c r="I842" s="11">
        <v>64</v>
      </c>
      <c r="J842" s="11">
        <v>18</v>
      </c>
      <c r="K842" s="11">
        <v>16</v>
      </c>
      <c r="L842" s="11">
        <v>15</v>
      </c>
      <c r="M842" s="11">
        <v>18</v>
      </c>
      <c r="N842" s="11">
        <v>16</v>
      </c>
      <c r="O842" s="11">
        <v>16</v>
      </c>
      <c r="P842" s="11">
        <v>16</v>
      </c>
      <c r="Q842" s="11">
        <v>2</v>
      </c>
      <c r="R842" s="11">
        <v>3</v>
      </c>
      <c r="S842" s="11">
        <v>4</v>
      </c>
      <c r="T842" s="11">
        <v>2</v>
      </c>
      <c r="U842" s="11">
        <v>3</v>
      </c>
      <c r="V842" s="11">
        <v>2</v>
      </c>
      <c r="W842" s="11">
        <v>1</v>
      </c>
      <c r="X842" s="11">
        <v>0</v>
      </c>
      <c r="Y842" s="11">
        <f t="shared" si="79"/>
        <v>587</v>
      </c>
      <c r="Z842" s="24">
        <f t="shared" si="80"/>
        <v>148</v>
      </c>
      <c r="AA842" s="11">
        <f t="shared" si="81"/>
        <v>735</v>
      </c>
    </row>
    <row r="843" spans="1:27" x14ac:dyDescent="0.25">
      <c r="A843" s="22" t="str">
        <f t="shared" si="78"/>
        <v>City of Yonkers Ward 6 ED 2</v>
      </c>
      <c r="B843" s="11">
        <v>250602</v>
      </c>
      <c r="C843" s="11">
        <v>28</v>
      </c>
      <c r="D843" s="11">
        <v>25</v>
      </c>
      <c r="E843" s="11">
        <v>27</v>
      </c>
      <c r="F843" s="11">
        <v>26</v>
      </c>
      <c r="G843" s="11">
        <v>27</v>
      </c>
      <c r="H843" s="11">
        <v>25</v>
      </c>
      <c r="I843" s="11">
        <v>26</v>
      </c>
      <c r="J843" s="11">
        <v>10</v>
      </c>
      <c r="K843" s="11">
        <v>10</v>
      </c>
      <c r="L843" s="11">
        <v>10</v>
      </c>
      <c r="M843" s="11">
        <v>9</v>
      </c>
      <c r="N843" s="11">
        <v>9</v>
      </c>
      <c r="O843" s="11">
        <v>10</v>
      </c>
      <c r="P843" s="11">
        <v>10</v>
      </c>
      <c r="Q843" s="11">
        <v>4</v>
      </c>
      <c r="R843" s="11">
        <v>4</v>
      </c>
      <c r="S843" s="11">
        <v>3</v>
      </c>
      <c r="T843" s="11">
        <v>3</v>
      </c>
      <c r="U843" s="11">
        <v>3</v>
      </c>
      <c r="V843" s="11">
        <v>2</v>
      </c>
      <c r="W843" s="11">
        <v>2</v>
      </c>
      <c r="X843" s="11">
        <v>0</v>
      </c>
      <c r="Y843" s="11">
        <f t="shared" si="79"/>
        <v>273</v>
      </c>
      <c r="Z843" s="24">
        <f t="shared" si="80"/>
        <v>91</v>
      </c>
      <c r="AA843" s="11">
        <f t="shared" si="81"/>
        <v>364</v>
      </c>
    </row>
    <row r="844" spans="1:27" x14ac:dyDescent="0.25">
      <c r="A844" s="22" t="str">
        <f t="shared" si="78"/>
        <v>City of Yonkers Ward 6 ED 3</v>
      </c>
      <c r="B844" s="11">
        <v>250603</v>
      </c>
      <c r="C844" s="11">
        <v>55</v>
      </c>
      <c r="D844" s="11">
        <v>47</v>
      </c>
      <c r="E844" s="11">
        <v>50</v>
      </c>
      <c r="F844" s="11">
        <v>52</v>
      </c>
      <c r="G844" s="11">
        <v>61</v>
      </c>
      <c r="H844" s="11">
        <v>44</v>
      </c>
      <c r="I844" s="11">
        <v>49</v>
      </c>
      <c r="J844" s="11">
        <v>17</v>
      </c>
      <c r="K844" s="11">
        <v>14</v>
      </c>
      <c r="L844" s="11">
        <v>16</v>
      </c>
      <c r="M844" s="11">
        <v>13</v>
      </c>
      <c r="N844" s="11">
        <v>12</v>
      </c>
      <c r="O844" s="11">
        <v>13</v>
      </c>
      <c r="P844" s="11">
        <v>14</v>
      </c>
      <c r="Q844" s="11">
        <v>1</v>
      </c>
      <c r="R844" s="11">
        <v>1</v>
      </c>
      <c r="S844" s="11">
        <v>1</v>
      </c>
      <c r="T844" s="11">
        <v>0</v>
      </c>
      <c r="U844" s="11">
        <v>0</v>
      </c>
      <c r="V844" s="11">
        <v>0</v>
      </c>
      <c r="W844" s="11">
        <v>0</v>
      </c>
      <c r="X844" s="11">
        <v>0</v>
      </c>
      <c r="Y844" s="11">
        <f t="shared" si="79"/>
        <v>460</v>
      </c>
      <c r="Z844" s="24">
        <f t="shared" si="80"/>
        <v>198</v>
      </c>
      <c r="AA844" s="11">
        <f t="shared" si="81"/>
        <v>658</v>
      </c>
    </row>
    <row r="845" spans="1:27" x14ac:dyDescent="0.25">
      <c r="A845" s="22" t="str">
        <f t="shared" si="78"/>
        <v>City of Yonkers Ward 6 ED 4</v>
      </c>
      <c r="B845" s="11">
        <v>250604</v>
      </c>
      <c r="C845" s="11">
        <v>30</v>
      </c>
      <c r="D845" s="11">
        <v>29</v>
      </c>
      <c r="E845" s="11">
        <v>34</v>
      </c>
      <c r="F845" s="11">
        <v>30</v>
      </c>
      <c r="G845" s="11">
        <v>32</v>
      </c>
      <c r="H845" s="11">
        <v>29</v>
      </c>
      <c r="I845" s="11">
        <v>29</v>
      </c>
      <c r="J845" s="11">
        <v>37</v>
      </c>
      <c r="K845" s="11">
        <v>39</v>
      </c>
      <c r="L845" s="11">
        <v>33</v>
      </c>
      <c r="M845" s="11">
        <v>34</v>
      </c>
      <c r="N845" s="11">
        <v>37</v>
      </c>
      <c r="O845" s="11">
        <v>35</v>
      </c>
      <c r="P845" s="11">
        <v>34</v>
      </c>
      <c r="Q845" s="11">
        <v>3</v>
      </c>
      <c r="R845" s="11">
        <v>1</v>
      </c>
      <c r="S845" s="11">
        <v>4</v>
      </c>
      <c r="T845" s="11">
        <v>1</v>
      </c>
      <c r="U845" s="11">
        <v>1</v>
      </c>
      <c r="V845" s="11">
        <v>1</v>
      </c>
      <c r="W845" s="11">
        <v>2</v>
      </c>
      <c r="X845" s="11">
        <v>0</v>
      </c>
      <c r="Y845" s="11">
        <f t="shared" si="79"/>
        <v>475</v>
      </c>
      <c r="Z845" s="24">
        <f t="shared" si="80"/>
        <v>78</v>
      </c>
      <c r="AA845" s="11">
        <f t="shared" si="81"/>
        <v>553</v>
      </c>
    </row>
    <row r="846" spans="1:27" x14ac:dyDescent="0.25">
      <c r="A846" s="22" t="str">
        <f t="shared" si="78"/>
        <v>City of Yonkers Ward 6 ED 6</v>
      </c>
      <c r="B846" s="11">
        <v>250606</v>
      </c>
      <c r="C846" s="11">
        <v>156</v>
      </c>
      <c r="D846" s="11">
        <v>139</v>
      </c>
      <c r="E846" s="11">
        <v>140</v>
      </c>
      <c r="F846" s="11">
        <v>138</v>
      </c>
      <c r="G846" s="11">
        <v>148</v>
      </c>
      <c r="H846" s="11">
        <v>130</v>
      </c>
      <c r="I846" s="11">
        <v>132</v>
      </c>
      <c r="J846" s="11">
        <v>125</v>
      </c>
      <c r="K846" s="11">
        <v>116</v>
      </c>
      <c r="L846" s="11">
        <v>117</v>
      </c>
      <c r="M846" s="11">
        <v>108</v>
      </c>
      <c r="N846" s="11">
        <v>105</v>
      </c>
      <c r="O846" s="11">
        <v>109</v>
      </c>
      <c r="P846" s="11">
        <v>107</v>
      </c>
      <c r="Q846" s="11">
        <v>7</v>
      </c>
      <c r="R846" s="11">
        <v>5</v>
      </c>
      <c r="S846" s="11">
        <v>9</v>
      </c>
      <c r="T846" s="11">
        <v>9</v>
      </c>
      <c r="U846" s="11">
        <v>8</v>
      </c>
      <c r="V846" s="11">
        <v>3</v>
      </c>
      <c r="W846" s="11">
        <v>9</v>
      </c>
      <c r="X846" s="11">
        <v>0</v>
      </c>
      <c r="Y846" s="11">
        <f t="shared" si="79"/>
        <v>1820</v>
      </c>
      <c r="Z846" s="24">
        <f t="shared" si="80"/>
        <v>427</v>
      </c>
      <c r="AA846" s="11">
        <f t="shared" si="81"/>
        <v>2247</v>
      </c>
    </row>
    <row r="847" spans="1:27" x14ac:dyDescent="0.25">
      <c r="A847" s="22" t="str">
        <f t="shared" si="78"/>
        <v>City of Yonkers Ward 6 ED 7</v>
      </c>
      <c r="B847" s="11">
        <v>250607</v>
      </c>
      <c r="C847" s="11">
        <v>63</v>
      </c>
      <c r="D847" s="11">
        <v>57</v>
      </c>
      <c r="E847" s="11">
        <v>66</v>
      </c>
      <c r="F847" s="11">
        <v>67</v>
      </c>
      <c r="G847" s="11">
        <v>65</v>
      </c>
      <c r="H847" s="11">
        <v>59</v>
      </c>
      <c r="I847" s="11">
        <v>54</v>
      </c>
      <c r="J847" s="11">
        <v>88</v>
      </c>
      <c r="K847" s="11">
        <v>84</v>
      </c>
      <c r="L847" s="11">
        <v>89</v>
      </c>
      <c r="M847" s="11">
        <v>86</v>
      </c>
      <c r="N847" s="11">
        <v>79</v>
      </c>
      <c r="O847" s="11">
        <v>87</v>
      </c>
      <c r="P847" s="11">
        <v>85</v>
      </c>
      <c r="Q847" s="11">
        <v>12</v>
      </c>
      <c r="R847" s="11">
        <v>8</v>
      </c>
      <c r="S847" s="11">
        <v>7</v>
      </c>
      <c r="T847" s="11">
        <v>7</v>
      </c>
      <c r="U847" s="11">
        <v>11</v>
      </c>
      <c r="V847" s="11">
        <v>8</v>
      </c>
      <c r="W847" s="11">
        <v>9</v>
      </c>
      <c r="X847" s="11">
        <v>0</v>
      </c>
      <c r="Y847" s="11">
        <f t="shared" si="79"/>
        <v>1091</v>
      </c>
      <c r="Z847" s="24">
        <f t="shared" si="80"/>
        <v>71</v>
      </c>
      <c r="AA847" s="11">
        <f t="shared" si="81"/>
        <v>1162</v>
      </c>
    </row>
    <row r="848" spans="1:27" x14ac:dyDescent="0.25">
      <c r="A848" s="22" t="str">
        <f t="shared" si="78"/>
        <v>City of Yonkers Ward 6 ED 8</v>
      </c>
      <c r="B848" s="11">
        <v>250608</v>
      </c>
      <c r="C848" s="11">
        <v>48</v>
      </c>
      <c r="D848" s="11">
        <v>46</v>
      </c>
      <c r="E848" s="11">
        <v>48</v>
      </c>
      <c r="F848" s="11">
        <v>50</v>
      </c>
      <c r="G848" s="11">
        <v>56</v>
      </c>
      <c r="H848" s="11">
        <v>45</v>
      </c>
      <c r="I848" s="11">
        <v>46</v>
      </c>
      <c r="J848" s="11">
        <v>49</v>
      </c>
      <c r="K848" s="11">
        <v>39</v>
      </c>
      <c r="L848" s="11">
        <v>37</v>
      </c>
      <c r="M848" s="11">
        <v>35</v>
      </c>
      <c r="N848" s="11">
        <v>35</v>
      </c>
      <c r="O848" s="11">
        <v>39</v>
      </c>
      <c r="P848" s="11">
        <v>40</v>
      </c>
      <c r="Q848" s="11">
        <v>7</v>
      </c>
      <c r="R848" s="11">
        <v>6</v>
      </c>
      <c r="S848" s="11">
        <v>10</v>
      </c>
      <c r="T848" s="11">
        <v>10</v>
      </c>
      <c r="U848" s="11">
        <v>9</v>
      </c>
      <c r="V848" s="11">
        <v>7</v>
      </c>
      <c r="W848" s="11">
        <v>9</v>
      </c>
      <c r="X848" s="11">
        <v>0</v>
      </c>
      <c r="Y848" s="11">
        <f t="shared" si="79"/>
        <v>671</v>
      </c>
      <c r="Z848" s="24">
        <f t="shared" si="80"/>
        <v>134</v>
      </c>
      <c r="AA848" s="11">
        <f t="shared" si="81"/>
        <v>805</v>
      </c>
    </row>
    <row r="849" spans="1:27" x14ac:dyDescent="0.25">
      <c r="A849" s="22" t="str">
        <f t="shared" si="78"/>
        <v>City of Yonkers Ward 6 ED 10</v>
      </c>
      <c r="B849" s="11">
        <v>250610</v>
      </c>
      <c r="C849" s="11">
        <v>186</v>
      </c>
      <c r="D849" s="11">
        <v>174</v>
      </c>
      <c r="E849" s="11">
        <v>169</v>
      </c>
      <c r="F849" s="11">
        <v>176</v>
      </c>
      <c r="G849" s="11">
        <v>192</v>
      </c>
      <c r="H849" s="11">
        <v>165</v>
      </c>
      <c r="I849" s="11">
        <v>169</v>
      </c>
      <c r="J849" s="11">
        <v>262</v>
      </c>
      <c r="K849" s="11">
        <v>245</v>
      </c>
      <c r="L849" s="11">
        <v>251</v>
      </c>
      <c r="M849" s="11">
        <v>244</v>
      </c>
      <c r="N849" s="11">
        <v>234</v>
      </c>
      <c r="O849" s="11">
        <v>246</v>
      </c>
      <c r="P849" s="11">
        <v>248</v>
      </c>
      <c r="Q849" s="11">
        <v>24</v>
      </c>
      <c r="R849" s="11">
        <v>27</v>
      </c>
      <c r="S849" s="11">
        <v>29</v>
      </c>
      <c r="T849" s="11">
        <v>25</v>
      </c>
      <c r="U849" s="11">
        <v>24</v>
      </c>
      <c r="V849" s="11">
        <v>18</v>
      </c>
      <c r="W849" s="11">
        <v>18</v>
      </c>
      <c r="X849" s="11">
        <v>0</v>
      </c>
      <c r="Y849" s="11">
        <f t="shared" si="79"/>
        <v>3126</v>
      </c>
      <c r="Z849" s="24">
        <f t="shared" si="80"/>
        <v>493</v>
      </c>
      <c r="AA849" s="11">
        <f t="shared" si="81"/>
        <v>3619</v>
      </c>
    </row>
    <row r="850" spans="1:27" x14ac:dyDescent="0.25">
      <c r="A850" s="22" t="str">
        <f t="shared" si="78"/>
        <v>City of Yonkers Ward 6 ED 11</v>
      </c>
      <c r="B850" s="11">
        <v>250611</v>
      </c>
      <c r="C850" s="11">
        <v>78</v>
      </c>
      <c r="D850" s="11">
        <v>66</v>
      </c>
      <c r="E850" s="11">
        <v>73</v>
      </c>
      <c r="F850" s="11">
        <v>71</v>
      </c>
      <c r="G850" s="11">
        <v>77</v>
      </c>
      <c r="H850" s="11">
        <v>66</v>
      </c>
      <c r="I850" s="11">
        <v>63</v>
      </c>
      <c r="J850" s="11">
        <v>54</v>
      </c>
      <c r="K850" s="11">
        <v>53</v>
      </c>
      <c r="L850" s="11">
        <v>49</v>
      </c>
      <c r="M850" s="11">
        <v>49</v>
      </c>
      <c r="N850" s="11">
        <v>49</v>
      </c>
      <c r="O850" s="11">
        <v>49</v>
      </c>
      <c r="P850" s="11">
        <v>50</v>
      </c>
      <c r="Q850" s="11">
        <v>15</v>
      </c>
      <c r="R850" s="11">
        <v>16</v>
      </c>
      <c r="S850" s="11">
        <v>18</v>
      </c>
      <c r="T850" s="11">
        <v>18</v>
      </c>
      <c r="U850" s="11">
        <v>18</v>
      </c>
      <c r="V850" s="11">
        <v>14</v>
      </c>
      <c r="W850" s="11">
        <v>17</v>
      </c>
      <c r="X850" s="11">
        <v>0</v>
      </c>
      <c r="Y850" s="11">
        <f t="shared" si="79"/>
        <v>963</v>
      </c>
      <c r="Z850" s="24">
        <f t="shared" si="80"/>
        <v>192</v>
      </c>
      <c r="AA850" s="11">
        <f t="shared" si="81"/>
        <v>1155</v>
      </c>
    </row>
    <row r="851" spans="1:27" x14ac:dyDescent="0.25">
      <c r="A851" s="22" t="str">
        <f t="shared" si="78"/>
        <v>City of Yonkers Ward 6 ED 12</v>
      </c>
      <c r="B851" s="11">
        <v>250612</v>
      </c>
      <c r="C851" s="11">
        <v>69</v>
      </c>
      <c r="D851" s="11">
        <v>59</v>
      </c>
      <c r="E851" s="11">
        <v>64</v>
      </c>
      <c r="F851" s="11">
        <v>70</v>
      </c>
      <c r="G851" s="11">
        <v>68</v>
      </c>
      <c r="H851" s="11">
        <v>61</v>
      </c>
      <c r="I851" s="11">
        <v>61</v>
      </c>
      <c r="J851" s="11">
        <v>60</v>
      </c>
      <c r="K851" s="11">
        <v>59</v>
      </c>
      <c r="L851" s="11">
        <v>53</v>
      </c>
      <c r="M851" s="11">
        <v>47</v>
      </c>
      <c r="N851" s="11">
        <v>47</v>
      </c>
      <c r="O851" s="11">
        <v>54</v>
      </c>
      <c r="P851" s="11">
        <v>54</v>
      </c>
      <c r="Q851" s="11">
        <v>11</v>
      </c>
      <c r="R851" s="11">
        <v>13</v>
      </c>
      <c r="S851" s="11">
        <v>16</v>
      </c>
      <c r="T851" s="11">
        <v>16</v>
      </c>
      <c r="U851" s="11">
        <v>16</v>
      </c>
      <c r="V851" s="11">
        <v>12</v>
      </c>
      <c r="W851" s="11">
        <v>13</v>
      </c>
      <c r="X851" s="11">
        <v>0</v>
      </c>
      <c r="Y851" s="11">
        <f t="shared" si="79"/>
        <v>923</v>
      </c>
      <c r="Z851" s="24">
        <f t="shared" si="80"/>
        <v>141</v>
      </c>
      <c r="AA851" s="11">
        <f t="shared" si="81"/>
        <v>1064</v>
      </c>
    </row>
    <row r="852" spans="1:27" x14ac:dyDescent="0.25">
      <c r="A852" s="22" t="str">
        <f t="shared" si="78"/>
        <v>City of Yonkers Ward 6 ED 13</v>
      </c>
      <c r="B852" s="11">
        <v>250613</v>
      </c>
      <c r="C852" s="11">
        <v>54</v>
      </c>
      <c r="D852" s="11">
        <v>46</v>
      </c>
      <c r="E852" s="11">
        <v>49</v>
      </c>
      <c r="F852" s="11">
        <v>48</v>
      </c>
      <c r="G852" s="11">
        <v>51</v>
      </c>
      <c r="H852" s="11">
        <v>47</v>
      </c>
      <c r="I852" s="11">
        <v>47</v>
      </c>
      <c r="J852" s="11">
        <v>13</v>
      </c>
      <c r="K852" s="11">
        <v>12</v>
      </c>
      <c r="L852" s="11">
        <v>11</v>
      </c>
      <c r="M852" s="11">
        <v>12</v>
      </c>
      <c r="N852" s="11">
        <v>10</v>
      </c>
      <c r="O852" s="11">
        <v>12</v>
      </c>
      <c r="P852" s="11">
        <v>12</v>
      </c>
      <c r="Q852" s="11">
        <v>2</v>
      </c>
      <c r="R852" s="11">
        <v>3</v>
      </c>
      <c r="S852" s="11">
        <v>2</v>
      </c>
      <c r="T852" s="11">
        <v>2</v>
      </c>
      <c r="U852" s="11">
        <v>2</v>
      </c>
      <c r="V852" s="11">
        <v>1</v>
      </c>
      <c r="W852" s="11">
        <v>0</v>
      </c>
      <c r="X852" s="11">
        <v>0</v>
      </c>
      <c r="Y852" s="11">
        <f t="shared" si="79"/>
        <v>436</v>
      </c>
      <c r="Z852" s="24">
        <f t="shared" si="80"/>
        <v>145</v>
      </c>
      <c r="AA852" s="11">
        <f t="shared" si="81"/>
        <v>581</v>
      </c>
    </row>
    <row r="853" spans="1:27" x14ac:dyDescent="0.25">
      <c r="A853" s="22" t="str">
        <f t="shared" si="78"/>
        <v>City of Yonkers Ward 6 ED 14</v>
      </c>
      <c r="B853" s="11">
        <v>250614</v>
      </c>
      <c r="C853" s="11">
        <v>65</v>
      </c>
      <c r="D853" s="11">
        <v>57</v>
      </c>
      <c r="E853" s="11">
        <v>58</v>
      </c>
      <c r="F853" s="11">
        <v>60</v>
      </c>
      <c r="G853" s="11">
        <v>60</v>
      </c>
      <c r="H853" s="11">
        <v>54</v>
      </c>
      <c r="I853" s="11">
        <v>54</v>
      </c>
      <c r="J853" s="11">
        <v>63</v>
      </c>
      <c r="K853" s="11">
        <v>60</v>
      </c>
      <c r="L853" s="11">
        <v>58</v>
      </c>
      <c r="M853" s="11">
        <v>58</v>
      </c>
      <c r="N853" s="11">
        <v>58</v>
      </c>
      <c r="O853" s="11">
        <v>59</v>
      </c>
      <c r="P853" s="11">
        <v>61</v>
      </c>
      <c r="Q853" s="11">
        <v>4</v>
      </c>
      <c r="R853" s="11">
        <v>4</v>
      </c>
      <c r="S853" s="11">
        <v>5</v>
      </c>
      <c r="T853" s="11">
        <v>5</v>
      </c>
      <c r="U853" s="11">
        <v>4</v>
      </c>
      <c r="V853" s="11">
        <v>3</v>
      </c>
      <c r="W853" s="11">
        <v>2</v>
      </c>
      <c r="X853" s="11">
        <v>0</v>
      </c>
      <c r="Y853" s="11">
        <f t="shared" si="79"/>
        <v>852</v>
      </c>
      <c r="Z853" s="24">
        <f t="shared" si="80"/>
        <v>128</v>
      </c>
      <c r="AA853" s="11">
        <f t="shared" si="81"/>
        <v>980</v>
      </c>
    </row>
    <row r="854" spans="1:27" x14ac:dyDescent="0.25">
      <c r="A854" s="22" t="str">
        <f t="shared" si="78"/>
        <v>City of Yonkers Ward 6 ED 16</v>
      </c>
      <c r="B854" s="11">
        <v>250616</v>
      </c>
      <c r="C854" s="11">
        <v>71</v>
      </c>
      <c r="D854" s="11">
        <v>65</v>
      </c>
      <c r="E854" s="11">
        <v>69</v>
      </c>
      <c r="F854" s="11">
        <v>69</v>
      </c>
      <c r="G854" s="11">
        <v>71</v>
      </c>
      <c r="H854" s="11">
        <v>60</v>
      </c>
      <c r="I854" s="11">
        <v>62</v>
      </c>
      <c r="J854" s="11">
        <v>104</v>
      </c>
      <c r="K854" s="11">
        <v>96</v>
      </c>
      <c r="L854" s="11">
        <v>91</v>
      </c>
      <c r="M854" s="11">
        <v>82</v>
      </c>
      <c r="N854" s="11">
        <v>81</v>
      </c>
      <c r="O854" s="11">
        <v>92</v>
      </c>
      <c r="P854" s="11">
        <v>89</v>
      </c>
      <c r="Q854" s="11">
        <v>11</v>
      </c>
      <c r="R854" s="11">
        <v>11</v>
      </c>
      <c r="S854" s="11">
        <v>15</v>
      </c>
      <c r="T854" s="11">
        <v>17</v>
      </c>
      <c r="U854" s="11">
        <v>15</v>
      </c>
      <c r="V854" s="11">
        <v>10</v>
      </c>
      <c r="W854" s="11">
        <v>15</v>
      </c>
      <c r="X854" s="11">
        <v>0</v>
      </c>
      <c r="Y854" s="11">
        <f t="shared" si="79"/>
        <v>1196</v>
      </c>
      <c r="Z854" s="24">
        <f t="shared" si="80"/>
        <v>162</v>
      </c>
      <c r="AA854" s="11">
        <f t="shared" si="81"/>
        <v>1358</v>
      </c>
    </row>
    <row r="855" spans="1:27" x14ac:dyDescent="0.25">
      <c r="A855" s="22" t="str">
        <f t="shared" si="78"/>
        <v>City of Yonkers Ward 6 ED 17</v>
      </c>
      <c r="B855" s="11">
        <v>250617</v>
      </c>
      <c r="C855" s="11">
        <v>36</v>
      </c>
      <c r="D855" s="11">
        <v>34</v>
      </c>
      <c r="E855" s="11">
        <v>33</v>
      </c>
      <c r="F855" s="11">
        <v>32</v>
      </c>
      <c r="G855" s="11">
        <v>36</v>
      </c>
      <c r="H855" s="11">
        <v>32</v>
      </c>
      <c r="I855" s="11">
        <v>33</v>
      </c>
      <c r="J855" s="11">
        <v>9</v>
      </c>
      <c r="K855" s="11">
        <v>6</v>
      </c>
      <c r="L855" s="11">
        <v>7</v>
      </c>
      <c r="M855" s="11">
        <v>7</v>
      </c>
      <c r="N855" s="11">
        <v>7</v>
      </c>
      <c r="O855" s="11">
        <v>7</v>
      </c>
      <c r="P855" s="11">
        <v>7</v>
      </c>
      <c r="Q855" s="11">
        <v>0</v>
      </c>
      <c r="R855" s="11">
        <v>1</v>
      </c>
      <c r="S855" s="11">
        <v>1</v>
      </c>
      <c r="T855" s="11">
        <v>1</v>
      </c>
      <c r="U855" s="11">
        <v>0</v>
      </c>
      <c r="V855" s="11">
        <v>0</v>
      </c>
      <c r="W855" s="11">
        <v>1</v>
      </c>
      <c r="X855" s="11">
        <v>0</v>
      </c>
      <c r="Y855" s="11">
        <f t="shared" si="79"/>
        <v>290</v>
      </c>
      <c r="Z855" s="24">
        <f t="shared" si="80"/>
        <v>116</v>
      </c>
      <c r="AA855" s="11">
        <f t="shared" si="81"/>
        <v>406</v>
      </c>
    </row>
    <row r="856" spans="1:27" x14ac:dyDescent="0.25">
      <c r="A856" s="22" t="str">
        <f t="shared" si="78"/>
        <v>City of Yonkers Ward 6 ED 18</v>
      </c>
      <c r="B856" s="11">
        <v>250618</v>
      </c>
      <c r="C856" s="11">
        <v>164</v>
      </c>
      <c r="D856" s="11">
        <v>166</v>
      </c>
      <c r="E856" s="11">
        <v>159</v>
      </c>
      <c r="F856" s="11">
        <v>164</v>
      </c>
      <c r="G856" s="11">
        <v>163</v>
      </c>
      <c r="H856" s="11">
        <v>152</v>
      </c>
      <c r="I856" s="11">
        <v>154</v>
      </c>
      <c r="J856" s="11">
        <v>176</v>
      </c>
      <c r="K856" s="11">
        <v>160</v>
      </c>
      <c r="L856" s="11">
        <v>166</v>
      </c>
      <c r="M856" s="11">
        <v>158</v>
      </c>
      <c r="N856" s="11">
        <v>155</v>
      </c>
      <c r="O856" s="11">
        <v>158</v>
      </c>
      <c r="P856" s="11">
        <v>157</v>
      </c>
      <c r="Q856" s="11">
        <v>17</v>
      </c>
      <c r="R856" s="11">
        <v>13</v>
      </c>
      <c r="S856" s="11">
        <v>15</v>
      </c>
      <c r="T856" s="11">
        <v>15</v>
      </c>
      <c r="U856" s="11">
        <v>18</v>
      </c>
      <c r="V856" s="11">
        <v>12</v>
      </c>
      <c r="W856" s="11">
        <v>11</v>
      </c>
      <c r="X856" s="11">
        <v>0</v>
      </c>
      <c r="Y856" s="11">
        <f t="shared" si="79"/>
        <v>2353</v>
      </c>
      <c r="Z856" s="24">
        <f t="shared" si="80"/>
        <v>286</v>
      </c>
      <c r="AA856" s="11">
        <f t="shared" si="81"/>
        <v>2639</v>
      </c>
    </row>
    <row r="857" spans="1:27" x14ac:dyDescent="0.25">
      <c r="A857" s="22" t="str">
        <f t="shared" si="78"/>
        <v>City of Yonkers Ward 6 ED 20</v>
      </c>
      <c r="B857" s="11">
        <v>250620</v>
      </c>
      <c r="C857" s="11">
        <v>54</v>
      </c>
      <c r="D857" s="11">
        <v>51</v>
      </c>
      <c r="E857" s="11">
        <v>54</v>
      </c>
      <c r="F857" s="11">
        <v>56</v>
      </c>
      <c r="G857" s="11">
        <v>56</v>
      </c>
      <c r="H857" s="11">
        <v>54</v>
      </c>
      <c r="I857" s="11">
        <v>53</v>
      </c>
      <c r="J857" s="11">
        <v>28</v>
      </c>
      <c r="K857" s="11">
        <v>28</v>
      </c>
      <c r="L857" s="11">
        <v>27</v>
      </c>
      <c r="M857" s="11">
        <v>29</v>
      </c>
      <c r="N857" s="11">
        <v>24</v>
      </c>
      <c r="O857" s="11">
        <v>28</v>
      </c>
      <c r="P857" s="11">
        <v>25</v>
      </c>
      <c r="Q857" s="11">
        <v>1</v>
      </c>
      <c r="R857" s="11">
        <v>1</v>
      </c>
      <c r="S857" s="11">
        <v>2</v>
      </c>
      <c r="T857" s="11">
        <v>2</v>
      </c>
      <c r="U857" s="11">
        <v>3</v>
      </c>
      <c r="V857" s="11">
        <v>1</v>
      </c>
      <c r="W857" s="11">
        <v>2</v>
      </c>
      <c r="X857" s="11">
        <v>0</v>
      </c>
      <c r="Y857" s="11">
        <f t="shared" si="79"/>
        <v>579</v>
      </c>
      <c r="Z857" s="24">
        <f t="shared" si="80"/>
        <v>100</v>
      </c>
      <c r="AA857" s="11">
        <f t="shared" si="81"/>
        <v>679</v>
      </c>
    </row>
    <row r="858" spans="1:27" x14ac:dyDescent="0.25">
      <c r="A858" s="22" t="str">
        <f t="shared" si="78"/>
        <v>City of Yonkers Ward 6 ED 21</v>
      </c>
      <c r="B858" s="11">
        <v>250621</v>
      </c>
      <c r="C858" s="11">
        <v>33</v>
      </c>
      <c r="D858" s="11">
        <v>33</v>
      </c>
      <c r="E858" s="11">
        <v>31</v>
      </c>
      <c r="F858" s="11">
        <v>32</v>
      </c>
      <c r="G858" s="11">
        <v>33</v>
      </c>
      <c r="H858" s="11">
        <v>31</v>
      </c>
      <c r="I858" s="11">
        <v>33</v>
      </c>
      <c r="J858" s="11">
        <v>4</v>
      </c>
      <c r="K858" s="11">
        <v>4</v>
      </c>
      <c r="L858" s="11">
        <v>5</v>
      </c>
      <c r="M858" s="11">
        <v>4</v>
      </c>
      <c r="N858" s="11">
        <v>4</v>
      </c>
      <c r="O858" s="11">
        <v>5</v>
      </c>
      <c r="P858" s="11">
        <v>3</v>
      </c>
      <c r="Q858" s="11">
        <v>0</v>
      </c>
      <c r="R858" s="11">
        <v>0</v>
      </c>
      <c r="S858" s="11">
        <v>0</v>
      </c>
      <c r="T858" s="11">
        <v>0</v>
      </c>
      <c r="U858" s="11">
        <v>0</v>
      </c>
      <c r="V858" s="11">
        <v>0</v>
      </c>
      <c r="W858" s="11">
        <v>0</v>
      </c>
      <c r="X858" s="11">
        <v>0</v>
      </c>
      <c r="Y858" s="11">
        <f t="shared" si="79"/>
        <v>255</v>
      </c>
      <c r="Z858" s="24">
        <f t="shared" si="80"/>
        <v>11</v>
      </c>
      <c r="AA858" s="11">
        <f t="shared" si="81"/>
        <v>266</v>
      </c>
    </row>
    <row r="859" spans="1:27" x14ac:dyDescent="0.25">
      <c r="A859" s="22" t="str">
        <f t="shared" si="78"/>
        <v>City of Yonkers Ward 6 ED 22</v>
      </c>
      <c r="B859" s="11">
        <v>250622</v>
      </c>
      <c r="C859" s="11">
        <v>46</v>
      </c>
      <c r="D859" s="11">
        <v>41</v>
      </c>
      <c r="E859" s="11">
        <v>43</v>
      </c>
      <c r="F859" s="11">
        <v>40</v>
      </c>
      <c r="G859" s="11">
        <v>45</v>
      </c>
      <c r="H859" s="11">
        <v>41</v>
      </c>
      <c r="I859" s="11">
        <v>44</v>
      </c>
      <c r="J859" s="11">
        <v>13</v>
      </c>
      <c r="K859" s="11">
        <v>11</v>
      </c>
      <c r="L859" s="11">
        <v>11</v>
      </c>
      <c r="M859" s="11">
        <v>12</v>
      </c>
      <c r="N859" s="11">
        <v>10</v>
      </c>
      <c r="O859" s="11">
        <v>11</v>
      </c>
      <c r="P859" s="11">
        <v>11</v>
      </c>
      <c r="Q859" s="11">
        <v>2</v>
      </c>
      <c r="R859" s="11">
        <v>1</v>
      </c>
      <c r="S859" s="11">
        <v>1</v>
      </c>
      <c r="T859" s="11">
        <v>1</v>
      </c>
      <c r="U859" s="11">
        <v>1</v>
      </c>
      <c r="V859" s="11">
        <v>1</v>
      </c>
      <c r="W859" s="11">
        <v>1</v>
      </c>
      <c r="X859" s="11">
        <v>0</v>
      </c>
      <c r="Y859" s="11">
        <f t="shared" si="79"/>
        <v>387</v>
      </c>
      <c r="Z859" s="24">
        <f t="shared" si="80"/>
        <v>110</v>
      </c>
      <c r="AA859" s="11">
        <f t="shared" si="81"/>
        <v>497</v>
      </c>
    </row>
    <row r="860" spans="1:27" x14ac:dyDescent="0.25">
      <c r="A860" s="22" t="str">
        <f t="shared" si="78"/>
        <v>City of Yonkers Ward 6 ED 24</v>
      </c>
      <c r="B860" s="11">
        <v>250624</v>
      </c>
      <c r="C860" s="11">
        <v>89</v>
      </c>
      <c r="D860" s="11">
        <v>83</v>
      </c>
      <c r="E860" s="11">
        <v>96</v>
      </c>
      <c r="F860" s="11">
        <v>95</v>
      </c>
      <c r="G860" s="11">
        <v>97</v>
      </c>
      <c r="H860" s="11">
        <v>84</v>
      </c>
      <c r="I860" s="11">
        <v>87</v>
      </c>
      <c r="J860" s="11">
        <v>87</v>
      </c>
      <c r="K860" s="11">
        <v>73</v>
      </c>
      <c r="L860" s="11">
        <v>76</v>
      </c>
      <c r="M860" s="11">
        <v>67</v>
      </c>
      <c r="N860" s="11">
        <v>63</v>
      </c>
      <c r="O860" s="11">
        <v>68</v>
      </c>
      <c r="P860" s="11">
        <v>69</v>
      </c>
      <c r="Q860" s="11">
        <v>6</v>
      </c>
      <c r="R860" s="11">
        <v>8</v>
      </c>
      <c r="S860" s="11">
        <v>5</v>
      </c>
      <c r="T860" s="11">
        <v>5</v>
      </c>
      <c r="U860" s="11">
        <v>7</v>
      </c>
      <c r="V860" s="11">
        <v>4</v>
      </c>
      <c r="W860" s="11">
        <v>4</v>
      </c>
      <c r="X860" s="11">
        <v>0</v>
      </c>
      <c r="Y860" s="11">
        <f t="shared" si="79"/>
        <v>1173</v>
      </c>
      <c r="Z860" s="24">
        <f t="shared" si="80"/>
        <v>220</v>
      </c>
      <c r="AA860" s="11">
        <f t="shared" si="81"/>
        <v>1393</v>
      </c>
    </row>
    <row r="861" spans="1:27" x14ac:dyDescent="0.25">
      <c r="A861" s="22" t="str">
        <f t="shared" si="78"/>
        <v>City of Yonkers Ward 6 ED 28</v>
      </c>
      <c r="B861" s="11">
        <v>250628</v>
      </c>
      <c r="C861" s="11">
        <v>47</v>
      </c>
      <c r="D861" s="11">
        <v>45</v>
      </c>
      <c r="E861" s="11">
        <v>45</v>
      </c>
      <c r="F861" s="11">
        <v>48</v>
      </c>
      <c r="G861" s="11">
        <v>45</v>
      </c>
      <c r="H861" s="11">
        <v>43</v>
      </c>
      <c r="I861" s="11">
        <v>44</v>
      </c>
      <c r="J861" s="11">
        <v>21</v>
      </c>
      <c r="K861" s="11">
        <v>16</v>
      </c>
      <c r="L861" s="11">
        <v>17</v>
      </c>
      <c r="M861" s="11">
        <v>16</v>
      </c>
      <c r="N861" s="11">
        <v>14</v>
      </c>
      <c r="O861" s="11">
        <v>16</v>
      </c>
      <c r="P861" s="11">
        <v>15</v>
      </c>
      <c r="Q861" s="11">
        <v>0</v>
      </c>
      <c r="R861" s="11">
        <v>1</v>
      </c>
      <c r="S861" s="11">
        <v>0</v>
      </c>
      <c r="T861" s="11">
        <v>0</v>
      </c>
      <c r="U861" s="11">
        <v>0</v>
      </c>
      <c r="V861" s="11">
        <v>0</v>
      </c>
      <c r="W861" s="11">
        <v>0</v>
      </c>
      <c r="X861" s="11">
        <v>0</v>
      </c>
      <c r="Y861" s="11">
        <f t="shared" si="79"/>
        <v>433</v>
      </c>
      <c r="Z861" s="24">
        <f t="shared" si="80"/>
        <v>99</v>
      </c>
      <c r="AA861" s="11">
        <f t="shared" si="81"/>
        <v>532</v>
      </c>
    </row>
    <row r="862" spans="1:27" x14ac:dyDescent="0.25">
      <c r="A862" s="22" t="str">
        <f t="shared" si="78"/>
        <v>City of Yonkers Ward 6 ED 32</v>
      </c>
      <c r="B862" s="11">
        <v>250632</v>
      </c>
      <c r="C862" s="11">
        <v>28</v>
      </c>
      <c r="D862" s="11">
        <v>28</v>
      </c>
      <c r="E862" s="11">
        <v>27</v>
      </c>
      <c r="F862" s="11">
        <v>29</v>
      </c>
      <c r="G862" s="11">
        <v>29</v>
      </c>
      <c r="H862" s="11">
        <v>26</v>
      </c>
      <c r="I862" s="11">
        <v>29</v>
      </c>
      <c r="J862" s="11">
        <v>27</v>
      </c>
      <c r="K862" s="11">
        <v>28</v>
      </c>
      <c r="L862" s="11">
        <v>29</v>
      </c>
      <c r="M862" s="11">
        <v>25</v>
      </c>
      <c r="N862" s="11">
        <v>24</v>
      </c>
      <c r="O862" s="11">
        <v>26</v>
      </c>
      <c r="P862" s="11">
        <v>23</v>
      </c>
      <c r="Q862" s="11">
        <v>4</v>
      </c>
      <c r="R862" s="11">
        <v>3</v>
      </c>
      <c r="S862" s="11">
        <v>1</v>
      </c>
      <c r="T862" s="11">
        <v>2</v>
      </c>
      <c r="U862" s="11">
        <v>2</v>
      </c>
      <c r="V862" s="11">
        <v>3</v>
      </c>
      <c r="W862" s="11">
        <v>3</v>
      </c>
      <c r="X862" s="11">
        <v>0</v>
      </c>
      <c r="Y862" s="11">
        <f t="shared" si="79"/>
        <v>396</v>
      </c>
      <c r="Z862" s="24">
        <f t="shared" si="80"/>
        <v>45</v>
      </c>
      <c r="AA862" s="11">
        <f t="shared" si="81"/>
        <v>441</v>
      </c>
    </row>
    <row r="863" spans="1:27" ht="13.8" thickBot="1" x14ac:dyDescent="0.3">
      <c r="A863" s="18" t="str">
        <f t="shared" si="78"/>
        <v>City of Yonkers Ward 6 ED 33</v>
      </c>
      <c r="B863" s="19">
        <v>250633</v>
      </c>
      <c r="C863" s="19">
        <v>36</v>
      </c>
      <c r="D863" s="19">
        <v>31</v>
      </c>
      <c r="E863" s="19">
        <v>32</v>
      </c>
      <c r="F863" s="19">
        <v>33</v>
      </c>
      <c r="G863" s="19">
        <v>31</v>
      </c>
      <c r="H863" s="19">
        <v>30</v>
      </c>
      <c r="I863" s="19">
        <v>32</v>
      </c>
      <c r="J863" s="19">
        <v>22</v>
      </c>
      <c r="K863" s="19">
        <v>18</v>
      </c>
      <c r="L863" s="19">
        <v>20</v>
      </c>
      <c r="M863" s="19">
        <v>19</v>
      </c>
      <c r="N863" s="19">
        <v>18</v>
      </c>
      <c r="O863" s="19">
        <v>19</v>
      </c>
      <c r="P863" s="19">
        <v>18</v>
      </c>
      <c r="Q863" s="19">
        <v>6</v>
      </c>
      <c r="R863" s="19">
        <v>7</v>
      </c>
      <c r="S863" s="19">
        <v>6</v>
      </c>
      <c r="T863" s="19">
        <v>6</v>
      </c>
      <c r="U863" s="19">
        <v>7</v>
      </c>
      <c r="V863" s="19">
        <v>6</v>
      </c>
      <c r="W863" s="19">
        <v>6</v>
      </c>
      <c r="X863" s="19">
        <v>0</v>
      </c>
      <c r="Y863" s="19">
        <f t="shared" si="79"/>
        <v>403</v>
      </c>
      <c r="Z863" s="26">
        <f t="shared" si="80"/>
        <v>101</v>
      </c>
      <c r="AA863" s="19">
        <f t="shared" si="81"/>
        <v>504</v>
      </c>
    </row>
    <row r="864" spans="1:27" x14ac:dyDescent="0.25">
      <c r="A864" s="22"/>
      <c r="B864" s="11" t="s">
        <v>977</v>
      </c>
      <c r="C864" s="11">
        <f>SUM(C842:C863)</f>
        <v>1507</v>
      </c>
      <c r="D864" s="11">
        <f t="shared" ref="D864:AA864" si="84">SUM(D842:D863)</f>
        <v>1385</v>
      </c>
      <c r="E864" s="11">
        <f t="shared" si="84"/>
        <v>1431</v>
      </c>
      <c r="F864" s="11">
        <f t="shared" si="84"/>
        <v>1451</v>
      </c>
      <c r="G864" s="11">
        <f t="shared" si="84"/>
        <v>1509</v>
      </c>
      <c r="H864" s="11">
        <f t="shared" si="84"/>
        <v>1340</v>
      </c>
      <c r="I864" s="11">
        <f t="shared" si="84"/>
        <v>1365</v>
      </c>
      <c r="J864" s="11">
        <f t="shared" si="84"/>
        <v>1287</v>
      </c>
      <c r="K864" s="11">
        <f t="shared" si="84"/>
        <v>1187</v>
      </c>
      <c r="L864" s="11">
        <f t="shared" si="84"/>
        <v>1188</v>
      </c>
      <c r="M864" s="11">
        <f t="shared" si="84"/>
        <v>1132</v>
      </c>
      <c r="N864" s="11">
        <f t="shared" si="84"/>
        <v>1091</v>
      </c>
      <c r="O864" s="11">
        <f t="shared" si="84"/>
        <v>1159</v>
      </c>
      <c r="P864" s="11">
        <f t="shared" si="84"/>
        <v>1148</v>
      </c>
      <c r="Q864" s="11">
        <f t="shared" si="84"/>
        <v>139</v>
      </c>
      <c r="R864" s="11">
        <f t="shared" si="84"/>
        <v>137</v>
      </c>
      <c r="S864" s="11">
        <f t="shared" si="84"/>
        <v>154</v>
      </c>
      <c r="T864" s="11">
        <f t="shared" si="84"/>
        <v>147</v>
      </c>
      <c r="U864" s="11">
        <f t="shared" si="84"/>
        <v>152</v>
      </c>
      <c r="V864" s="11">
        <f t="shared" si="84"/>
        <v>108</v>
      </c>
      <c r="W864" s="11">
        <f t="shared" si="84"/>
        <v>125</v>
      </c>
      <c r="X864" s="11">
        <f t="shared" si="84"/>
        <v>0</v>
      </c>
      <c r="Y864" s="11">
        <f t="shared" si="84"/>
        <v>19142</v>
      </c>
      <c r="Z864" s="11">
        <f t="shared" si="84"/>
        <v>3496</v>
      </c>
      <c r="AA864" s="11">
        <f t="shared" si="84"/>
        <v>22638</v>
      </c>
    </row>
    <row r="865" spans="1:27" x14ac:dyDescent="0.25">
      <c r="A865" s="22" t="str">
        <f t="shared" si="78"/>
        <v>City of Yonkers Ward 7 ED 1</v>
      </c>
      <c r="B865" s="11">
        <v>250701</v>
      </c>
      <c r="C865" s="11">
        <v>23</v>
      </c>
      <c r="D865" s="11">
        <v>23</v>
      </c>
      <c r="E865" s="11">
        <v>23</v>
      </c>
      <c r="F865" s="11">
        <v>25</v>
      </c>
      <c r="G865" s="11">
        <v>24</v>
      </c>
      <c r="H865" s="11">
        <v>23</v>
      </c>
      <c r="I865" s="11">
        <v>26</v>
      </c>
      <c r="J865" s="11">
        <v>17</v>
      </c>
      <c r="K865" s="11">
        <v>17</v>
      </c>
      <c r="L865" s="11">
        <v>18</v>
      </c>
      <c r="M865" s="11">
        <v>16</v>
      </c>
      <c r="N865" s="11">
        <v>15</v>
      </c>
      <c r="O865" s="11">
        <v>17</v>
      </c>
      <c r="P865" s="11">
        <v>16</v>
      </c>
      <c r="Q865" s="11">
        <v>6</v>
      </c>
      <c r="R865" s="11">
        <v>6</v>
      </c>
      <c r="S865" s="11">
        <v>5</v>
      </c>
      <c r="T865" s="11">
        <v>5</v>
      </c>
      <c r="U865" s="11">
        <v>6</v>
      </c>
      <c r="V865" s="11">
        <v>3</v>
      </c>
      <c r="W865" s="11">
        <v>3</v>
      </c>
      <c r="X865" s="11">
        <v>0</v>
      </c>
      <c r="Y865" s="11">
        <f t="shared" si="79"/>
        <v>317</v>
      </c>
      <c r="Z865" s="24">
        <f t="shared" si="80"/>
        <v>47</v>
      </c>
      <c r="AA865" s="11">
        <f t="shared" si="81"/>
        <v>364</v>
      </c>
    </row>
    <row r="866" spans="1:27" x14ac:dyDescent="0.25">
      <c r="A866" s="22" t="str">
        <f t="shared" si="78"/>
        <v>City of Yonkers Ward 7 ED 2</v>
      </c>
      <c r="B866" s="11">
        <v>250702</v>
      </c>
      <c r="C866" s="11">
        <v>65</v>
      </c>
      <c r="D866" s="11">
        <v>60</v>
      </c>
      <c r="E866" s="11">
        <v>68</v>
      </c>
      <c r="F866" s="11">
        <v>66</v>
      </c>
      <c r="G866" s="11">
        <v>67</v>
      </c>
      <c r="H866" s="11">
        <v>60</v>
      </c>
      <c r="I866" s="11">
        <v>60</v>
      </c>
      <c r="J866" s="11">
        <v>21</v>
      </c>
      <c r="K866" s="11">
        <v>19</v>
      </c>
      <c r="L866" s="11">
        <v>18</v>
      </c>
      <c r="M866" s="11">
        <v>18</v>
      </c>
      <c r="N866" s="11">
        <v>16</v>
      </c>
      <c r="O866" s="11">
        <v>19</v>
      </c>
      <c r="P866" s="11">
        <v>20</v>
      </c>
      <c r="Q866" s="11">
        <v>4</v>
      </c>
      <c r="R866" s="11">
        <v>2</v>
      </c>
      <c r="S866" s="11">
        <v>3</v>
      </c>
      <c r="T866" s="11">
        <v>3</v>
      </c>
      <c r="U866" s="11">
        <v>5</v>
      </c>
      <c r="V866" s="11">
        <v>1</v>
      </c>
      <c r="W866" s="11">
        <v>3</v>
      </c>
      <c r="X866" s="11">
        <v>0</v>
      </c>
      <c r="Y866" s="11">
        <f t="shared" si="79"/>
        <v>598</v>
      </c>
      <c r="Z866" s="24">
        <f t="shared" si="80"/>
        <v>74</v>
      </c>
      <c r="AA866" s="11">
        <f t="shared" si="81"/>
        <v>672</v>
      </c>
    </row>
    <row r="867" spans="1:27" x14ac:dyDescent="0.25">
      <c r="A867" s="22" t="str">
        <f t="shared" ref="A867:A933" si="85">VLOOKUP(B867,KEY,3,FALSE)</f>
        <v>City of Yonkers Ward 7 ED 3</v>
      </c>
      <c r="B867" s="11">
        <v>250703</v>
      </c>
      <c r="C867" s="11">
        <v>86</v>
      </c>
      <c r="D867" s="11">
        <v>79</v>
      </c>
      <c r="E867" s="11">
        <v>86</v>
      </c>
      <c r="F867" s="11">
        <v>85</v>
      </c>
      <c r="G867" s="11">
        <v>87</v>
      </c>
      <c r="H867" s="11">
        <v>77</v>
      </c>
      <c r="I867" s="11">
        <v>83</v>
      </c>
      <c r="J867" s="11">
        <v>21</v>
      </c>
      <c r="K867" s="11">
        <v>21</v>
      </c>
      <c r="L867" s="11">
        <v>18</v>
      </c>
      <c r="M867" s="11">
        <v>18</v>
      </c>
      <c r="N867" s="11">
        <v>20</v>
      </c>
      <c r="O867" s="11">
        <v>20</v>
      </c>
      <c r="P867" s="11">
        <v>20</v>
      </c>
      <c r="Q867" s="11">
        <v>1</v>
      </c>
      <c r="R867" s="11">
        <v>1</v>
      </c>
      <c r="S867" s="11">
        <v>2</v>
      </c>
      <c r="T867" s="11">
        <v>2</v>
      </c>
      <c r="U867" s="11">
        <v>1</v>
      </c>
      <c r="V867" s="11">
        <v>1</v>
      </c>
      <c r="W867" s="11">
        <v>0</v>
      </c>
      <c r="X867" s="11">
        <v>0</v>
      </c>
      <c r="Y867" s="11">
        <f t="shared" si="79"/>
        <v>729</v>
      </c>
      <c r="Z867" s="24">
        <f t="shared" si="80"/>
        <v>167</v>
      </c>
      <c r="AA867" s="11">
        <f t="shared" si="81"/>
        <v>896</v>
      </c>
    </row>
    <row r="868" spans="1:27" x14ac:dyDescent="0.25">
      <c r="A868" s="22" t="str">
        <f t="shared" si="85"/>
        <v>City of Yonkers Ward 7 ED 4</v>
      </c>
      <c r="B868" s="11">
        <v>250704</v>
      </c>
      <c r="C868" s="11">
        <v>116</v>
      </c>
      <c r="D868" s="11">
        <v>119</v>
      </c>
      <c r="E868" s="11">
        <v>126</v>
      </c>
      <c r="F868" s="11">
        <v>120</v>
      </c>
      <c r="G868" s="11">
        <v>129</v>
      </c>
      <c r="H868" s="11">
        <v>111</v>
      </c>
      <c r="I868" s="11">
        <v>118</v>
      </c>
      <c r="J868" s="11">
        <v>148</v>
      </c>
      <c r="K868" s="11">
        <v>142</v>
      </c>
      <c r="L868" s="11">
        <v>141</v>
      </c>
      <c r="M868" s="11">
        <v>138</v>
      </c>
      <c r="N868" s="11">
        <v>139</v>
      </c>
      <c r="O868" s="11">
        <v>138</v>
      </c>
      <c r="P868" s="11">
        <v>143</v>
      </c>
      <c r="Q868" s="11">
        <v>13</v>
      </c>
      <c r="R868" s="11">
        <v>8</v>
      </c>
      <c r="S868" s="11">
        <v>12</v>
      </c>
      <c r="T868" s="11">
        <v>10</v>
      </c>
      <c r="U868" s="11">
        <v>7</v>
      </c>
      <c r="V868" s="11">
        <v>6</v>
      </c>
      <c r="W868" s="11">
        <v>5</v>
      </c>
      <c r="X868" s="11">
        <v>2</v>
      </c>
      <c r="Y868" s="11">
        <f t="shared" si="79"/>
        <v>1891</v>
      </c>
      <c r="Z868" s="24">
        <f t="shared" si="80"/>
        <v>279</v>
      </c>
      <c r="AA868" s="11">
        <f t="shared" si="81"/>
        <v>2170</v>
      </c>
    </row>
    <row r="869" spans="1:27" x14ac:dyDescent="0.25">
      <c r="A869" s="22" t="str">
        <f t="shared" si="85"/>
        <v>City of Yonkers Ward 7 ED 5</v>
      </c>
      <c r="B869" s="11">
        <v>250705</v>
      </c>
      <c r="C869" s="11">
        <v>34</v>
      </c>
      <c r="D869" s="11">
        <v>28</v>
      </c>
      <c r="E869" s="11">
        <v>31</v>
      </c>
      <c r="F869" s="11">
        <v>32</v>
      </c>
      <c r="G869" s="11">
        <v>35</v>
      </c>
      <c r="H869" s="11">
        <v>29</v>
      </c>
      <c r="I869" s="11">
        <v>30</v>
      </c>
      <c r="J869" s="11">
        <v>11</v>
      </c>
      <c r="K869" s="11">
        <v>9</v>
      </c>
      <c r="L869" s="11">
        <v>10</v>
      </c>
      <c r="M869" s="11">
        <v>8</v>
      </c>
      <c r="N869" s="11">
        <v>9</v>
      </c>
      <c r="O869" s="11">
        <v>8</v>
      </c>
      <c r="P869" s="11">
        <v>10</v>
      </c>
      <c r="Q869" s="11">
        <v>1</v>
      </c>
      <c r="R869" s="11">
        <v>1</v>
      </c>
      <c r="S869" s="11">
        <v>1</v>
      </c>
      <c r="T869" s="11">
        <v>1</v>
      </c>
      <c r="U869" s="11">
        <v>0</v>
      </c>
      <c r="V869" s="11">
        <v>1</v>
      </c>
      <c r="W869" s="11">
        <v>1</v>
      </c>
      <c r="X869" s="11">
        <v>0</v>
      </c>
      <c r="Y869" s="11">
        <f t="shared" si="79"/>
        <v>290</v>
      </c>
      <c r="Z869" s="24">
        <f t="shared" si="80"/>
        <v>137</v>
      </c>
      <c r="AA869" s="11">
        <f t="shared" si="81"/>
        <v>427</v>
      </c>
    </row>
    <row r="870" spans="1:27" x14ac:dyDescent="0.25">
      <c r="A870" s="22" t="str">
        <f t="shared" si="85"/>
        <v>City of Yonkers Ward 7 ED 6</v>
      </c>
      <c r="B870" s="11">
        <v>250706</v>
      </c>
      <c r="C870" s="11">
        <v>33</v>
      </c>
      <c r="D870" s="11">
        <v>31</v>
      </c>
      <c r="E870" s="11">
        <v>32</v>
      </c>
      <c r="F870" s="11">
        <v>30</v>
      </c>
      <c r="G870" s="11">
        <v>33</v>
      </c>
      <c r="H870" s="11">
        <v>31</v>
      </c>
      <c r="I870" s="11">
        <v>30</v>
      </c>
      <c r="J870" s="11">
        <v>12</v>
      </c>
      <c r="K870" s="11">
        <v>10</v>
      </c>
      <c r="L870" s="11">
        <v>11</v>
      </c>
      <c r="M870" s="11">
        <v>10</v>
      </c>
      <c r="N870" s="11">
        <v>10</v>
      </c>
      <c r="O870" s="11">
        <v>10</v>
      </c>
      <c r="P870" s="11">
        <v>9</v>
      </c>
      <c r="Q870" s="11">
        <v>0</v>
      </c>
      <c r="R870" s="11">
        <v>0</v>
      </c>
      <c r="S870" s="11">
        <v>1</v>
      </c>
      <c r="T870" s="11">
        <v>2</v>
      </c>
      <c r="U870" s="11">
        <v>2</v>
      </c>
      <c r="V870" s="11">
        <v>1</v>
      </c>
      <c r="W870" s="11">
        <v>1</v>
      </c>
      <c r="X870" s="11">
        <v>0</v>
      </c>
      <c r="Y870" s="11">
        <f t="shared" si="79"/>
        <v>299</v>
      </c>
      <c r="Z870" s="24">
        <f t="shared" si="80"/>
        <v>65</v>
      </c>
      <c r="AA870" s="11">
        <f t="shared" si="81"/>
        <v>364</v>
      </c>
    </row>
    <row r="871" spans="1:27" x14ac:dyDescent="0.25">
      <c r="A871" s="22" t="str">
        <f t="shared" si="85"/>
        <v>City of Yonkers Ward 7 ED 7</v>
      </c>
      <c r="B871" s="11">
        <v>250707</v>
      </c>
      <c r="C871" s="11">
        <v>23</v>
      </c>
      <c r="D871" s="11">
        <v>21</v>
      </c>
      <c r="E871" s="11">
        <v>21</v>
      </c>
      <c r="F871" s="11">
        <v>20</v>
      </c>
      <c r="G871" s="11">
        <v>23</v>
      </c>
      <c r="H871" s="11">
        <v>22</v>
      </c>
      <c r="I871" s="11">
        <v>22</v>
      </c>
      <c r="J871" s="11">
        <v>11</v>
      </c>
      <c r="K871" s="11">
        <v>7</v>
      </c>
      <c r="L871" s="11">
        <v>6</v>
      </c>
      <c r="M871" s="11">
        <v>8</v>
      </c>
      <c r="N871" s="11">
        <v>6</v>
      </c>
      <c r="O871" s="11">
        <v>7</v>
      </c>
      <c r="P871" s="11">
        <v>7</v>
      </c>
      <c r="Q871" s="11">
        <v>3</v>
      </c>
      <c r="R871" s="11">
        <v>2</v>
      </c>
      <c r="S871" s="11">
        <v>3</v>
      </c>
      <c r="T871" s="11">
        <v>2</v>
      </c>
      <c r="U871" s="11">
        <v>3</v>
      </c>
      <c r="V871" s="11">
        <v>2</v>
      </c>
      <c r="W871" s="11">
        <v>2</v>
      </c>
      <c r="X871" s="11">
        <v>0</v>
      </c>
      <c r="Y871" s="11">
        <f t="shared" si="79"/>
        <v>221</v>
      </c>
      <c r="Z871" s="24">
        <f t="shared" si="80"/>
        <v>73</v>
      </c>
      <c r="AA871" s="11">
        <f t="shared" si="81"/>
        <v>294</v>
      </c>
    </row>
    <row r="872" spans="1:27" x14ac:dyDescent="0.25">
      <c r="A872" s="22" t="str">
        <f t="shared" si="85"/>
        <v>City of Yonkers Ward 7 ED 8</v>
      </c>
      <c r="B872" s="11">
        <v>250708</v>
      </c>
      <c r="C872" s="11">
        <v>71</v>
      </c>
      <c r="D872" s="11">
        <v>62</v>
      </c>
      <c r="E872" s="11">
        <v>67</v>
      </c>
      <c r="F872" s="11">
        <v>62</v>
      </c>
      <c r="G872" s="11">
        <v>68</v>
      </c>
      <c r="H872" s="11">
        <v>62</v>
      </c>
      <c r="I872" s="11">
        <v>63</v>
      </c>
      <c r="J872" s="11">
        <v>20</v>
      </c>
      <c r="K872" s="11">
        <v>16</v>
      </c>
      <c r="L872" s="11">
        <v>20</v>
      </c>
      <c r="M872" s="11">
        <v>18</v>
      </c>
      <c r="N872" s="11">
        <v>17</v>
      </c>
      <c r="O872" s="11">
        <v>19</v>
      </c>
      <c r="P872" s="11">
        <v>16</v>
      </c>
      <c r="Q872" s="11">
        <v>3</v>
      </c>
      <c r="R872" s="11">
        <v>5</v>
      </c>
      <c r="S872" s="11">
        <v>2</v>
      </c>
      <c r="T872" s="11">
        <v>2</v>
      </c>
      <c r="U872" s="11">
        <v>5</v>
      </c>
      <c r="V872" s="11">
        <v>2</v>
      </c>
      <c r="W872" s="11">
        <v>3</v>
      </c>
      <c r="X872" s="11">
        <v>0</v>
      </c>
      <c r="Y872" s="11">
        <f t="shared" si="79"/>
        <v>603</v>
      </c>
      <c r="Z872" s="24">
        <f t="shared" si="80"/>
        <v>174</v>
      </c>
      <c r="AA872" s="11">
        <f t="shared" si="81"/>
        <v>777</v>
      </c>
    </row>
    <row r="873" spans="1:27" x14ac:dyDescent="0.25">
      <c r="A873" s="22" t="str">
        <f t="shared" si="85"/>
        <v>City of Yonkers Ward 7 ED 9</v>
      </c>
      <c r="B873" s="11">
        <v>250709</v>
      </c>
      <c r="C873" s="11">
        <v>146</v>
      </c>
      <c r="D873" s="11">
        <v>137</v>
      </c>
      <c r="E873" s="11">
        <v>135</v>
      </c>
      <c r="F873" s="11">
        <v>137</v>
      </c>
      <c r="G873" s="11">
        <v>141</v>
      </c>
      <c r="H873" s="11">
        <v>127</v>
      </c>
      <c r="I873" s="11">
        <v>131</v>
      </c>
      <c r="J873" s="11">
        <v>32</v>
      </c>
      <c r="K873" s="11">
        <v>27</v>
      </c>
      <c r="L873" s="11">
        <v>27</v>
      </c>
      <c r="M873" s="11">
        <v>25</v>
      </c>
      <c r="N873" s="11">
        <v>27</v>
      </c>
      <c r="O873" s="11">
        <v>26</v>
      </c>
      <c r="P873" s="11">
        <v>27</v>
      </c>
      <c r="Q873" s="11">
        <v>2</v>
      </c>
      <c r="R873" s="11">
        <v>3</v>
      </c>
      <c r="S873" s="11">
        <v>7</v>
      </c>
      <c r="T873" s="11">
        <v>7</v>
      </c>
      <c r="U873" s="11">
        <v>6</v>
      </c>
      <c r="V873" s="11">
        <v>3</v>
      </c>
      <c r="W873" s="11">
        <v>4</v>
      </c>
      <c r="X873" s="11">
        <v>0</v>
      </c>
      <c r="Y873" s="11">
        <f t="shared" si="79"/>
        <v>1177</v>
      </c>
      <c r="Z873" s="24">
        <f t="shared" si="80"/>
        <v>321</v>
      </c>
      <c r="AA873" s="11">
        <f t="shared" si="81"/>
        <v>1498</v>
      </c>
    </row>
    <row r="874" spans="1:27" x14ac:dyDescent="0.25">
      <c r="A874" s="22" t="str">
        <f t="shared" si="85"/>
        <v>City of Yonkers Ward 7 ED 11</v>
      </c>
      <c r="B874" s="11">
        <v>250711</v>
      </c>
      <c r="C874" s="11">
        <v>5</v>
      </c>
      <c r="D874" s="11">
        <v>4</v>
      </c>
      <c r="E874" s="11">
        <v>4</v>
      </c>
      <c r="F874" s="11">
        <v>4</v>
      </c>
      <c r="G874" s="11">
        <v>4</v>
      </c>
      <c r="H874" s="11">
        <v>4</v>
      </c>
      <c r="I874" s="11">
        <v>4</v>
      </c>
      <c r="J874" s="11">
        <v>2</v>
      </c>
      <c r="K874" s="11">
        <v>2</v>
      </c>
      <c r="L874" s="11">
        <v>2</v>
      </c>
      <c r="M874" s="11">
        <v>2</v>
      </c>
      <c r="N874" s="11">
        <v>2</v>
      </c>
      <c r="O874" s="11">
        <v>2</v>
      </c>
      <c r="P874" s="11">
        <v>1</v>
      </c>
      <c r="Q874" s="11">
        <v>0</v>
      </c>
      <c r="R874" s="11">
        <v>0</v>
      </c>
      <c r="S874" s="11">
        <v>0</v>
      </c>
      <c r="T874" s="11">
        <v>0</v>
      </c>
      <c r="U874" s="11">
        <v>0</v>
      </c>
      <c r="V874" s="11">
        <v>0</v>
      </c>
      <c r="W874" s="11">
        <v>1</v>
      </c>
      <c r="X874" s="11">
        <v>0</v>
      </c>
      <c r="Y874" s="11">
        <f t="shared" si="79"/>
        <v>43</v>
      </c>
      <c r="Z874" s="24">
        <f t="shared" si="80"/>
        <v>6</v>
      </c>
      <c r="AA874" s="11">
        <f t="shared" si="81"/>
        <v>49</v>
      </c>
    </row>
    <row r="875" spans="1:27" x14ac:dyDescent="0.25">
      <c r="A875" s="22" t="str">
        <f t="shared" si="85"/>
        <v>City of Yonkers Ward 7 ED 13</v>
      </c>
      <c r="B875" s="11">
        <v>250713</v>
      </c>
      <c r="C875" s="11">
        <v>119</v>
      </c>
      <c r="D875" s="11">
        <v>108</v>
      </c>
      <c r="E875" s="11">
        <v>114</v>
      </c>
      <c r="F875" s="11">
        <v>113</v>
      </c>
      <c r="G875" s="11">
        <v>119</v>
      </c>
      <c r="H875" s="11">
        <v>111</v>
      </c>
      <c r="I875" s="11">
        <v>112</v>
      </c>
      <c r="J875" s="11">
        <v>62</v>
      </c>
      <c r="K875" s="11">
        <v>60</v>
      </c>
      <c r="L875" s="11">
        <v>54</v>
      </c>
      <c r="M875" s="11">
        <v>55</v>
      </c>
      <c r="N875" s="11">
        <v>50</v>
      </c>
      <c r="O875" s="11">
        <v>58</v>
      </c>
      <c r="P875" s="11">
        <v>56</v>
      </c>
      <c r="Q875" s="11">
        <v>5</v>
      </c>
      <c r="R875" s="11">
        <v>4</v>
      </c>
      <c r="S875" s="11">
        <v>6</v>
      </c>
      <c r="T875" s="11">
        <v>6</v>
      </c>
      <c r="U875" s="11">
        <v>11</v>
      </c>
      <c r="V875" s="11">
        <v>4</v>
      </c>
      <c r="W875" s="11">
        <v>5</v>
      </c>
      <c r="X875" s="11">
        <v>0</v>
      </c>
      <c r="Y875" s="11">
        <f t="shared" si="79"/>
        <v>1232</v>
      </c>
      <c r="Z875" s="24">
        <f t="shared" si="80"/>
        <v>245</v>
      </c>
      <c r="AA875" s="11">
        <f t="shared" si="81"/>
        <v>1477</v>
      </c>
    </row>
    <row r="876" spans="1:27" x14ac:dyDescent="0.25">
      <c r="A876" s="22" t="str">
        <f t="shared" si="85"/>
        <v>City of Yonkers Ward 7 ED 14</v>
      </c>
      <c r="B876" s="11">
        <v>250714</v>
      </c>
      <c r="C876" s="11">
        <v>62</v>
      </c>
      <c r="D876" s="11">
        <v>58</v>
      </c>
      <c r="E876" s="11">
        <v>65</v>
      </c>
      <c r="F876" s="11">
        <v>64</v>
      </c>
      <c r="G876" s="11">
        <v>71</v>
      </c>
      <c r="H876" s="11">
        <v>53</v>
      </c>
      <c r="I876" s="11">
        <v>59</v>
      </c>
      <c r="J876" s="11">
        <v>99</v>
      </c>
      <c r="K876" s="11">
        <v>91</v>
      </c>
      <c r="L876" s="11">
        <v>92</v>
      </c>
      <c r="M876" s="11">
        <v>84</v>
      </c>
      <c r="N876" s="11">
        <v>79</v>
      </c>
      <c r="O876" s="11">
        <v>87</v>
      </c>
      <c r="P876" s="11">
        <v>88</v>
      </c>
      <c r="Q876" s="11">
        <v>10</v>
      </c>
      <c r="R876" s="11">
        <v>11</v>
      </c>
      <c r="S876" s="11">
        <v>10</v>
      </c>
      <c r="T876" s="11">
        <v>12</v>
      </c>
      <c r="U876" s="11">
        <v>20</v>
      </c>
      <c r="V876" s="11">
        <v>10</v>
      </c>
      <c r="W876" s="11">
        <v>9</v>
      </c>
      <c r="X876" s="11">
        <v>0</v>
      </c>
      <c r="Y876" s="11">
        <f t="shared" si="79"/>
        <v>1134</v>
      </c>
      <c r="Z876" s="24">
        <f t="shared" si="80"/>
        <v>294</v>
      </c>
      <c r="AA876" s="11">
        <f t="shared" si="81"/>
        <v>1428</v>
      </c>
    </row>
    <row r="877" spans="1:27" x14ac:dyDescent="0.25">
      <c r="A877" s="22" t="str">
        <f t="shared" si="85"/>
        <v>City of Yonkers Ward 7 ED 15</v>
      </c>
      <c r="B877" s="11">
        <v>250715</v>
      </c>
      <c r="C877" s="11">
        <v>63</v>
      </c>
      <c r="D877" s="11">
        <v>59</v>
      </c>
      <c r="E877" s="11">
        <v>64</v>
      </c>
      <c r="F877" s="11">
        <v>62</v>
      </c>
      <c r="G877" s="11">
        <v>71</v>
      </c>
      <c r="H877" s="11">
        <v>62</v>
      </c>
      <c r="I877" s="11">
        <v>61</v>
      </c>
      <c r="J877" s="11">
        <v>52</v>
      </c>
      <c r="K877" s="11">
        <v>51</v>
      </c>
      <c r="L877" s="11">
        <v>50</v>
      </c>
      <c r="M877" s="11">
        <v>50</v>
      </c>
      <c r="N877" s="11">
        <v>49</v>
      </c>
      <c r="O877" s="11">
        <v>51</v>
      </c>
      <c r="P877" s="11">
        <v>51</v>
      </c>
      <c r="Q877" s="11">
        <v>6</v>
      </c>
      <c r="R877" s="11">
        <v>5</v>
      </c>
      <c r="S877" s="11">
        <v>6</v>
      </c>
      <c r="T877" s="11">
        <v>7</v>
      </c>
      <c r="U877" s="11">
        <v>6</v>
      </c>
      <c r="V877" s="11">
        <v>5</v>
      </c>
      <c r="W877" s="11">
        <v>7</v>
      </c>
      <c r="X877" s="11">
        <v>0</v>
      </c>
      <c r="Y877" s="11">
        <f t="shared" si="79"/>
        <v>838</v>
      </c>
      <c r="Z877" s="24">
        <f t="shared" si="80"/>
        <v>149</v>
      </c>
      <c r="AA877" s="11">
        <f t="shared" si="81"/>
        <v>987</v>
      </c>
    </row>
    <row r="878" spans="1:27" x14ac:dyDescent="0.25">
      <c r="A878" s="22" t="str">
        <f t="shared" si="85"/>
        <v>City of Yonkers Ward 7 ED 16</v>
      </c>
      <c r="B878" s="11">
        <v>250716</v>
      </c>
      <c r="C878" s="11">
        <v>30</v>
      </c>
      <c r="D878" s="11">
        <v>27</v>
      </c>
      <c r="E878" s="11">
        <v>27</v>
      </c>
      <c r="F878" s="11">
        <v>30</v>
      </c>
      <c r="G878" s="11">
        <v>31</v>
      </c>
      <c r="H878" s="11">
        <v>28</v>
      </c>
      <c r="I878" s="11">
        <v>27</v>
      </c>
      <c r="J878" s="11">
        <v>20</v>
      </c>
      <c r="K878" s="11">
        <v>22</v>
      </c>
      <c r="L878" s="11">
        <v>24</v>
      </c>
      <c r="M878" s="11">
        <v>21</v>
      </c>
      <c r="N878" s="11">
        <v>19</v>
      </c>
      <c r="O878" s="11">
        <v>20</v>
      </c>
      <c r="P878" s="11">
        <v>19</v>
      </c>
      <c r="Q878" s="11">
        <v>4</v>
      </c>
      <c r="R878" s="11">
        <v>2</v>
      </c>
      <c r="S878" s="11">
        <v>2</v>
      </c>
      <c r="T878" s="11">
        <v>2</v>
      </c>
      <c r="U878" s="11">
        <v>3</v>
      </c>
      <c r="V878" s="11">
        <v>2</v>
      </c>
      <c r="W878" s="11">
        <v>2</v>
      </c>
      <c r="X878" s="11">
        <v>0</v>
      </c>
      <c r="Y878" s="11">
        <f t="shared" si="79"/>
        <v>362</v>
      </c>
      <c r="Z878" s="24">
        <f t="shared" si="80"/>
        <v>51</v>
      </c>
      <c r="AA878" s="11">
        <f t="shared" si="81"/>
        <v>413</v>
      </c>
    </row>
    <row r="879" spans="1:27" x14ac:dyDescent="0.25">
      <c r="A879" s="22" t="str">
        <f t="shared" si="85"/>
        <v>City of Yonkers Ward 7 ED 17</v>
      </c>
      <c r="B879" s="11">
        <v>250717</v>
      </c>
      <c r="C879" s="11">
        <v>34</v>
      </c>
      <c r="D879" s="11">
        <v>29</v>
      </c>
      <c r="E879" s="11">
        <v>30</v>
      </c>
      <c r="F879" s="11">
        <v>31</v>
      </c>
      <c r="G879" s="11">
        <v>32</v>
      </c>
      <c r="H879" s="11">
        <v>30</v>
      </c>
      <c r="I879" s="11">
        <v>29</v>
      </c>
      <c r="J879" s="11">
        <v>13</v>
      </c>
      <c r="K879" s="11">
        <v>10</v>
      </c>
      <c r="L879" s="11">
        <v>11</v>
      </c>
      <c r="M879" s="11">
        <v>9</v>
      </c>
      <c r="N879" s="11">
        <v>10</v>
      </c>
      <c r="O879" s="11">
        <v>10</v>
      </c>
      <c r="P879" s="11">
        <v>9</v>
      </c>
      <c r="Q879" s="11">
        <v>0</v>
      </c>
      <c r="R879" s="11">
        <v>0</v>
      </c>
      <c r="S879" s="11">
        <v>0</v>
      </c>
      <c r="T879" s="11">
        <v>0</v>
      </c>
      <c r="U879" s="11">
        <v>0</v>
      </c>
      <c r="V879" s="11">
        <v>0</v>
      </c>
      <c r="W879" s="11">
        <v>0</v>
      </c>
      <c r="X879" s="11">
        <v>0</v>
      </c>
      <c r="Y879" s="11">
        <f t="shared" ref="Y879:Y945" si="86">SUM(C879:X879)</f>
        <v>287</v>
      </c>
      <c r="Z879" s="24">
        <f t="shared" ref="Z879:Z945" si="87">SUM(AA879-Y879)</f>
        <v>70</v>
      </c>
      <c r="AA879" s="11">
        <f t="shared" ref="AA879:AA945" si="88">VLOOKUP(B879,KEY,2,FALSE)*7</f>
        <v>357</v>
      </c>
    </row>
    <row r="880" spans="1:27" x14ac:dyDescent="0.25">
      <c r="A880" s="22" t="str">
        <f t="shared" si="85"/>
        <v>City of Yonkers Ward 7 ED 19</v>
      </c>
      <c r="B880" s="11">
        <v>250719</v>
      </c>
      <c r="C880" s="11">
        <v>48</v>
      </c>
      <c r="D880" s="11">
        <v>45</v>
      </c>
      <c r="E880" s="11">
        <v>49</v>
      </c>
      <c r="F880" s="11">
        <v>46</v>
      </c>
      <c r="G880" s="11">
        <v>48</v>
      </c>
      <c r="H880" s="11">
        <v>44</v>
      </c>
      <c r="I880" s="11">
        <v>45</v>
      </c>
      <c r="J880" s="11">
        <v>38</v>
      </c>
      <c r="K880" s="11">
        <v>38</v>
      </c>
      <c r="L880" s="11">
        <v>37</v>
      </c>
      <c r="M880" s="11">
        <v>35</v>
      </c>
      <c r="N880" s="11">
        <v>35</v>
      </c>
      <c r="O880" s="11">
        <v>37</v>
      </c>
      <c r="P880" s="11">
        <v>35</v>
      </c>
      <c r="Q880" s="11">
        <v>4</v>
      </c>
      <c r="R880" s="11">
        <v>4</v>
      </c>
      <c r="S880" s="11">
        <v>5</v>
      </c>
      <c r="T880" s="11">
        <v>7</v>
      </c>
      <c r="U880" s="11">
        <v>4</v>
      </c>
      <c r="V880" s="11">
        <v>3</v>
      </c>
      <c r="W880" s="11">
        <v>4</v>
      </c>
      <c r="X880" s="11">
        <v>0</v>
      </c>
      <c r="Y880" s="11">
        <f t="shared" si="86"/>
        <v>611</v>
      </c>
      <c r="Z880" s="24">
        <f t="shared" si="87"/>
        <v>96</v>
      </c>
      <c r="AA880" s="11">
        <f t="shared" si="88"/>
        <v>707</v>
      </c>
    </row>
    <row r="881" spans="1:27" x14ac:dyDescent="0.25">
      <c r="A881" s="22" t="str">
        <f t="shared" si="85"/>
        <v>City of Yonkers Ward 7 ED 20</v>
      </c>
      <c r="B881" s="11">
        <v>250720</v>
      </c>
      <c r="C881" s="11">
        <v>45</v>
      </c>
      <c r="D881" s="11">
        <v>38</v>
      </c>
      <c r="E881" s="11">
        <v>40</v>
      </c>
      <c r="F881" s="11">
        <v>43</v>
      </c>
      <c r="G881" s="11">
        <v>44</v>
      </c>
      <c r="H881" s="11">
        <v>36</v>
      </c>
      <c r="I881" s="11">
        <v>40</v>
      </c>
      <c r="J881" s="11">
        <v>56</v>
      </c>
      <c r="K881" s="11">
        <v>57</v>
      </c>
      <c r="L881" s="11">
        <v>53</v>
      </c>
      <c r="M881" s="11">
        <v>51</v>
      </c>
      <c r="N881" s="11">
        <v>55</v>
      </c>
      <c r="O881" s="11">
        <v>57</v>
      </c>
      <c r="P881" s="11">
        <v>56</v>
      </c>
      <c r="Q881" s="11">
        <v>11</v>
      </c>
      <c r="R881" s="11">
        <v>8</v>
      </c>
      <c r="S881" s="11">
        <v>10</v>
      </c>
      <c r="T881" s="11">
        <v>8</v>
      </c>
      <c r="U881" s="11">
        <v>9</v>
      </c>
      <c r="V881" s="11">
        <v>3</v>
      </c>
      <c r="W881" s="11">
        <v>2</v>
      </c>
      <c r="X881" s="11">
        <v>0</v>
      </c>
      <c r="Y881" s="11">
        <f t="shared" si="86"/>
        <v>722</v>
      </c>
      <c r="Z881" s="24">
        <f t="shared" si="87"/>
        <v>111</v>
      </c>
      <c r="AA881" s="11">
        <f t="shared" si="88"/>
        <v>833</v>
      </c>
    </row>
    <row r="882" spans="1:27" x14ac:dyDescent="0.25">
      <c r="A882" s="22" t="str">
        <f t="shared" si="85"/>
        <v>City of Yonkers Ward 7 ED 21</v>
      </c>
      <c r="B882" s="11">
        <v>250721</v>
      </c>
      <c r="C882" s="11">
        <v>21</v>
      </c>
      <c r="D882" s="11">
        <v>21</v>
      </c>
      <c r="E882" s="11">
        <v>21</v>
      </c>
      <c r="F882" s="11">
        <v>19</v>
      </c>
      <c r="G882" s="11">
        <v>20</v>
      </c>
      <c r="H882" s="11">
        <v>19</v>
      </c>
      <c r="I882" s="11">
        <v>21</v>
      </c>
      <c r="J882" s="11">
        <v>23</v>
      </c>
      <c r="K882" s="11">
        <v>21</v>
      </c>
      <c r="L882" s="11">
        <v>22</v>
      </c>
      <c r="M882" s="11">
        <v>20</v>
      </c>
      <c r="N882" s="11">
        <v>18</v>
      </c>
      <c r="O882" s="11">
        <v>21</v>
      </c>
      <c r="P882" s="11">
        <v>19</v>
      </c>
      <c r="Q882" s="11">
        <v>7</v>
      </c>
      <c r="R882" s="11">
        <v>5</v>
      </c>
      <c r="S882" s="11">
        <v>5</v>
      </c>
      <c r="T882" s="11">
        <v>6</v>
      </c>
      <c r="U882" s="11">
        <v>7</v>
      </c>
      <c r="V882" s="11">
        <v>4</v>
      </c>
      <c r="W882" s="11">
        <v>3</v>
      </c>
      <c r="X882" s="11">
        <v>0</v>
      </c>
      <c r="Y882" s="11">
        <f t="shared" si="86"/>
        <v>323</v>
      </c>
      <c r="Z882" s="24">
        <f t="shared" si="87"/>
        <v>83</v>
      </c>
      <c r="AA882" s="11">
        <f t="shared" si="88"/>
        <v>406</v>
      </c>
    </row>
    <row r="883" spans="1:27" x14ac:dyDescent="0.25">
      <c r="A883" s="22" t="str">
        <f t="shared" si="85"/>
        <v>City of Yonkers Ward 7 ED 23</v>
      </c>
      <c r="B883" s="11">
        <v>250723</v>
      </c>
      <c r="C883" s="11">
        <v>63</v>
      </c>
      <c r="D883" s="11">
        <v>54</v>
      </c>
      <c r="E883" s="11">
        <v>56</v>
      </c>
      <c r="F883" s="11">
        <v>55</v>
      </c>
      <c r="G883" s="11">
        <v>59</v>
      </c>
      <c r="H883" s="11">
        <v>52</v>
      </c>
      <c r="I883" s="11">
        <v>55</v>
      </c>
      <c r="J883" s="11">
        <v>14</v>
      </c>
      <c r="K883" s="11">
        <v>13</v>
      </c>
      <c r="L883" s="11">
        <v>12</v>
      </c>
      <c r="M883" s="11">
        <v>13</v>
      </c>
      <c r="N883" s="11">
        <v>10</v>
      </c>
      <c r="O883" s="11">
        <v>10</v>
      </c>
      <c r="P883" s="11">
        <v>11</v>
      </c>
      <c r="Q883" s="11">
        <v>1</v>
      </c>
      <c r="R883" s="11">
        <v>1</v>
      </c>
      <c r="S883" s="11">
        <v>1</v>
      </c>
      <c r="T883" s="11">
        <v>2</v>
      </c>
      <c r="U883" s="11">
        <v>2</v>
      </c>
      <c r="V883" s="11">
        <v>2</v>
      </c>
      <c r="W883" s="11">
        <v>2</v>
      </c>
      <c r="X883" s="11">
        <v>0</v>
      </c>
      <c r="Y883" s="11">
        <f t="shared" si="86"/>
        <v>488</v>
      </c>
      <c r="Z883" s="24">
        <f t="shared" si="87"/>
        <v>240</v>
      </c>
      <c r="AA883" s="11">
        <f t="shared" si="88"/>
        <v>728</v>
      </c>
    </row>
    <row r="884" spans="1:27" x14ac:dyDescent="0.25">
      <c r="A884" s="22" t="str">
        <f t="shared" si="85"/>
        <v>City of Yonkers Ward 7 ED 24</v>
      </c>
      <c r="B884" s="11">
        <v>250724</v>
      </c>
      <c r="C884" s="11">
        <v>0</v>
      </c>
      <c r="D884" s="11">
        <v>0</v>
      </c>
      <c r="E884" s="11">
        <v>0</v>
      </c>
      <c r="F884" s="11">
        <v>0</v>
      </c>
      <c r="G884" s="11">
        <v>0</v>
      </c>
      <c r="H884" s="11">
        <v>0</v>
      </c>
      <c r="I884" s="11">
        <v>0</v>
      </c>
      <c r="J884" s="11">
        <v>0</v>
      </c>
      <c r="K884" s="11">
        <v>0</v>
      </c>
      <c r="L884" s="11">
        <v>0</v>
      </c>
      <c r="M884" s="11">
        <v>0</v>
      </c>
      <c r="N884" s="11">
        <v>0</v>
      </c>
      <c r="O884" s="11">
        <v>0</v>
      </c>
      <c r="P884" s="11">
        <v>0</v>
      </c>
      <c r="Q884" s="11">
        <v>0</v>
      </c>
      <c r="R884" s="11">
        <v>0</v>
      </c>
      <c r="S884" s="11">
        <v>0</v>
      </c>
      <c r="T884" s="11">
        <v>0</v>
      </c>
      <c r="U884" s="11">
        <v>0</v>
      </c>
      <c r="V884" s="11">
        <v>0</v>
      </c>
      <c r="W884" s="11">
        <v>0</v>
      </c>
      <c r="X884" s="11">
        <v>0</v>
      </c>
      <c r="Y884" s="11">
        <f t="shared" si="86"/>
        <v>0</v>
      </c>
      <c r="Z884" s="24">
        <f t="shared" si="87"/>
        <v>0</v>
      </c>
      <c r="AA884" s="11">
        <f t="shared" si="88"/>
        <v>0</v>
      </c>
    </row>
    <row r="885" spans="1:27" x14ac:dyDescent="0.25">
      <c r="A885" s="22" t="str">
        <f t="shared" si="85"/>
        <v>City of Yonkers Ward 7 ED 25</v>
      </c>
      <c r="B885" s="11">
        <v>250725</v>
      </c>
      <c r="C885" s="11">
        <v>42</v>
      </c>
      <c r="D885" s="11">
        <v>40</v>
      </c>
      <c r="E885" s="11">
        <v>38</v>
      </c>
      <c r="F885" s="11">
        <v>38</v>
      </c>
      <c r="G885" s="11">
        <v>47</v>
      </c>
      <c r="H885" s="11">
        <v>35</v>
      </c>
      <c r="I885" s="11">
        <v>42</v>
      </c>
      <c r="J885" s="11">
        <v>8</v>
      </c>
      <c r="K885" s="11">
        <v>8</v>
      </c>
      <c r="L885" s="11">
        <v>7</v>
      </c>
      <c r="M885" s="11">
        <v>7</v>
      </c>
      <c r="N885" s="11">
        <v>6</v>
      </c>
      <c r="O885" s="11">
        <v>7</v>
      </c>
      <c r="P885" s="11">
        <v>8</v>
      </c>
      <c r="Q885" s="11">
        <v>2</v>
      </c>
      <c r="R885" s="11">
        <v>2</v>
      </c>
      <c r="S885" s="11">
        <v>3</v>
      </c>
      <c r="T885" s="11">
        <v>4</v>
      </c>
      <c r="U885" s="11">
        <v>3</v>
      </c>
      <c r="V885" s="11">
        <v>3</v>
      </c>
      <c r="W885" s="11">
        <v>2</v>
      </c>
      <c r="X885" s="11">
        <v>0</v>
      </c>
      <c r="Y885" s="11">
        <f t="shared" si="86"/>
        <v>352</v>
      </c>
      <c r="Z885" s="24">
        <f t="shared" si="87"/>
        <v>117</v>
      </c>
      <c r="AA885" s="11">
        <f t="shared" si="88"/>
        <v>469</v>
      </c>
    </row>
    <row r="886" spans="1:27" x14ac:dyDescent="0.25">
      <c r="A886" s="22" t="str">
        <f t="shared" si="85"/>
        <v>City of Yonkers Ward 7 ED 26</v>
      </c>
      <c r="B886" s="11">
        <v>250726</v>
      </c>
      <c r="C886" s="11">
        <v>38</v>
      </c>
      <c r="D886" s="11">
        <v>37</v>
      </c>
      <c r="E886" s="11">
        <v>36</v>
      </c>
      <c r="F886" s="11">
        <v>37</v>
      </c>
      <c r="G886" s="11">
        <v>36</v>
      </c>
      <c r="H886" s="11">
        <v>36</v>
      </c>
      <c r="I886" s="11">
        <v>37</v>
      </c>
      <c r="J886" s="11">
        <v>40</v>
      </c>
      <c r="K886" s="11">
        <v>34</v>
      </c>
      <c r="L886" s="11">
        <v>36</v>
      </c>
      <c r="M886" s="11">
        <v>29</v>
      </c>
      <c r="N886" s="11">
        <v>28</v>
      </c>
      <c r="O886" s="11">
        <v>29</v>
      </c>
      <c r="P886" s="11">
        <v>32</v>
      </c>
      <c r="Q886" s="11">
        <v>2</v>
      </c>
      <c r="R886" s="11">
        <v>1</v>
      </c>
      <c r="S886" s="11">
        <v>3</v>
      </c>
      <c r="T886" s="11">
        <v>3</v>
      </c>
      <c r="U886" s="11">
        <v>1</v>
      </c>
      <c r="V886" s="11">
        <v>2</v>
      </c>
      <c r="W886" s="11">
        <v>1</v>
      </c>
      <c r="X886" s="11">
        <v>0</v>
      </c>
      <c r="Y886" s="11">
        <f t="shared" si="86"/>
        <v>498</v>
      </c>
      <c r="Z886" s="24">
        <f t="shared" si="87"/>
        <v>174</v>
      </c>
      <c r="AA886" s="11">
        <f t="shared" si="88"/>
        <v>672</v>
      </c>
    </row>
    <row r="887" spans="1:27" x14ac:dyDescent="0.25">
      <c r="A887" s="22" t="str">
        <f t="shared" si="85"/>
        <v>City of Yonkers Ward 7 ED 29</v>
      </c>
      <c r="B887" s="11">
        <v>250729</v>
      </c>
      <c r="C887" s="11">
        <v>31</v>
      </c>
      <c r="D887" s="11">
        <v>25</v>
      </c>
      <c r="E887" s="11">
        <v>26</v>
      </c>
      <c r="F887" s="11">
        <v>25</v>
      </c>
      <c r="G887" s="11">
        <v>26</v>
      </c>
      <c r="H887" s="11">
        <v>24</v>
      </c>
      <c r="I887" s="11">
        <v>25</v>
      </c>
      <c r="J887" s="11">
        <v>14</v>
      </c>
      <c r="K887" s="11">
        <v>13</v>
      </c>
      <c r="L887" s="11">
        <v>13</v>
      </c>
      <c r="M887" s="11">
        <v>11</v>
      </c>
      <c r="N887" s="11">
        <v>12</v>
      </c>
      <c r="O887" s="11">
        <v>11</v>
      </c>
      <c r="P887" s="11">
        <v>12</v>
      </c>
      <c r="Q887" s="11">
        <v>1</v>
      </c>
      <c r="R887" s="11">
        <v>1</v>
      </c>
      <c r="S887" s="11">
        <v>1</v>
      </c>
      <c r="T887" s="11">
        <v>1</v>
      </c>
      <c r="U887" s="11">
        <v>1</v>
      </c>
      <c r="V887" s="11">
        <v>1</v>
      </c>
      <c r="W887" s="11">
        <v>1</v>
      </c>
      <c r="X887" s="11">
        <v>6</v>
      </c>
      <c r="Y887" s="11">
        <f t="shared" si="86"/>
        <v>281</v>
      </c>
      <c r="Z887" s="24">
        <f t="shared" si="87"/>
        <v>118</v>
      </c>
      <c r="AA887" s="11">
        <f t="shared" si="88"/>
        <v>399</v>
      </c>
    </row>
    <row r="888" spans="1:27" x14ac:dyDescent="0.25">
      <c r="A888" s="22" t="str">
        <f t="shared" si="85"/>
        <v>City of Yonkers Ward 7 ED 30</v>
      </c>
      <c r="B888" s="11">
        <v>250730</v>
      </c>
      <c r="C888" s="11">
        <v>41</v>
      </c>
      <c r="D888" s="11">
        <v>39</v>
      </c>
      <c r="E888" s="11">
        <v>37</v>
      </c>
      <c r="F888" s="11">
        <v>40</v>
      </c>
      <c r="G888" s="11">
        <v>40</v>
      </c>
      <c r="H888" s="11">
        <v>34</v>
      </c>
      <c r="I888" s="11">
        <v>36</v>
      </c>
      <c r="J888" s="11">
        <v>36</v>
      </c>
      <c r="K888" s="11">
        <v>37</v>
      </c>
      <c r="L888" s="11">
        <v>35</v>
      </c>
      <c r="M888" s="11">
        <v>33</v>
      </c>
      <c r="N888" s="11">
        <v>34</v>
      </c>
      <c r="O888" s="11">
        <v>35</v>
      </c>
      <c r="P888" s="11">
        <v>37</v>
      </c>
      <c r="Q888" s="11">
        <v>4</v>
      </c>
      <c r="R888" s="11">
        <v>3</v>
      </c>
      <c r="S888" s="11">
        <v>5</v>
      </c>
      <c r="T888" s="11">
        <v>5</v>
      </c>
      <c r="U888" s="11">
        <v>4</v>
      </c>
      <c r="V888" s="11">
        <v>3</v>
      </c>
      <c r="W888" s="11">
        <v>3</v>
      </c>
      <c r="X888" s="11">
        <v>0</v>
      </c>
      <c r="Y888" s="11">
        <f t="shared" si="86"/>
        <v>541</v>
      </c>
      <c r="Z888" s="24">
        <f t="shared" si="87"/>
        <v>68</v>
      </c>
      <c r="AA888" s="11">
        <f t="shared" si="88"/>
        <v>609</v>
      </c>
    </row>
    <row r="889" spans="1:27" ht="13.8" thickBot="1" x14ac:dyDescent="0.3">
      <c r="A889" s="18" t="str">
        <f t="shared" si="85"/>
        <v>City of Yonkers Ward 7 ED 31</v>
      </c>
      <c r="B889" s="19">
        <v>250731</v>
      </c>
      <c r="C889" s="19">
        <v>39</v>
      </c>
      <c r="D889" s="19">
        <v>30</v>
      </c>
      <c r="E889" s="19">
        <v>33</v>
      </c>
      <c r="F889" s="19">
        <v>33</v>
      </c>
      <c r="G889" s="19">
        <v>32</v>
      </c>
      <c r="H889" s="19">
        <v>30</v>
      </c>
      <c r="I889" s="19">
        <v>34</v>
      </c>
      <c r="J889" s="19">
        <v>33</v>
      </c>
      <c r="K889" s="19">
        <v>33</v>
      </c>
      <c r="L889" s="19">
        <v>32</v>
      </c>
      <c r="M889" s="19">
        <v>30</v>
      </c>
      <c r="N889" s="19">
        <v>30</v>
      </c>
      <c r="O889" s="19">
        <v>33</v>
      </c>
      <c r="P889" s="19">
        <v>28</v>
      </c>
      <c r="Q889" s="19">
        <v>3</v>
      </c>
      <c r="R889" s="19">
        <v>4</v>
      </c>
      <c r="S889" s="19">
        <v>3</v>
      </c>
      <c r="T889" s="19">
        <v>3</v>
      </c>
      <c r="U889" s="19">
        <v>4</v>
      </c>
      <c r="V889" s="19">
        <v>1</v>
      </c>
      <c r="W889" s="19">
        <v>3</v>
      </c>
      <c r="X889" s="19">
        <v>0</v>
      </c>
      <c r="Y889" s="19">
        <f t="shared" si="86"/>
        <v>471</v>
      </c>
      <c r="Z889" s="26">
        <f t="shared" si="87"/>
        <v>103</v>
      </c>
      <c r="AA889" s="19">
        <f t="shared" si="88"/>
        <v>574</v>
      </c>
    </row>
    <row r="890" spans="1:27" x14ac:dyDescent="0.25">
      <c r="A890" s="22"/>
      <c r="B890" s="11" t="s">
        <v>977</v>
      </c>
      <c r="C890" s="11">
        <f>SUM(C865:C889)</f>
        <v>1278</v>
      </c>
      <c r="D890" s="11">
        <f t="shared" ref="D890:AA890" si="89">SUM(D865:D889)</f>
        <v>1174</v>
      </c>
      <c r="E890" s="11">
        <f t="shared" si="89"/>
        <v>1229</v>
      </c>
      <c r="F890" s="11">
        <f t="shared" si="89"/>
        <v>1217</v>
      </c>
      <c r="G890" s="11">
        <f t="shared" si="89"/>
        <v>1287</v>
      </c>
      <c r="H890" s="11">
        <f t="shared" si="89"/>
        <v>1140</v>
      </c>
      <c r="I890" s="11">
        <f t="shared" si="89"/>
        <v>1190</v>
      </c>
      <c r="J890" s="11">
        <f t="shared" si="89"/>
        <v>803</v>
      </c>
      <c r="K890" s="11">
        <f t="shared" si="89"/>
        <v>758</v>
      </c>
      <c r="L890" s="11">
        <f t="shared" si="89"/>
        <v>749</v>
      </c>
      <c r="M890" s="11">
        <f t="shared" si="89"/>
        <v>709</v>
      </c>
      <c r="N890" s="11">
        <f t="shared" si="89"/>
        <v>696</v>
      </c>
      <c r="O890" s="11">
        <f t="shared" si="89"/>
        <v>732</v>
      </c>
      <c r="P890" s="11">
        <f t="shared" si="89"/>
        <v>730</v>
      </c>
      <c r="Q890" s="11">
        <f t="shared" si="89"/>
        <v>93</v>
      </c>
      <c r="R890" s="11">
        <f t="shared" si="89"/>
        <v>79</v>
      </c>
      <c r="S890" s="11">
        <f t="shared" si="89"/>
        <v>96</v>
      </c>
      <c r="T890" s="11">
        <f t="shared" si="89"/>
        <v>100</v>
      </c>
      <c r="U890" s="11">
        <f t="shared" si="89"/>
        <v>110</v>
      </c>
      <c r="V890" s="11">
        <f t="shared" si="89"/>
        <v>63</v>
      </c>
      <c r="W890" s="11">
        <f t="shared" si="89"/>
        <v>67</v>
      </c>
      <c r="X890" s="11">
        <f t="shared" si="89"/>
        <v>8</v>
      </c>
      <c r="Y890" s="11">
        <f t="shared" si="89"/>
        <v>14308</v>
      </c>
      <c r="Z890" s="11">
        <f t="shared" si="89"/>
        <v>3262</v>
      </c>
      <c r="AA890" s="11">
        <f t="shared" si="89"/>
        <v>17570</v>
      </c>
    </row>
    <row r="891" spans="1:27" x14ac:dyDescent="0.25">
      <c r="A891" s="22" t="str">
        <f t="shared" si="85"/>
        <v>City of Yonkers Ward 8 ED 1</v>
      </c>
      <c r="B891" s="11">
        <v>250801</v>
      </c>
      <c r="C891" s="11">
        <v>46</v>
      </c>
      <c r="D891" s="11">
        <v>45</v>
      </c>
      <c r="E891" s="11">
        <v>45</v>
      </c>
      <c r="F891" s="11">
        <v>42</v>
      </c>
      <c r="G891" s="11">
        <v>48</v>
      </c>
      <c r="H891" s="11">
        <v>42</v>
      </c>
      <c r="I891" s="11">
        <v>45</v>
      </c>
      <c r="J891" s="11">
        <v>27</v>
      </c>
      <c r="K891" s="11">
        <v>26</v>
      </c>
      <c r="L891" s="11">
        <v>24</v>
      </c>
      <c r="M891" s="11">
        <v>21</v>
      </c>
      <c r="N891" s="11">
        <v>22</v>
      </c>
      <c r="O891" s="11">
        <v>23</v>
      </c>
      <c r="P891" s="11">
        <v>23</v>
      </c>
      <c r="Q891" s="11">
        <v>5</v>
      </c>
      <c r="R891" s="11">
        <v>5</v>
      </c>
      <c r="S891" s="11">
        <v>7</v>
      </c>
      <c r="T891" s="11">
        <v>9</v>
      </c>
      <c r="U891" s="11">
        <v>7</v>
      </c>
      <c r="V891" s="11">
        <v>6</v>
      </c>
      <c r="W891" s="11">
        <v>6</v>
      </c>
      <c r="X891" s="11">
        <v>0</v>
      </c>
      <c r="Y891" s="11">
        <f t="shared" si="86"/>
        <v>524</v>
      </c>
      <c r="Z891" s="24">
        <f t="shared" si="87"/>
        <v>127</v>
      </c>
      <c r="AA891" s="11">
        <f t="shared" si="88"/>
        <v>651</v>
      </c>
    </row>
    <row r="892" spans="1:27" x14ac:dyDescent="0.25">
      <c r="A892" s="22" t="str">
        <f t="shared" si="85"/>
        <v>City of Yonkers Ward 8 ED 2</v>
      </c>
      <c r="B892" s="11">
        <v>250802</v>
      </c>
      <c r="C892" s="11">
        <v>84</v>
      </c>
      <c r="D892" s="11">
        <v>75</v>
      </c>
      <c r="E892" s="11">
        <v>79</v>
      </c>
      <c r="F892" s="11">
        <v>79</v>
      </c>
      <c r="G892" s="11">
        <v>81</v>
      </c>
      <c r="H892" s="11">
        <v>71</v>
      </c>
      <c r="I892" s="11">
        <v>76</v>
      </c>
      <c r="J892" s="11">
        <v>38</v>
      </c>
      <c r="K892" s="11">
        <v>35</v>
      </c>
      <c r="L892" s="11">
        <v>32</v>
      </c>
      <c r="M892" s="11">
        <v>31</v>
      </c>
      <c r="N892" s="11">
        <v>29</v>
      </c>
      <c r="O892" s="11">
        <v>32</v>
      </c>
      <c r="P892" s="11">
        <v>32</v>
      </c>
      <c r="Q892" s="11">
        <v>3</v>
      </c>
      <c r="R892" s="11">
        <v>3</v>
      </c>
      <c r="S892" s="11">
        <v>6</v>
      </c>
      <c r="T892" s="11">
        <v>5</v>
      </c>
      <c r="U892" s="11">
        <v>4</v>
      </c>
      <c r="V892" s="11">
        <v>3</v>
      </c>
      <c r="W892" s="11">
        <v>2</v>
      </c>
      <c r="X892" s="11">
        <v>0</v>
      </c>
      <c r="Y892" s="11">
        <f t="shared" si="86"/>
        <v>800</v>
      </c>
      <c r="Z892" s="24">
        <f t="shared" si="87"/>
        <v>215</v>
      </c>
      <c r="AA892" s="11">
        <f t="shared" si="88"/>
        <v>1015</v>
      </c>
    </row>
    <row r="893" spans="1:27" x14ac:dyDescent="0.25">
      <c r="A893" s="22" t="str">
        <f t="shared" si="85"/>
        <v>City of Yonkers Ward 8 ED 3</v>
      </c>
      <c r="B893" s="11">
        <v>250803</v>
      </c>
      <c r="C893" s="11">
        <v>85</v>
      </c>
      <c r="D893" s="11">
        <v>80</v>
      </c>
      <c r="E893" s="11">
        <v>81</v>
      </c>
      <c r="F893" s="11">
        <v>87</v>
      </c>
      <c r="G893" s="11">
        <v>84</v>
      </c>
      <c r="H893" s="11">
        <v>78</v>
      </c>
      <c r="I893" s="11">
        <v>77</v>
      </c>
      <c r="J893" s="11">
        <v>17</v>
      </c>
      <c r="K893" s="11">
        <v>13</v>
      </c>
      <c r="L893" s="11">
        <v>16</v>
      </c>
      <c r="M893" s="11">
        <v>14</v>
      </c>
      <c r="N893" s="11">
        <v>14</v>
      </c>
      <c r="O893" s="11">
        <v>18</v>
      </c>
      <c r="P893" s="11">
        <v>16</v>
      </c>
      <c r="Q893" s="11">
        <v>5</v>
      </c>
      <c r="R893" s="11">
        <v>7</v>
      </c>
      <c r="S893" s="11">
        <v>5</v>
      </c>
      <c r="T893" s="11">
        <v>4</v>
      </c>
      <c r="U893" s="11">
        <v>9</v>
      </c>
      <c r="V893" s="11">
        <v>6</v>
      </c>
      <c r="W893" s="11">
        <v>6</v>
      </c>
      <c r="X893" s="11">
        <v>0</v>
      </c>
      <c r="Y893" s="11">
        <f t="shared" si="86"/>
        <v>722</v>
      </c>
      <c r="Z893" s="24">
        <f t="shared" si="87"/>
        <v>188</v>
      </c>
      <c r="AA893" s="11">
        <f t="shared" si="88"/>
        <v>910</v>
      </c>
    </row>
    <row r="894" spans="1:27" x14ac:dyDescent="0.25">
      <c r="A894" s="22" t="str">
        <f t="shared" si="85"/>
        <v>City of Yonkers Ward 8 ED 5</v>
      </c>
      <c r="B894" s="11">
        <v>250805</v>
      </c>
      <c r="C894" s="11">
        <v>118</v>
      </c>
      <c r="D894" s="11">
        <v>109</v>
      </c>
      <c r="E894" s="11">
        <v>114</v>
      </c>
      <c r="F894" s="11">
        <v>115</v>
      </c>
      <c r="G894" s="11">
        <v>115</v>
      </c>
      <c r="H894" s="11">
        <v>108</v>
      </c>
      <c r="I894" s="11">
        <v>111</v>
      </c>
      <c r="J894" s="11">
        <v>57</v>
      </c>
      <c r="K894" s="11">
        <v>52</v>
      </c>
      <c r="L894" s="11">
        <v>52</v>
      </c>
      <c r="M894" s="11">
        <v>48</v>
      </c>
      <c r="N894" s="11">
        <v>47</v>
      </c>
      <c r="O894" s="11">
        <v>54</v>
      </c>
      <c r="P894" s="11">
        <v>49</v>
      </c>
      <c r="Q894" s="11">
        <v>6</v>
      </c>
      <c r="R894" s="11">
        <v>8</v>
      </c>
      <c r="S894" s="11">
        <v>11</v>
      </c>
      <c r="T894" s="11">
        <v>12</v>
      </c>
      <c r="U894" s="11">
        <v>7</v>
      </c>
      <c r="V894" s="11">
        <v>6</v>
      </c>
      <c r="W894" s="11">
        <v>5</v>
      </c>
      <c r="X894" s="11">
        <v>0</v>
      </c>
      <c r="Y894" s="11">
        <f t="shared" si="86"/>
        <v>1204</v>
      </c>
      <c r="Z894" s="24">
        <f t="shared" si="87"/>
        <v>203</v>
      </c>
      <c r="AA894" s="11">
        <f t="shared" si="88"/>
        <v>1407</v>
      </c>
    </row>
    <row r="895" spans="1:27" x14ac:dyDescent="0.25">
      <c r="A895" s="22" t="str">
        <f t="shared" si="85"/>
        <v>City of Yonkers Ward 8 ED 6</v>
      </c>
      <c r="B895" s="11">
        <v>250806</v>
      </c>
      <c r="C895" s="11">
        <v>155</v>
      </c>
      <c r="D895" s="11">
        <v>136</v>
      </c>
      <c r="E895" s="11">
        <v>154</v>
      </c>
      <c r="F895" s="11">
        <v>143</v>
      </c>
      <c r="G895" s="11">
        <v>156</v>
      </c>
      <c r="H895" s="11">
        <v>133</v>
      </c>
      <c r="I895" s="11">
        <v>147</v>
      </c>
      <c r="J895" s="11">
        <v>58</v>
      </c>
      <c r="K895" s="11">
        <v>59</v>
      </c>
      <c r="L895" s="11">
        <v>58</v>
      </c>
      <c r="M895" s="11">
        <v>56</v>
      </c>
      <c r="N895" s="11">
        <v>44</v>
      </c>
      <c r="O895" s="11">
        <v>53</v>
      </c>
      <c r="P895" s="11">
        <v>45</v>
      </c>
      <c r="Q895" s="11">
        <v>7</v>
      </c>
      <c r="R895" s="11">
        <v>6</v>
      </c>
      <c r="S895" s="11">
        <v>5</v>
      </c>
      <c r="T895" s="11">
        <v>4</v>
      </c>
      <c r="U895" s="11">
        <v>9</v>
      </c>
      <c r="V895" s="11">
        <v>4</v>
      </c>
      <c r="W895" s="11">
        <v>6</v>
      </c>
      <c r="X895" s="11">
        <v>0</v>
      </c>
      <c r="Y895" s="11">
        <f t="shared" si="86"/>
        <v>1438</v>
      </c>
      <c r="Z895" s="24">
        <f t="shared" si="87"/>
        <v>305</v>
      </c>
      <c r="AA895" s="11">
        <f t="shared" si="88"/>
        <v>1743</v>
      </c>
    </row>
    <row r="896" spans="1:27" x14ac:dyDescent="0.25">
      <c r="A896" s="22" t="str">
        <f t="shared" si="85"/>
        <v>City of Yonkers Ward 8 ED 7</v>
      </c>
      <c r="B896" s="11">
        <v>250807</v>
      </c>
      <c r="C896" s="11">
        <v>142</v>
      </c>
      <c r="D896" s="11">
        <v>132</v>
      </c>
      <c r="E896" s="11">
        <v>135</v>
      </c>
      <c r="F896" s="11">
        <v>138</v>
      </c>
      <c r="G896" s="11">
        <v>139</v>
      </c>
      <c r="H896" s="11">
        <v>128</v>
      </c>
      <c r="I896" s="11">
        <v>129</v>
      </c>
      <c r="J896" s="11">
        <v>67</v>
      </c>
      <c r="K896" s="11">
        <v>59</v>
      </c>
      <c r="L896" s="11">
        <v>58</v>
      </c>
      <c r="M896" s="11">
        <v>55</v>
      </c>
      <c r="N896" s="11">
        <v>57</v>
      </c>
      <c r="O896" s="11">
        <v>56</v>
      </c>
      <c r="P896" s="11">
        <v>57</v>
      </c>
      <c r="Q896" s="11">
        <v>8</v>
      </c>
      <c r="R896" s="11">
        <v>8</v>
      </c>
      <c r="S896" s="11">
        <v>9</v>
      </c>
      <c r="T896" s="11">
        <v>8</v>
      </c>
      <c r="U896" s="11">
        <v>7</v>
      </c>
      <c r="V896" s="11">
        <v>5</v>
      </c>
      <c r="W896" s="11">
        <v>4</v>
      </c>
      <c r="X896" s="11">
        <v>0</v>
      </c>
      <c r="Y896" s="11">
        <f t="shared" si="86"/>
        <v>1401</v>
      </c>
      <c r="Z896" s="24">
        <f t="shared" si="87"/>
        <v>272</v>
      </c>
      <c r="AA896" s="11">
        <f t="shared" si="88"/>
        <v>1673</v>
      </c>
    </row>
    <row r="897" spans="1:27" x14ac:dyDescent="0.25">
      <c r="A897" s="22" t="str">
        <f t="shared" si="85"/>
        <v>City of Yonkers Ward 8 ED 9</v>
      </c>
      <c r="B897" s="11">
        <v>250809</v>
      </c>
      <c r="C897" s="11">
        <v>52</v>
      </c>
      <c r="D897" s="11">
        <v>50</v>
      </c>
      <c r="E897" s="11">
        <v>55</v>
      </c>
      <c r="F897" s="11">
        <v>49</v>
      </c>
      <c r="G897" s="11">
        <v>53</v>
      </c>
      <c r="H897" s="11">
        <v>47</v>
      </c>
      <c r="I897" s="11">
        <v>52</v>
      </c>
      <c r="J897" s="11">
        <v>31</v>
      </c>
      <c r="K897" s="11">
        <v>24</v>
      </c>
      <c r="L897" s="11">
        <v>23</v>
      </c>
      <c r="M897" s="11">
        <v>25</v>
      </c>
      <c r="N897" s="11">
        <v>23</v>
      </c>
      <c r="O897" s="11">
        <v>24</v>
      </c>
      <c r="P897" s="11">
        <v>24</v>
      </c>
      <c r="Q897" s="11">
        <v>6</v>
      </c>
      <c r="R897" s="11">
        <v>8</v>
      </c>
      <c r="S897" s="11">
        <v>7</v>
      </c>
      <c r="T897" s="11">
        <v>9</v>
      </c>
      <c r="U897" s="11">
        <v>8</v>
      </c>
      <c r="V897" s="11">
        <v>6</v>
      </c>
      <c r="W897" s="11">
        <v>6</v>
      </c>
      <c r="X897" s="11">
        <v>0</v>
      </c>
      <c r="Y897" s="11">
        <f t="shared" si="86"/>
        <v>582</v>
      </c>
      <c r="Z897" s="24">
        <f t="shared" si="87"/>
        <v>118</v>
      </c>
      <c r="AA897" s="11">
        <f t="shared" si="88"/>
        <v>700</v>
      </c>
    </row>
    <row r="898" spans="1:27" x14ac:dyDescent="0.25">
      <c r="A898" s="22" t="str">
        <f t="shared" si="85"/>
        <v>City of Yonkers Ward 8 ED 10</v>
      </c>
      <c r="B898" s="11">
        <v>250810</v>
      </c>
      <c r="C898" s="11">
        <v>25</v>
      </c>
      <c r="D898" s="11">
        <v>19</v>
      </c>
      <c r="E898" s="11">
        <v>22</v>
      </c>
      <c r="F898" s="11">
        <v>21</v>
      </c>
      <c r="G898" s="11">
        <v>24</v>
      </c>
      <c r="H898" s="11">
        <v>21</v>
      </c>
      <c r="I898" s="11">
        <v>20</v>
      </c>
      <c r="J898" s="11">
        <v>7</v>
      </c>
      <c r="K898" s="11">
        <v>3</v>
      </c>
      <c r="L898" s="11">
        <v>3</v>
      </c>
      <c r="M898" s="11">
        <v>3</v>
      </c>
      <c r="N898" s="11">
        <v>4</v>
      </c>
      <c r="O898" s="11">
        <v>3</v>
      </c>
      <c r="P898" s="11">
        <v>2</v>
      </c>
      <c r="Q898" s="11">
        <v>0</v>
      </c>
      <c r="R898" s="11">
        <v>0</v>
      </c>
      <c r="S898" s="11">
        <v>0</v>
      </c>
      <c r="T898" s="11">
        <v>0</v>
      </c>
      <c r="U898" s="11">
        <v>0</v>
      </c>
      <c r="V898" s="11">
        <v>0</v>
      </c>
      <c r="W898" s="11">
        <v>0</v>
      </c>
      <c r="X898" s="11">
        <v>0</v>
      </c>
      <c r="Y898" s="11">
        <f t="shared" si="86"/>
        <v>177</v>
      </c>
      <c r="Z898" s="24">
        <f t="shared" si="87"/>
        <v>103</v>
      </c>
      <c r="AA898" s="11">
        <f t="shared" si="88"/>
        <v>280</v>
      </c>
    </row>
    <row r="899" spans="1:27" x14ac:dyDescent="0.25">
      <c r="A899" s="22" t="str">
        <f t="shared" si="85"/>
        <v>City of Yonkers Ward 8 ED 11</v>
      </c>
      <c r="B899" s="11">
        <v>250811</v>
      </c>
      <c r="C899" s="11">
        <v>8</v>
      </c>
      <c r="D899" s="11">
        <v>7</v>
      </c>
      <c r="E899" s="11">
        <v>10</v>
      </c>
      <c r="F899" s="11">
        <v>10</v>
      </c>
      <c r="G899" s="11">
        <v>9</v>
      </c>
      <c r="H899" s="11">
        <v>7</v>
      </c>
      <c r="I899" s="11">
        <v>8</v>
      </c>
      <c r="J899" s="11">
        <v>7</v>
      </c>
      <c r="K899" s="11">
        <v>6</v>
      </c>
      <c r="L899" s="11">
        <v>6</v>
      </c>
      <c r="M899" s="11">
        <v>6</v>
      </c>
      <c r="N899" s="11">
        <v>5</v>
      </c>
      <c r="O899" s="11">
        <v>6</v>
      </c>
      <c r="P899" s="11">
        <v>6</v>
      </c>
      <c r="Q899" s="11">
        <v>3</v>
      </c>
      <c r="R899" s="11">
        <v>1</v>
      </c>
      <c r="S899" s="11">
        <v>2</v>
      </c>
      <c r="T899" s="11">
        <v>0</v>
      </c>
      <c r="U899" s="11">
        <v>4</v>
      </c>
      <c r="V899" s="11">
        <v>2</v>
      </c>
      <c r="W899" s="11">
        <v>1</v>
      </c>
      <c r="X899" s="11">
        <v>0</v>
      </c>
      <c r="Y899" s="11">
        <f t="shared" si="86"/>
        <v>114</v>
      </c>
      <c r="Z899" s="24">
        <f t="shared" si="87"/>
        <v>61</v>
      </c>
      <c r="AA899" s="11">
        <f t="shared" si="88"/>
        <v>175</v>
      </c>
    </row>
    <row r="900" spans="1:27" x14ac:dyDescent="0.25">
      <c r="A900" s="22" t="str">
        <f t="shared" si="85"/>
        <v>City of Yonkers Ward 8 ED 12</v>
      </c>
      <c r="B900" s="11">
        <v>250812</v>
      </c>
      <c r="C900" s="11">
        <v>54</v>
      </c>
      <c r="D900" s="11">
        <v>49</v>
      </c>
      <c r="E900" s="11">
        <v>49</v>
      </c>
      <c r="F900" s="11">
        <v>46</v>
      </c>
      <c r="G900" s="11">
        <v>49</v>
      </c>
      <c r="H900" s="11">
        <v>41</v>
      </c>
      <c r="I900" s="11">
        <v>50</v>
      </c>
      <c r="J900" s="11">
        <v>31</v>
      </c>
      <c r="K900" s="11">
        <v>27</v>
      </c>
      <c r="L900" s="11">
        <v>26</v>
      </c>
      <c r="M900" s="11">
        <v>28</v>
      </c>
      <c r="N900" s="11">
        <v>24</v>
      </c>
      <c r="O900" s="11">
        <v>27</v>
      </c>
      <c r="P900" s="11">
        <v>27</v>
      </c>
      <c r="Q900" s="11">
        <v>4</v>
      </c>
      <c r="R900" s="11">
        <v>2</v>
      </c>
      <c r="S900" s="11">
        <v>2</v>
      </c>
      <c r="T900" s="11">
        <v>2</v>
      </c>
      <c r="U900" s="11">
        <v>3</v>
      </c>
      <c r="V900" s="11">
        <v>3</v>
      </c>
      <c r="W900" s="11">
        <v>3</v>
      </c>
      <c r="X900" s="11">
        <v>0</v>
      </c>
      <c r="Y900" s="11">
        <f t="shared" si="86"/>
        <v>547</v>
      </c>
      <c r="Z900" s="24">
        <f t="shared" si="87"/>
        <v>195</v>
      </c>
      <c r="AA900" s="11">
        <f t="shared" si="88"/>
        <v>742</v>
      </c>
    </row>
    <row r="901" spans="1:27" x14ac:dyDescent="0.25">
      <c r="A901" s="22" t="str">
        <f t="shared" si="85"/>
        <v>City of Yonkers Ward 8 ED 13</v>
      </c>
      <c r="B901" s="11">
        <v>250813</v>
      </c>
      <c r="C901" s="11">
        <v>48</v>
      </c>
      <c r="D901" s="11">
        <v>46</v>
      </c>
      <c r="E901" s="11">
        <v>49</v>
      </c>
      <c r="F901" s="11">
        <v>47</v>
      </c>
      <c r="G901" s="11">
        <v>46</v>
      </c>
      <c r="H901" s="11">
        <v>45</v>
      </c>
      <c r="I901" s="11">
        <v>47</v>
      </c>
      <c r="J901" s="11">
        <v>35</v>
      </c>
      <c r="K901" s="11">
        <v>33</v>
      </c>
      <c r="L901" s="11">
        <v>29</v>
      </c>
      <c r="M901" s="11">
        <v>29</v>
      </c>
      <c r="N901" s="11">
        <v>28</v>
      </c>
      <c r="O901" s="11">
        <v>28</v>
      </c>
      <c r="P901" s="11">
        <v>29</v>
      </c>
      <c r="Q901" s="11">
        <v>0</v>
      </c>
      <c r="R901" s="11">
        <v>0</v>
      </c>
      <c r="S901" s="11">
        <v>3</v>
      </c>
      <c r="T901" s="11">
        <v>3</v>
      </c>
      <c r="U901" s="11">
        <v>2</v>
      </c>
      <c r="V901" s="11">
        <v>1</v>
      </c>
      <c r="W901" s="11">
        <v>1</v>
      </c>
      <c r="X901" s="11">
        <v>0</v>
      </c>
      <c r="Y901" s="11">
        <f t="shared" si="86"/>
        <v>549</v>
      </c>
      <c r="Z901" s="24">
        <f t="shared" si="87"/>
        <v>123</v>
      </c>
      <c r="AA901" s="11">
        <f t="shared" si="88"/>
        <v>672</v>
      </c>
    </row>
    <row r="902" spans="1:27" x14ac:dyDescent="0.25">
      <c r="A902" s="22" t="str">
        <f t="shared" si="85"/>
        <v>City of Yonkers Ward 8 ED 14</v>
      </c>
      <c r="B902" s="11">
        <v>250814</v>
      </c>
      <c r="C902" s="11">
        <v>22</v>
      </c>
      <c r="D902" s="11">
        <v>20</v>
      </c>
      <c r="E902" s="11">
        <v>24</v>
      </c>
      <c r="F902" s="11">
        <v>24</v>
      </c>
      <c r="G902" s="11">
        <v>23</v>
      </c>
      <c r="H902" s="11">
        <v>20</v>
      </c>
      <c r="I902" s="11">
        <v>22</v>
      </c>
      <c r="J902" s="11">
        <v>4</v>
      </c>
      <c r="K902" s="11">
        <v>2</v>
      </c>
      <c r="L902" s="11">
        <v>2</v>
      </c>
      <c r="M902" s="11">
        <v>1</v>
      </c>
      <c r="N902" s="11">
        <v>3</v>
      </c>
      <c r="O902" s="11">
        <v>2</v>
      </c>
      <c r="P902" s="11">
        <v>1</v>
      </c>
      <c r="Q902" s="11">
        <v>0</v>
      </c>
      <c r="R902" s="11">
        <v>0</v>
      </c>
      <c r="S902" s="11">
        <v>1</v>
      </c>
      <c r="T902" s="11">
        <v>0</v>
      </c>
      <c r="U902" s="11">
        <v>0</v>
      </c>
      <c r="V902" s="11">
        <v>1</v>
      </c>
      <c r="W902" s="11">
        <v>0</v>
      </c>
      <c r="X902" s="11">
        <v>0</v>
      </c>
      <c r="Y902" s="11">
        <f t="shared" si="86"/>
        <v>172</v>
      </c>
      <c r="Z902" s="24">
        <f t="shared" si="87"/>
        <v>38</v>
      </c>
      <c r="AA902" s="11">
        <f t="shared" si="88"/>
        <v>210</v>
      </c>
    </row>
    <row r="903" spans="1:27" x14ac:dyDescent="0.25">
      <c r="A903" s="22" t="str">
        <f t="shared" si="85"/>
        <v>City of Yonkers Ward 8 ED 15</v>
      </c>
      <c r="B903" s="11">
        <v>250815</v>
      </c>
      <c r="C903" s="11">
        <v>70</v>
      </c>
      <c r="D903" s="11">
        <v>63</v>
      </c>
      <c r="E903" s="11">
        <v>67</v>
      </c>
      <c r="F903" s="11">
        <v>67</v>
      </c>
      <c r="G903" s="11">
        <v>65</v>
      </c>
      <c r="H903" s="11">
        <v>59</v>
      </c>
      <c r="I903" s="11">
        <v>65</v>
      </c>
      <c r="J903" s="11">
        <v>13</v>
      </c>
      <c r="K903" s="11">
        <v>12</v>
      </c>
      <c r="L903" s="11">
        <v>13</v>
      </c>
      <c r="M903" s="11">
        <v>12</v>
      </c>
      <c r="N903" s="11">
        <v>11</v>
      </c>
      <c r="O903" s="11">
        <v>13</v>
      </c>
      <c r="P903" s="11">
        <v>10</v>
      </c>
      <c r="Q903" s="11">
        <v>4</v>
      </c>
      <c r="R903" s="11">
        <v>4</v>
      </c>
      <c r="S903" s="11">
        <v>1</v>
      </c>
      <c r="T903" s="11">
        <v>2</v>
      </c>
      <c r="U903" s="11">
        <v>3</v>
      </c>
      <c r="V903" s="11">
        <v>4</v>
      </c>
      <c r="W903" s="11">
        <v>4</v>
      </c>
      <c r="X903" s="11">
        <v>0</v>
      </c>
      <c r="Y903" s="11">
        <f t="shared" si="86"/>
        <v>562</v>
      </c>
      <c r="Z903" s="24">
        <f t="shared" si="87"/>
        <v>187</v>
      </c>
      <c r="AA903" s="11">
        <f t="shared" si="88"/>
        <v>749</v>
      </c>
    </row>
    <row r="904" spans="1:27" x14ac:dyDescent="0.25">
      <c r="A904" s="22" t="str">
        <f t="shared" si="85"/>
        <v>City of Yonkers Ward 8 ED 17</v>
      </c>
      <c r="B904" s="11">
        <v>250817</v>
      </c>
      <c r="C904" s="11">
        <v>38</v>
      </c>
      <c r="D904" s="11">
        <v>33</v>
      </c>
      <c r="E904" s="11">
        <v>31</v>
      </c>
      <c r="F904" s="11">
        <v>34</v>
      </c>
      <c r="G904" s="11">
        <v>36</v>
      </c>
      <c r="H904" s="11">
        <v>32</v>
      </c>
      <c r="I904" s="11">
        <v>33</v>
      </c>
      <c r="J904" s="11">
        <v>21</v>
      </c>
      <c r="K904" s="11">
        <v>18</v>
      </c>
      <c r="L904" s="11">
        <v>21</v>
      </c>
      <c r="M904" s="11">
        <v>18</v>
      </c>
      <c r="N904" s="11">
        <v>17</v>
      </c>
      <c r="O904" s="11">
        <v>18</v>
      </c>
      <c r="P904" s="11">
        <v>17</v>
      </c>
      <c r="Q904" s="11">
        <v>2</v>
      </c>
      <c r="R904" s="11">
        <v>2</v>
      </c>
      <c r="S904" s="11">
        <v>2</v>
      </c>
      <c r="T904" s="11">
        <v>2</v>
      </c>
      <c r="U904" s="11">
        <v>2</v>
      </c>
      <c r="V904" s="11">
        <v>2</v>
      </c>
      <c r="W904" s="11">
        <v>2</v>
      </c>
      <c r="X904" s="11">
        <v>0</v>
      </c>
      <c r="Y904" s="11">
        <f t="shared" si="86"/>
        <v>381</v>
      </c>
      <c r="Z904" s="24">
        <f t="shared" si="87"/>
        <v>144</v>
      </c>
      <c r="AA904" s="11">
        <f t="shared" si="88"/>
        <v>525</v>
      </c>
    </row>
    <row r="905" spans="1:27" x14ac:dyDescent="0.25">
      <c r="A905" s="22" t="str">
        <f t="shared" si="85"/>
        <v>City of Yonkers Ward 8 ED 22</v>
      </c>
      <c r="B905" s="11">
        <v>250822</v>
      </c>
      <c r="C905" s="11">
        <v>14</v>
      </c>
      <c r="D905" s="11">
        <v>15</v>
      </c>
      <c r="E905" s="11">
        <v>15</v>
      </c>
      <c r="F905" s="11">
        <v>14</v>
      </c>
      <c r="G905" s="11">
        <v>15</v>
      </c>
      <c r="H905" s="11">
        <v>14</v>
      </c>
      <c r="I905" s="11">
        <v>15</v>
      </c>
      <c r="J905" s="11">
        <v>12</v>
      </c>
      <c r="K905" s="11">
        <v>10</v>
      </c>
      <c r="L905" s="11">
        <v>10</v>
      </c>
      <c r="M905" s="11">
        <v>10</v>
      </c>
      <c r="N905" s="11">
        <v>9</v>
      </c>
      <c r="O905" s="11">
        <v>9</v>
      </c>
      <c r="P905" s="11">
        <v>9</v>
      </c>
      <c r="Q905" s="11">
        <v>2</v>
      </c>
      <c r="R905" s="11">
        <v>1</v>
      </c>
      <c r="S905" s="11">
        <v>1</v>
      </c>
      <c r="T905" s="11">
        <v>0</v>
      </c>
      <c r="U905" s="11">
        <v>1</v>
      </c>
      <c r="V905" s="11">
        <v>1</v>
      </c>
      <c r="W905" s="11">
        <v>1</v>
      </c>
      <c r="X905" s="11">
        <v>0</v>
      </c>
      <c r="Y905" s="11">
        <f t="shared" si="86"/>
        <v>178</v>
      </c>
      <c r="Z905" s="24">
        <f t="shared" si="87"/>
        <v>25</v>
      </c>
      <c r="AA905" s="11">
        <f t="shared" si="88"/>
        <v>203</v>
      </c>
    </row>
    <row r="906" spans="1:27" x14ac:dyDescent="0.25">
      <c r="A906" s="22" t="str">
        <f t="shared" si="85"/>
        <v>City of Yonkers Ward 8 ED 23</v>
      </c>
      <c r="B906" s="11">
        <v>250823</v>
      </c>
      <c r="C906" s="11">
        <v>24</v>
      </c>
      <c r="D906" s="11">
        <v>22</v>
      </c>
      <c r="E906" s="11">
        <v>23</v>
      </c>
      <c r="F906" s="11">
        <v>22</v>
      </c>
      <c r="G906" s="11">
        <v>25</v>
      </c>
      <c r="H906" s="11">
        <v>22</v>
      </c>
      <c r="I906" s="11">
        <v>23</v>
      </c>
      <c r="J906" s="11">
        <v>15</v>
      </c>
      <c r="K906" s="11">
        <v>16</v>
      </c>
      <c r="L906" s="11">
        <v>15</v>
      </c>
      <c r="M906" s="11">
        <v>15</v>
      </c>
      <c r="N906" s="11">
        <v>15</v>
      </c>
      <c r="O906" s="11">
        <v>15</v>
      </c>
      <c r="P906" s="11">
        <v>15</v>
      </c>
      <c r="Q906" s="11">
        <v>2</v>
      </c>
      <c r="R906" s="11">
        <v>1</v>
      </c>
      <c r="S906" s="11">
        <v>1</v>
      </c>
      <c r="T906" s="11">
        <v>1</v>
      </c>
      <c r="U906" s="11">
        <v>2</v>
      </c>
      <c r="V906" s="11">
        <v>1</v>
      </c>
      <c r="W906" s="11">
        <v>1</v>
      </c>
      <c r="X906" s="11">
        <v>0</v>
      </c>
      <c r="Y906" s="11">
        <f t="shared" si="86"/>
        <v>276</v>
      </c>
      <c r="Z906" s="24">
        <f t="shared" si="87"/>
        <v>53</v>
      </c>
      <c r="AA906" s="11">
        <f t="shared" si="88"/>
        <v>329</v>
      </c>
    </row>
    <row r="907" spans="1:27" x14ac:dyDescent="0.25">
      <c r="A907" s="22" t="str">
        <f t="shared" si="85"/>
        <v>City of Yonkers Ward 8 ED 24</v>
      </c>
      <c r="B907" s="11">
        <v>250824</v>
      </c>
      <c r="C907" s="11">
        <v>10</v>
      </c>
      <c r="D907" s="11">
        <v>7</v>
      </c>
      <c r="E907" s="11">
        <v>11</v>
      </c>
      <c r="F907" s="11">
        <v>11</v>
      </c>
      <c r="G907" s="11">
        <v>14</v>
      </c>
      <c r="H907" s="11">
        <v>8</v>
      </c>
      <c r="I907" s="11">
        <v>8</v>
      </c>
      <c r="J907" s="11">
        <v>2</v>
      </c>
      <c r="K907" s="11">
        <v>3</v>
      </c>
      <c r="L907" s="11">
        <v>2</v>
      </c>
      <c r="M907" s="11">
        <v>2</v>
      </c>
      <c r="N907" s="11">
        <v>3</v>
      </c>
      <c r="O907" s="11">
        <v>3</v>
      </c>
      <c r="P907" s="11">
        <v>2</v>
      </c>
      <c r="Q907" s="11">
        <v>0</v>
      </c>
      <c r="R907" s="11">
        <v>0</v>
      </c>
      <c r="S907" s="11">
        <v>0</v>
      </c>
      <c r="T907" s="11">
        <v>0</v>
      </c>
      <c r="U907" s="11">
        <v>0</v>
      </c>
      <c r="V907" s="11">
        <v>0</v>
      </c>
      <c r="W907" s="11">
        <v>0</v>
      </c>
      <c r="X907" s="11">
        <v>0</v>
      </c>
      <c r="Y907" s="11">
        <f t="shared" si="86"/>
        <v>86</v>
      </c>
      <c r="Z907" s="24">
        <f t="shared" si="87"/>
        <v>61</v>
      </c>
      <c r="AA907" s="11">
        <f t="shared" si="88"/>
        <v>147</v>
      </c>
    </row>
    <row r="908" spans="1:27" x14ac:dyDescent="0.25">
      <c r="A908" s="22" t="str">
        <f t="shared" si="85"/>
        <v>City of Yonkers Ward 8 ED 26</v>
      </c>
      <c r="B908" s="11">
        <v>250826</v>
      </c>
      <c r="C908" s="11">
        <v>53</v>
      </c>
      <c r="D908" s="11">
        <v>52</v>
      </c>
      <c r="E908" s="11">
        <v>53</v>
      </c>
      <c r="F908" s="11">
        <v>52</v>
      </c>
      <c r="G908" s="11">
        <v>55</v>
      </c>
      <c r="H908" s="11">
        <v>52</v>
      </c>
      <c r="I908" s="11">
        <v>55</v>
      </c>
      <c r="J908" s="11">
        <v>39</v>
      </c>
      <c r="K908" s="11">
        <v>42</v>
      </c>
      <c r="L908" s="11">
        <v>39</v>
      </c>
      <c r="M908" s="11">
        <v>37</v>
      </c>
      <c r="N908" s="11">
        <v>36</v>
      </c>
      <c r="O908" s="11">
        <v>39</v>
      </c>
      <c r="P908" s="11">
        <v>39</v>
      </c>
      <c r="Q908" s="11">
        <v>2</v>
      </c>
      <c r="R908" s="11">
        <v>1</v>
      </c>
      <c r="S908" s="11">
        <v>1</v>
      </c>
      <c r="T908" s="11">
        <v>2</v>
      </c>
      <c r="U908" s="11">
        <v>1</v>
      </c>
      <c r="V908" s="11">
        <v>1</v>
      </c>
      <c r="W908" s="11">
        <v>2</v>
      </c>
      <c r="X908" s="11">
        <v>0</v>
      </c>
      <c r="Y908" s="11">
        <f t="shared" si="86"/>
        <v>653</v>
      </c>
      <c r="Z908" s="24">
        <f t="shared" si="87"/>
        <v>96</v>
      </c>
      <c r="AA908" s="11">
        <f t="shared" si="88"/>
        <v>749</v>
      </c>
    </row>
    <row r="909" spans="1:27" ht="13.8" thickBot="1" x14ac:dyDescent="0.3">
      <c r="A909" s="18" t="str">
        <f t="shared" si="85"/>
        <v>City of Yonkers Ward 8 ED 28</v>
      </c>
      <c r="B909" s="19">
        <v>250828</v>
      </c>
      <c r="C909" s="19">
        <v>52</v>
      </c>
      <c r="D909" s="19">
        <v>46</v>
      </c>
      <c r="E909" s="19">
        <v>50</v>
      </c>
      <c r="F909" s="19">
        <v>49</v>
      </c>
      <c r="G909" s="19">
        <v>50</v>
      </c>
      <c r="H909" s="19">
        <v>47</v>
      </c>
      <c r="I909" s="19">
        <v>46</v>
      </c>
      <c r="J909" s="19">
        <v>7</v>
      </c>
      <c r="K909" s="19">
        <v>8</v>
      </c>
      <c r="L909" s="19">
        <v>6</v>
      </c>
      <c r="M909" s="19">
        <v>6</v>
      </c>
      <c r="N909" s="19">
        <v>6</v>
      </c>
      <c r="O909" s="19">
        <v>7</v>
      </c>
      <c r="P909" s="19">
        <v>7</v>
      </c>
      <c r="Q909" s="19">
        <v>1</v>
      </c>
      <c r="R909" s="19">
        <v>0</v>
      </c>
      <c r="S909" s="19">
        <v>1</v>
      </c>
      <c r="T909" s="19">
        <v>1</v>
      </c>
      <c r="U909" s="19">
        <v>0</v>
      </c>
      <c r="V909" s="19">
        <v>1</v>
      </c>
      <c r="W909" s="19">
        <v>1</v>
      </c>
      <c r="X909" s="19">
        <v>0</v>
      </c>
      <c r="Y909" s="19">
        <f t="shared" si="86"/>
        <v>392</v>
      </c>
      <c r="Z909" s="26">
        <f t="shared" si="87"/>
        <v>105</v>
      </c>
      <c r="AA909" s="19">
        <f t="shared" si="88"/>
        <v>497</v>
      </c>
    </row>
    <row r="910" spans="1:27" x14ac:dyDescent="0.25">
      <c r="A910" s="22"/>
      <c r="B910" s="11" t="s">
        <v>977</v>
      </c>
      <c r="C910" s="11">
        <f>SUM(C891:C909)</f>
        <v>1100</v>
      </c>
      <c r="D910" s="11">
        <f t="shared" ref="D910:AA910" si="90">SUM(D891:D909)</f>
        <v>1006</v>
      </c>
      <c r="E910" s="11">
        <f t="shared" si="90"/>
        <v>1067</v>
      </c>
      <c r="F910" s="11">
        <f t="shared" si="90"/>
        <v>1050</v>
      </c>
      <c r="G910" s="11">
        <f t="shared" si="90"/>
        <v>1087</v>
      </c>
      <c r="H910" s="11">
        <f t="shared" si="90"/>
        <v>975</v>
      </c>
      <c r="I910" s="11">
        <f t="shared" si="90"/>
        <v>1029</v>
      </c>
      <c r="J910" s="11">
        <f t="shared" si="90"/>
        <v>488</v>
      </c>
      <c r="K910" s="11">
        <f t="shared" si="90"/>
        <v>448</v>
      </c>
      <c r="L910" s="11">
        <f t="shared" si="90"/>
        <v>435</v>
      </c>
      <c r="M910" s="11">
        <f t="shared" si="90"/>
        <v>417</v>
      </c>
      <c r="N910" s="11">
        <f t="shared" si="90"/>
        <v>397</v>
      </c>
      <c r="O910" s="11">
        <f t="shared" si="90"/>
        <v>430</v>
      </c>
      <c r="P910" s="11">
        <f t="shared" si="90"/>
        <v>410</v>
      </c>
      <c r="Q910" s="11">
        <f t="shared" si="90"/>
        <v>60</v>
      </c>
      <c r="R910" s="11">
        <f t="shared" si="90"/>
        <v>57</v>
      </c>
      <c r="S910" s="11">
        <f t="shared" si="90"/>
        <v>65</v>
      </c>
      <c r="T910" s="11">
        <f t="shared" si="90"/>
        <v>64</v>
      </c>
      <c r="U910" s="11">
        <f t="shared" si="90"/>
        <v>69</v>
      </c>
      <c r="V910" s="11">
        <f t="shared" si="90"/>
        <v>53</v>
      </c>
      <c r="W910" s="11">
        <f t="shared" si="90"/>
        <v>51</v>
      </c>
      <c r="X910" s="11">
        <f t="shared" si="90"/>
        <v>0</v>
      </c>
      <c r="Y910" s="11">
        <f t="shared" si="90"/>
        <v>10758</v>
      </c>
      <c r="Z910" s="11">
        <f t="shared" si="90"/>
        <v>2619</v>
      </c>
      <c r="AA910" s="11">
        <f t="shared" si="90"/>
        <v>13377</v>
      </c>
    </row>
    <row r="911" spans="1:27" x14ac:dyDescent="0.25">
      <c r="A911" s="22" t="str">
        <f t="shared" si="85"/>
        <v>City of Yonkers Ward 9 ED 1</v>
      </c>
      <c r="B911" s="11">
        <v>250901</v>
      </c>
      <c r="C911" s="11">
        <v>168</v>
      </c>
      <c r="D911" s="11">
        <v>160</v>
      </c>
      <c r="E911" s="11">
        <v>164</v>
      </c>
      <c r="F911" s="11">
        <v>169</v>
      </c>
      <c r="G911" s="11">
        <v>169</v>
      </c>
      <c r="H911" s="11">
        <v>162</v>
      </c>
      <c r="I911" s="11">
        <v>169</v>
      </c>
      <c r="J911" s="11">
        <v>150</v>
      </c>
      <c r="K911" s="11">
        <v>150</v>
      </c>
      <c r="L911" s="11">
        <v>145</v>
      </c>
      <c r="M911" s="11">
        <v>137</v>
      </c>
      <c r="N911" s="11">
        <v>142</v>
      </c>
      <c r="O911" s="11">
        <v>143</v>
      </c>
      <c r="P911" s="11">
        <v>141</v>
      </c>
      <c r="Q911" s="11">
        <v>15</v>
      </c>
      <c r="R911" s="11">
        <v>13</v>
      </c>
      <c r="S911" s="11">
        <v>17</v>
      </c>
      <c r="T911" s="11">
        <v>17</v>
      </c>
      <c r="U911" s="11">
        <v>16</v>
      </c>
      <c r="V911" s="11">
        <v>12</v>
      </c>
      <c r="W911" s="11">
        <v>13</v>
      </c>
      <c r="X911" s="11">
        <v>0</v>
      </c>
      <c r="Y911" s="11">
        <f t="shared" si="86"/>
        <v>2272</v>
      </c>
      <c r="Z911" s="24">
        <f t="shared" si="87"/>
        <v>360</v>
      </c>
      <c r="AA911" s="11">
        <f t="shared" si="88"/>
        <v>2632</v>
      </c>
    </row>
    <row r="912" spans="1:27" x14ac:dyDescent="0.25">
      <c r="A912" s="22" t="str">
        <f t="shared" si="85"/>
        <v>City of Yonkers Ward 9 ED 2</v>
      </c>
      <c r="B912" s="11">
        <v>250902</v>
      </c>
      <c r="C912" s="11">
        <v>77</v>
      </c>
      <c r="D912" s="11">
        <v>73</v>
      </c>
      <c r="E912" s="11">
        <v>77</v>
      </c>
      <c r="F912" s="11">
        <v>80</v>
      </c>
      <c r="G912" s="11">
        <v>76</v>
      </c>
      <c r="H912" s="11">
        <v>73</v>
      </c>
      <c r="I912" s="11">
        <v>74</v>
      </c>
      <c r="J912" s="11">
        <v>64</v>
      </c>
      <c r="K912" s="11">
        <v>57</v>
      </c>
      <c r="L912" s="11">
        <v>55</v>
      </c>
      <c r="M912" s="11">
        <v>53</v>
      </c>
      <c r="N912" s="11">
        <v>57</v>
      </c>
      <c r="O912" s="11">
        <v>55</v>
      </c>
      <c r="P912" s="11">
        <v>51</v>
      </c>
      <c r="Q912" s="11">
        <v>8</v>
      </c>
      <c r="R912" s="11">
        <v>6</v>
      </c>
      <c r="S912" s="11">
        <v>10</v>
      </c>
      <c r="T912" s="11">
        <v>9</v>
      </c>
      <c r="U912" s="11">
        <v>8</v>
      </c>
      <c r="V912" s="11">
        <v>5</v>
      </c>
      <c r="W912" s="11">
        <v>9</v>
      </c>
      <c r="X912" s="11">
        <v>0</v>
      </c>
      <c r="Y912" s="11">
        <f t="shared" si="86"/>
        <v>977</v>
      </c>
      <c r="Z912" s="24">
        <f t="shared" si="87"/>
        <v>122</v>
      </c>
      <c r="AA912" s="11">
        <f t="shared" si="88"/>
        <v>1099</v>
      </c>
    </row>
    <row r="913" spans="1:27" x14ac:dyDescent="0.25">
      <c r="A913" s="22" t="str">
        <f t="shared" si="85"/>
        <v>City of Yonkers Ward 9 ED 3</v>
      </c>
      <c r="B913" s="11">
        <v>250903</v>
      </c>
      <c r="C913" s="11">
        <v>93</v>
      </c>
      <c r="D913" s="11">
        <v>96</v>
      </c>
      <c r="E913" s="11">
        <v>94</v>
      </c>
      <c r="F913" s="11">
        <v>94</v>
      </c>
      <c r="G913" s="11">
        <v>99</v>
      </c>
      <c r="H913" s="11">
        <v>89</v>
      </c>
      <c r="I913" s="11">
        <v>89</v>
      </c>
      <c r="J913" s="11">
        <v>141</v>
      </c>
      <c r="K913" s="11">
        <v>128</v>
      </c>
      <c r="L913" s="11">
        <v>127</v>
      </c>
      <c r="M913" s="11">
        <v>122</v>
      </c>
      <c r="N913" s="11">
        <v>112</v>
      </c>
      <c r="O913" s="11">
        <v>121</v>
      </c>
      <c r="P913" s="11">
        <v>119</v>
      </c>
      <c r="Q913" s="11">
        <v>16</v>
      </c>
      <c r="R913" s="11">
        <v>13</v>
      </c>
      <c r="S913" s="11">
        <v>17</v>
      </c>
      <c r="T913" s="11">
        <v>15</v>
      </c>
      <c r="U913" s="11">
        <v>19</v>
      </c>
      <c r="V913" s="11">
        <v>14</v>
      </c>
      <c r="W913" s="11">
        <v>17</v>
      </c>
      <c r="X913" s="11">
        <v>0</v>
      </c>
      <c r="Y913" s="11">
        <f t="shared" si="86"/>
        <v>1635</v>
      </c>
      <c r="Z913" s="24">
        <f t="shared" si="87"/>
        <v>171</v>
      </c>
      <c r="AA913" s="11">
        <f t="shared" si="88"/>
        <v>1806</v>
      </c>
    </row>
    <row r="914" spans="1:27" x14ac:dyDescent="0.25">
      <c r="A914" s="22" t="str">
        <f t="shared" si="85"/>
        <v>City of Yonkers Ward 9 ED 4</v>
      </c>
      <c r="B914" s="11">
        <v>250904</v>
      </c>
      <c r="C914" s="11">
        <v>43</v>
      </c>
      <c r="D914" s="11">
        <v>41</v>
      </c>
      <c r="E914" s="11">
        <v>44</v>
      </c>
      <c r="F914" s="11">
        <v>39</v>
      </c>
      <c r="G914" s="11">
        <v>40</v>
      </c>
      <c r="H914" s="11">
        <v>39</v>
      </c>
      <c r="I914" s="11">
        <v>37</v>
      </c>
      <c r="J914" s="11">
        <v>53</v>
      </c>
      <c r="K914" s="11">
        <v>51</v>
      </c>
      <c r="L914" s="11">
        <v>50</v>
      </c>
      <c r="M914" s="11">
        <v>50</v>
      </c>
      <c r="N914" s="11">
        <v>47</v>
      </c>
      <c r="O914" s="11">
        <v>49</v>
      </c>
      <c r="P914" s="11">
        <v>50</v>
      </c>
      <c r="Q914" s="11">
        <v>7</v>
      </c>
      <c r="R914" s="11">
        <v>5</v>
      </c>
      <c r="S914" s="11">
        <v>7</v>
      </c>
      <c r="T914" s="11">
        <v>7</v>
      </c>
      <c r="U914" s="11">
        <v>8</v>
      </c>
      <c r="V914" s="11">
        <v>5</v>
      </c>
      <c r="W914" s="11">
        <v>8</v>
      </c>
      <c r="X914" s="11">
        <v>0</v>
      </c>
      <c r="Y914" s="11">
        <f t="shared" si="86"/>
        <v>680</v>
      </c>
      <c r="Z914" s="24">
        <f t="shared" si="87"/>
        <v>132</v>
      </c>
      <c r="AA914" s="11">
        <f t="shared" si="88"/>
        <v>812</v>
      </c>
    </row>
    <row r="915" spans="1:27" x14ac:dyDescent="0.25">
      <c r="A915" s="22" t="str">
        <f t="shared" si="85"/>
        <v>City of Yonkers Ward 9 ED 5</v>
      </c>
      <c r="B915" s="11">
        <v>250905</v>
      </c>
      <c r="C915" s="11">
        <v>67</v>
      </c>
      <c r="D915" s="11">
        <v>59</v>
      </c>
      <c r="E915" s="11">
        <v>59</v>
      </c>
      <c r="F915" s="11">
        <v>62</v>
      </c>
      <c r="G915" s="11">
        <v>66</v>
      </c>
      <c r="H915" s="11">
        <v>60</v>
      </c>
      <c r="I915" s="11">
        <v>62</v>
      </c>
      <c r="J915" s="11">
        <v>93</v>
      </c>
      <c r="K915" s="11">
        <v>99</v>
      </c>
      <c r="L915" s="11">
        <v>97</v>
      </c>
      <c r="M915" s="11">
        <v>88</v>
      </c>
      <c r="N915" s="11">
        <v>87</v>
      </c>
      <c r="O915" s="11">
        <v>87</v>
      </c>
      <c r="P915" s="11">
        <v>90</v>
      </c>
      <c r="Q915" s="11">
        <v>15</v>
      </c>
      <c r="R915" s="11">
        <v>12</v>
      </c>
      <c r="S915" s="11">
        <v>14</v>
      </c>
      <c r="T915" s="11">
        <v>15</v>
      </c>
      <c r="U915" s="11">
        <v>11</v>
      </c>
      <c r="V915" s="11">
        <v>12</v>
      </c>
      <c r="W915" s="11">
        <v>11</v>
      </c>
      <c r="X915" s="11">
        <v>1</v>
      </c>
      <c r="Y915" s="11">
        <f t="shared" si="86"/>
        <v>1167</v>
      </c>
      <c r="Z915" s="24">
        <f t="shared" si="87"/>
        <v>177</v>
      </c>
      <c r="AA915" s="11">
        <f t="shared" si="88"/>
        <v>1344</v>
      </c>
    </row>
    <row r="916" spans="1:27" x14ac:dyDescent="0.25">
      <c r="A916" s="22" t="str">
        <f t="shared" si="85"/>
        <v>City of Yonkers Ward 9 ED 6</v>
      </c>
      <c r="B916" s="11">
        <v>250906</v>
      </c>
      <c r="C916" s="11">
        <v>34</v>
      </c>
      <c r="D916" s="11">
        <v>33</v>
      </c>
      <c r="E916" s="11">
        <v>36</v>
      </c>
      <c r="F916" s="11">
        <v>36</v>
      </c>
      <c r="G916" s="11">
        <v>33</v>
      </c>
      <c r="H916" s="11">
        <v>33</v>
      </c>
      <c r="I916" s="11">
        <v>35</v>
      </c>
      <c r="J916" s="11">
        <v>53</v>
      </c>
      <c r="K916" s="11">
        <v>53</v>
      </c>
      <c r="L916" s="11">
        <v>52</v>
      </c>
      <c r="M916" s="11">
        <v>51</v>
      </c>
      <c r="N916" s="11">
        <v>47</v>
      </c>
      <c r="O916" s="11">
        <v>49</v>
      </c>
      <c r="P916" s="11">
        <v>47</v>
      </c>
      <c r="Q916" s="11">
        <v>2</v>
      </c>
      <c r="R916" s="11">
        <v>3</v>
      </c>
      <c r="S916" s="11">
        <v>2</v>
      </c>
      <c r="T916" s="11">
        <v>2</v>
      </c>
      <c r="U916" s="11">
        <v>3</v>
      </c>
      <c r="V916" s="11">
        <v>3</v>
      </c>
      <c r="W916" s="11">
        <v>4</v>
      </c>
      <c r="X916" s="11">
        <v>0</v>
      </c>
      <c r="Y916" s="11">
        <f t="shared" si="86"/>
        <v>611</v>
      </c>
      <c r="Z916" s="24">
        <f t="shared" si="87"/>
        <v>82</v>
      </c>
      <c r="AA916" s="11">
        <f t="shared" si="88"/>
        <v>693</v>
      </c>
    </row>
    <row r="917" spans="1:27" x14ac:dyDescent="0.25">
      <c r="A917" s="22" t="str">
        <f t="shared" si="85"/>
        <v>City of Yonkers Ward 9 ED 7</v>
      </c>
      <c r="B917" s="11">
        <v>250907</v>
      </c>
      <c r="C917" s="11">
        <v>197</v>
      </c>
      <c r="D917" s="11">
        <v>185</v>
      </c>
      <c r="E917" s="11">
        <v>199</v>
      </c>
      <c r="F917" s="11">
        <v>203</v>
      </c>
      <c r="G917" s="11">
        <v>203</v>
      </c>
      <c r="H917" s="11">
        <v>189</v>
      </c>
      <c r="I917" s="11">
        <v>189</v>
      </c>
      <c r="J917" s="11">
        <v>139</v>
      </c>
      <c r="K917" s="11">
        <v>129</v>
      </c>
      <c r="L917" s="11">
        <v>132</v>
      </c>
      <c r="M917" s="11">
        <v>123</v>
      </c>
      <c r="N917" s="11">
        <v>124</v>
      </c>
      <c r="O917" s="11">
        <v>126</v>
      </c>
      <c r="P917" s="11">
        <v>129</v>
      </c>
      <c r="Q917" s="11">
        <v>15</v>
      </c>
      <c r="R917" s="11">
        <v>15</v>
      </c>
      <c r="S917" s="11">
        <v>18</v>
      </c>
      <c r="T917" s="11">
        <v>18</v>
      </c>
      <c r="U917" s="11">
        <v>20</v>
      </c>
      <c r="V917" s="11">
        <v>13</v>
      </c>
      <c r="W917" s="11">
        <v>15</v>
      </c>
      <c r="X917" s="11">
        <v>0</v>
      </c>
      <c r="Y917" s="11">
        <f t="shared" si="86"/>
        <v>2381</v>
      </c>
      <c r="Z917" s="24">
        <f t="shared" si="87"/>
        <v>405</v>
      </c>
      <c r="AA917" s="11">
        <f t="shared" si="88"/>
        <v>2786</v>
      </c>
    </row>
    <row r="918" spans="1:27" x14ac:dyDescent="0.25">
      <c r="A918" s="22" t="str">
        <f t="shared" si="85"/>
        <v>City of Yonkers Ward 9 ED 8</v>
      </c>
      <c r="B918" s="11">
        <v>250908</v>
      </c>
      <c r="C918" s="11">
        <v>91</v>
      </c>
      <c r="D918" s="11">
        <v>84</v>
      </c>
      <c r="E918" s="11">
        <v>84</v>
      </c>
      <c r="F918" s="11">
        <v>80</v>
      </c>
      <c r="G918" s="11">
        <v>83</v>
      </c>
      <c r="H918" s="11">
        <v>73</v>
      </c>
      <c r="I918" s="11">
        <v>74</v>
      </c>
      <c r="J918" s="11">
        <v>78</v>
      </c>
      <c r="K918" s="11">
        <v>78</v>
      </c>
      <c r="L918" s="11">
        <v>77</v>
      </c>
      <c r="M918" s="11">
        <v>79</v>
      </c>
      <c r="N918" s="11">
        <v>78</v>
      </c>
      <c r="O918" s="11">
        <v>82</v>
      </c>
      <c r="P918" s="11">
        <v>77</v>
      </c>
      <c r="Q918" s="11">
        <v>13</v>
      </c>
      <c r="R918" s="11">
        <v>9</v>
      </c>
      <c r="S918" s="11">
        <v>12</v>
      </c>
      <c r="T918" s="11">
        <v>11</v>
      </c>
      <c r="U918" s="11">
        <v>11</v>
      </c>
      <c r="V918" s="11">
        <v>8</v>
      </c>
      <c r="W918" s="11">
        <v>10</v>
      </c>
      <c r="X918" s="11">
        <v>0</v>
      </c>
      <c r="Y918" s="11">
        <f t="shared" si="86"/>
        <v>1192</v>
      </c>
      <c r="Z918" s="24">
        <f t="shared" si="87"/>
        <v>201</v>
      </c>
      <c r="AA918" s="11">
        <f t="shared" si="88"/>
        <v>1393</v>
      </c>
    </row>
    <row r="919" spans="1:27" x14ac:dyDescent="0.25">
      <c r="A919" s="22" t="str">
        <f t="shared" si="85"/>
        <v>City of Yonkers Ward 9 ED 9</v>
      </c>
      <c r="B919" s="11">
        <v>250909</v>
      </c>
      <c r="C919" s="11">
        <v>136</v>
      </c>
      <c r="D919" s="11">
        <v>122</v>
      </c>
      <c r="E919" s="11">
        <v>128</v>
      </c>
      <c r="F919" s="11">
        <v>139</v>
      </c>
      <c r="G919" s="11">
        <v>138</v>
      </c>
      <c r="H919" s="11">
        <v>125</v>
      </c>
      <c r="I919" s="11">
        <v>127</v>
      </c>
      <c r="J919" s="11">
        <v>188</v>
      </c>
      <c r="K919" s="11">
        <v>183</v>
      </c>
      <c r="L919" s="11">
        <v>187</v>
      </c>
      <c r="M919" s="11">
        <v>173</v>
      </c>
      <c r="N919" s="11">
        <v>168</v>
      </c>
      <c r="O919" s="11">
        <v>179</v>
      </c>
      <c r="P919" s="11">
        <v>170</v>
      </c>
      <c r="Q919" s="11">
        <v>14</v>
      </c>
      <c r="R919" s="11">
        <v>15</v>
      </c>
      <c r="S919" s="11">
        <v>16</v>
      </c>
      <c r="T919" s="11">
        <v>15</v>
      </c>
      <c r="U919" s="11">
        <v>18</v>
      </c>
      <c r="V919" s="11">
        <v>12</v>
      </c>
      <c r="W919" s="11">
        <v>18</v>
      </c>
      <c r="X919" s="11">
        <v>0</v>
      </c>
      <c r="Y919" s="11">
        <f t="shared" si="86"/>
        <v>2271</v>
      </c>
      <c r="Z919" s="24">
        <f t="shared" si="87"/>
        <v>305</v>
      </c>
      <c r="AA919" s="11">
        <f t="shared" si="88"/>
        <v>2576</v>
      </c>
    </row>
    <row r="920" spans="1:27" x14ac:dyDescent="0.25">
      <c r="A920" s="22" t="str">
        <f t="shared" si="85"/>
        <v>City of Yonkers Ward 9 ED 10</v>
      </c>
      <c r="B920" s="11">
        <v>250910</v>
      </c>
      <c r="C920" s="11">
        <v>111</v>
      </c>
      <c r="D920" s="11">
        <v>102</v>
      </c>
      <c r="E920" s="11">
        <v>100</v>
      </c>
      <c r="F920" s="11">
        <v>103</v>
      </c>
      <c r="G920" s="11">
        <v>113</v>
      </c>
      <c r="H920" s="11">
        <v>93</v>
      </c>
      <c r="I920" s="11">
        <v>104</v>
      </c>
      <c r="J920" s="11">
        <v>225</v>
      </c>
      <c r="K920" s="11">
        <v>214</v>
      </c>
      <c r="L920" s="11">
        <v>215</v>
      </c>
      <c r="M920" s="11">
        <v>209</v>
      </c>
      <c r="N920" s="11">
        <v>193</v>
      </c>
      <c r="O920" s="11">
        <v>210</v>
      </c>
      <c r="P920" s="11">
        <v>204</v>
      </c>
      <c r="Q920" s="11">
        <v>13</v>
      </c>
      <c r="R920" s="11">
        <v>11</v>
      </c>
      <c r="S920" s="11">
        <v>14</v>
      </c>
      <c r="T920" s="11">
        <v>14</v>
      </c>
      <c r="U920" s="11">
        <v>16</v>
      </c>
      <c r="V920" s="11">
        <v>12</v>
      </c>
      <c r="W920" s="11">
        <v>13</v>
      </c>
      <c r="X920" s="11">
        <v>0</v>
      </c>
      <c r="Y920" s="11">
        <f t="shared" si="86"/>
        <v>2289</v>
      </c>
      <c r="Z920" s="24">
        <f t="shared" si="87"/>
        <v>287</v>
      </c>
      <c r="AA920" s="11">
        <f t="shared" si="88"/>
        <v>2576</v>
      </c>
    </row>
    <row r="921" spans="1:27" x14ac:dyDescent="0.25">
      <c r="A921" s="22" t="str">
        <f t="shared" si="85"/>
        <v>City of Yonkers Ward 9 ED 11</v>
      </c>
      <c r="B921" s="11">
        <v>250911</v>
      </c>
      <c r="C921" s="11">
        <v>115</v>
      </c>
      <c r="D921" s="11">
        <v>106</v>
      </c>
      <c r="E921" s="11">
        <v>109</v>
      </c>
      <c r="F921" s="11">
        <v>104</v>
      </c>
      <c r="G921" s="11">
        <v>113</v>
      </c>
      <c r="H921" s="11">
        <v>95</v>
      </c>
      <c r="I921" s="11">
        <v>95</v>
      </c>
      <c r="J921" s="11">
        <v>190</v>
      </c>
      <c r="K921" s="11">
        <v>174</v>
      </c>
      <c r="L921" s="11">
        <v>173</v>
      </c>
      <c r="M921" s="11">
        <v>168</v>
      </c>
      <c r="N921" s="11">
        <v>165</v>
      </c>
      <c r="O921" s="11">
        <v>166</v>
      </c>
      <c r="P921" s="11">
        <v>171</v>
      </c>
      <c r="Q921" s="11">
        <v>18</v>
      </c>
      <c r="R921" s="11">
        <v>19</v>
      </c>
      <c r="S921" s="11">
        <v>28</v>
      </c>
      <c r="T921" s="11">
        <v>21</v>
      </c>
      <c r="U921" s="11">
        <v>18</v>
      </c>
      <c r="V921" s="11">
        <v>14</v>
      </c>
      <c r="W921" s="11">
        <v>17</v>
      </c>
      <c r="X921" s="11">
        <v>3</v>
      </c>
      <c r="Y921" s="11">
        <f t="shared" si="86"/>
        <v>2082</v>
      </c>
      <c r="Z921" s="24">
        <f t="shared" si="87"/>
        <v>354</v>
      </c>
      <c r="AA921" s="11">
        <f t="shared" si="88"/>
        <v>2436</v>
      </c>
    </row>
    <row r="922" spans="1:27" x14ac:dyDescent="0.25">
      <c r="A922" s="22" t="str">
        <f t="shared" si="85"/>
        <v>City of Yonkers Ward 9 ED 12</v>
      </c>
      <c r="B922" s="11">
        <v>250912</v>
      </c>
      <c r="C922" s="11">
        <v>68</v>
      </c>
      <c r="D922" s="11">
        <v>63</v>
      </c>
      <c r="E922" s="11">
        <v>65</v>
      </c>
      <c r="F922" s="11">
        <v>64</v>
      </c>
      <c r="G922" s="11">
        <v>68</v>
      </c>
      <c r="H922" s="11">
        <v>61</v>
      </c>
      <c r="I922" s="11">
        <v>61</v>
      </c>
      <c r="J922" s="11">
        <v>96</v>
      </c>
      <c r="K922" s="11">
        <v>92</v>
      </c>
      <c r="L922" s="11">
        <v>93</v>
      </c>
      <c r="M922" s="11">
        <v>86</v>
      </c>
      <c r="N922" s="11">
        <v>87</v>
      </c>
      <c r="O922" s="11">
        <v>95</v>
      </c>
      <c r="P922" s="11">
        <v>94</v>
      </c>
      <c r="Q922" s="11">
        <v>9</v>
      </c>
      <c r="R922" s="11">
        <v>9</v>
      </c>
      <c r="S922" s="11">
        <v>7</v>
      </c>
      <c r="T922" s="11">
        <v>10</v>
      </c>
      <c r="U922" s="11">
        <v>5</v>
      </c>
      <c r="V922" s="11">
        <v>4</v>
      </c>
      <c r="W922" s="11">
        <v>6</v>
      </c>
      <c r="X922" s="11">
        <v>0</v>
      </c>
      <c r="Y922" s="11">
        <f t="shared" si="86"/>
        <v>1143</v>
      </c>
      <c r="Z922" s="24">
        <f t="shared" si="87"/>
        <v>138</v>
      </c>
      <c r="AA922" s="11">
        <f t="shared" si="88"/>
        <v>1281</v>
      </c>
    </row>
    <row r="923" spans="1:27" x14ac:dyDescent="0.25">
      <c r="A923" s="22" t="str">
        <f t="shared" si="85"/>
        <v>City of Yonkers Ward 9 ED 13</v>
      </c>
      <c r="B923" s="11">
        <v>250913</v>
      </c>
      <c r="C923" s="11">
        <v>82</v>
      </c>
      <c r="D923" s="11">
        <v>76</v>
      </c>
      <c r="E923" s="11">
        <v>78</v>
      </c>
      <c r="F923" s="11">
        <v>78</v>
      </c>
      <c r="G923" s="11">
        <v>81</v>
      </c>
      <c r="H923" s="11">
        <v>77</v>
      </c>
      <c r="I923" s="11">
        <v>79</v>
      </c>
      <c r="J923" s="11">
        <v>48</v>
      </c>
      <c r="K923" s="11">
        <v>46</v>
      </c>
      <c r="L923" s="11">
        <v>48</v>
      </c>
      <c r="M923" s="11">
        <v>45</v>
      </c>
      <c r="N923" s="11">
        <v>40</v>
      </c>
      <c r="O923" s="11">
        <v>44</v>
      </c>
      <c r="P923" s="11">
        <v>40</v>
      </c>
      <c r="Q923" s="11">
        <v>3</v>
      </c>
      <c r="R923" s="11">
        <v>3</v>
      </c>
      <c r="S923" s="11">
        <v>2</v>
      </c>
      <c r="T923" s="11">
        <v>2</v>
      </c>
      <c r="U923" s="11">
        <v>6</v>
      </c>
      <c r="V923" s="11">
        <v>3</v>
      </c>
      <c r="W923" s="11">
        <v>5</v>
      </c>
      <c r="X923" s="11">
        <v>0</v>
      </c>
      <c r="Y923" s="11">
        <f t="shared" si="86"/>
        <v>886</v>
      </c>
      <c r="Z923" s="24">
        <f t="shared" si="87"/>
        <v>157</v>
      </c>
      <c r="AA923" s="11">
        <f t="shared" si="88"/>
        <v>1043</v>
      </c>
    </row>
    <row r="924" spans="1:27" x14ac:dyDescent="0.25">
      <c r="A924" s="22" t="str">
        <f t="shared" si="85"/>
        <v>City of Yonkers Ward 9 ED 15</v>
      </c>
      <c r="B924" s="11">
        <v>250915</v>
      </c>
      <c r="C924" s="11">
        <v>115</v>
      </c>
      <c r="D924" s="11">
        <v>103</v>
      </c>
      <c r="E924" s="11">
        <v>110</v>
      </c>
      <c r="F924" s="11">
        <v>114</v>
      </c>
      <c r="G924" s="11">
        <v>108</v>
      </c>
      <c r="H924" s="11">
        <v>95</v>
      </c>
      <c r="I924" s="11">
        <v>99</v>
      </c>
      <c r="J924" s="11">
        <v>222</v>
      </c>
      <c r="K924" s="11">
        <v>212</v>
      </c>
      <c r="L924" s="11">
        <v>215</v>
      </c>
      <c r="M924" s="11">
        <v>207</v>
      </c>
      <c r="N924" s="11">
        <v>200</v>
      </c>
      <c r="O924" s="11">
        <v>204</v>
      </c>
      <c r="P924" s="11">
        <v>209</v>
      </c>
      <c r="Q924" s="11">
        <v>27</v>
      </c>
      <c r="R924" s="11">
        <v>19</v>
      </c>
      <c r="S924" s="11">
        <v>20</v>
      </c>
      <c r="T924" s="11">
        <v>20</v>
      </c>
      <c r="U924" s="11">
        <v>28</v>
      </c>
      <c r="V924" s="11">
        <v>16</v>
      </c>
      <c r="W924" s="11">
        <v>18</v>
      </c>
      <c r="X924" s="11">
        <v>0</v>
      </c>
      <c r="Y924" s="11">
        <f t="shared" si="86"/>
        <v>2361</v>
      </c>
      <c r="Z924" s="24">
        <f t="shared" si="87"/>
        <v>292</v>
      </c>
      <c r="AA924" s="11">
        <f t="shared" si="88"/>
        <v>2653</v>
      </c>
    </row>
    <row r="925" spans="1:27" x14ac:dyDescent="0.25">
      <c r="A925" s="22" t="str">
        <f t="shared" si="85"/>
        <v>City of Yonkers Ward 9 ED 16</v>
      </c>
      <c r="B925" s="11">
        <v>250916</v>
      </c>
      <c r="C925" s="11">
        <v>103</v>
      </c>
      <c r="D925" s="11">
        <v>92</v>
      </c>
      <c r="E925" s="11">
        <v>101</v>
      </c>
      <c r="F925" s="11">
        <v>96</v>
      </c>
      <c r="G925" s="11">
        <v>107</v>
      </c>
      <c r="H925" s="11">
        <v>89</v>
      </c>
      <c r="I925" s="11">
        <v>94</v>
      </c>
      <c r="J925" s="11">
        <v>131</v>
      </c>
      <c r="K925" s="11">
        <v>123</v>
      </c>
      <c r="L925" s="11">
        <v>129</v>
      </c>
      <c r="M925" s="11">
        <v>128</v>
      </c>
      <c r="N925" s="11">
        <v>118</v>
      </c>
      <c r="O925" s="11">
        <v>125</v>
      </c>
      <c r="P925" s="11">
        <v>119</v>
      </c>
      <c r="Q925" s="11">
        <v>13</v>
      </c>
      <c r="R925" s="11">
        <v>11</v>
      </c>
      <c r="S925" s="11">
        <v>13</v>
      </c>
      <c r="T925" s="11">
        <v>11</v>
      </c>
      <c r="U925" s="11">
        <v>12</v>
      </c>
      <c r="V925" s="11">
        <v>10</v>
      </c>
      <c r="W925" s="11">
        <v>13</v>
      </c>
      <c r="X925" s="11">
        <v>0</v>
      </c>
      <c r="Y925" s="11">
        <f t="shared" si="86"/>
        <v>1638</v>
      </c>
      <c r="Z925" s="24">
        <f t="shared" si="87"/>
        <v>350</v>
      </c>
      <c r="AA925" s="11">
        <f t="shared" si="88"/>
        <v>1988</v>
      </c>
    </row>
    <row r="926" spans="1:27" ht="13.8" thickBot="1" x14ac:dyDescent="0.3">
      <c r="A926" s="18" t="str">
        <f t="shared" si="85"/>
        <v>City of Yonkers Ward 9 ED 17</v>
      </c>
      <c r="B926" s="19">
        <v>250917</v>
      </c>
      <c r="C926" s="19">
        <v>43</v>
      </c>
      <c r="D926" s="19">
        <v>43</v>
      </c>
      <c r="E926" s="19">
        <v>43</v>
      </c>
      <c r="F926" s="19">
        <v>39</v>
      </c>
      <c r="G926" s="19">
        <v>44</v>
      </c>
      <c r="H926" s="19">
        <v>38</v>
      </c>
      <c r="I926" s="19">
        <v>43</v>
      </c>
      <c r="J926" s="19">
        <v>38</v>
      </c>
      <c r="K926" s="19">
        <v>33</v>
      </c>
      <c r="L926" s="19">
        <v>39</v>
      </c>
      <c r="M926" s="19">
        <v>37</v>
      </c>
      <c r="N926" s="19">
        <v>30</v>
      </c>
      <c r="O926" s="19">
        <v>34</v>
      </c>
      <c r="P926" s="19">
        <v>32</v>
      </c>
      <c r="Q926" s="19">
        <v>3</v>
      </c>
      <c r="R926" s="19">
        <v>4</v>
      </c>
      <c r="S926" s="19">
        <v>2</v>
      </c>
      <c r="T926" s="19">
        <v>1</v>
      </c>
      <c r="U926" s="19">
        <v>6</v>
      </c>
      <c r="V926" s="19">
        <v>1</v>
      </c>
      <c r="W926" s="19">
        <v>4</v>
      </c>
      <c r="X926" s="19">
        <v>0</v>
      </c>
      <c r="Y926" s="19">
        <f t="shared" si="86"/>
        <v>557</v>
      </c>
      <c r="Z926" s="26">
        <f t="shared" si="87"/>
        <v>73</v>
      </c>
      <c r="AA926" s="19">
        <f t="shared" si="88"/>
        <v>630</v>
      </c>
    </row>
    <row r="927" spans="1:27" x14ac:dyDescent="0.25">
      <c r="A927" s="22"/>
      <c r="B927" s="11" t="s">
        <v>977</v>
      </c>
      <c r="C927" s="11">
        <f>SUM(C911:C926)</f>
        <v>1543</v>
      </c>
      <c r="D927" s="11">
        <f t="shared" ref="D927:AA927" si="91">SUM(D911:D926)</f>
        <v>1438</v>
      </c>
      <c r="E927" s="11">
        <f t="shared" si="91"/>
        <v>1491</v>
      </c>
      <c r="F927" s="11">
        <f t="shared" si="91"/>
        <v>1500</v>
      </c>
      <c r="G927" s="11">
        <f t="shared" si="91"/>
        <v>1541</v>
      </c>
      <c r="H927" s="11">
        <f t="shared" si="91"/>
        <v>1391</v>
      </c>
      <c r="I927" s="11">
        <f t="shared" si="91"/>
        <v>1431</v>
      </c>
      <c r="J927" s="11">
        <f t="shared" si="91"/>
        <v>1909</v>
      </c>
      <c r="K927" s="11">
        <f t="shared" si="91"/>
        <v>1822</v>
      </c>
      <c r="L927" s="11">
        <f t="shared" si="91"/>
        <v>1834</v>
      </c>
      <c r="M927" s="11">
        <f t="shared" si="91"/>
        <v>1756</v>
      </c>
      <c r="N927" s="11">
        <f t="shared" si="91"/>
        <v>1695</v>
      </c>
      <c r="O927" s="11">
        <f t="shared" si="91"/>
        <v>1769</v>
      </c>
      <c r="P927" s="11">
        <f t="shared" si="91"/>
        <v>1743</v>
      </c>
      <c r="Q927" s="11">
        <f t="shared" si="91"/>
        <v>191</v>
      </c>
      <c r="R927" s="11">
        <f t="shared" si="91"/>
        <v>167</v>
      </c>
      <c r="S927" s="11">
        <f t="shared" si="91"/>
        <v>199</v>
      </c>
      <c r="T927" s="11">
        <f t="shared" si="91"/>
        <v>188</v>
      </c>
      <c r="U927" s="11">
        <f t="shared" si="91"/>
        <v>205</v>
      </c>
      <c r="V927" s="11">
        <f t="shared" si="91"/>
        <v>144</v>
      </c>
      <c r="W927" s="11">
        <f t="shared" si="91"/>
        <v>181</v>
      </c>
      <c r="X927" s="11">
        <f t="shared" si="91"/>
        <v>4</v>
      </c>
      <c r="Y927" s="11">
        <f t="shared" si="91"/>
        <v>24142</v>
      </c>
      <c r="Z927" s="11">
        <f t="shared" si="91"/>
        <v>3606</v>
      </c>
      <c r="AA927" s="11">
        <f t="shared" si="91"/>
        <v>27748</v>
      </c>
    </row>
    <row r="928" spans="1:27" x14ac:dyDescent="0.25">
      <c r="A928" s="22" t="str">
        <f t="shared" si="85"/>
        <v>City of Yonkers Ward 10 ED 1</v>
      </c>
      <c r="B928" s="11">
        <v>251001</v>
      </c>
      <c r="C928" s="11">
        <v>96</v>
      </c>
      <c r="D928" s="11">
        <v>93</v>
      </c>
      <c r="E928" s="11">
        <v>95</v>
      </c>
      <c r="F928" s="11">
        <v>97</v>
      </c>
      <c r="G928" s="11">
        <v>95</v>
      </c>
      <c r="H928" s="11">
        <v>87</v>
      </c>
      <c r="I928" s="11">
        <v>93</v>
      </c>
      <c r="J928" s="11">
        <v>84</v>
      </c>
      <c r="K928" s="11">
        <v>69</v>
      </c>
      <c r="L928" s="11">
        <v>71</v>
      </c>
      <c r="M928" s="11">
        <v>69</v>
      </c>
      <c r="N928" s="11">
        <v>64</v>
      </c>
      <c r="O928" s="11">
        <v>66</v>
      </c>
      <c r="P928" s="11">
        <v>71</v>
      </c>
      <c r="Q928" s="11">
        <v>12</v>
      </c>
      <c r="R928" s="11">
        <v>11</v>
      </c>
      <c r="S928" s="11">
        <v>11</v>
      </c>
      <c r="T928" s="11">
        <v>13</v>
      </c>
      <c r="U928" s="11">
        <v>12</v>
      </c>
      <c r="V928" s="11">
        <v>10</v>
      </c>
      <c r="W928" s="11">
        <v>8</v>
      </c>
      <c r="X928" s="11">
        <v>0</v>
      </c>
      <c r="Y928" s="11">
        <f t="shared" si="86"/>
        <v>1227</v>
      </c>
      <c r="Z928" s="24">
        <f t="shared" si="87"/>
        <v>215</v>
      </c>
      <c r="AA928" s="11">
        <f t="shared" si="88"/>
        <v>1442</v>
      </c>
    </row>
    <row r="929" spans="1:27" x14ac:dyDescent="0.25">
      <c r="A929" s="22" t="str">
        <f t="shared" si="85"/>
        <v>City of Yonkers Ward 10 ED 2</v>
      </c>
      <c r="B929" s="11">
        <v>251002</v>
      </c>
      <c r="C929" s="11">
        <v>102</v>
      </c>
      <c r="D929" s="11">
        <v>92</v>
      </c>
      <c r="E929" s="11">
        <v>94</v>
      </c>
      <c r="F929" s="11">
        <v>94</v>
      </c>
      <c r="G929" s="11">
        <v>94</v>
      </c>
      <c r="H929" s="11">
        <v>86</v>
      </c>
      <c r="I929" s="11">
        <v>90</v>
      </c>
      <c r="J929" s="11">
        <v>58</v>
      </c>
      <c r="K929" s="11">
        <v>52</v>
      </c>
      <c r="L929" s="11">
        <v>56</v>
      </c>
      <c r="M929" s="11">
        <v>51</v>
      </c>
      <c r="N929" s="11">
        <v>51</v>
      </c>
      <c r="O929" s="11">
        <v>52</v>
      </c>
      <c r="P929" s="11">
        <v>49</v>
      </c>
      <c r="Q929" s="11">
        <v>8</v>
      </c>
      <c r="R929" s="11">
        <v>6</v>
      </c>
      <c r="S929" s="11">
        <v>6</v>
      </c>
      <c r="T929" s="11">
        <v>5</v>
      </c>
      <c r="U929" s="11">
        <v>8</v>
      </c>
      <c r="V929" s="11">
        <v>5</v>
      </c>
      <c r="W929" s="11">
        <v>4</v>
      </c>
      <c r="X929" s="11">
        <v>0</v>
      </c>
      <c r="Y929" s="11">
        <f t="shared" si="86"/>
        <v>1063</v>
      </c>
      <c r="Z929" s="24">
        <f t="shared" si="87"/>
        <v>218</v>
      </c>
      <c r="AA929" s="11">
        <f t="shared" si="88"/>
        <v>1281</v>
      </c>
    </row>
    <row r="930" spans="1:27" x14ac:dyDescent="0.25">
      <c r="A930" s="22" t="str">
        <f t="shared" si="85"/>
        <v>City of Yonkers Ward 10 ED 3</v>
      </c>
      <c r="B930" s="11">
        <v>251003</v>
      </c>
      <c r="C930" s="11">
        <v>105</v>
      </c>
      <c r="D930" s="11">
        <v>102</v>
      </c>
      <c r="E930" s="11">
        <v>102</v>
      </c>
      <c r="F930" s="11">
        <v>108</v>
      </c>
      <c r="G930" s="11">
        <v>113</v>
      </c>
      <c r="H930" s="11">
        <v>96</v>
      </c>
      <c r="I930" s="11">
        <v>102</v>
      </c>
      <c r="J930" s="11">
        <v>116</v>
      </c>
      <c r="K930" s="11">
        <v>109</v>
      </c>
      <c r="L930" s="11">
        <v>125</v>
      </c>
      <c r="M930" s="11">
        <v>111</v>
      </c>
      <c r="N930" s="11">
        <v>96</v>
      </c>
      <c r="O930" s="11">
        <v>109</v>
      </c>
      <c r="P930" s="11">
        <v>105</v>
      </c>
      <c r="Q930" s="11">
        <v>15</v>
      </c>
      <c r="R930" s="11">
        <v>12</v>
      </c>
      <c r="S930" s="11">
        <v>12</v>
      </c>
      <c r="T930" s="11">
        <v>9</v>
      </c>
      <c r="U930" s="11">
        <v>16</v>
      </c>
      <c r="V930" s="11">
        <v>7</v>
      </c>
      <c r="W930" s="11">
        <v>9</v>
      </c>
      <c r="X930" s="11">
        <v>0</v>
      </c>
      <c r="Y930" s="11">
        <f t="shared" si="86"/>
        <v>1579</v>
      </c>
      <c r="Z930" s="24">
        <f t="shared" si="87"/>
        <v>269</v>
      </c>
      <c r="AA930" s="11">
        <f t="shared" si="88"/>
        <v>1848</v>
      </c>
    </row>
    <row r="931" spans="1:27" x14ac:dyDescent="0.25">
      <c r="A931" s="22" t="str">
        <f t="shared" si="85"/>
        <v>City of Yonkers Ward 10 ED 4</v>
      </c>
      <c r="B931" s="11">
        <v>251004</v>
      </c>
      <c r="C931" s="11">
        <v>81</v>
      </c>
      <c r="D931" s="11">
        <v>77</v>
      </c>
      <c r="E931" s="11">
        <v>81</v>
      </c>
      <c r="F931" s="11">
        <v>85</v>
      </c>
      <c r="G931" s="11">
        <v>82</v>
      </c>
      <c r="H931" s="11">
        <v>76</v>
      </c>
      <c r="I931" s="11">
        <v>80</v>
      </c>
      <c r="J931" s="11">
        <v>116</v>
      </c>
      <c r="K931" s="11">
        <v>106</v>
      </c>
      <c r="L931" s="11">
        <v>103</v>
      </c>
      <c r="M931" s="11">
        <v>100</v>
      </c>
      <c r="N931" s="11">
        <v>101</v>
      </c>
      <c r="O931" s="11">
        <v>105</v>
      </c>
      <c r="P931" s="11">
        <v>103</v>
      </c>
      <c r="Q931" s="11">
        <v>11</v>
      </c>
      <c r="R931" s="11">
        <v>7</v>
      </c>
      <c r="S931" s="11">
        <v>12</v>
      </c>
      <c r="T931" s="11">
        <v>10</v>
      </c>
      <c r="U931" s="11">
        <v>8</v>
      </c>
      <c r="V931" s="11">
        <v>5</v>
      </c>
      <c r="W931" s="11">
        <v>7</v>
      </c>
      <c r="X931" s="11">
        <v>0</v>
      </c>
      <c r="Y931" s="11">
        <f t="shared" si="86"/>
        <v>1356</v>
      </c>
      <c r="Z931" s="24">
        <f t="shared" si="87"/>
        <v>198</v>
      </c>
      <c r="AA931" s="11">
        <f t="shared" si="88"/>
        <v>1554</v>
      </c>
    </row>
    <row r="932" spans="1:27" x14ac:dyDescent="0.25">
      <c r="A932" s="22" t="str">
        <f t="shared" si="85"/>
        <v>City of Yonkers Ward 10 ED 5</v>
      </c>
      <c r="B932" s="11">
        <v>251005</v>
      </c>
      <c r="C932" s="11">
        <v>61</v>
      </c>
      <c r="D932" s="11">
        <v>54</v>
      </c>
      <c r="E932" s="11">
        <v>55</v>
      </c>
      <c r="F932" s="11">
        <v>59</v>
      </c>
      <c r="G932" s="11">
        <v>63</v>
      </c>
      <c r="H932" s="11">
        <v>52</v>
      </c>
      <c r="I932" s="11">
        <v>56</v>
      </c>
      <c r="J932" s="11">
        <v>109</v>
      </c>
      <c r="K932" s="11">
        <v>102</v>
      </c>
      <c r="L932" s="11">
        <v>99</v>
      </c>
      <c r="M932" s="11">
        <v>99</v>
      </c>
      <c r="N932" s="11">
        <v>89</v>
      </c>
      <c r="O932" s="11">
        <v>101</v>
      </c>
      <c r="P932" s="11">
        <v>100</v>
      </c>
      <c r="Q932" s="11">
        <v>9</v>
      </c>
      <c r="R932" s="11">
        <v>5</v>
      </c>
      <c r="S932" s="11">
        <v>13</v>
      </c>
      <c r="T932" s="11">
        <v>12</v>
      </c>
      <c r="U932" s="11">
        <v>14</v>
      </c>
      <c r="V932" s="11">
        <v>6</v>
      </c>
      <c r="W932" s="11">
        <v>10</v>
      </c>
      <c r="X932" s="11">
        <v>0</v>
      </c>
      <c r="Y932" s="11">
        <f t="shared" si="86"/>
        <v>1168</v>
      </c>
      <c r="Z932" s="24">
        <f t="shared" si="87"/>
        <v>162</v>
      </c>
      <c r="AA932" s="11">
        <f t="shared" si="88"/>
        <v>1330</v>
      </c>
    </row>
    <row r="933" spans="1:27" x14ac:dyDescent="0.25">
      <c r="A933" s="22" t="str">
        <f t="shared" si="85"/>
        <v>City of Yonkers Ward 10 ED 6</v>
      </c>
      <c r="B933" s="11">
        <v>251006</v>
      </c>
      <c r="C933" s="11">
        <v>280</v>
      </c>
      <c r="D933" s="11">
        <v>249</v>
      </c>
      <c r="E933" s="11">
        <v>266</v>
      </c>
      <c r="F933" s="11">
        <v>268</v>
      </c>
      <c r="G933" s="11">
        <v>267</v>
      </c>
      <c r="H933" s="11">
        <v>251</v>
      </c>
      <c r="I933" s="11">
        <v>251</v>
      </c>
      <c r="J933" s="11">
        <v>30</v>
      </c>
      <c r="K933" s="11">
        <v>31</v>
      </c>
      <c r="L933" s="11">
        <v>27</v>
      </c>
      <c r="M933" s="11">
        <v>29</v>
      </c>
      <c r="N933" s="11">
        <v>28</v>
      </c>
      <c r="O933" s="11">
        <v>30</v>
      </c>
      <c r="P933" s="11">
        <v>30</v>
      </c>
      <c r="Q933" s="11">
        <v>3</v>
      </c>
      <c r="R933" s="11">
        <v>6</v>
      </c>
      <c r="S933" s="11">
        <v>3</v>
      </c>
      <c r="T933" s="11">
        <v>3</v>
      </c>
      <c r="U933" s="11">
        <v>6</v>
      </c>
      <c r="V933" s="11">
        <v>5</v>
      </c>
      <c r="W933" s="11">
        <v>4</v>
      </c>
      <c r="X933" s="11">
        <v>0</v>
      </c>
      <c r="Y933" s="11">
        <f t="shared" si="86"/>
        <v>2067</v>
      </c>
      <c r="Z933" s="24">
        <f t="shared" si="87"/>
        <v>460</v>
      </c>
      <c r="AA933" s="11">
        <f t="shared" si="88"/>
        <v>2527</v>
      </c>
    </row>
    <row r="934" spans="1:27" x14ac:dyDescent="0.25">
      <c r="A934" s="22" t="str">
        <f t="shared" ref="A934:A988" si="92">VLOOKUP(B934,KEY,3,FALSE)</f>
        <v>City of Yonkers Ward 10 ED 7</v>
      </c>
      <c r="B934" s="11">
        <v>251007</v>
      </c>
      <c r="C934" s="11">
        <v>180</v>
      </c>
      <c r="D934" s="11">
        <v>166</v>
      </c>
      <c r="E934" s="11">
        <v>174</v>
      </c>
      <c r="F934" s="11">
        <v>184</v>
      </c>
      <c r="G934" s="11">
        <v>196</v>
      </c>
      <c r="H934" s="11">
        <v>161</v>
      </c>
      <c r="I934" s="11">
        <v>175</v>
      </c>
      <c r="J934" s="11">
        <v>219</v>
      </c>
      <c r="K934" s="11">
        <v>206</v>
      </c>
      <c r="L934" s="11">
        <v>207</v>
      </c>
      <c r="M934" s="11">
        <v>190</v>
      </c>
      <c r="N934" s="11">
        <v>193</v>
      </c>
      <c r="O934" s="11">
        <v>208</v>
      </c>
      <c r="P934" s="11">
        <v>204</v>
      </c>
      <c r="Q934" s="11">
        <v>30</v>
      </c>
      <c r="R934" s="11">
        <v>33</v>
      </c>
      <c r="S934" s="11">
        <v>37</v>
      </c>
      <c r="T934" s="11">
        <v>30</v>
      </c>
      <c r="U934" s="11">
        <v>32</v>
      </c>
      <c r="V934" s="11">
        <v>23</v>
      </c>
      <c r="W934" s="11">
        <v>23</v>
      </c>
      <c r="X934" s="11">
        <v>0</v>
      </c>
      <c r="Y934" s="11">
        <f t="shared" si="86"/>
        <v>2871</v>
      </c>
      <c r="Z934" s="24">
        <f t="shared" si="87"/>
        <v>454</v>
      </c>
      <c r="AA934" s="11">
        <f t="shared" si="88"/>
        <v>3325</v>
      </c>
    </row>
    <row r="935" spans="1:27" x14ac:dyDescent="0.25">
      <c r="A935" s="22" t="str">
        <f t="shared" si="92"/>
        <v>City of Yonkers Ward 10 ED 8</v>
      </c>
      <c r="B935" s="11">
        <v>251008</v>
      </c>
      <c r="C935" s="11">
        <v>84</v>
      </c>
      <c r="D935" s="11">
        <v>85</v>
      </c>
      <c r="E935" s="11">
        <v>86</v>
      </c>
      <c r="F935" s="11">
        <v>88</v>
      </c>
      <c r="G935" s="11">
        <v>91</v>
      </c>
      <c r="H935" s="11">
        <v>82</v>
      </c>
      <c r="I935" s="11">
        <v>85</v>
      </c>
      <c r="J935" s="11">
        <v>150</v>
      </c>
      <c r="K935" s="11">
        <v>136</v>
      </c>
      <c r="L935" s="11">
        <v>141</v>
      </c>
      <c r="M935" s="11">
        <v>133</v>
      </c>
      <c r="N935" s="11">
        <v>128</v>
      </c>
      <c r="O935" s="11">
        <v>136</v>
      </c>
      <c r="P935" s="11">
        <v>128</v>
      </c>
      <c r="Q935" s="11">
        <v>13</v>
      </c>
      <c r="R935" s="11">
        <v>12</v>
      </c>
      <c r="S935" s="11">
        <v>13</v>
      </c>
      <c r="T935" s="11">
        <v>13</v>
      </c>
      <c r="U935" s="11">
        <v>14</v>
      </c>
      <c r="V935" s="11">
        <v>12</v>
      </c>
      <c r="W935" s="11">
        <v>10</v>
      </c>
      <c r="X935" s="11">
        <v>0</v>
      </c>
      <c r="Y935" s="11">
        <f t="shared" si="86"/>
        <v>1640</v>
      </c>
      <c r="Z935" s="24">
        <f t="shared" si="87"/>
        <v>299</v>
      </c>
      <c r="AA935" s="11">
        <f t="shared" si="88"/>
        <v>1939</v>
      </c>
    </row>
    <row r="936" spans="1:27" x14ac:dyDescent="0.25">
      <c r="A936" s="22" t="str">
        <f t="shared" si="92"/>
        <v>City of Yonkers Ward 10 ED 9</v>
      </c>
      <c r="B936" s="11">
        <v>251009</v>
      </c>
      <c r="C936" s="11">
        <v>158</v>
      </c>
      <c r="D936" s="11">
        <v>148</v>
      </c>
      <c r="E936" s="11">
        <v>155</v>
      </c>
      <c r="F936" s="11">
        <v>154</v>
      </c>
      <c r="G936" s="11">
        <v>160</v>
      </c>
      <c r="H936" s="11">
        <v>151</v>
      </c>
      <c r="I936" s="11">
        <v>154</v>
      </c>
      <c r="J936" s="11">
        <v>208</v>
      </c>
      <c r="K936" s="11">
        <v>194</v>
      </c>
      <c r="L936" s="11">
        <v>205</v>
      </c>
      <c r="M936" s="11">
        <v>194</v>
      </c>
      <c r="N936" s="11">
        <v>181</v>
      </c>
      <c r="O936" s="11">
        <v>190</v>
      </c>
      <c r="P936" s="11">
        <v>186</v>
      </c>
      <c r="Q936" s="11">
        <v>29</v>
      </c>
      <c r="R936" s="11">
        <v>28</v>
      </c>
      <c r="S936" s="11">
        <v>33</v>
      </c>
      <c r="T936" s="11">
        <v>28</v>
      </c>
      <c r="U936" s="11">
        <v>38</v>
      </c>
      <c r="V936" s="11">
        <v>20</v>
      </c>
      <c r="W936" s="11">
        <v>23</v>
      </c>
      <c r="X936" s="11">
        <v>0</v>
      </c>
      <c r="Y936" s="11">
        <f t="shared" si="86"/>
        <v>2637</v>
      </c>
      <c r="Z936" s="24">
        <f t="shared" si="87"/>
        <v>394</v>
      </c>
      <c r="AA936" s="11">
        <f t="shared" si="88"/>
        <v>3031</v>
      </c>
    </row>
    <row r="937" spans="1:27" x14ac:dyDescent="0.25">
      <c r="A937" s="22" t="str">
        <f t="shared" si="92"/>
        <v>City of Yonkers Ward 10 ED 11</v>
      </c>
      <c r="B937" s="11">
        <v>251011</v>
      </c>
      <c r="C937" s="11">
        <v>182</v>
      </c>
      <c r="D937" s="11">
        <v>166</v>
      </c>
      <c r="E937" s="11">
        <v>171</v>
      </c>
      <c r="F937" s="11">
        <v>176</v>
      </c>
      <c r="G937" s="11">
        <v>181</v>
      </c>
      <c r="H937" s="11">
        <v>161</v>
      </c>
      <c r="I937" s="11">
        <v>171</v>
      </c>
      <c r="J937" s="11">
        <v>214</v>
      </c>
      <c r="K937" s="11">
        <v>206</v>
      </c>
      <c r="L937" s="11">
        <v>205</v>
      </c>
      <c r="M937" s="11">
        <v>195</v>
      </c>
      <c r="N937" s="11">
        <v>193</v>
      </c>
      <c r="O937" s="11">
        <v>201</v>
      </c>
      <c r="P937" s="11">
        <v>194</v>
      </c>
      <c r="Q937" s="11">
        <v>11</v>
      </c>
      <c r="R937" s="11">
        <v>8</v>
      </c>
      <c r="S937" s="11">
        <v>14</v>
      </c>
      <c r="T937" s="11">
        <v>12</v>
      </c>
      <c r="U937" s="11">
        <v>14</v>
      </c>
      <c r="V937" s="11">
        <v>7</v>
      </c>
      <c r="W937" s="11">
        <v>5</v>
      </c>
      <c r="X937" s="11">
        <v>0</v>
      </c>
      <c r="Y937" s="11">
        <f t="shared" si="86"/>
        <v>2687</v>
      </c>
      <c r="Z937" s="24">
        <f t="shared" si="87"/>
        <v>568</v>
      </c>
      <c r="AA937" s="11">
        <f t="shared" si="88"/>
        <v>3255</v>
      </c>
    </row>
    <row r="938" spans="1:27" x14ac:dyDescent="0.25">
      <c r="A938" s="22" t="str">
        <f t="shared" si="92"/>
        <v>City of Yonkers Ward 10 ED 12</v>
      </c>
      <c r="B938" s="11">
        <v>251012</v>
      </c>
      <c r="C938" s="11">
        <v>173</v>
      </c>
      <c r="D938" s="11">
        <v>170</v>
      </c>
      <c r="E938" s="11">
        <v>177</v>
      </c>
      <c r="F938" s="11">
        <v>178</v>
      </c>
      <c r="G938" s="11">
        <v>180</v>
      </c>
      <c r="H938" s="11">
        <v>162</v>
      </c>
      <c r="I938" s="11">
        <v>181</v>
      </c>
      <c r="J938" s="11">
        <v>97</v>
      </c>
      <c r="K938" s="11">
        <v>92</v>
      </c>
      <c r="L938" s="11">
        <v>95</v>
      </c>
      <c r="M938" s="11">
        <v>93</v>
      </c>
      <c r="N938" s="11">
        <v>85</v>
      </c>
      <c r="O938" s="11">
        <v>92</v>
      </c>
      <c r="P938" s="11">
        <v>91</v>
      </c>
      <c r="Q938" s="11">
        <v>15</v>
      </c>
      <c r="R938" s="11">
        <v>15</v>
      </c>
      <c r="S938" s="11">
        <v>11</v>
      </c>
      <c r="T938" s="11">
        <v>10</v>
      </c>
      <c r="U938" s="11">
        <v>16</v>
      </c>
      <c r="V938" s="11">
        <v>12</v>
      </c>
      <c r="W938" s="11">
        <v>12</v>
      </c>
      <c r="X938" s="11">
        <v>0</v>
      </c>
      <c r="Y938" s="11">
        <f t="shared" si="86"/>
        <v>1957</v>
      </c>
      <c r="Z938" s="24">
        <f t="shared" si="87"/>
        <v>339</v>
      </c>
      <c r="AA938" s="11">
        <f t="shared" si="88"/>
        <v>2296</v>
      </c>
    </row>
    <row r="939" spans="1:27" x14ac:dyDescent="0.25">
      <c r="A939" s="22" t="str">
        <f t="shared" si="92"/>
        <v>City of Yonkers Ward 10 ED 13</v>
      </c>
      <c r="B939" s="11">
        <v>251013</v>
      </c>
      <c r="C939" s="11">
        <v>60</v>
      </c>
      <c r="D939" s="11">
        <v>58</v>
      </c>
      <c r="E939" s="11">
        <v>63</v>
      </c>
      <c r="F939" s="11">
        <v>63</v>
      </c>
      <c r="G939" s="11">
        <v>62</v>
      </c>
      <c r="H939" s="11">
        <v>56</v>
      </c>
      <c r="I939" s="11">
        <v>57</v>
      </c>
      <c r="J939" s="11">
        <v>50</v>
      </c>
      <c r="K939" s="11">
        <v>47</v>
      </c>
      <c r="L939" s="11">
        <v>48</v>
      </c>
      <c r="M939" s="11">
        <v>47</v>
      </c>
      <c r="N939" s="11">
        <v>44</v>
      </c>
      <c r="O939" s="11">
        <v>44</v>
      </c>
      <c r="P939" s="11">
        <v>46</v>
      </c>
      <c r="Q939" s="11">
        <v>7</v>
      </c>
      <c r="R939" s="11">
        <v>4</v>
      </c>
      <c r="S939" s="11">
        <v>6</v>
      </c>
      <c r="T939" s="11">
        <v>3</v>
      </c>
      <c r="U939" s="11">
        <v>6</v>
      </c>
      <c r="V939" s="11">
        <v>5</v>
      </c>
      <c r="W939" s="11">
        <v>3</v>
      </c>
      <c r="X939" s="11">
        <v>0</v>
      </c>
      <c r="Y939" s="11">
        <f t="shared" si="86"/>
        <v>779</v>
      </c>
      <c r="Z939" s="24">
        <f t="shared" si="87"/>
        <v>145</v>
      </c>
      <c r="AA939" s="11">
        <f t="shared" si="88"/>
        <v>924</v>
      </c>
    </row>
    <row r="940" spans="1:27" x14ac:dyDescent="0.25">
      <c r="A940" s="22" t="str">
        <f t="shared" si="92"/>
        <v>City of Yonkers Ward 10 ED 14</v>
      </c>
      <c r="B940" s="11">
        <v>251014</v>
      </c>
      <c r="C940" s="11">
        <v>165</v>
      </c>
      <c r="D940" s="11">
        <v>154</v>
      </c>
      <c r="E940" s="11">
        <v>164</v>
      </c>
      <c r="F940" s="11">
        <v>165</v>
      </c>
      <c r="G940" s="11">
        <v>160</v>
      </c>
      <c r="H940" s="11">
        <v>159</v>
      </c>
      <c r="I940" s="11">
        <v>155</v>
      </c>
      <c r="J940" s="11">
        <v>278</v>
      </c>
      <c r="K940" s="11">
        <v>263</v>
      </c>
      <c r="L940" s="11">
        <v>268</v>
      </c>
      <c r="M940" s="11">
        <v>248</v>
      </c>
      <c r="N940" s="11">
        <v>242</v>
      </c>
      <c r="O940" s="11">
        <v>249</v>
      </c>
      <c r="P940" s="11">
        <v>245</v>
      </c>
      <c r="Q940" s="11">
        <v>21</v>
      </c>
      <c r="R940" s="11">
        <v>22</v>
      </c>
      <c r="S940" s="11">
        <v>24</v>
      </c>
      <c r="T940" s="11">
        <v>20</v>
      </c>
      <c r="U940" s="11">
        <v>22</v>
      </c>
      <c r="V940" s="11">
        <v>14</v>
      </c>
      <c r="W940" s="11">
        <v>15</v>
      </c>
      <c r="X940" s="11">
        <v>0</v>
      </c>
      <c r="Y940" s="11">
        <f t="shared" si="86"/>
        <v>3053</v>
      </c>
      <c r="Z940" s="24">
        <f t="shared" si="87"/>
        <v>314</v>
      </c>
      <c r="AA940" s="11">
        <f t="shared" si="88"/>
        <v>3367</v>
      </c>
    </row>
    <row r="941" spans="1:27" x14ac:dyDescent="0.25">
      <c r="A941" s="22" t="str">
        <f t="shared" si="92"/>
        <v>City of Yonkers Ward 10 ED 15</v>
      </c>
      <c r="B941" s="11">
        <v>251015</v>
      </c>
      <c r="C941" s="11">
        <v>94</v>
      </c>
      <c r="D941" s="11">
        <v>92</v>
      </c>
      <c r="E941" s="11">
        <v>95</v>
      </c>
      <c r="F941" s="11">
        <v>97</v>
      </c>
      <c r="G941" s="11">
        <v>100</v>
      </c>
      <c r="H941" s="11">
        <v>92</v>
      </c>
      <c r="I941" s="11">
        <v>94</v>
      </c>
      <c r="J941" s="11">
        <v>45</v>
      </c>
      <c r="K941" s="11">
        <v>42</v>
      </c>
      <c r="L941" s="11">
        <v>42</v>
      </c>
      <c r="M941" s="11">
        <v>38</v>
      </c>
      <c r="N941" s="11">
        <v>41</v>
      </c>
      <c r="O941" s="11">
        <v>41</v>
      </c>
      <c r="P941" s="11">
        <v>39</v>
      </c>
      <c r="Q941" s="11">
        <v>6</v>
      </c>
      <c r="R941" s="11">
        <v>5</v>
      </c>
      <c r="S941" s="11">
        <v>8</v>
      </c>
      <c r="T941" s="11">
        <v>8</v>
      </c>
      <c r="U941" s="11">
        <v>8</v>
      </c>
      <c r="V941" s="11">
        <v>8</v>
      </c>
      <c r="W941" s="11">
        <v>7</v>
      </c>
      <c r="X941" s="11">
        <v>0</v>
      </c>
      <c r="Y941" s="11">
        <f t="shared" si="86"/>
        <v>1002</v>
      </c>
      <c r="Z941" s="24">
        <f t="shared" si="87"/>
        <v>153</v>
      </c>
      <c r="AA941" s="11">
        <f t="shared" si="88"/>
        <v>1155</v>
      </c>
    </row>
    <row r="942" spans="1:27" x14ac:dyDescent="0.25">
      <c r="A942" s="22" t="str">
        <f t="shared" si="92"/>
        <v>City of Yonkers Ward 10 ED 16</v>
      </c>
      <c r="B942" s="11">
        <v>251016</v>
      </c>
      <c r="C942" s="11">
        <v>155</v>
      </c>
      <c r="D942" s="11">
        <v>151</v>
      </c>
      <c r="E942" s="11">
        <v>153</v>
      </c>
      <c r="F942" s="11">
        <v>156</v>
      </c>
      <c r="G942" s="11">
        <v>158</v>
      </c>
      <c r="H942" s="11">
        <v>138</v>
      </c>
      <c r="I942" s="11">
        <v>143</v>
      </c>
      <c r="J942" s="11">
        <v>202</v>
      </c>
      <c r="K942" s="11">
        <v>195</v>
      </c>
      <c r="L942" s="11">
        <v>193</v>
      </c>
      <c r="M942" s="11">
        <v>189</v>
      </c>
      <c r="N942" s="11">
        <v>187</v>
      </c>
      <c r="O942" s="11">
        <v>201</v>
      </c>
      <c r="P942" s="11">
        <v>190</v>
      </c>
      <c r="Q942" s="11">
        <v>30</v>
      </c>
      <c r="R942" s="11">
        <v>26</v>
      </c>
      <c r="S942" s="11">
        <v>32</v>
      </c>
      <c r="T942" s="11">
        <v>30</v>
      </c>
      <c r="U942" s="11">
        <v>28</v>
      </c>
      <c r="V942" s="11">
        <v>20</v>
      </c>
      <c r="W942" s="11">
        <v>26</v>
      </c>
      <c r="X942" s="11">
        <v>0</v>
      </c>
      <c r="Y942" s="11">
        <f t="shared" si="86"/>
        <v>2603</v>
      </c>
      <c r="Z942" s="24">
        <f t="shared" si="87"/>
        <v>351</v>
      </c>
      <c r="AA942" s="11">
        <f t="shared" si="88"/>
        <v>2954</v>
      </c>
    </row>
    <row r="943" spans="1:27" x14ac:dyDescent="0.25">
      <c r="A943" s="22" t="str">
        <f t="shared" si="92"/>
        <v>City of Yonkers Ward 10 ED 17</v>
      </c>
      <c r="B943" s="11">
        <v>251017</v>
      </c>
      <c r="C943" s="11">
        <v>3</v>
      </c>
      <c r="D943" s="11">
        <v>3</v>
      </c>
      <c r="E943" s="11">
        <v>3</v>
      </c>
      <c r="F943" s="11">
        <v>3</v>
      </c>
      <c r="G943" s="11">
        <v>5</v>
      </c>
      <c r="H943" s="11">
        <v>3</v>
      </c>
      <c r="I943" s="11">
        <v>3</v>
      </c>
      <c r="J943" s="11">
        <v>8</v>
      </c>
      <c r="K943" s="11">
        <v>8</v>
      </c>
      <c r="L943" s="11">
        <v>7</v>
      </c>
      <c r="M943" s="11">
        <v>7</v>
      </c>
      <c r="N943" s="11">
        <v>7</v>
      </c>
      <c r="O943" s="11">
        <v>7</v>
      </c>
      <c r="P943" s="11">
        <v>7</v>
      </c>
      <c r="Q943" s="11">
        <v>3</v>
      </c>
      <c r="R943" s="11">
        <v>3</v>
      </c>
      <c r="S943" s="11">
        <v>4</v>
      </c>
      <c r="T943" s="11">
        <v>4</v>
      </c>
      <c r="U943" s="11">
        <v>3</v>
      </c>
      <c r="V943" s="11">
        <v>3</v>
      </c>
      <c r="W943" s="11">
        <v>3</v>
      </c>
      <c r="X943" s="11">
        <v>0</v>
      </c>
      <c r="Y943" s="11">
        <f t="shared" si="86"/>
        <v>97</v>
      </c>
      <c r="Z943" s="24">
        <f t="shared" si="87"/>
        <v>29</v>
      </c>
      <c r="AA943" s="11">
        <f t="shared" si="88"/>
        <v>126</v>
      </c>
    </row>
    <row r="944" spans="1:27" x14ac:dyDescent="0.25">
      <c r="A944" s="22" t="str">
        <f t="shared" si="92"/>
        <v>City of Yonkers Ward 10 ED 18</v>
      </c>
      <c r="B944" s="11">
        <v>251018</v>
      </c>
      <c r="C944" s="11">
        <v>18</v>
      </c>
      <c r="D944" s="11">
        <v>15</v>
      </c>
      <c r="E944" s="11">
        <v>16</v>
      </c>
      <c r="F944" s="11">
        <v>15</v>
      </c>
      <c r="G944" s="11">
        <v>20</v>
      </c>
      <c r="H944" s="11">
        <v>16</v>
      </c>
      <c r="I944" s="11">
        <v>17</v>
      </c>
      <c r="J944" s="11">
        <v>20</v>
      </c>
      <c r="K944" s="11">
        <v>17</v>
      </c>
      <c r="L944" s="11">
        <v>20</v>
      </c>
      <c r="M944" s="11">
        <v>19</v>
      </c>
      <c r="N944" s="11">
        <v>14</v>
      </c>
      <c r="O944" s="11">
        <v>16</v>
      </c>
      <c r="P944" s="11">
        <v>16</v>
      </c>
      <c r="Q944" s="11">
        <v>0</v>
      </c>
      <c r="R944" s="11">
        <v>1</v>
      </c>
      <c r="S944" s="11">
        <v>1</v>
      </c>
      <c r="T944" s="11">
        <v>0</v>
      </c>
      <c r="U944" s="11">
        <v>1</v>
      </c>
      <c r="V944" s="11">
        <v>1</v>
      </c>
      <c r="W944" s="11">
        <v>1</v>
      </c>
      <c r="X944" s="11">
        <v>0</v>
      </c>
      <c r="Y944" s="11">
        <f t="shared" si="86"/>
        <v>244</v>
      </c>
      <c r="Z944" s="24">
        <f t="shared" si="87"/>
        <v>78</v>
      </c>
      <c r="AA944" s="11">
        <f t="shared" si="88"/>
        <v>322</v>
      </c>
    </row>
    <row r="945" spans="1:27" x14ac:dyDescent="0.25">
      <c r="A945" s="22" t="str">
        <f t="shared" si="92"/>
        <v>City of Yonkers Ward 10 ED 20</v>
      </c>
      <c r="B945" s="11">
        <v>251020</v>
      </c>
      <c r="C945" s="11">
        <v>173</v>
      </c>
      <c r="D945" s="11">
        <v>165</v>
      </c>
      <c r="E945" s="11">
        <v>168</v>
      </c>
      <c r="F945" s="11">
        <v>169</v>
      </c>
      <c r="G945" s="11">
        <v>172</v>
      </c>
      <c r="H945" s="11">
        <v>164</v>
      </c>
      <c r="I945" s="11">
        <v>164</v>
      </c>
      <c r="J945" s="11">
        <v>210</v>
      </c>
      <c r="K945" s="11">
        <v>204</v>
      </c>
      <c r="L945" s="11">
        <v>205</v>
      </c>
      <c r="M945" s="11">
        <v>206</v>
      </c>
      <c r="N945" s="11">
        <v>197</v>
      </c>
      <c r="O945" s="11">
        <v>206</v>
      </c>
      <c r="P945" s="11">
        <v>208</v>
      </c>
      <c r="Q945" s="11">
        <v>15</v>
      </c>
      <c r="R945" s="11">
        <v>14</v>
      </c>
      <c r="S945" s="11">
        <v>18</v>
      </c>
      <c r="T945" s="11">
        <v>14</v>
      </c>
      <c r="U945" s="11">
        <v>12</v>
      </c>
      <c r="V945" s="11">
        <v>10</v>
      </c>
      <c r="W945" s="11">
        <v>11</v>
      </c>
      <c r="X945" s="11">
        <v>0</v>
      </c>
      <c r="Y945" s="11">
        <f t="shared" si="86"/>
        <v>2705</v>
      </c>
      <c r="Z945" s="24">
        <f t="shared" si="87"/>
        <v>249</v>
      </c>
      <c r="AA945" s="11">
        <f t="shared" si="88"/>
        <v>2954</v>
      </c>
    </row>
    <row r="946" spans="1:27" x14ac:dyDescent="0.25">
      <c r="A946" s="22" t="str">
        <f t="shared" si="92"/>
        <v>City of Yonkers Ward 10 ED 21</v>
      </c>
      <c r="B946" s="11">
        <v>251021</v>
      </c>
      <c r="C946" s="11">
        <v>27</v>
      </c>
      <c r="D946" s="11">
        <v>27</v>
      </c>
      <c r="E946" s="11">
        <v>26</v>
      </c>
      <c r="F946" s="11">
        <v>28</v>
      </c>
      <c r="G946" s="11">
        <v>28</v>
      </c>
      <c r="H946" s="11">
        <v>25</v>
      </c>
      <c r="I946" s="11">
        <v>26</v>
      </c>
      <c r="J946" s="11">
        <v>56</v>
      </c>
      <c r="K946" s="11">
        <v>52</v>
      </c>
      <c r="L946" s="11">
        <v>54</v>
      </c>
      <c r="M946" s="11">
        <v>52</v>
      </c>
      <c r="N946" s="11">
        <v>50</v>
      </c>
      <c r="O946" s="11">
        <v>50</v>
      </c>
      <c r="P946" s="11">
        <v>52</v>
      </c>
      <c r="Q946" s="11">
        <v>7</v>
      </c>
      <c r="R946" s="11">
        <v>6</v>
      </c>
      <c r="S946" s="11">
        <v>6</v>
      </c>
      <c r="T946" s="11">
        <v>5</v>
      </c>
      <c r="U946" s="11">
        <v>7</v>
      </c>
      <c r="V946" s="11">
        <v>8</v>
      </c>
      <c r="W946" s="11">
        <v>7</v>
      </c>
      <c r="X946" s="11">
        <v>0</v>
      </c>
      <c r="Y946" s="11">
        <f t="shared" ref="Y946:Y988" si="93">SUM(C946:X946)</f>
        <v>599</v>
      </c>
      <c r="Z946" s="24">
        <f t="shared" ref="Z946:Z988" si="94">SUM(AA946-Y946)</f>
        <v>108</v>
      </c>
      <c r="AA946" s="11">
        <f t="shared" ref="AA946:AA988" si="95">VLOOKUP(B946,KEY,2,FALSE)*7</f>
        <v>707</v>
      </c>
    </row>
    <row r="947" spans="1:27" ht="13.8" thickBot="1" x14ac:dyDescent="0.3">
      <c r="A947" s="18" t="str">
        <f t="shared" si="92"/>
        <v>City of Yonkers Ward 10 ED 25</v>
      </c>
      <c r="B947" s="19">
        <v>251025</v>
      </c>
      <c r="C947" s="19">
        <v>138</v>
      </c>
      <c r="D947" s="19">
        <v>130</v>
      </c>
      <c r="E947" s="19">
        <v>137</v>
      </c>
      <c r="F947" s="19">
        <v>129</v>
      </c>
      <c r="G947" s="19">
        <v>146</v>
      </c>
      <c r="H947" s="19">
        <v>123</v>
      </c>
      <c r="I947" s="19">
        <v>130</v>
      </c>
      <c r="J947" s="19">
        <v>158</v>
      </c>
      <c r="K947" s="19">
        <v>148</v>
      </c>
      <c r="L947" s="19">
        <v>143</v>
      </c>
      <c r="M947" s="19">
        <v>138</v>
      </c>
      <c r="N947" s="19">
        <v>132</v>
      </c>
      <c r="O947" s="19">
        <v>144</v>
      </c>
      <c r="P947" s="19">
        <v>137</v>
      </c>
      <c r="Q947" s="19">
        <v>17</v>
      </c>
      <c r="R947" s="19">
        <v>19</v>
      </c>
      <c r="S947" s="19">
        <v>21</v>
      </c>
      <c r="T947" s="19">
        <v>18</v>
      </c>
      <c r="U947" s="19">
        <v>23</v>
      </c>
      <c r="V947" s="19">
        <v>15</v>
      </c>
      <c r="W947" s="19">
        <v>16</v>
      </c>
      <c r="X947" s="19">
        <v>0</v>
      </c>
      <c r="Y947" s="19">
        <f t="shared" si="93"/>
        <v>2062</v>
      </c>
      <c r="Z947" s="26">
        <f t="shared" si="94"/>
        <v>360</v>
      </c>
      <c r="AA947" s="19">
        <f t="shared" si="95"/>
        <v>2422</v>
      </c>
    </row>
    <row r="948" spans="1:27" x14ac:dyDescent="0.25">
      <c r="A948" s="22"/>
      <c r="B948" s="11" t="s">
        <v>977</v>
      </c>
      <c r="C948" s="11">
        <f>SUM(C928:C947)</f>
        <v>2335</v>
      </c>
      <c r="D948" s="11">
        <f t="shared" ref="D948:AA948" si="96">SUM(D928:D947)</f>
        <v>2197</v>
      </c>
      <c r="E948" s="11">
        <f t="shared" si="96"/>
        <v>2281</v>
      </c>
      <c r="F948" s="11">
        <f t="shared" si="96"/>
        <v>2316</v>
      </c>
      <c r="G948" s="11">
        <f t="shared" si="96"/>
        <v>2373</v>
      </c>
      <c r="H948" s="11">
        <f t="shared" si="96"/>
        <v>2141</v>
      </c>
      <c r="I948" s="11">
        <f t="shared" si="96"/>
        <v>2227</v>
      </c>
      <c r="J948" s="11">
        <f t="shared" si="96"/>
        <v>2428</v>
      </c>
      <c r="K948" s="11">
        <f t="shared" si="96"/>
        <v>2279</v>
      </c>
      <c r="L948" s="11">
        <f t="shared" si="96"/>
        <v>2314</v>
      </c>
      <c r="M948" s="11">
        <f t="shared" si="96"/>
        <v>2208</v>
      </c>
      <c r="N948" s="11">
        <f t="shared" si="96"/>
        <v>2123</v>
      </c>
      <c r="O948" s="11">
        <f t="shared" si="96"/>
        <v>2248</v>
      </c>
      <c r="P948" s="11">
        <f t="shared" si="96"/>
        <v>2201</v>
      </c>
      <c r="Q948" s="11">
        <f t="shared" si="96"/>
        <v>262</v>
      </c>
      <c r="R948" s="11">
        <f t="shared" si="96"/>
        <v>243</v>
      </c>
      <c r="S948" s="11">
        <f t="shared" si="96"/>
        <v>285</v>
      </c>
      <c r="T948" s="11">
        <f t="shared" si="96"/>
        <v>247</v>
      </c>
      <c r="U948" s="11">
        <f t="shared" si="96"/>
        <v>288</v>
      </c>
      <c r="V948" s="11">
        <f t="shared" si="96"/>
        <v>196</v>
      </c>
      <c r="W948" s="11">
        <f t="shared" si="96"/>
        <v>204</v>
      </c>
      <c r="X948" s="11">
        <f t="shared" si="96"/>
        <v>0</v>
      </c>
      <c r="Y948" s="11">
        <f t="shared" si="96"/>
        <v>33396</v>
      </c>
      <c r="Z948" s="11">
        <f t="shared" si="96"/>
        <v>5363</v>
      </c>
      <c r="AA948" s="11">
        <f t="shared" si="96"/>
        <v>38759</v>
      </c>
    </row>
    <row r="949" spans="1:27" x14ac:dyDescent="0.25">
      <c r="A949" s="22" t="str">
        <f t="shared" si="92"/>
        <v>City of Yonkers Ward 11 ED 1</v>
      </c>
      <c r="B949" s="11">
        <v>251101</v>
      </c>
      <c r="C949" s="11">
        <v>194</v>
      </c>
      <c r="D949" s="11">
        <v>178</v>
      </c>
      <c r="E949" s="11">
        <v>185</v>
      </c>
      <c r="F949" s="11">
        <v>192</v>
      </c>
      <c r="G949" s="11">
        <v>185</v>
      </c>
      <c r="H949" s="11">
        <v>174</v>
      </c>
      <c r="I949" s="11">
        <v>180</v>
      </c>
      <c r="J949" s="11">
        <v>207</v>
      </c>
      <c r="K949" s="11">
        <v>206</v>
      </c>
      <c r="L949" s="11">
        <v>210</v>
      </c>
      <c r="M949" s="11">
        <v>202</v>
      </c>
      <c r="N949" s="11">
        <v>195</v>
      </c>
      <c r="O949" s="11">
        <v>198</v>
      </c>
      <c r="P949" s="11">
        <v>197</v>
      </c>
      <c r="Q949" s="11">
        <v>24</v>
      </c>
      <c r="R949" s="11">
        <v>16</v>
      </c>
      <c r="S949" s="11">
        <v>17</v>
      </c>
      <c r="T949" s="11">
        <v>15</v>
      </c>
      <c r="U949" s="11">
        <v>18</v>
      </c>
      <c r="V949" s="11">
        <v>17</v>
      </c>
      <c r="W949" s="11">
        <v>15</v>
      </c>
      <c r="X949" s="11">
        <v>1</v>
      </c>
      <c r="Y949" s="11">
        <f t="shared" si="93"/>
        <v>2826</v>
      </c>
      <c r="Z949" s="24">
        <f t="shared" si="94"/>
        <v>331</v>
      </c>
      <c r="AA949" s="11">
        <f t="shared" si="95"/>
        <v>3157</v>
      </c>
    </row>
    <row r="950" spans="1:27" x14ac:dyDescent="0.25">
      <c r="A950" s="22" t="str">
        <f t="shared" si="92"/>
        <v>City of Yonkers Ward 11 ED 2</v>
      </c>
      <c r="B950" s="11">
        <v>251102</v>
      </c>
      <c r="C950" s="11">
        <v>158</v>
      </c>
      <c r="D950" s="11">
        <v>141</v>
      </c>
      <c r="E950" s="11">
        <v>158</v>
      </c>
      <c r="F950" s="11">
        <v>155</v>
      </c>
      <c r="G950" s="11">
        <v>155</v>
      </c>
      <c r="H950" s="11">
        <v>143</v>
      </c>
      <c r="I950" s="11">
        <v>146</v>
      </c>
      <c r="J950" s="11">
        <v>166</v>
      </c>
      <c r="K950" s="11">
        <v>156</v>
      </c>
      <c r="L950" s="11">
        <v>151</v>
      </c>
      <c r="M950" s="11">
        <v>143</v>
      </c>
      <c r="N950" s="11">
        <v>149</v>
      </c>
      <c r="O950" s="11">
        <v>147</v>
      </c>
      <c r="P950" s="11">
        <v>140</v>
      </c>
      <c r="Q950" s="11">
        <v>18</v>
      </c>
      <c r="R950" s="11">
        <v>13</v>
      </c>
      <c r="S950" s="11">
        <v>18</v>
      </c>
      <c r="T950" s="11">
        <v>20</v>
      </c>
      <c r="U950" s="11">
        <v>16</v>
      </c>
      <c r="V950" s="11">
        <v>13</v>
      </c>
      <c r="W950" s="11">
        <v>16</v>
      </c>
      <c r="X950" s="11">
        <v>0</v>
      </c>
      <c r="Y950" s="11">
        <f t="shared" si="93"/>
        <v>2222</v>
      </c>
      <c r="Z950" s="24">
        <f t="shared" si="94"/>
        <v>361</v>
      </c>
      <c r="AA950" s="11">
        <f t="shared" si="95"/>
        <v>2583</v>
      </c>
    </row>
    <row r="951" spans="1:27" x14ac:dyDescent="0.25">
      <c r="A951" s="22" t="str">
        <f t="shared" si="92"/>
        <v>City of Yonkers Ward 11 ED 3</v>
      </c>
      <c r="B951" s="11">
        <v>251103</v>
      </c>
      <c r="C951" s="11">
        <v>149</v>
      </c>
      <c r="D951" s="11">
        <v>141</v>
      </c>
      <c r="E951" s="11">
        <v>143</v>
      </c>
      <c r="F951" s="11">
        <v>144</v>
      </c>
      <c r="G951" s="11">
        <v>143</v>
      </c>
      <c r="H951" s="11">
        <v>138</v>
      </c>
      <c r="I951" s="11">
        <v>142</v>
      </c>
      <c r="J951" s="11">
        <v>210</v>
      </c>
      <c r="K951" s="11">
        <v>203</v>
      </c>
      <c r="L951" s="11">
        <v>208</v>
      </c>
      <c r="M951" s="11">
        <v>206</v>
      </c>
      <c r="N951" s="11">
        <v>202</v>
      </c>
      <c r="O951" s="11">
        <v>203</v>
      </c>
      <c r="P951" s="11">
        <v>204</v>
      </c>
      <c r="Q951" s="11">
        <v>20</v>
      </c>
      <c r="R951" s="11">
        <v>18</v>
      </c>
      <c r="S951" s="11">
        <v>19</v>
      </c>
      <c r="T951" s="11">
        <v>15</v>
      </c>
      <c r="U951" s="11">
        <v>14</v>
      </c>
      <c r="V951" s="11">
        <v>12</v>
      </c>
      <c r="W951" s="11">
        <v>12</v>
      </c>
      <c r="X951" s="11">
        <v>0</v>
      </c>
      <c r="Y951" s="11">
        <f t="shared" si="93"/>
        <v>2546</v>
      </c>
      <c r="Z951" s="24">
        <f t="shared" si="94"/>
        <v>254</v>
      </c>
      <c r="AA951" s="11">
        <f t="shared" si="95"/>
        <v>2800</v>
      </c>
    </row>
    <row r="952" spans="1:27" x14ac:dyDescent="0.25">
      <c r="A952" s="22" t="str">
        <f t="shared" si="92"/>
        <v>City of Yonkers Ward 11 ED 4</v>
      </c>
      <c r="B952" s="11">
        <v>251104</v>
      </c>
      <c r="C952" s="11">
        <v>225</v>
      </c>
      <c r="D952" s="11">
        <v>211</v>
      </c>
      <c r="E952" s="11">
        <v>220</v>
      </c>
      <c r="F952" s="11">
        <v>223</v>
      </c>
      <c r="G952" s="11">
        <v>222</v>
      </c>
      <c r="H952" s="11">
        <v>208</v>
      </c>
      <c r="I952" s="11">
        <v>205</v>
      </c>
      <c r="J952" s="11">
        <v>137</v>
      </c>
      <c r="K952" s="11">
        <v>130</v>
      </c>
      <c r="L952" s="11">
        <v>126</v>
      </c>
      <c r="M952" s="11">
        <v>121</v>
      </c>
      <c r="N952" s="11">
        <v>121</v>
      </c>
      <c r="O952" s="11">
        <v>121</v>
      </c>
      <c r="P952" s="11">
        <v>128</v>
      </c>
      <c r="Q952" s="11">
        <v>29</v>
      </c>
      <c r="R952" s="11">
        <v>18</v>
      </c>
      <c r="S952" s="11">
        <v>23</v>
      </c>
      <c r="T952" s="11">
        <v>23</v>
      </c>
      <c r="U952" s="11">
        <v>23</v>
      </c>
      <c r="V952" s="11">
        <v>18</v>
      </c>
      <c r="W952" s="11">
        <v>20</v>
      </c>
      <c r="X952" s="11">
        <v>0</v>
      </c>
      <c r="Y952" s="11">
        <f t="shared" si="93"/>
        <v>2552</v>
      </c>
      <c r="Z952" s="24">
        <f t="shared" si="94"/>
        <v>318</v>
      </c>
      <c r="AA952" s="11">
        <f t="shared" si="95"/>
        <v>2870</v>
      </c>
    </row>
    <row r="953" spans="1:27" x14ac:dyDescent="0.25">
      <c r="A953" s="22" t="str">
        <f t="shared" si="92"/>
        <v>City of Yonkers Ward 11 ED 5</v>
      </c>
      <c r="B953" s="11">
        <v>251105</v>
      </c>
      <c r="C953" s="11">
        <v>211</v>
      </c>
      <c r="D953" s="11">
        <v>191</v>
      </c>
      <c r="E953" s="11">
        <v>203</v>
      </c>
      <c r="F953" s="11">
        <v>211</v>
      </c>
      <c r="G953" s="11">
        <v>206</v>
      </c>
      <c r="H953" s="11">
        <v>188</v>
      </c>
      <c r="I953" s="11">
        <v>195</v>
      </c>
      <c r="J953" s="11">
        <v>209</v>
      </c>
      <c r="K953" s="11">
        <v>192</v>
      </c>
      <c r="L953" s="11">
        <v>193</v>
      </c>
      <c r="M953" s="11">
        <v>181</v>
      </c>
      <c r="N953" s="11">
        <v>185</v>
      </c>
      <c r="O953" s="11">
        <v>189</v>
      </c>
      <c r="P953" s="11">
        <v>185</v>
      </c>
      <c r="Q953" s="11">
        <v>20</v>
      </c>
      <c r="R953" s="11">
        <v>14</v>
      </c>
      <c r="S953" s="11">
        <v>26</v>
      </c>
      <c r="T953" s="11">
        <v>23</v>
      </c>
      <c r="U953" s="11">
        <v>19</v>
      </c>
      <c r="V953" s="11">
        <v>12</v>
      </c>
      <c r="W953" s="11">
        <v>14</v>
      </c>
      <c r="X953" s="11">
        <v>0</v>
      </c>
      <c r="Y953" s="11">
        <f t="shared" si="93"/>
        <v>2867</v>
      </c>
      <c r="Z953" s="24">
        <f t="shared" si="94"/>
        <v>409</v>
      </c>
      <c r="AA953" s="11">
        <f t="shared" si="95"/>
        <v>3276</v>
      </c>
    </row>
    <row r="954" spans="1:27" x14ac:dyDescent="0.25">
      <c r="A954" s="22" t="str">
        <f t="shared" si="92"/>
        <v>City of Yonkers Ward 11 ED 6</v>
      </c>
      <c r="B954" s="11">
        <v>251106</v>
      </c>
      <c r="C954" s="11">
        <v>60</v>
      </c>
      <c r="D954" s="11">
        <v>53</v>
      </c>
      <c r="E954" s="11">
        <v>59</v>
      </c>
      <c r="F954" s="11">
        <v>60</v>
      </c>
      <c r="G954" s="11">
        <v>61</v>
      </c>
      <c r="H954" s="11">
        <v>50</v>
      </c>
      <c r="I954" s="11">
        <v>60</v>
      </c>
      <c r="J954" s="11">
        <v>65</v>
      </c>
      <c r="K954" s="11">
        <v>65</v>
      </c>
      <c r="L954" s="11">
        <v>63</v>
      </c>
      <c r="M954" s="11">
        <v>58</v>
      </c>
      <c r="N954" s="11">
        <v>57</v>
      </c>
      <c r="O954" s="11">
        <v>63</v>
      </c>
      <c r="P954" s="11">
        <v>61</v>
      </c>
      <c r="Q954" s="11">
        <v>4</v>
      </c>
      <c r="R954" s="11">
        <v>2</v>
      </c>
      <c r="S954" s="11">
        <v>7</v>
      </c>
      <c r="T954" s="11">
        <v>7</v>
      </c>
      <c r="U954" s="11">
        <v>5</v>
      </c>
      <c r="V954" s="11">
        <v>2</v>
      </c>
      <c r="W954" s="11">
        <v>3</v>
      </c>
      <c r="X954" s="11">
        <v>0</v>
      </c>
      <c r="Y954" s="11">
        <f t="shared" si="93"/>
        <v>865</v>
      </c>
      <c r="Z954" s="24">
        <f t="shared" si="94"/>
        <v>143</v>
      </c>
      <c r="AA954" s="11">
        <f t="shared" si="95"/>
        <v>1008</v>
      </c>
    </row>
    <row r="955" spans="1:27" x14ac:dyDescent="0.25">
      <c r="A955" s="22" t="str">
        <f t="shared" si="92"/>
        <v>City of Yonkers Ward 11 ED 7</v>
      </c>
      <c r="B955" s="11">
        <v>251107</v>
      </c>
      <c r="C955" s="11">
        <v>142</v>
      </c>
      <c r="D955" s="11">
        <v>136</v>
      </c>
      <c r="E955" s="11">
        <v>138</v>
      </c>
      <c r="F955" s="11">
        <v>141</v>
      </c>
      <c r="G955" s="11">
        <v>140</v>
      </c>
      <c r="H955" s="11">
        <v>133</v>
      </c>
      <c r="I955" s="11">
        <v>133</v>
      </c>
      <c r="J955" s="11">
        <v>168</v>
      </c>
      <c r="K955" s="11">
        <v>162</v>
      </c>
      <c r="L955" s="11">
        <v>160</v>
      </c>
      <c r="M955" s="11">
        <v>153</v>
      </c>
      <c r="N955" s="11">
        <v>159</v>
      </c>
      <c r="O955" s="11">
        <v>158</v>
      </c>
      <c r="P955" s="11">
        <v>160</v>
      </c>
      <c r="Q955" s="11">
        <v>16</v>
      </c>
      <c r="R955" s="11">
        <v>15</v>
      </c>
      <c r="S955" s="11">
        <v>22</v>
      </c>
      <c r="T955" s="11">
        <v>21</v>
      </c>
      <c r="U955" s="11">
        <v>14</v>
      </c>
      <c r="V955" s="11">
        <v>10</v>
      </c>
      <c r="W955" s="11">
        <v>17</v>
      </c>
      <c r="X955" s="11">
        <v>0</v>
      </c>
      <c r="Y955" s="11">
        <f t="shared" si="93"/>
        <v>2198</v>
      </c>
      <c r="Z955" s="24">
        <f t="shared" si="94"/>
        <v>252</v>
      </c>
      <c r="AA955" s="11">
        <f t="shared" si="95"/>
        <v>2450</v>
      </c>
    </row>
    <row r="956" spans="1:27" x14ac:dyDescent="0.25">
      <c r="A956" s="22" t="str">
        <f t="shared" si="92"/>
        <v>City of Yonkers Ward 11 ED 8</v>
      </c>
      <c r="B956" s="11">
        <v>251108</v>
      </c>
      <c r="C956" s="11">
        <v>110</v>
      </c>
      <c r="D956" s="11">
        <v>101</v>
      </c>
      <c r="E956" s="11">
        <v>108</v>
      </c>
      <c r="F956" s="11">
        <v>110</v>
      </c>
      <c r="G956" s="11">
        <v>111</v>
      </c>
      <c r="H956" s="11">
        <v>101</v>
      </c>
      <c r="I956" s="11">
        <v>111</v>
      </c>
      <c r="J956" s="11">
        <v>124</v>
      </c>
      <c r="K956" s="11">
        <v>113</v>
      </c>
      <c r="L956" s="11">
        <v>124</v>
      </c>
      <c r="M956" s="11">
        <v>114</v>
      </c>
      <c r="N956" s="11">
        <v>113</v>
      </c>
      <c r="O956" s="11">
        <v>116</v>
      </c>
      <c r="P956" s="11">
        <v>118</v>
      </c>
      <c r="Q956" s="11">
        <v>14</v>
      </c>
      <c r="R956" s="11">
        <v>15</v>
      </c>
      <c r="S956" s="11">
        <v>12</v>
      </c>
      <c r="T956" s="11">
        <v>17</v>
      </c>
      <c r="U956" s="11">
        <v>15</v>
      </c>
      <c r="V956" s="11">
        <v>12</v>
      </c>
      <c r="W956" s="11">
        <v>10</v>
      </c>
      <c r="X956" s="11">
        <v>0</v>
      </c>
      <c r="Y956" s="11">
        <f t="shared" si="93"/>
        <v>1669</v>
      </c>
      <c r="Z956" s="24">
        <f t="shared" si="94"/>
        <v>214</v>
      </c>
      <c r="AA956" s="11">
        <f t="shared" si="95"/>
        <v>1883</v>
      </c>
    </row>
    <row r="957" spans="1:27" x14ac:dyDescent="0.25">
      <c r="A957" s="22" t="str">
        <f t="shared" si="92"/>
        <v>City of Yonkers Ward 11 ED 9</v>
      </c>
      <c r="B957" s="11">
        <v>251109</v>
      </c>
      <c r="C957" s="11">
        <v>97</v>
      </c>
      <c r="D957" s="11">
        <v>89</v>
      </c>
      <c r="E957" s="11">
        <v>91</v>
      </c>
      <c r="F957" s="11">
        <v>94</v>
      </c>
      <c r="G957" s="11">
        <v>96</v>
      </c>
      <c r="H957" s="11">
        <v>87</v>
      </c>
      <c r="I957" s="11">
        <v>92</v>
      </c>
      <c r="J957" s="11">
        <v>124</v>
      </c>
      <c r="K957" s="11">
        <v>126</v>
      </c>
      <c r="L957" s="11">
        <v>124</v>
      </c>
      <c r="M957" s="11">
        <v>119</v>
      </c>
      <c r="N957" s="11">
        <v>114</v>
      </c>
      <c r="O957" s="11">
        <v>125</v>
      </c>
      <c r="P957" s="11">
        <v>119</v>
      </c>
      <c r="Q957" s="11">
        <v>8</v>
      </c>
      <c r="R957" s="11">
        <v>10</v>
      </c>
      <c r="S957" s="11">
        <v>12</v>
      </c>
      <c r="T957" s="11">
        <v>12</v>
      </c>
      <c r="U957" s="11">
        <v>12</v>
      </c>
      <c r="V957" s="11">
        <v>9</v>
      </c>
      <c r="W957" s="11">
        <v>12</v>
      </c>
      <c r="X957" s="11">
        <v>0</v>
      </c>
      <c r="Y957" s="11">
        <f t="shared" si="93"/>
        <v>1572</v>
      </c>
      <c r="Z957" s="24">
        <f t="shared" si="94"/>
        <v>136</v>
      </c>
      <c r="AA957" s="11">
        <f t="shared" si="95"/>
        <v>1708</v>
      </c>
    </row>
    <row r="958" spans="1:27" x14ac:dyDescent="0.25">
      <c r="A958" s="22" t="str">
        <f t="shared" si="92"/>
        <v>City of Yonkers Ward 11 ED 10</v>
      </c>
      <c r="B958" s="11">
        <v>251110</v>
      </c>
      <c r="C958" s="11">
        <v>154</v>
      </c>
      <c r="D958" s="11">
        <v>146</v>
      </c>
      <c r="E958" s="11">
        <v>152</v>
      </c>
      <c r="F958" s="11">
        <v>146</v>
      </c>
      <c r="G958" s="11">
        <v>147</v>
      </c>
      <c r="H958" s="11">
        <v>147</v>
      </c>
      <c r="I958" s="11">
        <v>143</v>
      </c>
      <c r="J958" s="11">
        <v>176</v>
      </c>
      <c r="K958" s="11">
        <v>161</v>
      </c>
      <c r="L958" s="11">
        <v>163</v>
      </c>
      <c r="M958" s="11">
        <v>158</v>
      </c>
      <c r="N958" s="11">
        <v>155</v>
      </c>
      <c r="O958" s="11">
        <v>158</v>
      </c>
      <c r="P958" s="11">
        <v>166</v>
      </c>
      <c r="Q958" s="11">
        <v>24</v>
      </c>
      <c r="R958" s="11">
        <v>20</v>
      </c>
      <c r="S958" s="11">
        <v>27</v>
      </c>
      <c r="T958" s="11">
        <v>28</v>
      </c>
      <c r="U958" s="11">
        <v>23</v>
      </c>
      <c r="V958" s="11">
        <v>17</v>
      </c>
      <c r="W958" s="11">
        <v>18</v>
      </c>
      <c r="X958" s="11">
        <v>0</v>
      </c>
      <c r="Y958" s="11">
        <f t="shared" si="93"/>
        <v>2329</v>
      </c>
      <c r="Z958" s="24">
        <f t="shared" si="94"/>
        <v>310</v>
      </c>
      <c r="AA958" s="11">
        <f t="shared" si="95"/>
        <v>2639</v>
      </c>
    </row>
    <row r="959" spans="1:27" x14ac:dyDescent="0.25">
      <c r="A959" s="22" t="str">
        <f t="shared" si="92"/>
        <v>City of Yonkers Ward 11 ED 11</v>
      </c>
      <c r="B959" s="11">
        <v>251111</v>
      </c>
      <c r="C959" s="11">
        <v>158</v>
      </c>
      <c r="D959" s="11">
        <v>152</v>
      </c>
      <c r="E959" s="11">
        <v>158</v>
      </c>
      <c r="F959" s="11">
        <v>162</v>
      </c>
      <c r="G959" s="11">
        <v>158</v>
      </c>
      <c r="H959" s="11">
        <v>148</v>
      </c>
      <c r="I959" s="11">
        <v>153</v>
      </c>
      <c r="J959" s="11">
        <v>139</v>
      </c>
      <c r="K959" s="11">
        <v>128</v>
      </c>
      <c r="L959" s="11">
        <v>126</v>
      </c>
      <c r="M959" s="11">
        <v>130</v>
      </c>
      <c r="N959" s="11">
        <v>126</v>
      </c>
      <c r="O959" s="11">
        <v>130</v>
      </c>
      <c r="P959" s="11">
        <v>127</v>
      </c>
      <c r="Q959" s="11">
        <v>14</v>
      </c>
      <c r="R959" s="11">
        <v>9</v>
      </c>
      <c r="S959" s="11">
        <v>13</v>
      </c>
      <c r="T959" s="11">
        <v>10</v>
      </c>
      <c r="U959" s="11">
        <v>8</v>
      </c>
      <c r="V959" s="11">
        <v>8</v>
      </c>
      <c r="W959" s="11">
        <v>8</v>
      </c>
      <c r="X959" s="11">
        <v>0</v>
      </c>
      <c r="Y959" s="11">
        <f t="shared" si="93"/>
        <v>2065</v>
      </c>
      <c r="Z959" s="24">
        <f t="shared" si="94"/>
        <v>315</v>
      </c>
      <c r="AA959" s="11">
        <f t="shared" si="95"/>
        <v>2380</v>
      </c>
    </row>
    <row r="960" spans="1:27" x14ac:dyDescent="0.25">
      <c r="A960" s="22" t="str">
        <f t="shared" si="92"/>
        <v>City of Yonkers Ward 11 ED 12</v>
      </c>
      <c r="B960" s="11">
        <v>251112</v>
      </c>
      <c r="C960" s="11">
        <v>238</v>
      </c>
      <c r="D960" s="11">
        <v>219</v>
      </c>
      <c r="E960" s="11">
        <v>231</v>
      </c>
      <c r="F960" s="11">
        <v>232</v>
      </c>
      <c r="G960" s="11">
        <v>229</v>
      </c>
      <c r="H960" s="11">
        <v>223</v>
      </c>
      <c r="I960" s="11">
        <v>223</v>
      </c>
      <c r="J960" s="11">
        <v>106</v>
      </c>
      <c r="K960" s="11">
        <v>101</v>
      </c>
      <c r="L960" s="11">
        <v>97</v>
      </c>
      <c r="M960" s="11">
        <v>98</v>
      </c>
      <c r="N960" s="11">
        <v>99</v>
      </c>
      <c r="O960" s="11">
        <v>102</v>
      </c>
      <c r="P960" s="11">
        <v>98</v>
      </c>
      <c r="Q960" s="11">
        <v>20</v>
      </c>
      <c r="R960" s="11">
        <v>16</v>
      </c>
      <c r="S960" s="11">
        <v>18</v>
      </c>
      <c r="T960" s="11">
        <v>18</v>
      </c>
      <c r="U960" s="11">
        <v>12</v>
      </c>
      <c r="V960" s="11">
        <v>14</v>
      </c>
      <c r="W960" s="11">
        <v>13</v>
      </c>
      <c r="X960" s="11">
        <v>0</v>
      </c>
      <c r="Y960" s="11">
        <f t="shared" si="93"/>
        <v>2407</v>
      </c>
      <c r="Z960" s="24">
        <f t="shared" si="94"/>
        <v>274</v>
      </c>
      <c r="AA960" s="11">
        <f t="shared" si="95"/>
        <v>2681</v>
      </c>
    </row>
    <row r="961" spans="1:27" x14ac:dyDescent="0.25">
      <c r="A961" s="22" t="str">
        <f t="shared" si="92"/>
        <v>City of Yonkers Ward 11 ED 13</v>
      </c>
      <c r="B961" s="11">
        <v>251113</v>
      </c>
      <c r="C961" s="11">
        <v>72</v>
      </c>
      <c r="D961" s="11">
        <v>71</v>
      </c>
      <c r="E961" s="11">
        <v>68</v>
      </c>
      <c r="F961" s="11">
        <v>74</v>
      </c>
      <c r="G961" s="11">
        <v>71</v>
      </c>
      <c r="H961" s="11">
        <v>69</v>
      </c>
      <c r="I961" s="11">
        <v>70</v>
      </c>
      <c r="J961" s="11">
        <v>33</v>
      </c>
      <c r="K961" s="11">
        <v>29</v>
      </c>
      <c r="L961" s="11">
        <v>30</v>
      </c>
      <c r="M961" s="11">
        <v>27</v>
      </c>
      <c r="N961" s="11">
        <v>30</v>
      </c>
      <c r="O961" s="11">
        <v>28</v>
      </c>
      <c r="P961" s="11">
        <v>29</v>
      </c>
      <c r="Q961" s="11">
        <v>4</v>
      </c>
      <c r="R961" s="11">
        <v>5</v>
      </c>
      <c r="S961" s="11">
        <v>6</v>
      </c>
      <c r="T961" s="11">
        <v>7</v>
      </c>
      <c r="U961" s="11">
        <v>5</v>
      </c>
      <c r="V961" s="11">
        <v>6</v>
      </c>
      <c r="W961" s="11">
        <v>5</v>
      </c>
      <c r="X961" s="11">
        <v>0</v>
      </c>
      <c r="Y961" s="11">
        <f t="shared" si="93"/>
        <v>739</v>
      </c>
      <c r="Z961" s="24">
        <f t="shared" si="94"/>
        <v>73</v>
      </c>
      <c r="AA961" s="11">
        <f t="shared" si="95"/>
        <v>812</v>
      </c>
    </row>
    <row r="962" spans="1:27" x14ac:dyDescent="0.25">
      <c r="A962" s="22" t="str">
        <f t="shared" si="92"/>
        <v>City of Yonkers Ward 11 ED 14</v>
      </c>
      <c r="B962" s="11">
        <v>251114</v>
      </c>
      <c r="C962" s="11">
        <v>154</v>
      </c>
      <c r="D962" s="11">
        <v>144</v>
      </c>
      <c r="E962" s="11">
        <v>152</v>
      </c>
      <c r="F962" s="11">
        <v>152</v>
      </c>
      <c r="G962" s="11">
        <v>146</v>
      </c>
      <c r="H962" s="11">
        <v>138</v>
      </c>
      <c r="I962" s="11">
        <v>144</v>
      </c>
      <c r="J962" s="11">
        <v>81</v>
      </c>
      <c r="K962" s="11">
        <v>76</v>
      </c>
      <c r="L962" s="11">
        <v>74</v>
      </c>
      <c r="M962" s="11">
        <v>74</v>
      </c>
      <c r="N962" s="11">
        <v>70</v>
      </c>
      <c r="O962" s="11">
        <v>70</v>
      </c>
      <c r="P962" s="11">
        <v>74</v>
      </c>
      <c r="Q962" s="11">
        <v>7</v>
      </c>
      <c r="R962" s="11">
        <v>5</v>
      </c>
      <c r="S962" s="11">
        <v>5</v>
      </c>
      <c r="T962" s="11">
        <v>5</v>
      </c>
      <c r="U962" s="11">
        <v>8</v>
      </c>
      <c r="V962" s="11">
        <v>5</v>
      </c>
      <c r="W962" s="11">
        <v>5</v>
      </c>
      <c r="X962" s="11">
        <v>0</v>
      </c>
      <c r="Y962" s="11">
        <f t="shared" si="93"/>
        <v>1589</v>
      </c>
      <c r="Z962" s="24">
        <f t="shared" si="94"/>
        <v>469</v>
      </c>
      <c r="AA962" s="11">
        <f t="shared" si="95"/>
        <v>2058</v>
      </c>
    </row>
    <row r="963" spans="1:27" x14ac:dyDescent="0.25">
      <c r="A963" s="22" t="str">
        <f t="shared" si="92"/>
        <v>City of Yonkers Ward 11 ED 16</v>
      </c>
      <c r="B963" s="11">
        <v>251116</v>
      </c>
      <c r="C963" s="11">
        <v>119</v>
      </c>
      <c r="D963" s="11">
        <v>109</v>
      </c>
      <c r="E963" s="11">
        <v>112</v>
      </c>
      <c r="F963" s="11">
        <v>117</v>
      </c>
      <c r="G963" s="11">
        <v>114</v>
      </c>
      <c r="H963" s="11">
        <v>110</v>
      </c>
      <c r="I963" s="11">
        <v>107</v>
      </c>
      <c r="J963" s="11">
        <v>45</v>
      </c>
      <c r="K963" s="11">
        <v>39</v>
      </c>
      <c r="L963" s="11">
        <v>39</v>
      </c>
      <c r="M963" s="11">
        <v>37</v>
      </c>
      <c r="N963" s="11">
        <v>38</v>
      </c>
      <c r="O963" s="11">
        <v>39</v>
      </c>
      <c r="P963" s="11">
        <v>39</v>
      </c>
      <c r="Q963" s="11">
        <v>6</v>
      </c>
      <c r="R963" s="11">
        <v>6</v>
      </c>
      <c r="S963" s="11">
        <v>6</v>
      </c>
      <c r="T963" s="11">
        <v>8</v>
      </c>
      <c r="U963" s="11">
        <v>5</v>
      </c>
      <c r="V963" s="11">
        <v>5</v>
      </c>
      <c r="W963" s="11">
        <v>3</v>
      </c>
      <c r="X963" s="11">
        <v>0</v>
      </c>
      <c r="Y963" s="11">
        <f t="shared" si="93"/>
        <v>1103</v>
      </c>
      <c r="Z963" s="24">
        <f t="shared" si="94"/>
        <v>136</v>
      </c>
      <c r="AA963" s="11">
        <f t="shared" si="95"/>
        <v>1239</v>
      </c>
    </row>
    <row r="964" spans="1:27" x14ac:dyDescent="0.25">
      <c r="A964" s="22" t="str">
        <f t="shared" si="92"/>
        <v>City of Yonkers Ward 11 ED 17</v>
      </c>
      <c r="B964" s="11">
        <v>251117</v>
      </c>
      <c r="C964" s="11">
        <v>157</v>
      </c>
      <c r="D964" s="11">
        <v>152</v>
      </c>
      <c r="E964" s="11">
        <v>153</v>
      </c>
      <c r="F964" s="11">
        <v>156</v>
      </c>
      <c r="G964" s="11">
        <v>168</v>
      </c>
      <c r="H964" s="11">
        <v>138</v>
      </c>
      <c r="I964" s="11">
        <v>140</v>
      </c>
      <c r="J964" s="11">
        <v>196</v>
      </c>
      <c r="K964" s="11">
        <v>186</v>
      </c>
      <c r="L964" s="11">
        <v>200</v>
      </c>
      <c r="M964" s="11">
        <v>185</v>
      </c>
      <c r="N964" s="11">
        <v>176</v>
      </c>
      <c r="O964" s="11">
        <v>197</v>
      </c>
      <c r="P964" s="11">
        <v>188</v>
      </c>
      <c r="Q964" s="11">
        <v>19</v>
      </c>
      <c r="R964" s="11">
        <v>21</v>
      </c>
      <c r="S964" s="11">
        <v>22</v>
      </c>
      <c r="T964" s="11">
        <v>28</v>
      </c>
      <c r="U964" s="11">
        <v>33</v>
      </c>
      <c r="V964" s="11">
        <v>16</v>
      </c>
      <c r="W964" s="11">
        <v>17</v>
      </c>
      <c r="X964" s="11">
        <v>1</v>
      </c>
      <c r="Y964" s="11">
        <f t="shared" si="93"/>
        <v>2549</v>
      </c>
      <c r="Z964" s="24">
        <f t="shared" si="94"/>
        <v>412</v>
      </c>
      <c r="AA964" s="11">
        <f t="shared" si="95"/>
        <v>2961</v>
      </c>
    </row>
    <row r="965" spans="1:27" x14ac:dyDescent="0.25">
      <c r="A965" s="22" t="str">
        <f t="shared" si="92"/>
        <v>City of Yonkers Ward 11 ED 18</v>
      </c>
      <c r="B965" s="11">
        <v>251118</v>
      </c>
      <c r="C965" s="11">
        <v>104</v>
      </c>
      <c r="D965" s="11">
        <v>97</v>
      </c>
      <c r="E965" s="11">
        <v>100</v>
      </c>
      <c r="F965" s="11">
        <v>99</v>
      </c>
      <c r="G965" s="11">
        <v>99</v>
      </c>
      <c r="H965" s="11">
        <v>93</v>
      </c>
      <c r="I965" s="11">
        <v>97</v>
      </c>
      <c r="J965" s="11">
        <v>83</v>
      </c>
      <c r="K965" s="11">
        <v>78</v>
      </c>
      <c r="L965" s="11">
        <v>87</v>
      </c>
      <c r="M965" s="11">
        <v>76</v>
      </c>
      <c r="N965" s="11">
        <v>71</v>
      </c>
      <c r="O965" s="11">
        <v>75</v>
      </c>
      <c r="P965" s="11">
        <v>73</v>
      </c>
      <c r="Q965" s="11">
        <v>14</v>
      </c>
      <c r="R965" s="11">
        <v>18</v>
      </c>
      <c r="S965" s="11">
        <v>14</v>
      </c>
      <c r="T965" s="11">
        <v>15</v>
      </c>
      <c r="U965" s="11">
        <v>12</v>
      </c>
      <c r="V965" s="11">
        <v>12</v>
      </c>
      <c r="W965" s="11">
        <v>11</v>
      </c>
      <c r="X965" s="11">
        <v>0</v>
      </c>
      <c r="Y965" s="11">
        <f t="shared" si="93"/>
        <v>1328</v>
      </c>
      <c r="Z965" s="24">
        <f t="shared" si="94"/>
        <v>184</v>
      </c>
      <c r="AA965" s="11">
        <f t="shared" si="95"/>
        <v>1512</v>
      </c>
    </row>
    <row r="966" spans="1:27" x14ac:dyDescent="0.25">
      <c r="A966" s="22" t="str">
        <f t="shared" si="92"/>
        <v>City of Yonkers Ward 11 ED 19</v>
      </c>
      <c r="B966" s="11">
        <v>251119</v>
      </c>
      <c r="C966" s="11">
        <v>84</v>
      </c>
      <c r="D966" s="11">
        <v>75</v>
      </c>
      <c r="E966" s="11">
        <v>78</v>
      </c>
      <c r="F966" s="11">
        <v>77</v>
      </c>
      <c r="G966" s="11">
        <v>81</v>
      </c>
      <c r="H966" s="11">
        <v>74</v>
      </c>
      <c r="I966" s="11">
        <v>75</v>
      </c>
      <c r="J966" s="11">
        <v>127</v>
      </c>
      <c r="K966" s="11">
        <v>117</v>
      </c>
      <c r="L966" s="11">
        <v>120</v>
      </c>
      <c r="M966" s="11">
        <v>117</v>
      </c>
      <c r="N966" s="11">
        <v>112</v>
      </c>
      <c r="O966" s="11">
        <v>117</v>
      </c>
      <c r="P966" s="11">
        <v>111</v>
      </c>
      <c r="Q966" s="11">
        <v>7</v>
      </c>
      <c r="R966" s="11">
        <v>4</v>
      </c>
      <c r="S966" s="11">
        <v>7</v>
      </c>
      <c r="T966" s="11">
        <v>4</v>
      </c>
      <c r="U966" s="11">
        <v>4</v>
      </c>
      <c r="V966" s="11">
        <v>4</v>
      </c>
      <c r="W966" s="11">
        <v>3</v>
      </c>
      <c r="X966" s="11">
        <v>0</v>
      </c>
      <c r="Y966" s="11">
        <f t="shared" si="93"/>
        <v>1398</v>
      </c>
      <c r="Z966" s="24">
        <f t="shared" si="94"/>
        <v>247</v>
      </c>
      <c r="AA966" s="11">
        <f t="shared" si="95"/>
        <v>1645</v>
      </c>
    </row>
    <row r="967" spans="1:27" x14ac:dyDescent="0.25">
      <c r="A967" s="22" t="str">
        <f t="shared" si="92"/>
        <v>City of Yonkers Ward 11 ED 20</v>
      </c>
      <c r="B967" s="11">
        <v>251120</v>
      </c>
      <c r="C967" s="11">
        <v>71</v>
      </c>
      <c r="D967" s="11">
        <v>65</v>
      </c>
      <c r="E967" s="11">
        <v>72</v>
      </c>
      <c r="F967" s="11">
        <v>69</v>
      </c>
      <c r="G967" s="11">
        <v>75</v>
      </c>
      <c r="H967" s="11">
        <v>66</v>
      </c>
      <c r="I967" s="11">
        <v>68</v>
      </c>
      <c r="J967" s="11">
        <v>82</v>
      </c>
      <c r="K967" s="11">
        <v>79</v>
      </c>
      <c r="L967" s="11">
        <v>77</v>
      </c>
      <c r="M967" s="11">
        <v>76</v>
      </c>
      <c r="N967" s="11">
        <v>76</v>
      </c>
      <c r="O967" s="11">
        <v>76</v>
      </c>
      <c r="P967" s="11">
        <v>76</v>
      </c>
      <c r="Q967" s="11">
        <v>4</v>
      </c>
      <c r="R967" s="11">
        <v>4</v>
      </c>
      <c r="S967" s="11">
        <v>4</v>
      </c>
      <c r="T967" s="11">
        <v>3</v>
      </c>
      <c r="U967" s="11">
        <v>9</v>
      </c>
      <c r="V967" s="11">
        <v>7</v>
      </c>
      <c r="W967" s="11">
        <v>5</v>
      </c>
      <c r="X967" s="11">
        <v>1</v>
      </c>
      <c r="Y967" s="11">
        <f t="shared" si="93"/>
        <v>1065</v>
      </c>
      <c r="Z967" s="24">
        <f t="shared" si="94"/>
        <v>125</v>
      </c>
      <c r="AA967" s="11">
        <f t="shared" si="95"/>
        <v>1190</v>
      </c>
    </row>
    <row r="968" spans="1:27" ht="13.8" thickBot="1" x14ac:dyDescent="0.3">
      <c r="A968" s="18" t="str">
        <f t="shared" si="92"/>
        <v>City of Yonkers Ward 11 ED 21</v>
      </c>
      <c r="B968" s="19">
        <v>251121</v>
      </c>
      <c r="C968" s="19">
        <v>106</v>
      </c>
      <c r="D968" s="19">
        <v>104</v>
      </c>
      <c r="E968" s="19">
        <v>106</v>
      </c>
      <c r="F968" s="19">
        <v>107</v>
      </c>
      <c r="G968" s="19">
        <v>107</v>
      </c>
      <c r="H968" s="19">
        <v>103</v>
      </c>
      <c r="I968" s="19">
        <v>100</v>
      </c>
      <c r="J968" s="19">
        <v>50</v>
      </c>
      <c r="K968" s="19">
        <v>48</v>
      </c>
      <c r="L968" s="19">
        <v>48</v>
      </c>
      <c r="M968" s="19">
        <v>45</v>
      </c>
      <c r="N968" s="19">
        <v>47</v>
      </c>
      <c r="O968" s="19">
        <v>47</v>
      </c>
      <c r="P968" s="19">
        <v>49</v>
      </c>
      <c r="Q968" s="19">
        <v>6</v>
      </c>
      <c r="R968" s="19">
        <v>4</v>
      </c>
      <c r="S968" s="19">
        <v>6</v>
      </c>
      <c r="T968" s="19">
        <v>5</v>
      </c>
      <c r="U968" s="19">
        <v>3</v>
      </c>
      <c r="V968" s="19">
        <v>4</v>
      </c>
      <c r="W968" s="19">
        <v>4</v>
      </c>
      <c r="X968" s="19">
        <v>0</v>
      </c>
      <c r="Y968" s="19">
        <f t="shared" si="93"/>
        <v>1099</v>
      </c>
      <c r="Z968" s="26">
        <f t="shared" si="94"/>
        <v>126</v>
      </c>
      <c r="AA968" s="19">
        <f t="shared" si="95"/>
        <v>1225</v>
      </c>
    </row>
    <row r="969" spans="1:27" x14ac:dyDescent="0.25">
      <c r="A969" s="22"/>
      <c r="B969" s="11" t="s">
        <v>977</v>
      </c>
      <c r="C969" s="11">
        <f>SUM(C949:C968)</f>
        <v>2763</v>
      </c>
      <c r="D969" s="11">
        <f t="shared" ref="D969:AA969" si="97">SUM(D949:D968)</f>
        <v>2575</v>
      </c>
      <c r="E969" s="11">
        <f t="shared" si="97"/>
        <v>2687</v>
      </c>
      <c r="F969" s="11">
        <f t="shared" si="97"/>
        <v>2721</v>
      </c>
      <c r="G969" s="11">
        <f t="shared" si="97"/>
        <v>2714</v>
      </c>
      <c r="H969" s="11">
        <f t="shared" si="97"/>
        <v>2531</v>
      </c>
      <c r="I969" s="11">
        <f t="shared" si="97"/>
        <v>2584</v>
      </c>
      <c r="J969" s="11">
        <f t="shared" si="97"/>
        <v>2528</v>
      </c>
      <c r="K969" s="11">
        <f t="shared" si="97"/>
        <v>2395</v>
      </c>
      <c r="L969" s="11">
        <f t="shared" si="97"/>
        <v>2420</v>
      </c>
      <c r="M969" s="11">
        <f t="shared" si="97"/>
        <v>2320</v>
      </c>
      <c r="N969" s="11">
        <f t="shared" si="97"/>
        <v>2295</v>
      </c>
      <c r="O969" s="11">
        <f t="shared" si="97"/>
        <v>2359</v>
      </c>
      <c r="P969" s="11">
        <f t="shared" si="97"/>
        <v>2342</v>
      </c>
      <c r="Q969" s="11">
        <f t="shared" si="97"/>
        <v>278</v>
      </c>
      <c r="R969" s="11">
        <f t="shared" si="97"/>
        <v>233</v>
      </c>
      <c r="S969" s="11">
        <f t="shared" si="97"/>
        <v>284</v>
      </c>
      <c r="T969" s="11">
        <f t="shared" si="97"/>
        <v>284</v>
      </c>
      <c r="U969" s="11">
        <f t="shared" si="97"/>
        <v>258</v>
      </c>
      <c r="V969" s="11">
        <f t="shared" si="97"/>
        <v>203</v>
      </c>
      <c r="W969" s="11">
        <f t="shared" si="97"/>
        <v>211</v>
      </c>
      <c r="X969" s="11">
        <f t="shared" si="97"/>
        <v>3</v>
      </c>
      <c r="Y969" s="11">
        <f t="shared" si="97"/>
        <v>36988</v>
      </c>
      <c r="Z969" s="11">
        <f t="shared" si="97"/>
        <v>5089</v>
      </c>
      <c r="AA969" s="11">
        <f t="shared" si="97"/>
        <v>42077</v>
      </c>
    </row>
    <row r="970" spans="1:27" x14ac:dyDescent="0.25">
      <c r="A970" s="22" t="str">
        <f t="shared" si="92"/>
        <v>City of Yonkers Ward 12 ED 1</v>
      </c>
      <c r="B970" s="11">
        <v>251201</v>
      </c>
      <c r="C970" s="11">
        <v>94</v>
      </c>
      <c r="D970" s="11">
        <v>86</v>
      </c>
      <c r="E970" s="11">
        <v>89</v>
      </c>
      <c r="F970" s="11">
        <v>92</v>
      </c>
      <c r="G970" s="11">
        <v>90</v>
      </c>
      <c r="H970" s="11">
        <v>83</v>
      </c>
      <c r="I970" s="11">
        <v>85</v>
      </c>
      <c r="J970" s="11">
        <v>96</v>
      </c>
      <c r="K970" s="11">
        <v>88</v>
      </c>
      <c r="L970" s="11">
        <v>87</v>
      </c>
      <c r="M970" s="11">
        <v>86</v>
      </c>
      <c r="N970" s="11">
        <v>84</v>
      </c>
      <c r="O970" s="11">
        <v>82</v>
      </c>
      <c r="P970" s="11">
        <v>84</v>
      </c>
      <c r="Q970" s="11">
        <v>4</v>
      </c>
      <c r="R970" s="11">
        <v>3</v>
      </c>
      <c r="S970" s="11">
        <v>3</v>
      </c>
      <c r="T970" s="11">
        <v>1</v>
      </c>
      <c r="U970" s="11">
        <v>3</v>
      </c>
      <c r="V970" s="11">
        <v>3</v>
      </c>
      <c r="W970" s="11">
        <v>3</v>
      </c>
      <c r="X970" s="11">
        <v>0</v>
      </c>
      <c r="Y970" s="11">
        <f t="shared" si="93"/>
        <v>1246</v>
      </c>
      <c r="Z970" s="24">
        <f t="shared" si="94"/>
        <v>252</v>
      </c>
      <c r="AA970" s="11">
        <f t="shared" si="95"/>
        <v>1498</v>
      </c>
    </row>
    <row r="971" spans="1:27" x14ac:dyDescent="0.25">
      <c r="A971" s="22" t="str">
        <f t="shared" si="92"/>
        <v>City of Yonkers Ward 12 ED 2</v>
      </c>
      <c r="B971" s="11">
        <v>251202</v>
      </c>
      <c r="C971" s="11">
        <v>94</v>
      </c>
      <c r="D971" s="11">
        <v>96</v>
      </c>
      <c r="E971" s="11">
        <v>96</v>
      </c>
      <c r="F971" s="11">
        <v>99</v>
      </c>
      <c r="G971" s="11">
        <v>100</v>
      </c>
      <c r="H971" s="11">
        <v>93</v>
      </c>
      <c r="I971" s="11">
        <v>94</v>
      </c>
      <c r="J971" s="11">
        <v>65</v>
      </c>
      <c r="K971" s="11">
        <v>67</v>
      </c>
      <c r="L971" s="11">
        <v>68</v>
      </c>
      <c r="M971" s="11">
        <v>68</v>
      </c>
      <c r="N971" s="11">
        <v>63</v>
      </c>
      <c r="O971" s="11">
        <v>65</v>
      </c>
      <c r="P971" s="11">
        <v>64</v>
      </c>
      <c r="Q971" s="11">
        <v>6</v>
      </c>
      <c r="R971" s="11">
        <v>2</v>
      </c>
      <c r="S971" s="11">
        <v>4</v>
      </c>
      <c r="T971" s="11">
        <v>2</v>
      </c>
      <c r="U971" s="11">
        <v>5</v>
      </c>
      <c r="V971" s="11">
        <v>5</v>
      </c>
      <c r="W971" s="11">
        <v>4</v>
      </c>
      <c r="X971" s="11">
        <v>0</v>
      </c>
      <c r="Y971" s="11">
        <f t="shared" si="93"/>
        <v>1160</v>
      </c>
      <c r="Z971" s="24">
        <f t="shared" si="94"/>
        <v>107</v>
      </c>
      <c r="AA971" s="11">
        <f t="shared" si="95"/>
        <v>1267</v>
      </c>
    </row>
    <row r="972" spans="1:27" x14ac:dyDescent="0.25">
      <c r="A972" s="22" t="str">
        <f t="shared" si="92"/>
        <v>City of Yonkers Ward 12 ED 3</v>
      </c>
      <c r="B972" s="11">
        <v>251203</v>
      </c>
      <c r="C972" s="11">
        <v>58</v>
      </c>
      <c r="D972" s="11">
        <v>51</v>
      </c>
      <c r="E972" s="11">
        <v>60</v>
      </c>
      <c r="F972" s="11">
        <v>60</v>
      </c>
      <c r="G972" s="11">
        <v>59</v>
      </c>
      <c r="H972" s="11">
        <v>55</v>
      </c>
      <c r="I972" s="11">
        <v>56</v>
      </c>
      <c r="J972" s="11">
        <v>94</v>
      </c>
      <c r="K972" s="11">
        <v>85</v>
      </c>
      <c r="L972" s="11">
        <v>86</v>
      </c>
      <c r="M972" s="11">
        <v>84</v>
      </c>
      <c r="N972" s="11">
        <v>78</v>
      </c>
      <c r="O972" s="11">
        <v>87</v>
      </c>
      <c r="P972" s="11">
        <v>79</v>
      </c>
      <c r="Q972" s="11">
        <v>8</v>
      </c>
      <c r="R972" s="11">
        <v>6</v>
      </c>
      <c r="S972" s="11">
        <v>8</v>
      </c>
      <c r="T972" s="11">
        <v>6</v>
      </c>
      <c r="U972" s="11">
        <v>6</v>
      </c>
      <c r="V972" s="11">
        <v>6</v>
      </c>
      <c r="W972" s="11">
        <v>6</v>
      </c>
      <c r="X972" s="11">
        <v>0</v>
      </c>
      <c r="Y972" s="11">
        <f t="shared" si="93"/>
        <v>1038</v>
      </c>
      <c r="Z972" s="24">
        <f t="shared" si="94"/>
        <v>180</v>
      </c>
      <c r="AA972" s="11">
        <f t="shared" si="95"/>
        <v>1218</v>
      </c>
    </row>
    <row r="973" spans="1:27" x14ac:dyDescent="0.25">
      <c r="A973" s="22" t="str">
        <f t="shared" si="92"/>
        <v>City of Yonkers Ward 12 ED 4</v>
      </c>
      <c r="B973" s="11">
        <v>251204</v>
      </c>
      <c r="C973" s="11">
        <v>173</v>
      </c>
      <c r="D973" s="11">
        <v>163</v>
      </c>
      <c r="E973" s="11">
        <v>177</v>
      </c>
      <c r="F973" s="11">
        <v>182</v>
      </c>
      <c r="G973" s="11">
        <v>173</v>
      </c>
      <c r="H973" s="11">
        <v>160</v>
      </c>
      <c r="I973" s="11">
        <v>171</v>
      </c>
      <c r="J973" s="11">
        <v>84</v>
      </c>
      <c r="K973" s="11">
        <v>81</v>
      </c>
      <c r="L973" s="11">
        <v>75</v>
      </c>
      <c r="M973" s="11">
        <v>74</v>
      </c>
      <c r="N973" s="11">
        <v>79</v>
      </c>
      <c r="O973" s="11">
        <v>82</v>
      </c>
      <c r="P973" s="11">
        <v>78</v>
      </c>
      <c r="Q973" s="11">
        <v>12</v>
      </c>
      <c r="R973" s="11">
        <v>9</v>
      </c>
      <c r="S973" s="11">
        <v>11</v>
      </c>
      <c r="T973" s="11">
        <v>9</v>
      </c>
      <c r="U973" s="11">
        <v>8</v>
      </c>
      <c r="V973" s="11">
        <v>9</v>
      </c>
      <c r="W973" s="11">
        <v>9</v>
      </c>
      <c r="X973" s="11">
        <v>0</v>
      </c>
      <c r="Y973" s="11">
        <f t="shared" si="93"/>
        <v>1819</v>
      </c>
      <c r="Z973" s="24">
        <f t="shared" si="94"/>
        <v>274</v>
      </c>
      <c r="AA973" s="11">
        <f t="shared" si="95"/>
        <v>2093</v>
      </c>
    </row>
    <row r="974" spans="1:27" x14ac:dyDescent="0.25">
      <c r="A974" s="22" t="str">
        <f t="shared" si="92"/>
        <v>City of Yonkers Ward 12 ED 5</v>
      </c>
      <c r="B974" s="11">
        <v>251205</v>
      </c>
      <c r="C974" s="11">
        <v>59</v>
      </c>
      <c r="D974" s="11">
        <v>53</v>
      </c>
      <c r="E974" s="11">
        <v>56</v>
      </c>
      <c r="F974" s="11">
        <v>61</v>
      </c>
      <c r="G974" s="11">
        <v>59</v>
      </c>
      <c r="H974" s="11">
        <v>54</v>
      </c>
      <c r="I974" s="11">
        <v>60</v>
      </c>
      <c r="J974" s="11">
        <v>86</v>
      </c>
      <c r="K974" s="11">
        <v>82</v>
      </c>
      <c r="L974" s="11">
        <v>83</v>
      </c>
      <c r="M974" s="11">
        <v>81</v>
      </c>
      <c r="N974" s="11">
        <v>75</v>
      </c>
      <c r="O974" s="11">
        <v>78</v>
      </c>
      <c r="P974" s="11">
        <v>75</v>
      </c>
      <c r="Q974" s="11">
        <v>10</v>
      </c>
      <c r="R974" s="11">
        <v>8</v>
      </c>
      <c r="S974" s="11">
        <v>10</v>
      </c>
      <c r="T974" s="11">
        <v>7</v>
      </c>
      <c r="U974" s="11">
        <v>9</v>
      </c>
      <c r="V974" s="11">
        <v>7</v>
      </c>
      <c r="W974" s="11">
        <v>6</v>
      </c>
      <c r="X974" s="11">
        <v>0</v>
      </c>
      <c r="Y974" s="11">
        <f t="shared" si="93"/>
        <v>1019</v>
      </c>
      <c r="Z974" s="24">
        <f t="shared" si="94"/>
        <v>227</v>
      </c>
      <c r="AA974" s="11">
        <f t="shared" si="95"/>
        <v>1246</v>
      </c>
    </row>
    <row r="975" spans="1:27" x14ac:dyDescent="0.25">
      <c r="A975" s="22" t="str">
        <f t="shared" si="92"/>
        <v>City of Yonkers Ward 12 ED 6</v>
      </c>
      <c r="B975" s="11">
        <v>251206</v>
      </c>
      <c r="C975" s="11">
        <v>300</v>
      </c>
      <c r="D975" s="11">
        <v>284</v>
      </c>
      <c r="E975" s="11">
        <v>295</v>
      </c>
      <c r="F975" s="11">
        <v>295</v>
      </c>
      <c r="G975" s="11">
        <v>293</v>
      </c>
      <c r="H975" s="11">
        <v>275</v>
      </c>
      <c r="I975" s="11">
        <v>280</v>
      </c>
      <c r="J975" s="11">
        <v>171</v>
      </c>
      <c r="K975" s="11">
        <v>161</v>
      </c>
      <c r="L975" s="11">
        <v>156</v>
      </c>
      <c r="M975" s="11">
        <v>154</v>
      </c>
      <c r="N975" s="11">
        <v>149</v>
      </c>
      <c r="O975" s="11">
        <v>158</v>
      </c>
      <c r="P975" s="11">
        <v>155</v>
      </c>
      <c r="Q975" s="11">
        <v>22</v>
      </c>
      <c r="R975" s="11">
        <v>20</v>
      </c>
      <c r="S975" s="11">
        <v>20</v>
      </c>
      <c r="T975" s="11">
        <v>21</v>
      </c>
      <c r="U975" s="11">
        <v>27</v>
      </c>
      <c r="V975" s="11">
        <v>16</v>
      </c>
      <c r="W975" s="11">
        <v>19</v>
      </c>
      <c r="X975" s="11">
        <v>1</v>
      </c>
      <c r="Y975" s="11">
        <f t="shared" si="93"/>
        <v>3272</v>
      </c>
      <c r="Z975" s="24">
        <f t="shared" si="94"/>
        <v>466</v>
      </c>
      <c r="AA975" s="11">
        <f t="shared" si="95"/>
        <v>3738</v>
      </c>
    </row>
    <row r="976" spans="1:27" x14ac:dyDescent="0.25">
      <c r="A976" s="22" t="str">
        <f t="shared" si="92"/>
        <v>City of Yonkers Ward 12 ED 7</v>
      </c>
      <c r="B976" s="11">
        <v>251207</v>
      </c>
      <c r="C976" s="11">
        <v>183</v>
      </c>
      <c r="D976" s="11">
        <v>171</v>
      </c>
      <c r="E976" s="11">
        <v>183</v>
      </c>
      <c r="F976" s="11">
        <v>177</v>
      </c>
      <c r="G976" s="11">
        <v>181</v>
      </c>
      <c r="H976" s="11">
        <v>168</v>
      </c>
      <c r="I976" s="11">
        <v>169</v>
      </c>
      <c r="J976" s="11">
        <v>102</v>
      </c>
      <c r="K976" s="11">
        <v>103</v>
      </c>
      <c r="L976" s="11">
        <v>100</v>
      </c>
      <c r="M976" s="11">
        <v>101</v>
      </c>
      <c r="N976" s="11">
        <v>94</v>
      </c>
      <c r="O976" s="11">
        <v>97</v>
      </c>
      <c r="P976" s="11">
        <v>95</v>
      </c>
      <c r="Q976" s="11">
        <v>13</v>
      </c>
      <c r="R976" s="11">
        <v>9</v>
      </c>
      <c r="S976" s="11">
        <v>10</v>
      </c>
      <c r="T976" s="11">
        <v>11</v>
      </c>
      <c r="U976" s="11">
        <v>11</v>
      </c>
      <c r="V976" s="11">
        <v>9</v>
      </c>
      <c r="W976" s="11">
        <v>9</v>
      </c>
      <c r="X976" s="11">
        <v>0</v>
      </c>
      <c r="Y976" s="11">
        <f t="shared" si="93"/>
        <v>1996</v>
      </c>
      <c r="Z976" s="24">
        <f t="shared" si="94"/>
        <v>300</v>
      </c>
      <c r="AA976" s="11">
        <f t="shared" si="95"/>
        <v>2296</v>
      </c>
    </row>
    <row r="977" spans="1:27" x14ac:dyDescent="0.25">
      <c r="A977" s="22" t="str">
        <f t="shared" si="92"/>
        <v>City of Yonkers Ward 12 ED 8</v>
      </c>
      <c r="B977" s="11">
        <v>251208</v>
      </c>
      <c r="C977" s="11">
        <v>140</v>
      </c>
      <c r="D977" s="11">
        <v>131</v>
      </c>
      <c r="E977" s="11">
        <v>138</v>
      </c>
      <c r="F977" s="11">
        <v>135</v>
      </c>
      <c r="G977" s="11">
        <v>143</v>
      </c>
      <c r="H977" s="11">
        <v>132</v>
      </c>
      <c r="I977" s="11">
        <v>135</v>
      </c>
      <c r="J977" s="11">
        <v>209</v>
      </c>
      <c r="K977" s="11">
        <v>201</v>
      </c>
      <c r="L977" s="11">
        <v>204</v>
      </c>
      <c r="M977" s="11">
        <v>193</v>
      </c>
      <c r="N977" s="11">
        <v>196</v>
      </c>
      <c r="O977" s="11">
        <v>193</v>
      </c>
      <c r="P977" s="11">
        <v>191</v>
      </c>
      <c r="Q977" s="11">
        <v>20</v>
      </c>
      <c r="R977" s="11">
        <v>15</v>
      </c>
      <c r="S977" s="11">
        <v>20</v>
      </c>
      <c r="T977" s="11">
        <v>21</v>
      </c>
      <c r="U977" s="11">
        <v>14</v>
      </c>
      <c r="V977" s="11">
        <v>13</v>
      </c>
      <c r="W977" s="11">
        <v>16</v>
      </c>
      <c r="X977" s="11">
        <v>0</v>
      </c>
      <c r="Y977" s="11">
        <f t="shared" si="93"/>
        <v>2460</v>
      </c>
      <c r="Z977" s="24">
        <f t="shared" si="94"/>
        <v>319</v>
      </c>
      <c r="AA977" s="11">
        <f t="shared" si="95"/>
        <v>2779</v>
      </c>
    </row>
    <row r="978" spans="1:27" x14ac:dyDescent="0.25">
      <c r="A978" s="22" t="str">
        <f t="shared" si="92"/>
        <v>City of Yonkers Ward 12 ED 9</v>
      </c>
      <c r="B978" s="11">
        <v>251209</v>
      </c>
      <c r="C978" s="11">
        <v>122</v>
      </c>
      <c r="D978" s="11">
        <v>116</v>
      </c>
      <c r="E978" s="11">
        <v>124</v>
      </c>
      <c r="F978" s="11">
        <v>126</v>
      </c>
      <c r="G978" s="11">
        <v>117</v>
      </c>
      <c r="H978" s="11">
        <v>114</v>
      </c>
      <c r="I978" s="11">
        <v>119</v>
      </c>
      <c r="J978" s="11">
        <v>75</v>
      </c>
      <c r="K978" s="11">
        <v>72</v>
      </c>
      <c r="L978" s="11">
        <v>67</v>
      </c>
      <c r="M978" s="11">
        <v>64</v>
      </c>
      <c r="N978" s="11">
        <v>66</v>
      </c>
      <c r="O978" s="11">
        <v>72</v>
      </c>
      <c r="P978" s="11">
        <v>68</v>
      </c>
      <c r="Q978" s="11">
        <v>11</v>
      </c>
      <c r="R978" s="11">
        <v>12</v>
      </c>
      <c r="S978" s="11">
        <v>11</v>
      </c>
      <c r="T978" s="11">
        <v>9</v>
      </c>
      <c r="U978" s="11">
        <v>15</v>
      </c>
      <c r="V978" s="11">
        <v>8</v>
      </c>
      <c r="W978" s="11">
        <v>10</v>
      </c>
      <c r="X978" s="11">
        <v>0</v>
      </c>
      <c r="Y978" s="11">
        <f t="shared" si="93"/>
        <v>1398</v>
      </c>
      <c r="Z978" s="24">
        <f t="shared" si="94"/>
        <v>163</v>
      </c>
      <c r="AA978" s="11">
        <f t="shared" si="95"/>
        <v>1561</v>
      </c>
    </row>
    <row r="979" spans="1:27" x14ac:dyDescent="0.25">
      <c r="A979" s="22" t="str">
        <f t="shared" si="92"/>
        <v xml:space="preserve">City of Yonkers Ward 12 ED 10 </v>
      </c>
      <c r="B979" s="11">
        <v>251210</v>
      </c>
      <c r="C979" s="11">
        <v>97</v>
      </c>
      <c r="D979" s="11">
        <v>94</v>
      </c>
      <c r="E979" s="11">
        <v>97</v>
      </c>
      <c r="F979" s="11">
        <v>94</v>
      </c>
      <c r="G979" s="11">
        <v>100</v>
      </c>
      <c r="H979" s="11">
        <v>87</v>
      </c>
      <c r="I979" s="11">
        <v>96</v>
      </c>
      <c r="J979" s="11">
        <v>67</v>
      </c>
      <c r="K979" s="11">
        <v>61</v>
      </c>
      <c r="L979" s="11">
        <v>64</v>
      </c>
      <c r="M979" s="11">
        <v>58</v>
      </c>
      <c r="N979" s="11">
        <v>57</v>
      </c>
      <c r="O979" s="11">
        <v>61</v>
      </c>
      <c r="P979" s="11">
        <v>56</v>
      </c>
      <c r="Q979" s="11">
        <v>7</v>
      </c>
      <c r="R979" s="11">
        <v>8</v>
      </c>
      <c r="S979" s="11">
        <v>7</v>
      </c>
      <c r="T979" s="11">
        <v>9</v>
      </c>
      <c r="U979" s="11">
        <v>6</v>
      </c>
      <c r="V979" s="11">
        <v>5</v>
      </c>
      <c r="W979" s="11">
        <v>6</v>
      </c>
      <c r="X979" s="11">
        <v>0</v>
      </c>
      <c r="Y979" s="11">
        <f t="shared" si="93"/>
        <v>1137</v>
      </c>
      <c r="Z979" s="24">
        <f t="shared" si="94"/>
        <v>165</v>
      </c>
      <c r="AA979" s="11">
        <f t="shared" si="95"/>
        <v>1302</v>
      </c>
    </row>
    <row r="980" spans="1:27" x14ac:dyDescent="0.25">
      <c r="A980" s="22" t="str">
        <f t="shared" si="92"/>
        <v>City of Yonkers Ward 12 ED 11</v>
      </c>
      <c r="B980" s="11">
        <v>251211</v>
      </c>
      <c r="C980" s="11">
        <v>67</v>
      </c>
      <c r="D980" s="11">
        <v>62</v>
      </c>
      <c r="E980" s="11">
        <v>67</v>
      </c>
      <c r="F980" s="11">
        <v>65</v>
      </c>
      <c r="G980" s="11">
        <v>70</v>
      </c>
      <c r="H980" s="11">
        <v>62</v>
      </c>
      <c r="I980" s="11">
        <v>64</v>
      </c>
      <c r="J980" s="11">
        <v>64</v>
      </c>
      <c r="K980" s="11">
        <v>55</v>
      </c>
      <c r="L980" s="11">
        <v>56</v>
      </c>
      <c r="M980" s="11">
        <v>54</v>
      </c>
      <c r="N980" s="11">
        <v>54</v>
      </c>
      <c r="O980" s="11">
        <v>57</v>
      </c>
      <c r="P980" s="11">
        <v>53</v>
      </c>
      <c r="Q980" s="11">
        <v>4</v>
      </c>
      <c r="R980" s="11">
        <v>6</v>
      </c>
      <c r="S980" s="11">
        <v>7</v>
      </c>
      <c r="T980" s="11">
        <v>8</v>
      </c>
      <c r="U980" s="11">
        <v>7</v>
      </c>
      <c r="V980" s="11">
        <v>4</v>
      </c>
      <c r="W980" s="11">
        <v>6</v>
      </c>
      <c r="X980" s="11">
        <v>0</v>
      </c>
      <c r="Y980" s="11">
        <f t="shared" si="93"/>
        <v>892</v>
      </c>
      <c r="Z980" s="24">
        <f t="shared" si="94"/>
        <v>165</v>
      </c>
      <c r="AA980" s="11">
        <f t="shared" si="95"/>
        <v>1057</v>
      </c>
    </row>
    <row r="981" spans="1:27" x14ac:dyDescent="0.25">
      <c r="A981" s="22" t="str">
        <f t="shared" si="92"/>
        <v>City of Yonkers Ward 12 ED 12</v>
      </c>
      <c r="B981" s="11">
        <v>251212</v>
      </c>
      <c r="C981" s="11">
        <v>31</v>
      </c>
      <c r="D981" s="11">
        <v>28</v>
      </c>
      <c r="E981" s="11">
        <v>28</v>
      </c>
      <c r="F981" s="11">
        <v>31</v>
      </c>
      <c r="G981" s="11">
        <v>34</v>
      </c>
      <c r="H981" s="11">
        <v>25</v>
      </c>
      <c r="I981" s="11">
        <v>34</v>
      </c>
      <c r="J981" s="11">
        <v>96</v>
      </c>
      <c r="K981" s="11">
        <v>92</v>
      </c>
      <c r="L981" s="11">
        <v>98</v>
      </c>
      <c r="M981" s="11">
        <v>90</v>
      </c>
      <c r="N981" s="11">
        <v>86</v>
      </c>
      <c r="O981" s="11">
        <v>90</v>
      </c>
      <c r="P981" s="11">
        <v>94</v>
      </c>
      <c r="Q981" s="11">
        <v>8</v>
      </c>
      <c r="R981" s="11">
        <v>7</v>
      </c>
      <c r="S981" s="11">
        <v>11</v>
      </c>
      <c r="T981" s="11">
        <v>10</v>
      </c>
      <c r="U981" s="11">
        <v>8</v>
      </c>
      <c r="V981" s="11">
        <v>7</v>
      </c>
      <c r="W981" s="11">
        <v>7</v>
      </c>
      <c r="X981" s="11">
        <v>0</v>
      </c>
      <c r="Y981" s="11">
        <f t="shared" si="93"/>
        <v>915</v>
      </c>
      <c r="Z981" s="24">
        <f t="shared" si="94"/>
        <v>191</v>
      </c>
      <c r="AA981" s="11">
        <f t="shared" si="95"/>
        <v>1106</v>
      </c>
    </row>
    <row r="982" spans="1:27" x14ac:dyDescent="0.25">
      <c r="A982" s="22" t="str">
        <f t="shared" si="92"/>
        <v>City of Yonkers Ward 12 ED 13</v>
      </c>
      <c r="B982" s="11">
        <v>251213</v>
      </c>
      <c r="C982" s="11">
        <v>247</v>
      </c>
      <c r="D982" s="11">
        <v>224</v>
      </c>
      <c r="E982" s="11">
        <v>240</v>
      </c>
      <c r="F982" s="11">
        <v>240</v>
      </c>
      <c r="G982" s="11">
        <v>240</v>
      </c>
      <c r="H982" s="11">
        <v>223</v>
      </c>
      <c r="I982" s="11">
        <v>231</v>
      </c>
      <c r="J982" s="11">
        <v>169</v>
      </c>
      <c r="K982" s="11">
        <v>168</v>
      </c>
      <c r="L982" s="11">
        <v>169</v>
      </c>
      <c r="M982" s="11">
        <v>166</v>
      </c>
      <c r="N982" s="11">
        <v>153</v>
      </c>
      <c r="O982" s="11">
        <v>161</v>
      </c>
      <c r="P982" s="11">
        <v>161</v>
      </c>
      <c r="Q982" s="11">
        <v>26</v>
      </c>
      <c r="R982" s="11">
        <v>21</v>
      </c>
      <c r="S982" s="11">
        <v>24</v>
      </c>
      <c r="T982" s="11">
        <v>23</v>
      </c>
      <c r="U982" s="11">
        <v>25</v>
      </c>
      <c r="V982" s="11">
        <v>21</v>
      </c>
      <c r="W982" s="11">
        <v>20</v>
      </c>
      <c r="X982" s="11">
        <v>0</v>
      </c>
      <c r="Y982" s="11">
        <f t="shared" si="93"/>
        <v>2952</v>
      </c>
      <c r="Z982" s="24">
        <f t="shared" si="94"/>
        <v>457</v>
      </c>
      <c r="AA982" s="11">
        <f t="shared" si="95"/>
        <v>3409</v>
      </c>
    </row>
    <row r="983" spans="1:27" x14ac:dyDescent="0.25">
      <c r="A983" s="22" t="str">
        <f t="shared" si="92"/>
        <v>City of Yonkers Ward 12 ED 15</v>
      </c>
      <c r="B983" s="11">
        <v>251215</v>
      </c>
      <c r="C983" s="11">
        <v>16</v>
      </c>
      <c r="D983" s="11">
        <v>17</v>
      </c>
      <c r="E983" s="11">
        <v>16</v>
      </c>
      <c r="F983" s="11">
        <v>19</v>
      </c>
      <c r="G983" s="11">
        <v>19</v>
      </c>
      <c r="H983" s="11">
        <v>16</v>
      </c>
      <c r="I983" s="11">
        <v>17</v>
      </c>
      <c r="J983" s="11">
        <v>35</v>
      </c>
      <c r="K983" s="11">
        <v>32</v>
      </c>
      <c r="L983" s="11">
        <v>32</v>
      </c>
      <c r="M983" s="11">
        <v>28</v>
      </c>
      <c r="N983" s="11">
        <v>29</v>
      </c>
      <c r="O983" s="11">
        <v>30</v>
      </c>
      <c r="P983" s="11">
        <v>30</v>
      </c>
      <c r="Q983" s="11">
        <v>3</v>
      </c>
      <c r="R983" s="11">
        <v>2</v>
      </c>
      <c r="S983" s="11">
        <v>3</v>
      </c>
      <c r="T983" s="11">
        <v>2</v>
      </c>
      <c r="U983" s="11">
        <v>1</v>
      </c>
      <c r="V983" s="11">
        <v>2</v>
      </c>
      <c r="W983" s="11">
        <v>3</v>
      </c>
      <c r="X983" s="11">
        <v>0</v>
      </c>
      <c r="Y983" s="11">
        <f t="shared" si="93"/>
        <v>352</v>
      </c>
      <c r="Z983" s="24">
        <f t="shared" si="94"/>
        <v>61</v>
      </c>
      <c r="AA983" s="11">
        <f t="shared" si="95"/>
        <v>413</v>
      </c>
    </row>
    <row r="984" spans="1:27" x14ac:dyDescent="0.25">
      <c r="A984" s="22" t="str">
        <f t="shared" si="92"/>
        <v>City of Yonkers Ward 12 ED 16</v>
      </c>
      <c r="B984" s="11">
        <v>251216</v>
      </c>
      <c r="C984" s="11">
        <v>137</v>
      </c>
      <c r="D984" s="11">
        <v>130</v>
      </c>
      <c r="E984" s="11">
        <v>129</v>
      </c>
      <c r="F984" s="11">
        <v>137</v>
      </c>
      <c r="G984" s="11">
        <v>133</v>
      </c>
      <c r="H984" s="11">
        <v>125</v>
      </c>
      <c r="I984" s="11">
        <v>130</v>
      </c>
      <c r="J984" s="11">
        <v>122</v>
      </c>
      <c r="K984" s="11">
        <v>116</v>
      </c>
      <c r="L984" s="11">
        <v>120</v>
      </c>
      <c r="M984" s="11">
        <v>116</v>
      </c>
      <c r="N984" s="11">
        <v>112</v>
      </c>
      <c r="O984" s="11">
        <v>115</v>
      </c>
      <c r="P984" s="11">
        <v>114</v>
      </c>
      <c r="Q984" s="11">
        <v>17</v>
      </c>
      <c r="R984" s="11">
        <v>19</v>
      </c>
      <c r="S984" s="11">
        <v>15</v>
      </c>
      <c r="T984" s="11">
        <v>16</v>
      </c>
      <c r="U984" s="11">
        <v>14</v>
      </c>
      <c r="V984" s="11">
        <v>17</v>
      </c>
      <c r="W984" s="11">
        <v>13</v>
      </c>
      <c r="X984" s="11">
        <v>0</v>
      </c>
      <c r="Y984" s="11">
        <f t="shared" si="93"/>
        <v>1847</v>
      </c>
      <c r="Z984" s="24">
        <f t="shared" si="94"/>
        <v>323</v>
      </c>
      <c r="AA984" s="11">
        <f t="shared" si="95"/>
        <v>2170</v>
      </c>
    </row>
    <row r="985" spans="1:27" x14ac:dyDescent="0.25">
      <c r="A985" s="22" t="str">
        <f t="shared" si="92"/>
        <v>City of Yonkers Ward 12 ED 17</v>
      </c>
      <c r="B985" s="11">
        <v>251217</v>
      </c>
      <c r="C985" s="11">
        <v>20</v>
      </c>
      <c r="D985" s="11">
        <v>20</v>
      </c>
      <c r="E985" s="11">
        <v>22</v>
      </c>
      <c r="F985" s="11">
        <v>22</v>
      </c>
      <c r="G985" s="11">
        <v>22</v>
      </c>
      <c r="H985" s="11">
        <v>20</v>
      </c>
      <c r="I985" s="11">
        <v>19</v>
      </c>
      <c r="J985" s="11">
        <v>25</v>
      </c>
      <c r="K985" s="11">
        <v>23</v>
      </c>
      <c r="L985" s="11">
        <v>27</v>
      </c>
      <c r="M985" s="11">
        <v>23</v>
      </c>
      <c r="N985" s="11">
        <v>22</v>
      </c>
      <c r="O985" s="11">
        <v>23</v>
      </c>
      <c r="P985" s="11">
        <v>22</v>
      </c>
      <c r="Q985" s="11">
        <v>7</v>
      </c>
      <c r="R985" s="11">
        <v>5</v>
      </c>
      <c r="S985" s="11">
        <v>6</v>
      </c>
      <c r="T985" s="11">
        <v>5</v>
      </c>
      <c r="U985" s="11">
        <v>6</v>
      </c>
      <c r="V985" s="11">
        <v>5</v>
      </c>
      <c r="W985" s="11">
        <v>6</v>
      </c>
      <c r="X985" s="11">
        <v>0</v>
      </c>
      <c r="Y985" s="11">
        <f t="shared" si="93"/>
        <v>350</v>
      </c>
      <c r="Z985" s="24">
        <f t="shared" si="94"/>
        <v>126</v>
      </c>
      <c r="AA985" s="11">
        <f t="shared" si="95"/>
        <v>476</v>
      </c>
    </row>
    <row r="986" spans="1:27" x14ac:dyDescent="0.25">
      <c r="A986" s="22" t="str">
        <f t="shared" si="92"/>
        <v>City of Yonkers Ward 12 ED 18</v>
      </c>
      <c r="B986" s="11">
        <v>251218</v>
      </c>
      <c r="C986" s="11">
        <v>174</v>
      </c>
      <c r="D986" s="11">
        <v>162</v>
      </c>
      <c r="E986" s="11">
        <v>178</v>
      </c>
      <c r="F986" s="11">
        <v>178</v>
      </c>
      <c r="G986" s="11">
        <v>177</v>
      </c>
      <c r="H986" s="11">
        <v>164</v>
      </c>
      <c r="I986" s="11">
        <v>166</v>
      </c>
      <c r="J986" s="11">
        <v>79</v>
      </c>
      <c r="K986" s="11">
        <v>73</v>
      </c>
      <c r="L986" s="11">
        <v>66</v>
      </c>
      <c r="M986" s="11">
        <v>66</v>
      </c>
      <c r="N986" s="11">
        <v>68</v>
      </c>
      <c r="O986" s="11">
        <v>68</v>
      </c>
      <c r="P986" s="11">
        <v>66</v>
      </c>
      <c r="Q986" s="11">
        <v>7</v>
      </c>
      <c r="R986" s="11">
        <v>8</v>
      </c>
      <c r="S986" s="11">
        <v>10</v>
      </c>
      <c r="T986" s="11">
        <v>8</v>
      </c>
      <c r="U986" s="11">
        <v>11</v>
      </c>
      <c r="V986" s="11">
        <v>9</v>
      </c>
      <c r="W986" s="11">
        <v>7</v>
      </c>
      <c r="X986" s="11">
        <v>0</v>
      </c>
      <c r="Y986" s="11">
        <f t="shared" si="93"/>
        <v>1745</v>
      </c>
      <c r="Z986" s="24">
        <f t="shared" si="94"/>
        <v>383</v>
      </c>
      <c r="AA986" s="11">
        <f t="shared" si="95"/>
        <v>2128</v>
      </c>
    </row>
    <row r="987" spans="1:27" x14ac:dyDescent="0.25">
      <c r="A987" s="22" t="str">
        <f t="shared" si="92"/>
        <v>City of Yonkers Ward 12 ED 19</v>
      </c>
      <c r="B987" s="11">
        <v>251219</v>
      </c>
      <c r="C987" s="11">
        <v>55</v>
      </c>
      <c r="D987" s="11">
        <v>47</v>
      </c>
      <c r="E987" s="11">
        <v>51</v>
      </c>
      <c r="F987" s="11">
        <v>53</v>
      </c>
      <c r="G987" s="11">
        <v>52</v>
      </c>
      <c r="H987" s="11">
        <v>52</v>
      </c>
      <c r="I987" s="11">
        <v>54</v>
      </c>
      <c r="J987" s="11">
        <v>49</v>
      </c>
      <c r="K987" s="11">
        <v>47</v>
      </c>
      <c r="L987" s="11">
        <v>47</v>
      </c>
      <c r="M987" s="11">
        <v>46</v>
      </c>
      <c r="N987" s="11">
        <v>43</v>
      </c>
      <c r="O987" s="11">
        <v>45</v>
      </c>
      <c r="P987" s="11">
        <v>44</v>
      </c>
      <c r="Q987" s="11">
        <v>2</v>
      </c>
      <c r="R987" s="11">
        <v>1</v>
      </c>
      <c r="S987" s="11">
        <v>1</v>
      </c>
      <c r="T987" s="11">
        <v>2</v>
      </c>
      <c r="U987" s="11">
        <v>3</v>
      </c>
      <c r="V987" s="11">
        <v>1</v>
      </c>
      <c r="W987" s="11">
        <v>1</v>
      </c>
      <c r="X987" s="11">
        <v>0</v>
      </c>
      <c r="Y987" s="11">
        <f t="shared" si="93"/>
        <v>696</v>
      </c>
      <c r="Z987" s="24">
        <f t="shared" si="94"/>
        <v>81</v>
      </c>
      <c r="AA987" s="11">
        <f t="shared" si="95"/>
        <v>777</v>
      </c>
    </row>
    <row r="988" spans="1:27" ht="13.8" thickBot="1" x14ac:dyDescent="0.3">
      <c r="A988" s="18" t="str">
        <f t="shared" si="92"/>
        <v>City of Yonkers Ward 12 ED 20</v>
      </c>
      <c r="B988" s="19">
        <v>251220</v>
      </c>
      <c r="C988" s="19">
        <v>22</v>
      </c>
      <c r="D988" s="19">
        <v>19</v>
      </c>
      <c r="E988" s="19">
        <v>19</v>
      </c>
      <c r="F988" s="19">
        <v>20</v>
      </c>
      <c r="G988" s="19">
        <v>22</v>
      </c>
      <c r="H988" s="19">
        <v>20</v>
      </c>
      <c r="I988" s="19">
        <v>19</v>
      </c>
      <c r="J988" s="19">
        <v>7</v>
      </c>
      <c r="K988" s="19">
        <v>6</v>
      </c>
      <c r="L988" s="19">
        <v>7</v>
      </c>
      <c r="M988" s="19">
        <v>5</v>
      </c>
      <c r="N988" s="19">
        <v>6</v>
      </c>
      <c r="O988" s="19">
        <v>5</v>
      </c>
      <c r="P988" s="19">
        <v>6</v>
      </c>
      <c r="Q988" s="19">
        <v>0</v>
      </c>
      <c r="R988" s="19">
        <v>0</v>
      </c>
      <c r="S988" s="19">
        <v>0</v>
      </c>
      <c r="T988" s="19">
        <v>0</v>
      </c>
      <c r="U988" s="19">
        <v>0</v>
      </c>
      <c r="V988" s="19">
        <v>0</v>
      </c>
      <c r="W988" s="19">
        <v>0</v>
      </c>
      <c r="X988" s="19">
        <v>0</v>
      </c>
      <c r="Y988" s="19">
        <f t="shared" si="93"/>
        <v>183</v>
      </c>
      <c r="Z988" s="26">
        <f t="shared" si="94"/>
        <v>41</v>
      </c>
      <c r="AA988" s="19">
        <f t="shared" si="95"/>
        <v>224</v>
      </c>
    </row>
    <row r="989" spans="1:27" x14ac:dyDescent="0.25">
      <c r="B989" s="11" t="s">
        <v>977</v>
      </c>
      <c r="C989" s="11">
        <f>SUM(C970:C988)</f>
        <v>2089</v>
      </c>
      <c r="D989" s="11">
        <f t="shared" ref="D989:AA989" si="98">SUM(D970:D988)</f>
        <v>1954</v>
      </c>
      <c r="E989" s="11">
        <f t="shared" si="98"/>
        <v>2065</v>
      </c>
      <c r="F989" s="11">
        <f t="shared" si="98"/>
        <v>2086</v>
      </c>
      <c r="G989" s="11">
        <f t="shared" si="98"/>
        <v>2084</v>
      </c>
      <c r="H989" s="11">
        <f t="shared" si="98"/>
        <v>1928</v>
      </c>
      <c r="I989" s="11">
        <f t="shared" si="98"/>
        <v>1999</v>
      </c>
      <c r="J989" s="11">
        <f t="shared" si="98"/>
        <v>1695</v>
      </c>
      <c r="K989" s="11">
        <f t="shared" si="98"/>
        <v>1613</v>
      </c>
      <c r="L989" s="11">
        <f t="shared" si="98"/>
        <v>1612</v>
      </c>
      <c r="M989" s="11">
        <f t="shared" si="98"/>
        <v>1557</v>
      </c>
      <c r="N989" s="11">
        <f t="shared" si="98"/>
        <v>1514</v>
      </c>
      <c r="O989" s="11">
        <f t="shared" si="98"/>
        <v>1569</v>
      </c>
      <c r="P989" s="11">
        <f t="shared" si="98"/>
        <v>1535</v>
      </c>
      <c r="Q989" s="11">
        <f t="shared" si="98"/>
        <v>187</v>
      </c>
      <c r="R989" s="11">
        <f t="shared" si="98"/>
        <v>161</v>
      </c>
      <c r="S989" s="11">
        <f t="shared" si="98"/>
        <v>181</v>
      </c>
      <c r="T989" s="11">
        <f t="shared" si="98"/>
        <v>170</v>
      </c>
      <c r="U989" s="11">
        <f t="shared" si="98"/>
        <v>179</v>
      </c>
      <c r="V989" s="11">
        <f t="shared" si="98"/>
        <v>147</v>
      </c>
      <c r="W989" s="11">
        <f t="shared" si="98"/>
        <v>151</v>
      </c>
      <c r="X989" s="11">
        <f t="shared" si="98"/>
        <v>1</v>
      </c>
      <c r="Y989" s="11">
        <f t="shared" si="98"/>
        <v>26477</v>
      </c>
      <c r="Z989" s="11">
        <f t="shared" si="98"/>
        <v>4281</v>
      </c>
      <c r="AA989" s="11">
        <f t="shared" si="98"/>
        <v>30758</v>
      </c>
    </row>
    <row r="990" spans="1:27" x14ac:dyDescent="0.25">
      <c r="C990" s="11"/>
      <c r="D990" s="11"/>
      <c r="E990" s="11"/>
      <c r="F990" s="11"/>
      <c r="G990" s="11"/>
      <c r="H990" s="11"/>
      <c r="I990" s="11"/>
      <c r="J990" s="11"/>
      <c r="K990" s="11"/>
      <c r="L990" s="11"/>
      <c r="M990" s="11"/>
      <c r="N990" s="11"/>
      <c r="O990" s="11"/>
      <c r="P990" s="11"/>
      <c r="Q990" s="11"/>
      <c r="R990" s="11"/>
      <c r="S990" s="11"/>
      <c r="T990" s="11"/>
      <c r="U990" s="11"/>
      <c r="V990" s="11"/>
      <c r="W990" s="11"/>
      <c r="X990" s="11"/>
      <c r="Z990" s="11"/>
    </row>
    <row r="991" spans="1:27" ht="13.8" x14ac:dyDescent="0.3">
      <c r="A991" s="15" t="s">
        <v>658</v>
      </c>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row>
    <row r="992" spans="1:27" ht="13.8" x14ac:dyDescent="0.3">
      <c r="A992" s="15" t="s">
        <v>663</v>
      </c>
      <c r="B992" s="14" t="s">
        <v>659</v>
      </c>
      <c r="C992" s="13">
        <f>SUM(C749,C772,C798,C817,C841,C864,C890,C910,C927,C948,C969,C989)</f>
        <v>22980</v>
      </c>
      <c r="D992" s="13">
        <f t="shared" ref="D992:AA992" si="99">SUM(D749,D772,D798,D817,D841,D864,D890,D910,D927,D948,D969,D989)</f>
        <v>21335</v>
      </c>
      <c r="E992" s="13">
        <f t="shared" si="99"/>
        <v>22253</v>
      </c>
      <c r="F992" s="13">
        <f t="shared" si="99"/>
        <v>22400</v>
      </c>
      <c r="G992" s="13">
        <f t="shared" si="99"/>
        <v>22887</v>
      </c>
      <c r="H992" s="13">
        <f t="shared" si="99"/>
        <v>20825</v>
      </c>
      <c r="I992" s="13">
        <f t="shared" si="99"/>
        <v>21494</v>
      </c>
      <c r="J992" s="13">
        <f t="shared" si="99"/>
        <v>18074</v>
      </c>
      <c r="K992" s="13">
        <f t="shared" si="99"/>
        <v>16951</v>
      </c>
      <c r="L992" s="13">
        <f t="shared" si="99"/>
        <v>17128</v>
      </c>
      <c r="M992" s="13">
        <f t="shared" si="99"/>
        <v>16396</v>
      </c>
      <c r="N992" s="13">
        <f t="shared" si="99"/>
        <v>15892</v>
      </c>
      <c r="O992" s="13">
        <f t="shared" si="99"/>
        <v>16619</v>
      </c>
      <c r="P992" s="13">
        <f t="shared" si="99"/>
        <v>16380</v>
      </c>
      <c r="Q992" s="13">
        <f t="shared" si="99"/>
        <v>1957</v>
      </c>
      <c r="R992" s="13">
        <f t="shared" si="99"/>
        <v>1760</v>
      </c>
      <c r="S992" s="13">
        <f t="shared" si="99"/>
        <v>2036</v>
      </c>
      <c r="T992" s="13">
        <f t="shared" si="99"/>
        <v>1944</v>
      </c>
      <c r="U992" s="13">
        <f t="shared" si="99"/>
        <v>2053</v>
      </c>
      <c r="V992" s="13">
        <f t="shared" si="99"/>
        <v>1486</v>
      </c>
      <c r="W992" s="13">
        <f t="shared" si="99"/>
        <v>1618</v>
      </c>
      <c r="X992" s="13">
        <f t="shared" si="99"/>
        <v>34</v>
      </c>
      <c r="Y992" s="13">
        <f t="shared" si="99"/>
        <v>284502</v>
      </c>
      <c r="Z992" s="13">
        <f t="shared" si="99"/>
        <v>49762</v>
      </c>
      <c r="AA992" s="13">
        <f t="shared" si="99"/>
        <v>334264</v>
      </c>
    </row>
    <row r="993" spans="1:35" ht="13.8" x14ac:dyDescent="0.3">
      <c r="A993" s="15"/>
      <c r="B993" s="14"/>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AA993" s="13"/>
    </row>
    <row r="994" spans="1:35" ht="13.8" x14ac:dyDescent="0.3">
      <c r="A994" s="15" t="s">
        <v>660</v>
      </c>
      <c r="B994" s="12"/>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AA994" s="13"/>
    </row>
    <row r="995" spans="1:35" ht="13.8" x14ac:dyDescent="0.3">
      <c r="A995" s="15" t="s">
        <v>663</v>
      </c>
      <c r="B995" s="14" t="s">
        <v>659</v>
      </c>
      <c r="C995" s="13">
        <f>SUM(C21,C59,C99,C181,C202,C215,C244,C252,C295,C312,C324,C333,C364,C375,C380,C412,C432,C451,C495)</f>
        <v>116936</v>
      </c>
      <c r="D995" s="13">
        <f t="shared" ref="D995:AA995" si="100">SUM(D21,D59,D99,D181,D202,D215,D244,D252,D295,D312,D324,D333,D364,D375,D380,D412,D432,D451,D495)</f>
        <v>112298</v>
      </c>
      <c r="E995" s="13">
        <f t="shared" si="100"/>
        <v>115765</v>
      </c>
      <c r="F995" s="13">
        <f t="shared" si="100"/>
        <v>116242</v>
      </c>
      <c r="G995" s="13">
        <f t="shared" si="100"/>
        <v>113793</v>
      </c>
      <c r="H995" s="13">
        <f t="shared" si="100"/>
        <v>110721</v>
      </c>
      <c r="I995" s="13">
        <f t="shared" si="100"/>
        <v>112583</v>
      </c>
      <c r="J995" s="13">
        <f t="shared" si="100"/>
        <v>74343</v>
      </c>
      <c r="K995" s="13">
        <f t="shared" si="100"/>
        <v>70243</v>
      </c>
      <c r="L995" s="13">
        <f t="shared" si="100"/>
        <v>71793</v>
      </c>
      <c r="M995" s="13">
        <f t="shared" si="100"/>
        <v>68390</v>
      </c>
      <c r="N995" s="13">
        <f t="shared" si="100"/>
        <v>68034</v>
      </c>
      <c r="O995" s="13">
        <f t="shared" si="100"/>
        <v>69270</v>
      </c>
      <c r="P995" s="13">
        <f t="shared" si="100"/>
        <v>68396</v>
      </c>
      <c r="Q995" s="13">
        <f t="shared" si="100"/>
        <v>7513</v>
      </c>
      <c r="R995" s="13">
        <f t="shared" si="100"/>
        <v>7241</v>
      </c>
      <c r="S995" s="13">
        <f t="shared" si="100"/>
        <v>7809</v>
      </c>
      <c r="T995" s="13">
        <f t="shared" si="100"/>
        <v>7325</v>
      </c>
      <c r="U995" s="13">
        <f t="shared" si="100"/>
        <v>6837</v>
      </c>
      <c r="V995" s="13">
        <f t="shared" si="100"/>
        <v>6020</v>
      </c>
      <c r="W995" s="13">
        <f t="shared" si="100"/>
        <v>6557</v>
      </c>
      <c r="X995" s="13">
        <f t="shared" si="100"/>
        <v>182</v>
      </c>
      <c r="Y995" s="13">
        <f t="shared" si="100"/>
        <v>1338291</v>
      </c>
      <c r="Z995" s="13">
        <f t="shared" si="100"/>
        <v>152625</v>
      </c>
      <c r="AA995" s="13">
        <f t="shared" si="100"/>
        <v>1490916</v>
      </c>
    </row>
    <row r="996" spans="1:35" x14ac:dyDescent="0.25">
      <c r="A996" s="16"/>
      <c r="B996" s="12"/>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AA996" s="13"/>
    </row>
    <row r="997" spans="1:35" ht="13.8" x14ac:dyDescent="0.3">
      <c r="A997" s="15" t="s">
        <v>661</v>
      </c>
      <c r="B997" s="12"/>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AA997" s="13"/>
      <c r="AB997" s="12"/>
      <c r="AC997" s="12"/>
      <c r="AD997" s="12"/>
      <c r="AE997" s="12"/>
      <c r="AF997" s="12"/>
      <c r="AG997" s="12"/>
    </row>
    <row r="998" spans="1:35" ht="13.8" x14ac:dyDescent="0.3">
      <c r="A998" s="15" t="s">
        <v>663</v>
      </c>
      <c r="B998" s="14" t="s">
        <v>659</v>
      </c>
      <c r="C998" s="13">
        <f>SUM(C570,C647,C670,C685,C733,C749,C772,C798,C817,C841,C864,C890,C910,C927,C948,C969,C989)</f>
        <v>67027</v>
      </c>
      <c r="D998" s="13">
        <f t="shared" ref="D998:AA998" si="101">SUM(D570,D647,D670,D685,D733,D749,D772,D798,D817,D841,D864,D890,D910,D927,D948,D969,D989)</f>
        <v>63036</v>
      </c>
      <c r="E998" s="13">
        <f t="shared" si="101"/>
        <v>65740</v>
      </c>
      <c r="F998" s="13">
        <f t="shared" si="101"/>
        <v>66148</v>
      </c>
      <c r="G998" s="13">
        <f t="shared" si="101"/>
        <v>65316</v>
      </c>
      <c r="H998" s="13">
        <f t="shared" si="101"/>
        <v>62076</v>
      </c>
      <c r="I998" s="13">
        <f t="shared" si="101"/>
        <v>63598</v>
      </c>
      <c r="J998" s="13">
        <f t="shared" si="101"/>
        <v>36493</v>
      </c>
      <c r="K998" s="13">
        <f t="shared" si="101"/>
        <v>34233</v>
      </c>
      <c r="L998" s="13">
        <f t="shared" si="101"/>
        <v>34651</v>
      </c>
      <c r="M998" s="13">
        <f t="shared" si="101"/>
        <v>33094</v>
      </c>
      <c r="N998" s="13">
        <f t="shared" si="101"/>
        <v>32825</v>
      </c>
      <c r="O998" s="13">
        <f t="shared" si="101"/>
        <v>33713</v>
      </c>
      <c r="P998" s="13">
        <f t="shared" si="101"/>
        <v>32941</v>
      </c>
      <c r="Q998" s="13">
        <f t="shared" si="101"/>
        <v>3919</v>
      </c>
      <c r="R998" s="13">
        <f t="shared" si="101"/>
        <v>3596</v>
      </c>
      <c r="S998" s="13">
        <f t="shared" si="101"/>
        <v>4002</v>
      </c>
      <c r="T998" s="13">
        <f t="shared" si="101"/>
        <v>3799</v>
      </c>
      <c r="U998" s="13">
        <f t="shared" si="101"/>
        <v>3935</v>
      </c>
      <c r="V998" s="13">
        <f t="shared" si="101"/>
        <v>3106</v>
      </c>
      <c r="W998" s="13">
        <f t="shared" si="101"/>
        <v>3369</v>
      </c>
      <c r="X998" s="13">
        <f t="shared" si="101"/>
        <v>108</v>
      </c>
      <c r="Y998" s="13">
        <f t="shared" si="101"/>
        <v>716725</v>
      </c>
      <c r="Z998" s="13">
        <f t="shared" si="101"/>
        <v>113461</v>
      </c>
      <c r="AA998" s="13">
        <f t="shared" si="101"/>
        <v>830186</v>
      </c>
    </row>
    <row r="999" spans="1:35" ht="13.8" x14ac:dyDescent="0.3">
      <c r="A999" s="16"/>
      <c r="B999" s="14" t="s">
        <v>663</v>
      </c>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AA999" s="13"/>
      <c r="AB999" s="14" t="s">
        <v>663</v>
      </c>
      <c r="AC999" s="14" t="s">
        <v>663</v>
      </c>
      <c r="AD999" s="14" t="s">
        <v>663</v>
      </c>
      <c r="AE999" s="14" t="s">
        <v>663</v>
      </c>
      <c r="AF999" s="14" t="s">
        <v>663</v>
      </c>
      <c r="AG999" s="14" t="s">
        <v>663</v>
      </c>
      <c r="AH999" s="14" t="s">
        <v>663</v>
      </c>
      <c r="AI999" s="14" t="s">
        <v>663</v>
      </c>
    </row>
    <row r="1000" spans="1:35" ht="13.8" x14ac:dyDescent="0.3">
      <c r="A1000" s="15" t="s">
        <v>662</v>
      </c>
      <c r="B1000" s="1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AA1000" s="13"/>
    </row>
    <row r="1001" spans="1:35" ht="13.8" x14ac:dyDescent="0.3">
      <c r="A1001" s="15" t="s">
        <v>663</v>
      </c>
      <c r="B1001" s="14" t="s">
        <v>659</v>
      </c>
      <c r="C1001" s="13">
        <f>SUM(C998,C995)</f>
        <v>183963</v>
      </c>
      <c r="D1001" s="13">
        <f t="shared" ref="D1001:AA1001" si="102">SUM(D998,D995)</f>
        <v>175334</v>
      </c>
      <c r="E1001" s="13">
        <f t="shared" si="102"/>
        <v>181505</v>
      </c>
      <c r="F1001" s="13">
        <f t="shared" si="102"/>
        <v>182390</v>
      </c>
      <c r="G1001" s="13">
        <f t="shared" si="102"/>
        <v>179109</v>
      </c>
      <c r="H1001" s="13">
        <f t="shared" si="102"/>
        <v>172797</v>
      </c>
      <c r="I1001" s="13">
        <f t="shared" si="102"/>
        <v>176181</v>
      </c>
      <c r="J1001" s="13">
        <f t="shared" si="102"/>
        <v>110836</v>
      </c>
      <c r="K1001" s="13">
        <f t="shared" si="102"/>
        <v>104476</v>
      </c>
      <c r="L1001" s="13">
        <f t="shared" si="102"/>
        <v>106444</v>
      </c>
      <c r="M1001" s="13">
        <f t="shared" si="102"/>
        <v>101484</v>
      </c>
      <c r="N1001" s="13">
        <f t="shared" si="102"/>
        <v>100859</v>
      </c>
      <c r="O1001" s="13">
        <f t="shared" si="102"/>
        <v>102983</v>
      </c>
      <c r="P1001" s="13">
        <f t="shared" si="102"/>
        <v>101337</v>
      </c>
      <c r="Q1001" s="13">
        <f t="shared" si="102"/>
        <v>11432</v>
      </c>
      <c r="R1001" s="13">
        <f t="shared" si="102"/>
        <v>10837</v>
      </c>
      <c r="S1001" s="13">
        <f t="shared" si="102"/>
        <v>11811</v>
      </c>
      <c r="T1001" s="13">
        <f t="shared" si="102"/>
        <v>11124</v>
      </c>
      <c r="U1001" s="13">
        <f t="shared" si="102"/>
        <v>10772</v>
      </c>
      <c r="V1001" s="13">
        <f t="shared" si="102"/>
        <v>9126</v>
      </c>
      <c r="W1001" s="13">
        <f t="shared" si="102"/>
        <v>9926</v>
      </c>
      <c r="X1001" s="13">
        <f t="shared" si="102"/>
        <v>290</v>
      </c>
      <c r="Y1001" s="13">
        <f t="shared" si="102"/>
        <v>2055016</v>
      </c>
      <c r="Z1001" s="13">
        <f t="shared" si="102"/>
        <v>266086</v>
      </c>
      <c r="AA1001" s="13">
        <f t="shared" si="102"/>
        <v>2321102</v>
      </c>
    </row>
    <row r="1002" spans="1:35" x14ac:dyDescent="0.25">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Z1002" s="11"/>
      <c r="AB1002" s="11"/>
    </row>
    <row r="1003" spans="1:35" x14ac:dyDescent="0.25">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Z1003" s="11"/>
      <c r="AB1003" s="11"/>
    </row>
    <row r="1004" spans="1:35" x14ac:dyDescent="0.25">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Z1004" s="11"/>
      <c r="AB1004" s="11"/>
    </row>
    <row r="1005" spans="1:35" x14ac:dyDescent="0.25">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Z1005" s="11"/>
      <c r="AB1005" s="11"/>
    </row>
  </sheetData>
  <pageMargins left="0" right="0" top="1.75" bottom="0.75" header="1.25" footer="0"/>
  <pageSetup scale="65" orientation="landscape" horizontalDpi="300" verticalDpi="300" r:id="rId1"/>
  <headerFooter alignWithMargins="0">
    <oddHeader>&amp;L&amp;"Arial Black,Regular"2022 GENERAL&amp;C&amp;"Arial Black,Regular"&amp;16SUPREME COURT JUSTICE&amp;R&amp;"Arial Black,Regular"&amp;P OF 630</oddHeader>
  </headerFooter>
  <rowBreaks count="46" manualBreakCount="46">
    <brk id="21" max="16383" man="1"/>
    <brk id="59" max="16383" man="1"/>
    <brk id="82" max="16383" man="1"/>
    <brk id="99" max="16383" man="1"/>
    <brk id="163" max="16383" man="1"/>
    <brk id="181" max="16383" man="1"/>
    <brk id="202" max="16383" man="1"/>
    <brk id="215" max="16383" man="1"/>
    <brk id="244" max="16383" man="1"/>
    <brk id="252" max="16383" man="1"/>
    <brk id="275" max="16383" man="1"/>
    <brk id="295" max="16383" man="1"/>
    <brk id="312" max="16383" man="1"/>
    <brk id="324" max="16383" man="1"/>
    <brk id="333" max="16383" man="1"/>
    <brk id="352" max="16383" man="1"/>
    <brk id="364" max="16383" man="1"/>
    <brk id="375" max="16383" man="1"/>
    <brk id="380" max="16383" man="1"/>
    <brk id="395" max="16383" man="1"/>
    <brk id="412" max="16383" man="1"/>
    <brk id="432" max="16383" man="1"/>
    <brk id="451" max="16383" man="1"/>
    <brk id="469" max="16383" man="1"/>
    <brk id="495" max="16383" man="1"/>
    <brk id="525" max="16383" man="1"/>
    <brk id="554" max="16383" man="1"/>
    <brk id="570" max="16383" man="1"/>
    <brk id="590" max="16383" man="1"/>
    <brk id="647" max="16383" man="1"/>
    <brk id="670" max="16383" man="1"/>
    <brk id="685" max="16383" man="1"/>
    <brk id="708" max="16383" man="1"/>
    <brk id="733" max="16383" man="1"/>
    <brk id="749" max="16383" man="1"/>
    <brk id="772" max="16383" man="1"/>
    <brk id="798" max="16383" man="1"/>
    <brk id="817" max="16383" man="1"/>
    <brk id="841" max="16383" man="1"/>
    <brk id="864" max="16383" man="1"/>
    <brk id="890" max="16383" man="1"/>
    <brk id="910" max="16383" man="1"/>
    <brk id="927" max="16383" man="1"/>
    <brk id="948" max="16383" man="1"/>
    <brk id="969" max="16383" man="1"/>
    <brk id="98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I716"/>
  <sheetViews>
    <sheetView zoomScaleNormal="100" workbookViewId="0">
      <selection activeCell="C6" sqref="C6"/>
    </sheetView>
  </sheetViews>
  <sheetFormatPr defaultRowHeight="13.2" x14ac:dyDescent="0.25"/>
  <cols>
    <col min="1" max="1" width="28.109375" bestFit="1" customWidth="1"/>
    <col min="8" max="8" width="15.33203125" style="21" customWidth="1"/>
  </cols>
  <sheetData>
    <row r="1" spans="1:9" ht="13.8" x14ac:dyDescent="0.3">
      <c r="A1" s="1" t="s">
        <v>663</v>
      </c>
      <c r="B1" s="2"/>
      <c r="C1" s="2" t="s">
        <v>684</v>
      </c>
      <c r="D1" s="2" t="s">
        <v>664</v>
      </c>
      <c r="E1" s="2" t="s">
        <v>686</v>
      </c>
      <c r="F1" s="2" t="s">
        <v>982</v>
      </c>
      <c r="G1" s="3"/>
      <c r="I1" s="3"/>
    </row>
    <row r="2" spans="1:9" ht="97.2" customHeight="1" thickBot="1" x14ac:dyDescent="0.3">
      <c r="A2" s="4"/>
      <c r="B2" s="5" t="s">
        <v>665</v>
      </c>
      <c r="C2" s="5" t="s">
        <v>1250</v>
      </c>
      <c r="D2" s="5" t="s">
        <v>1056</v>
      </c>
      <c r="E2" s="5" t="s">
        <v>1250</v>
      </c>
      <c r="F2" s="5" t="s">
        <v>984</v>
      </c>
      <c r="G2" s="5" t="s">
        <v>666</v>
      </c>
      <c r="H2" s="5" t="s">
        <v>667</v>
      </c>
      <c r="I2" s="5" t="s">
        <v>668</v>
      </c>
    </row>
    <row r="3" spans="1:9" x14ac:dyDescent="0.25">
      <c r="A3" t="str">
        <f t="shared" ref="A3:A69" si="0">VLOOKUP(B3,KEY,3,FALSE)</f>
        <v>Town of Eastchester - 1</v>
      </c>
      <c r="B3" s="11">
        <v>30001</v>
      </c>
      <c r="C3" s="11">
        <v>364</v>
      </c>
      <c r="D3" s="11">
        <v>179</v>
      </c>
      <c r="E3" s="11">
        <v>22</v>
      </c>
      <c r="F3" s="11">
        <v>0</v>
      </c>
      <c r="G3" s="11">
        <f>SUM(C3:F3)</f>
        <v>565</v>
      </c>
      <c r="H3" s="13">
        <f>SUM(I3-G3)</f>
        <v>20</v>
      </c>
      <c r="I3" s="11">
        <f t="shared" ref="I3:I40" si="1">VLOOKUP(B3,KEY,2,FALSE)</f>
        <v>585</v>
      </c>
    </row>
    <row r="4" spans="1:9" x14ac:dyDescent="0.25">
      <c r="A4" t="str">
        <f t="shared" si="0"/>
        <v>Town of Eastchester - 2</v>
      </c>
      <c r="B4" s="11">
        <v>30002</v>
      </c>
      <c r="C4" s="11">
        <v>135</v>
      </c>
      <c r="D4" s="11">
        <v>91</v>
      </c>
      <c r="E4" s="11">
        <v>4</v>
      </c>
      <c r="F4" s="11">
        <v>0</v>
      </c>
      <c r="G4" s="11">
        <f t="shared" ref="G4:G40" si="2">SUM(C4:F4)</f>
        <v>230</v>
      </c>
      <c r="H4" s="13">
        <f t="shared" ref="H4:H40" si="3">SUM(I4-G4)</f>
        <v>13</v>
      </c>
      <c r="I4" s="11">
        <f t="shared" si="1"/>
        <v>243</v>
      </c>
    </row>
    <row r="5" spans="1:9" x14ac:dyDescent="0.25">
      <c r="A5" t="str">
        <f t="shared" si="0"/>
        <v>Town of Eastchester - 3</v>
      </c>
      <c r="B5" s="11">
        <v>30003</v>
      </c>
      <c r="C5" s="11">
        <v>151</v>
      </c>
      <c r="D5" s="11">
        <v>242</v>
      </c>
      <c r="E5" s="11">
        <v>15</v>
      </c>
      <c r="F5" s="11">
        <v>0</v>
      </c>
      <c r="G5" s="11">
        <f t="shared" si="2"/>
        <v>408</v>
      </c>
      <c r="H5" s="13">
        <f t="shared" si="3"/>
        <v>28</v>
      </c>
      <c r="I5" s="11">
        <f t="shared" si="1"/>
        <v>436</v>
      </c>
    </row>
    <row r="6" spans="1:9" x14ac:dyDescent="0.25">
      <c r="A6" t="str">
        <f t="shared" si="0"/>
        <v>Town of Eastchester - 4</v>
      </c>
      <c r="B6" s="11">
        <v>30004</v>
      </c>
      <c r="C6" s="11">
        <v>186</v>
      </c>
      <c r="D6" s="11">
        <v>297</v>
      </c>
      <c r="E6" s="11">
        <v>13</v>
      </c>
      <c r="F6" s="11">
        <v>0</v>
      </c>
      <c r="G6" s="11">
        <f t="shared" si="2"/>
        <v>496</v>
      </c>
      <c r="H6" s="13">
        <f t="shared" si="3"/>
        <v>35</v>
      </c>
      <c r="I6" s="11">
        <f t="shared" si="1"/>
        <v>531</v>
      </c>
    </row>
    <row r="7" spans="1:9" x14ac:dyDescent="0.25">
      <c r="A7" t="str">
        <f t="shared" si="0"/>
        <v>Town of Eastchester - 5</v>
      </c>
      <c r="B7" s="11">
        <v>30005</v>
      </c>
      <c r="C7" s="11">
        <v>145</v>
      </c>
      <c r="D7" s="11">
        <v>258</v>
      </c>
      <c r="E7" s="11">
        <v>6</v>
      </c>
      <c r="F7" s="11">
        <v>0</v>
      </c>
      <c r="G7" s="11">
        <f t="shared" si="2"/>
        <v>409</v>
      </c>
      <c r="H7" s="13">
        <f t="shared" si="3"/>
        <v>31</v>
      </c>
      <c r="I7" s="11">
        <f t="shared" si="1"/>
        <v>440</v>
      </c>
    </row>
    <row r="8" spans="1:9" x14ac:dyDescent="0.25">
      <c r="A8" s="22" t="str">
        <f t="shared" si="0"/>
        <v>Town of Eastchester - 6</v>
      </c>
      <c r="B8" s="11">
        <v>30006</v>
      </c>
      <c r="C8" s="11">
        <v>80</v>
      </c>
      <c r="D8" s="11">
        <v>135</v>
      </c>
      <c r="E8" s="11">
        <v>3</v>
      </c>
      <c r="F8" s="11">
        <v>0</v>
      </c>
      <c r="G8" s="23">
        <f t="shared" si="2"/>
        <v>218</v>
      </c>
      <c r="H8" s="24">
        <f t="shared" si="3"/>
        <v>21</v>
      </c>
      <c r="I8" s="23">
        <f t="shared" si="1"/>
        <v>239</v>
      </c>
    </row>
    <row r="9" spans="1:9" x14ac:dyDescent="0.25">
      <c r="A9" s="22" t="str">
        <f t="shared" si="0"/>
        <v>Town of Eastchester - 7</v>
      </c>
      <c r="B9" s="11">
        <v>30007</v>
      </c>
      <c r="C9" s="11">
        <v>95</v>
      </c>
      <c r="D9" s="11">
        <v>164</v>
      </c>
      <c r="E9" s="11">
        <v>1</v>
      </c>
      <c r="F9" s="11">
        <v>0</v>
      </c>
      <c r="G9" s="23">
        <f t="shared" si="2"/>
        <v>260</v>
      </c>
      <c r="H9" s="24">
        <f t="shared" si="3"/>
        <v>18</v>
      </c>
      <c r="I9" s="23">
        <f t="shared" si="1"/>
        <v>278</v>
      </c>
    </row>
    <row r="10" spans="1:9" x14ac:dyDescent="0.25">
      <c r="A10" s="22" t="str">
        <f t="shared" si="0"/>
        <v>Town of Eastchester - 8</v>
      </c>
      <c r="B10" s="11">
        <v>30008</v>
      </c>
      <c r="C10" s="11">
        <v>109</v>
      </c>
      <c r="D10" s="11">
        <v>210</v>
      </c>
      <c r="E10" s="11">
        <v>5</v>
      </c>
      <c r="F10" s="11">
        <v>0</v>
      </c>
      <c r="G10" s="23">
        <f t="shared" si="2"/>
        <v>324</v>
      </c>
      <c r="H10" s="24">
        <f t="shared" si="3"/>
        <v>26</v>
      </c>
      <c r="I10" s="23">
        <f t="shared" si="1"/>
        <v>350</v>
      </c>
    </row>
    <row r="11" spans="1:9" x14ac:dyDescent="0.25">
      <c r="A11" s="22" t="str">
        <f t="shared" si="0"/>
        <v>Town of Eastchester - 9</v>
      </c>
      <c r="B11" s="11">
        <v>30009</v>
      </c>
      <c r="C11" s="11">
        <v>79</v>
      </c>
      <c r="D11" s="11">
        <v>166</v>
      </c>
      <c r="E11" s="11">
        <v>8</v>
      </c>
      <c r="F11" s="11">
        <v>0</v>
      </c>
      <c r="G11" s="23">
        <f t="shared" si="2"/>
        <v>253</v>
      </c>
      <c r="H11" s="24">
        <f t="shared" si="3"/>
        <v>29</v>
      </c>
      <c r="I11" s="23">
        <f t="shared" si="1"/>
        <v>282</v>
      </c>
    </row>
    <row r="12" spans="1:9" x14ac:dyDescent="0.25">
      <c r="A12" s="22" t="str">
        <f t="shared" si="0"/>
        <v>Town of Eastchester - 10</v>
      </c>
      <c r="B12" s="11">
        <v>30010</v>
      </c>
      <c r="C12" s="11">
        <v>211</v>
      </c>
      <c r="D12" s="11">
        <v>213</v>
      </c>
      <c r="E12" s="11">
        <v>14</v>
      </c>
      <c r="F12" s="11">
        <v>1</v>
      </c>
      <c r="G12" s="23">
        <f t="shared" si="2"/>
        <v>439</v>
      </c>
      <c r="H12" s="24">
        <f t="shared" si="3"/>
        <v>26</v>
      </c>
      <c r="I12" s="23">
        <f t="shared" si="1"/>
        <v>465</v>
      </c>
    </row>
    <row r="13" spans="1:9" x14ac:dyDescent="0.25">
      <c r="A13" s="22" t="str">
        <f t="shared" si="0"/>
        <v>Town of Eastchester - 11</v>
      </c>
      <c r="B13" s="11">
        <v>30011</v>
      </c>
      <c r="C13" s="11">
        <v>112</v>
      </c>
      <c r="D13" s="11">
        <v>72</v>
      </c>
      <c r="E13" s="11">
        <v>5</v>
      </c>
      <c r="F13" s="11">
        <v>1</v>
      </c>
      <c r="G13" s="23">
        <f t="shared" si="2"/>
        <v>190</v>
      </c>
      <c r="H13" s="24">
        <f t="shared" si="3"/>
        <v>8</v>
      </c>
      <c r="I13" s="23">
        <f t="shared" si="1"/>
        <v>198</v>
      </c>
    </row>
    <row r="14" spans="1:9" x14ac:dyDescent="0.25">
      <c r="A14" s="22" t="str">
        <f t="shared" si="0"/>
        <v>Town of Eastchester - 12</v>
      </c>
      <c r="B14" s="11">
        <v>30012</v>
      </c>
      <c r="C14" s="11">
        <v>183</v>
      </c>
      <c r="D14" s="11">
        <v>104</v>
      </c>
      <c r="E14" s="11">
        <v>6</v>
      </c>
      <c r="F14" s="11">
        <v>0</v>
      </c>
      <c r="G14" s="23">
        <f t="shared" si="2"/>
        <v>293</v>
      </c>
      <c r="H14" s="24">
        <f t="shared" si="3"/>
        <v>20</v>
      </c>
      <c r="I14" s="23">
        <f t="shared" si="1"/>
        <v>313</v>
      </c>
    </row>
    <row r="15" spans="1:9" x14ac:dyDescent="0.25">
      <c r="A15" s="22" t="str">
        <f t="shared" si="0"/>
        <v>Town of Eastchester - 13</v>
      </c>
      <c r="B15" s="11">
        <v>30013</v>
      </c>
      <c r="C15" s="11">
        <v>261</v>
      </c>
      <c r="D15" s="11">
        <v>302</v>
      </c>
      <c r="E15" s="11">
        <v>11</v>
      </c>
      <c r="F15" s="11">
        <v>1</v>
      </c>
      <c r="G15" s="23">
        <f t="shared" si="2"/>
        <v>575</v>
      </c>
      <c r="H15" s="24">
        <f t="shared" si="3"/>
        <v>54</v>
      </c>
      <c r="I15" s="23">
        <f t="shared" si="1"/>
        <v>629</v>
      </c>
    </row>
    <row r="16" spans="1:9" x14ac:dyDescent="0.25">
      <c r="A16" s="22" t="str">
        <f t="shared" si="0"/>
        <v>Town of Eastchester - 14</v>
      </c>
      <c r="B16" s="11">
        <v>30014</v>
      </c>
      <c r="C16" s="11">
        <v>225</v>
      </c>
      <c r="D16" s="11">
        <v>143</v>
      </c>
      <c r="E16" s="11">
        <v>10</v>
      </c>
      <c r="F16" s="11">
        <v>0</v>
      </c>
      <c r="G16" s="23">
        <f t="shared" si="2"/>
        <v>378</v>
      </c>
      <c r="H16" s="24">
        <f t="shared" si="3"/>
        <v>22</v>
      </c>
      <c r="I16" s="23">
        <f t="shared" si="1"/>
        <v>400</v>
      </c>
    </row>
    <row r="17" spans="1:9" x14ac:dyDescent="0.25">
      <c r="A17" s="22" t="str">
        <f t="shared" si="0"/>
        <v>Town of Eastchester - 15</v>
      </c>
      <c r="B17" s="11">
        <v>30015</v>
      </c>
      <c r="C17" s="11">
        <v>175</v>
      </c>
      <c r="D17" s="11">
        <v>328</v>
      </c>
      <c r="E17" s="11">
        <v>5</v>
      </c>
      <c r="F17" s="11">
        <v>0</v>
      </c>
      <c r="G17" s="23">
        <f t="shared" si="2"/>
        <v>508</v>
      </c>
      <c r="H17" s="24">
        <f t="shared" si="3"/>
        <v>37</v>
      </c>
      <c r="I17" s="23">
        <f t="shared" si="1"/>
        <v>545</v>
      </c>
    </row>
    <row r="18" spans="1:9" x14ac:dyDescent="0.25">
      <c r="A18" s="22" t="str">
        <f t="shared" si="0"/>
        <v>Town of Eastchester - 16</v>
      </c>
      <c r="B18" s="11">
        <v>30016</v>
      </c>
      <c r="C18" s="11">
        <v>247</v>
      </c>
      <c r="D18" s="11">
        <v>235</v>
      </c>
      <c r="E18" s="11">
        <v>5</v>
      </c>
      <c r="F18" s="11">
        <v>0</v>
      </c>
      <c r="G18" s="23">
        <f t="shared" si="2"/>
        <v>487</v>
      </c>
      <c r="H18" s="24">
        <f t="shared" si="3"/>
        <v>17</v>
      </c>
      <c r="I18" s="23">
        <f t="shared" si="1"/>
        <v>504</v>
      </c>
    </row>
    <row r="19" spans="1:9" x14ac:dyDescent="0.25">
      <c r="A19" s="22" t="str">
        <f t="shared" si="0"/>
        <v>Town of Eastchester - 17</v>
      </c>
      <c r="B19" s="11">
        <v>30017</v>
      </c>
      <c r="C19" s="11">
        <v>183</v>
      </c>
      <c r="D19" s="11">
        <v>230</v>
      </c>
      <c r="E19" s="11">
        <v>6</v>
      </c>
      <c r="F19" s="11">
        <v>0</v>
      </c>
      <c r="G19" s="23">
        <f t="shared" si="2"/>
        <v>419</v>
      </c>
      <c r="H19" s="24">
        <f t="shared" si="3"/>
        <v>20</v>
      </c>
      <c r="I19" s="23">
        <f t="shared" si="1"/>
        <v>439</v>
      </c>
    </row>
    <row r="20" spans="1:9" x14ac:dyDescent="0.25">
      <c r="A20" s="22" t="str">
        <f t="shared" si="0"/>
        <v>Town of Eastchester - 18</v>
      </c>
      <c r="B20" s="11">
        <v>30018</v>
      </c>
      <c r="C20" s="11">
        <v>150</v>
      </c>
      <c r="D20" s="11">
        <v>120</v>
      </c>
      <c r="E20" s="11">
        <v>6</v>
      </c>
      <c r="F20" s="11">
        <v>2</v>
      </c>
      <c r="G20" s="23">
        <f t="shared" si="2"/>
        <v>278</v>
      </c>
      <c r="H20" s="24">
        <f t="shared" si="3"/>
        <v>13</v>
      </c>
      <c r="I20" s="23">
        <f t="shared" si="1"/>
        <v>291</v>
      </c>
    </row>
    <row r="21" spans="1:9" x14ac:dyDescent="0.25">
      <c r="A21" s="22" t="str">
        <f t="shared" si="0"/>
        <v>Town of Eastchester - 19</v>
      </c>
      <c r="B21" s="11">
        <v>30019</v>
      </c>
      <c r="C21" s="11">
        <v>176</v>
      </c>
      <c r="D21" s="11">
        <v>146</v>
      </c>
      <c r="E21" s="11">
        <v>5</v>
      </c>
      <c r="F21" s="11">
        <v>0</v>
      </c>
      <c r="G21" s="23">
        <f t="shared" si="2"/>
        <v>327</v>
      </c>
      <c r="H21" s="24">
        <f t="shared" si="3"/>
        <v>22</v>
      </c>
      <c r="I21" s="23">
        <f t="shared" si="1"/>
        <v>349</v>
      </c>
    </row>
    <row r="22" spans="1:9" x14ac:dyDescent="0.25">
      <c r="A22" s="22" t="str">
        <f t="shared" si="0"/>
        <v>Town of Eastchester - 20</v>
      </c>
      <c r="B22" s="11">
        <v>30020</v>
      </c>
      <c r="C22" s="11">
        <v>292</v>
      </c>
      <c r="D22" s="11">
        <v>230</v>
      </c>
      <c r="E22" s="11">
        <v>9</v>
      </c>
      <c r="F22" s="11">
        <v>0</v>
      </c>
      <c r="G22" s="23">
        <f t="shared" si="2"/>
        <v>531</v>
      </c>
      <c r="H22" s="24">
        <f t="shared" si="3"/>
        <v>20</v>
      </c>
      <c r="I22" s="23">
        <f t="shared" si="1"/>
        <v>551</v>
      </c>
    </row>
    <row r="23" spans="1:9" x14ac:dyDescent="0.25">
      <c r="A23" s="22" t="str">
        <f t="shared" si="0"/>
        <v>Town of Eastchester - 21</v>
      </c>
      <c r="B23" s="11">
        <v>30021</v>
      </c>
      <c r="C23" s="11">
        <v>160</v>
      </c>
      <c r="D23" s="11">
        <v>123</v>
      </c>
      <c r="E23" s="11">
        <v>4</v>
      </c>
      <c r="F23" s="11">
        <v>0</v>
      </c>
      <c r="G23" s="23">
        <f t="shared" si="2"/>
        <v>287</v>
      </c>
      <c r="H23" s="24">
        <f t="shared" si="3"/>
        <v>24</v>
      </c>
      <c r="I23" s="23">
        <f t="shared" si="1"/>
        <v>311</v>
      </c>
    </row>
    <row r="24" spans="1:9" x14ac:dyDescent="0.25">
      <c r="A24" s="22" t="str">
        <f t="shared" si="0"/>
        <v>Town of Eastchester - 22</v>
      </c>
      <c r="B24" s="11">
        <v>30022</v>
      </c>
      <c r="C24" s="11">
        <v>250</v>
      </c>
      <c r="D24" s="11">
        <v>190</v>
      </c>
      <c r="E24" s="11">
        <v>16</v>
      </c>
      <c r="F24" s="11">
        <v>0</v>
      </c>
      <c r="G24" s="23">
        <f t="shared" si="2"/>
        <v>456</v>
      </c>
      <c r="H24" s="24">
        <f t="shared" si="3"/>
        <v>36</v>
      </c>
      <c r="I24" s="23">
        <f t="shared" si="1"/>
        <v>492</v>
      </c>
    </row>
    <row r="25" spans="1:9" x14ac:dyDescent="0.25">
      <c r="A25" s="22" t="str">
        <f t="shared" si="0"/>
        <v>Town of Eastchester - 23</v>
      </c>
      <c r="B25" s="11">
        <v>30023</v>
      </c>
      <c r="C25" s="11">
        <v>203</v>
      </c>
      <c r="D25" s="11">
        <v>301</v>
      </c>
      <c r="E25" s="11">
        <v>16</v>
      </c>
      <c r="F25" s="11">
        <v>0</v>
      </c>
      <c r="G25" s="23">
        <f t="shared" si="2"/>
        <v>520</v>
      </c>
      <c r="H25" s="24">
        <f t="shared" si="3"/>
        <v>30</v>
      </c>
      <c r="I25" s="23">
        <f t="shared" si="1"/>
        <v>550</v>
      </c>
    </row>
    <row r="26" spans="1:9" x14ac:dyDescent="0.25">
      <c r="A26" s="22" t="str">
        <f t="shared" si="0"/>
        <v>Town of Eastchester - 24</v>
      </c>
      <c r="B26" s="11">
        <v>30024</v>
      </c>
      <c r="C26" s="11">
        <v>78</v>
      </c>
      <c r="D26" s="11">
        <v>140</v>
      </c>
      <c r="E26" s="11">
        <v>3</v>
      </c>
      <c r="F26" s="11">
        <v>0</v>
      </c>
      <c r="G26" s="23">
        <f t="shared" si="2"/>
        <v>221</v>
      </c>
      <c r="H26" s="24">
        <f t="shared" si="3"/>
        <v>16</v>
      </c>
      <c r="I26" s="23">
        <f t="shared" si="1"/>
        <v>237</v>
      </c>
    </row>
    <row r="27" spans="1:9" x14ac:dyDescent="0.25">
      <c r="A27" s="22" t="str">
        <f t="shared" si="0"/>
        <v>Town of Eastchester - 25</v>
      </c>
      <c r="B27" s="11">
        <v>30025</v>
      </c>
      <c r="C27" s="11">
        <v>116</v>
      </c>
      <c r="D27" s="11">
        <v>289</v>
      </c>
      <c r="E27" s="11">
        <v>13</v>
      </c>
      <c r="F27" s="11">
        <v>0</v>
      </c>
      <c r="G27" s="23">
        <f t="shared" si="2"/>
        <v>418</v>
      </c>
      <c r="H27" s="24">
        <f t="shared" si="3"/>
        <v>43</v>
      </c>
      <c r="I27" s="23">
        <f t="shared" si="1"/>
        <v>461</v>
      </c>
    </row>
    <row r="28" spans="1:9" x14ac:dyDescent="0.25">
      <c r="A28" s="22" t="str">
        <f t="shared" si="0"/>
        <v>Town of Eastchester - 26</v>
      </c>
      <c r="B28" s="11">
        <v>30026</v>
      </c>
      <c r="C28" s="11">
        <v>104</v>
      </c>
      <c r="D28" s="11">
        <v>273</v>
      </c>
      <c r="E28" s="11">
        <v>6</v>
      </c>
      <c r="F28" s="11">
        <v>0</v>
      </c>
      <c r="G28" s="23">
        <f t="shared" si="2"/>
        <v>383</v>
      </c>
      <c r="H28" s="24">
        <f t="shared" si="3"/>
        <v>31</v>
      </c>
      <c r="I28" s="23">
        <f t="shared" si="1"/>
        <v>414</v>
      </c>
    </row>
    <row r="29" spans="1:9" x14ac:dyDescent="0.25">
      <c r="A29" s="22" t="str">
        <f t="shared" si="0"/>
        <v>Town of Eastchester - 27</v>
      </c>
      <c r="B29" s="11">
        <v>30027</v>
      </c>
      <c r="C29" s="11">
        <v>201</v>
      </c>
      <c r="D29" s="11">
        <v>130</v>
      </c>
      <c r="E29" s="11">
        <v>15</v>
      </c>
      <c r="F29" s="11">
        <v>1</v>
      </c>
      <c r="G29" s="23">
        <f t="shared" si="2"/>
        <v>347</v>
      </c>
      <c r="H29" s="24">
        <f t="shared" si="3"/>
        <v>29</v>
      </c>
      <c r="I29" s="23">
        <f t="shared" si="1"/>
        <v>376</v>
      </c>
    </row>
    <row r="30" spans="1:9" x14ac:dyDescent="0.25">
      <c r="A30" s="22" t="str">
        <f t="shared" si="0"/>
        <v>Town of Eastchester - 28</v>
      </c>
      <c r="B30" s="11">
        <v>30028</v>
      </c>
      <c r="C30" s="11">
        <v>118</v>
      </c>
      <c r="D30" s="11">
        <v>195</v>
      </c>
      <c r="E30" s="11">
        <v>8</v>
      </c>
      <c r="F30" s="11">
        <v>0</v>
      </c>
      <c r="G30" s="23">
        <f t="shared" si="2"/>
        <v>321</v>
      </c>
      <c r="H30" s="24">
        <f t="shared" si="3"/>
        <v>21</v>
      </c>
      <c r="I30" s="23">
        <f t="shared" si="1"/>
        <v>342</v>
      </c>
    </row>
    <row r="31" spans="1:9" x14ac:dyDescent="0.25">
      <c r="A31" s="22" t="str">
        <f t="shared" si="0"/>
        <v>Town of Eastchester - 29</v>
      </c>
      <c r="B31" s="11">
        <v>30029</v>
      </c>
      <c r="C31" s="11">
        <v>149</v>
      </c>
      <c r="D31" s="11">
        <v>341</v>
      </c>
      <c r="E31" s="11">
        <v>12</v>
      </c>
      <c r="F31" s="11">
        <v>0</v>
      </c>
      <c r="G31" s="23">
        <f t="shared" si="2"/>
        <v>502</v>
      </c>
      <c r="H31" s="24">
        <f t="shared" si="3"/>
        <v>31</v>
      </c>
      <c r="I31" s="23">
        <f t="shared" si="1"/>
        <v>533</v>
      </c>
    </row>
    <row r="32" spans="1:9" x14ac:dyDescent="0.25">
      <c r="A32" s="22" t="str">
        <f t="shared" si="0"/>
        <v>Town of Eastchester - 30</v>
      </c>
      <c r="B32" s="11">
        <v>30030</v>
      </c>
      <c r="C32" s="11">
        <v>145</v>
      </c>
      <c r="D32" s="11">
        <v>259</v>
      </c>
      <c r="E32" s="11">
        <v>8</v>
      </c>
      <c r="F32" s="11">
        <v>0</v>
      </c>
      <c r="G32" s="23">
        <f t="shared" si="2"/>
        <v>412</v>
      </c>
      <c r="H32" s="24">
        <f t="shared" si="3"/>
        <v>30</v>
      </c>
      <c r="I32" s="23">
        <f t="shared" si="1"/>
        <v>442</v>
      </c>
    </row>
    <row r="33" spans="1:9" x14ac:dyDescent="0.25">
      <c r="A33" s="22" t="str">
        <f t="shared" si="0"/>
        <v>Town of Eastchester - 31</v>
      </c>
      <c r="B33" s="11">
        <v>30031</v>
      </c>
      <c r="C33" s="11">
        <v>131</v>
      </c>
      <c r="D33" s="11">
        <v>138</v>
      </c>
      <c r="E33" s="11">
        <v>9</v>
      </c>
      <c r="F33" s="11">
        <v>0</v>
      </c>
      <c r="G33" s="23">
        <f t="shared" si="2"/>
        <v>278</v>
      </c>
      <c r="H33" s="24">
        <f t="shared" si="3"/>
        <v>19</v>
      </c>
      <c r="I33" s="23">
        <f t="shared" si="1"/>
        <v>297</v>
      </c>
    </row>
    <row r="34" spans="1:9" x14ac:dyDescent="0.25">
      <c r="A34" s="22" t="str">
        <f t="shared" si="0"/>
        <v>Town of Eastchester - 32</v>
      </c>
      <c r="B34" s="11">
        <v>30032</v>
      </c>
      <c r="C34" s="11">
        <v>181</v>
      </c>
      <c r="D34" s="11">
        <v>161</v>
      </c>
      <c r="E34" s="11">
        <v>12</v>
      </c>
      <c r="F34" s="11">
        <v>1</v>
      </c>
      <c r="G34" s="23">
        <f t="shared" si="2"/>
        <v>355</v>
      </c>
      <c r="H34" s="24">
        <f t="shared" si="3"/>
        <v>15</v>
      </c>
      <c r="I34" s="23">
        <f t="shared" si="1"/>
        <v>370</v>
      </c>
    </row>
    <row r="35" spans="1:9" x14ac:dyDescent="0.25">
      <c r="A35" s="22" t="str">
        <f t="shared" si="0"/>
        <v>Town of Eastchester - 33</v>
      </c>
      <c r="B35" s="11">
        <v>30033</v>
      </c>
      <c r="C35" s="11">
        <v>190</v>
      </c>
      <c r="D35" s="11">
        <v>118</v>
      </c>
      <c r="E35" s="11">
        <v>8</v>
      </c>
      <c r="F35" s="11">
        <v>2</v>
      </c>
      <c r="G35" s="23">
        <f t="shared" si="2"/>
        <v>318</v>
      </c>
      <c r="H35" s="24">
        <f t="shared" si="3"/>
        <v>15</v>
      </c>
      <c r="I35" s="23">
        <f t="shared" si="1"/>
        <v>333</v>
      </c>
    </row>
    <row r="36" spans="1:9" x14ac:dyDescent="0.25">
      <c r="A36" s="22" t="str">
        <f t="shared" si="0"/>
        <v>Town of Eastchester - 34</v>
      </c>
      <c r="B36" s="11">
        <v>30034</v>
      </c>
      <c r="C36" s="11">
        <v>149</v>
      </c>
      <c r="D36" s="11">
        <v>96</v>
      </c>
      <c r="E36" s="11">
        <v>8</v>
      </c>
      <c r="F36" s="11">
        <v>0</v>
      </c>
      <c r="G36" s="23">
        <f t="shared" si="2"/>
        <v>253</v>
      </c>
      <c r="H36" s="24">
        <f t="shared" si="3"/>
        <v>20</v>
      </c>
      <c r="I36" s="23">
        <f t="shared" si="1"/>
        <v>273</v>
      </c>
    </row>
    <row r="37" spans="1:9" x14ac:dyDescent="0.25">
      <c r="A37" s="22" t="str">
        <f t="shared" si="0"/>
        <v>Town of Eastchester - 35</v>
      </c>
      <c r="B37" s="11">
        <v>30035</v>
      </c>
      <c r="C37" s="11">
        <v>78</v>
      </c>
      <c r="D37" s="11">
        <v>148</v>
      </c>
      <c r="E37" s="11">
        <v>3</v>
      </c>
      <c r="F37" s="11">
        <v>0</v>
      </c>
      <c r="G37" s="23">
        <f t="shared" si="2"/>
        <v>229</v>
      </c>
      <c r="H37" s="24">
        <f t="shared" si="3"/>
        <v>30</v>
      </c>
      <c r="I37" s="23">
        <f t="shared" si="1"/>
        <v>259</v>
      </c>
    </row>
    <row r="38" spans="1:9" x14ac:dyDescent="0.25">
      <c r="A38" s="22" t="str">
        <f t="shared" si="0"/>
        <v>Town of Eastchester - 36</v>
      </c>
      <c r="B38" s="11">
        <v>30036</v>
      </c>
      <c r="C38" s="11">
        <v>84</v>
      </c>
      <c r="D38" s="11">
        <v>250</v>
      </c>
      <c r="E38" s="11">
        <v>3</v>
      </c>
      <c r="F38" s="11">
        <v>0</v>
      </c>
      <c r="G38" s="23">
        <f t="shared" si="2"/>
        <v>337</v>
      </c>
      <c r="H38" s="24">
        <f t="shared" si="3"/>
        <v>20</v>
      </c>
      <c r="I38" s="23">
        <f t="shared" si="1"/>
        <v>357</v>
      </c>
    </row>
    <row r="39" spans="1:9" x14ac:dyDescent="0.25">
      <c r="A39" s="22" t="str">
        <f t="shared" si="0"/>
        <v>Town of Eastchester - 37</v>
      </c>
      <c r="B39" s="11">
        <v>30037</v>
      </c>
      <c r="C39" s="11">
        <v>104</v>
      </c>
      <c r="D39" s="11">
        <v>180</v>
      </c>
      <c r="E39" s="11">
        <v>7</v>
      </c>
      <c r="F39" s="11">
        <v>0</v>
      </c>
      <c r="G39" s="23">
        <f t="shared" si="2"/>
        <v>291</v>
      </c>
      <c r="H39" s="24">
        <f t="shared" si="3"/>
        <v>18</v>
      </c>
      <c r="I39" s="23">
        <f t="shared" si="1"/>
        <v>309</v>
      </c>
    </row>
    <row r="40" spans="1:9" x14ac:dyDescent="0.25">
      <c r="A40" s="22" t="str">
        <f t="shared" si="0"/>
        <v>Town of Eastchester - 38</v>
      </c>
      <c r="B40" s="11">
        <v>30038</v>
      </c>
      <c r="C40" s="11">
        <v>71</v>
      </c>
      <c r="D40" s="11">
        <v>259</v>
      </c>
      <c r="E40" s="11">
        <v>7</v>
      </c>
      <c r="F40" s="11">
        <v>0</v>
      </c>
      <c r="G40" s="23">
        <f t="shared" si="2"/>
        <v>337</v>
      </c>
      <c r="H40" s="24">
        <f t="shared" si="3"/>
        <v>22</v>
      </c>
      <c r="I40" s="23">
        <f t="shared" si="1"/>
        <v>359</v>
      </c>
    </row>
    <row r="41" spans="1:9" ht="13.8" thickBot="1" x14ac:dyDescent="0.3">
      <c r="A41" s="18" t="str">
        <f t="shared" si="0"/>
        <v>Town of Eastchester - 39</v>
      </c>
      <c r="B41" s="19">
        <v>30039</v>
      </c>
      <c r="C41" s="19">
        <v>82</v>
      </c>
      <c r="D41" s="19">
        <v>231</v>
      </c>
      <c r="E41" s="19">
        <v>6</v>
      </c>
      <c r="F41" s="19">
        <v>0</v>
      </c>
      <c r="G41" s="19">
        <f t="shared" ref="G41:G105" si="4">SUM(C41:F41)</f>
        <v>319</v>
      </c>
      <c r="H41" s="26">
        <f t="shared" ref="H41:H105" si="5">SUM(I41-G41)</f>
        <v>29</v>
      </c>
      <c r="I41" s="19">
        <f t="shared" ref="I41:I105" si="6">VLOOKUP(B41,KEY,2,FALSE)</f>
        <v>348</v>
      </c>
    </row>
    <row r="42" spans="1:9" x14ac:dyDescent="0.25">
      <c r="A42" s="22"/>
      <c r="B42" s="11" t="s">
        <v>977</v>
      </c>
      <c r="C42" s="11">
        <f>SUM(C3:C41)</f>
        <v>6153</v>
      </c>
      <c r="D42" s="11">
        <f t="shared" ref="D42:I42" si="7">SUM(D3:D41)</f>
        <v>7687</v>
      </c>
      <c r="E42" s="11">
        <f t="shared" si="7"/>
        <v>323</v>
      </c>
      <c r="F42" s="11">
        <f t="shared" si="7"/>
        <v>9</v>
      </c>
      <c r="G42" s="11">
        <f t="shared" si="7"/>
        <v>14172</v>
      </c>
      <c r="H42" s="11">
        <f t="shared" si="7"/>
        <v>959</v>
      </c>
      <c r="I42" s="11">
        <f t="shared" si="7"/>
        <v>15131</v>
      </c>
    </row>
    <row r="43" spans="1:9" x14ac:dyDescent="0.25">
      <c r="A43" s="22" t="str">
        <f t="shared" si="0"/>
        <v>Town of Greenburgh - 4</v>
      </c>
      <c r="B43" s="11">
        <v>40004</v>
      </c>
      <c r="C43" s="11">
        <v>75</v>
      </c>
      <c r="D43" s="11">
        <v>27</v>
      </c>
      <c r="E43" s="11">
        <v>6</v>
      </c>
      <c r="F43" s="11">
        <v>0</v>
      </c>
      <c r="G43" s="23">
        <f t="shared" si="4"/>
        <v>108</v>
      </c>
      <c r="H43" s="24">
        <f t="shared" si="5"/>
        <v>3</v>
      </c>
      <c r="I43" s="23">
        <f t="shared" si="6"/>
        <v>111</v>
      </c>
    </row>
    <row r="44" spans="1:9" x14ac:dyDescent="0.25">
      <c r="A44" s="22" t="str">
        <f t="shared" si="0"/>
        <v>Town of Greenburgh - 6</v>
      </c>
      <c r="B44" s="11">
        <v>40006</v>
      </c>
      <c r="C44" s="11">
        <v>147</v>
      </c>
      <c r="D44" s="11">
        <v>85</v>
      </c>
      <c r="E44" s="11">
        <v>14</v>
      </c>
      <c r="F44" s="11">
        <v>0</v>
      </c>
      <c r="G44" s="23">
        <f t="shared" si="4"/>
        <v>246</v>
      </c>
      <c r="H44" s="24">
        <f t="shared" si="5"/>
        <v>13</v>
      </c>
      <c r="I44" s="23">
        <f t="shared" si="6"/>
        <v>259</v>
      </c>
    </row>
    <row r="45" spans="1:9" x14ac:dyDescent="0.25">
      <c r="A45" s="22" t="str">
        <f t="shared" si="0"/>
        <v>Town of Greenburgh - 7</v>
      </c>
      <c r="B45" s="11">
        <v>40007</v>
      </c>
      <c r="C45" s="11">
        <v>220</v>
      </c>
      <c r="D45" s="11">
        <v>143</v>
      </c>
      <c r="E45" s="11">
        <v>16</v>
      </c>
      <c r="F45" s="11">
        <v>2</v>
      </c>
      <c r="G45" s="23">
        <f t="shared" si="4"/>
        <v>381</v>
      </c>
      <c r="H45" s="24">
        <f t="shared" si="5"/>
        <v>31</v>
      </c>
      <c r="I45" s="23">
        <f t="shared" si="6"/>
        <v>412</v>
      </c>
    </row>
    <row r="46" spans="1:9" x14ac:dyDescent="0.25">
      <c r="A46" s="22" t="str">
        <f t="shared" si="0"/>
        <v>Town of Greenburgh - 8</v>
      </c>
      <c r="B46" s="11">
        <v>40008</v>
      </c>
      <c r="C46" s="11">
        <v>348</v>
      </c>
      <c r="D46" s="11">
        <v>136</v>
      </c>
      <c r="E46" s="11">
        <v>45</v>
      </c>
      <c r="F46" s="11">
        <v>1</v>
      </c>
      <c r="G46" s="23">
        <f t="shared" si="4"/>
        <v>530</v>
      </c>
      <c r="H46" s="24">
        <f t="shared" si="5"/>
        <v>21</v>
      </c>
      <c r="I46" s="23">
        <f t="shared" si="6"/>
        <v>551</v>
      </c>
    </row>
    <row r="47" spans="1:9" x14ac:dyDescent="0.25">
      <c r="A47" s="22" t="str">
        <f t="shared" si="0"/>
        <v>Town of Greenburgh - 9</v>
      </c>
      <c r="B47" s="11">
        <v>40009</v>
      </c>
      <c r="C47" s="11">
        <v>326</v>
      </c>
      <c r="D47" s="11">
        <v>138</v>
      </c>
      <c r="E47" s="11">
        <v>38</v>
      </c>
      <c r="F47" s="11">
        <v>0</v>
      </c>
      <c r="G47" s="23">
        <f t="shared" si="4"/>
        <v>502</v>
      </c>
      <c r="H47" s="24">
        <f t="shared" si="5"/>
        <v>24</v>
      </c>
      <c r="I47" s="23">
        <f t="shared" si="6"/>
        <v>526</v>
      </c>
    </row>
    <row r="48" spans="1:9" x14ac:dyDescent="0.25">
      <c r="A48" s="22" t="str">
        <f t="shared" si="0"/>
        <v>Town of Greenburgh - 10</v>
      </c>
      <c r="B48" s="11">
        <v>40010</v>
      </c>
      <c r="C48" s="11">
        <v>379</v>
      </c>
      <c r="D48" s="11">
        <v>220</v>
      </c>
      <c r="E48" s="11">
        <v>33</v>
      </c>
      <c r="F48" s="11">
        <v>1</v>
      </c>
      <c r="G48" s="23">
        <f t="shared" si="4"/>
        <v>633</v>
      </c>
      <c r="H48" s="24">
        <f t="shared" si="5"/>
        <v>23</v>
      </c>
      <c r="I48" s="23">
        <f t="shared" si="6"/>
        <v>656</v>
      </c>
    </row>
    <row r="49" spans="1:9" x14ac:dyDescent="0.25">
      <c r="A49" s="22" t="str">
        <f t="shared" si="0"/>
        <v>Town of Greenburgh - 11</v>
      </c>
      <c r="B49" s="11">
        <v>40011</v>
      </c>
      <c r="C49" s="11">
        <v>201</v>
      </c>
      <c r="D49" s="11">
        <v>65</v>
      </c>
      <c r="E49" s="11">
        <v>9</v>
      </c>
      <c r="F49" s="11">
        <v>0</v>
      </c>
      <c r="G49" s="23">
        <f t="shared" si="4"/>
        <v>275</v>
      </c>
      <c r="H49" s="24">
        <f t="shared" si="5"/>
        <v>6</v>
      </c>
      <c r="I49" s="23">
        <f t="shared" si="6"/>
        <v>281</v>
      </c>
    </row>
    <row r="50" spans="1:9" x14ac:dyDescent="0.25">
      <c r="A50" s="22" t="str">
        <f t="shared" si="0"/>
        <v>Town of Greenburgh - 12</v>
      </c>
      <c r="B50" s="11">
        <v>40012</v>
      </c>
      <c r="C50" s="11">
        <v>226</v>
      </c>
      <c r="D50" s="11">
        <v>177</v>
      </c>
      <c r="E50" s="11">
        <v>22</v>
      </c>
      <c r="F50" s="11">
        <v>0</v>
      </c>
      <c r="G50" s="23">
        <f t="shared" si="4"/>
        <v>425</v>
      </c>
      <c r="H50" s="24">
        <f t="shared" si="5"/>
        <v>20</v>
      </c>
      <c r="I50" s="23">
        <f t="shared" si="6"/>
        <v>445</v>
      </c>
    </row>
    <row r="51" spans="1:9" x14ac:dyDescent="0.25">
      <c r="A51" s="22" t="str">
        <f t="shared" si="0"/>
        <v>Town of Greenburgh - 13</v>
      </c>
      <c r="B51" s="11">
        <v>40013</v>
      </c>
      <c r="C51" s="11">
        <v>461</v>
      </c>
      <c r="D51" s="11">
        <v>261</v>
      </c>
      <c r="E51" s="11">
        <v>47</v>
      </c>
      <c r="F51" s="11">
        <v>0</v>
      </c>
      <c r="G51" s="23">
        <f t="shared" si="4"/>
        <v>769</v>
      </c>
      <c r="H51" s="24">
        <f t="shared" si="5"/>
        <v>36</v>
      </c>
      <c r="I51" s="23">
        <f t="shared" si="6"/>
        <v>805</v>
      </c>
    </row>
    <row r="52" spans="1:9" x14ac:dyDescent="0.25">
      <c r="A52" s="22" t="str">
        <f t="shared" si="0"/>
        <v>Town of Greenburgh - 14</v>
      </c>
      <c r="B52" s="11">
        <v>40014</v>
      </c>
      <c r="C52" s="11">
        <v>309</v>
      </c>
      <c r="D52" s="11">
        <v>79</v>
      </c>
      <c r="E52" s="11">
        <v>31</v>
      </c>
      <c r="F52" s="11">
        <v>0</v>
      </c>
      <c r="G52" s="23">
        <f t="shared" si="4"/>
        <v>419</v>
      </c>
      <c r="H52" s="24">
        <f t="shared" si="5"/>
        <v>14</v>
      </c>
      <c r="I52" s="23">
        <f t="shared" si="6"/>
        <v>433</v>
      </c>
    </row>
    <row r="53" spans="1:9" x14ac:dyDescent="0.25">
      <c r="A53" s="22" t="str">
        <f t="shared" si="0"/>
        <v>Town of Greenburgh - 15</v>
      </c>
      <c r="B53" s="11">
        <v>40015</v>
      </c>
      <c r="C53" s="11">
        <v>364</v>
      </c>
      <c r="D53" s="11">
        <v>79</v>
      </c>
      <c r="E53" s="11">
        <v>17</v>
      </c>
      <c r="F53" s="11">
        <v>0</v>
      </c>
      <c r="G53" s="23">
        <f t="shared" si="4"/>
        <v>460</v>
      </c>
      <c r="H53" s="24">
        <f t="shared" si="5"/>
        <v>14</v>
      </c>
      <c r="I53" s="23">
        <f t="shared" si="6"/>
        <v>474</v>
      </c>
    </row>
    <row r="54" spans="1:9" x14ac:dyDescent="0.25">
      <c r="A54" s="22" t="str">
        <f t="shared" si="0"/>
        <v>Town of Greenburgh - 16</v>
      </c>
      <c r="B54" s="11">
        <v>40016</v>
      </c>
      <c r="C54" s="11">
        <v>325</v>
      </c>
      <c r="D54" s="11">
        <v>147</v>
      </c>
      <c r="E54" s="11">
        <v>41</v>
      </c>
      <c r="F54" s="11">
        <v>0</v>
      </c>
      <c r="G54" s="23">
        <f t="shared" si="4"/>
        <v>513</v>
      </c>
      <c r="H54" s="24">
        <f t="shared" si="5"/>
        <v>26</v>
      </c>
      <c r="I54" s="23">
        <f t="shared" si="6"/>
        <v>539</v>
      </c>
    </row>
    <row r="55" spans="1:9" x14ac:dyDescent="0.25">
      <c r="A55" s="22" t="str">
        <f t="shared" si="0"/>
        <v>Town of Greenburgh - 17</v>
      </c>
      <c r="B55" s="11">
        <v>40017</v>
      </c>
      <c r="C55" s="11">
        <v>252</v>
      </c>
      <c r="D55" s="11">
        <v>149</v>
      </c>
      <c r="E55" s="11">
        <v>14</v>
      </c>
      <c r="F55" s="11">
        <v>1</v>
      </c>
      <c r="G55" s="23">
        <f t="shared" si="4"/>
        <v>416</v>
      </c>
      <c r="H55" s="24">
        <f t="shared" si="5"/>
        <v>27</v>
      </c>
      <c r="I55" s="23">
        <f t="shared" si="6"/>
        <v>443</v>
      </c>
    </row>
    <row r="56" spans="1:9" x14ac:dyDescent="0.25">
      <c r="A56" s="22" t="str">
        <f t="shared" si="0"/>
        <v>Town of Greenburgh - 18</v>
      </c>
      <c r="B56" s="11">
        <v>40018</v>
      </c>
      <c r="C56" s="11">
        <v>412</v>
      </c>
      <c r="D56" s="11">
        <v>99</v>
      </c>
      <c r="E56" s="11">
        <v>44</v>
      </c>
      <c r="F56" s="11">
        <v>0</v>
      </c>
      <c r="G56" s="23">
        <f t="shared" si="4"/>
        <v>555</v>
      </c>
      <c r="H56" s="24">
        <f t="shared" si="5"/>
        <v>26</v>
      </c>
      <c r="I56" s="23">
        <f t="shared" si="6"/>
        <v>581</v>
      </c>
    </row>
    <row r="57" spans="1:9" x14ac:dyDescent="0.25">
      <c r="A57" s="22" t="str">
        <f t="shared" si="0"/>
        <v>Town of Greenburgh - 19</v>
      </c>
      <c r="B57" s="11">
        <v>40019</v>
      </c>
      <c r="C57" s="11">
        <v>422</v>
      </c>
      <c r="D57" s="11">
        <v>73</v>
      </c>
      <c r="E57" s="11">
        <v>74</v>
      </c>
      <c r="F57" s="11">
        <v>0</v>
      </c>
      <c r="G57" s="23">
        <f t="shared" si="4"/>
        <v>569</v>
      </c>
      <c r="H57" s="24">
        <f t="shared" si="5"/>
        <v>22</v>
      </c>
      <c r="I57" s="23">
        <f t="shared" si="6"/>
        <v>591</v>
      </c>
    </row>
    <row r="58" spans="1:9" x14ac:dyDescent="0.25">
      <c r="A58" s="22" t="str">
        <f t="shared" si="0"/>
        <v>Town of Greenburgh - 20</v>
      </c>
      <c r="B58" s="11">
        <v>40020</v>
      </c>
      <c r="C58" s="11">
        <v>279</v>
      </c>
      <c r="D58" s="11">
        <v>109</v>
      </c>
      <c r="E58" s="11">
        <v>49</v>
      </c>
      <c r="F58" s="11">
        <v>1</v>
      </c>
      <c r="G58" s="23">
        <f t="shared" si="4"/>
        <v>438</v>
      </c>
      <c r="H58" s="24">
        <f t="shared" si="5"/>
        <v>24</v>
      </c>
      <c r="I58" s="23">
        <f t="shared" si="6"/>
        <v>462</v>
      </c>
    </row>
    <row r="59" spans="1:9" x14ac:dyDescent="0.25">
      <c r="A59" s="22" t="str">
        <f t="shared" si="0"/>
        <v>Town of Greenburgh - 21</v>
      </c>
      <c r="B59" s="11">
        <v>40021</v>
      </c>
      <c r="C59" s="11">
        <v>262</v>
      </c>
      <c r="D59" s="11">
        <v>67</v>
      </c>
      <c r="E59" s="11">
        <v>23</v>
      </c>
      <c r="F59" s="11">
        <v>0</v>
      </c>
      <c r="G59" s="23">
        <f t="shared" si="4"/>
        <v>352</v>
      </c>
      <c r="H59" s="24">
        <f t="shared" si="5"/>
        <v>19</v>
      </c>
      <c r="I59" s="23">
        <f t="shared" si="6"/>
        <v>371</v>
      </c>
    </row>
    <row r="60" spans="1:9" x14ac:dyDescent="0.25">
      <c r="A60" s="22" t="str">
        <f t="shared" si="0"/>
        <v>Town of Greenburgh - 22</v>
      </c>
      <c r="B60" s="11">
        <v>40022</v>
      </c>
      <c r="C60" s="11">
        <v>226</v>
      </c>
      <c r="D60" s="11">
        <v>65</v>
      </c>
      <c r="E60" s="11">
        <v>25</v>
      </c>
      <c r="F60" s="11">
        <v>1</v>
      </c>
      <c r="G60" s="23">
        <f t="shared" si="4"/>
        <v>317</v>
      </c>
      <c r="H60" s="24">
        <f t="shared" si="5"/>
        <v>17</v>
      </c>
      <c r="I60" s="23">
        <f t="shared" si="6"/>
        <v>334</v>
      </c>
    </row>
    <row r="61" spans="1:9" x14ac:dyDescent="0.25">
      <c r="A61" s="22" t="str">
        <f t="shared" si="0"/>
        <v>Town of Greenburgh - 23</v>
      </c>
      <c r="B61" s="11">
        <v>40023</v>
      </c>
      <c r="C61" s="11">
        <v>596</v>
      </c>
      <c r="D61" s="11">
        <v>99</v>
      </c>
      <c r="E61" s="11">
        <v>64</v>
      </c>
      <c r="F61" s="11">
        <v>2</v>
      </c>
      <c r="G61" s="23">
        <f t="shared" si="4"/>
        <v>761</v>
      </c>
      <c r="H61" s="24">
        <f t="shared" si="5"/>
        <v>29</v>
      </c>
      <c r="I61" s="23">
        <f t="shared" si="6"/>
        <v>790</v>
      </c>
    </row>
    <row r="62" spans="1:9" x14ac:dyDescent="0.25">
      <c r="A62" s="22" t="str">
        <f t="shared" si="0"/>
        <v>Town of Greenburgh - 24</v>
      </c>
      <c r="B62" s="11">
        <v>40024</v>
      </c>
      <c r="C62" s="11">
        <v>385</v>
      </c>
      <c r="D62" s="11">
        <v>192</v>
      </c>
      <c r="E62" s="11">
        <v>23</v>
      </c>
      <c r="F62" s="11">
        <v>4</v>
      </c>
      <c r="G62" s="23">
        <f t="shared" si="4"/>
        <v>604</v>
      </c>
      <c r="H62" s="24">
        <f t="shared" si="5"/>
        <v>43</v>
      </c>
      <c r="I62" s="23">
        <f t="shared" si="6"/>
        <v>647</v>
      </c>
    </row>
    <row r="63" spans="1:9" x14ac:dyDescent="0.25">
      <c r="A63" s="22" t="str">
        <f t="shared" si="0"/>
        <v>Town of Greenburgh - 25</v>
      </c>
      <c r="B63" s="11">
        <v>40025</v>
      </c>
      <c r="C63" s="11">
        <v>326</v>
      </c>
      <c r="D63" s="11">
        <v>172</v>
      </c>
      <c r="E63" s="11">
        <v>19</v>
      </c>
      <c r="F63" s="11">
        <v>4</v>
      </c>
      <c r="G63" s="23">
        <f t="shared" si="4"/>
        <v>521</v>
      </c>
      <c r="H63" s="24">
        <f t="shared" si="5"/>
        <v>35</v>
      </c>
      <c r="I63" s="23">
        <f t="shared" si="6"/>
        <v>556</v>
      </c>
    </row>
    <row r="64" spans="1:9" x14ac:dyDescent="0.25">
      <c r="A64" s="22" t="str">
        <f t="shared" si="0"/>
        <v>Town of Greenburgh - 26</v>
      </c>
      <c r="B64" s="11">
        <v>40026</v>
      </c>
      <c r="C64" s="11">
        <v>341</v>
      </c>
      <c r="D64" s="11">
        <v>188</v>
      </c>
      <c r="E64" s="11">
        <v>17</v>
      </c>
      <c r="F64" s="11">
        <v>0</v>
      </c>
      <c r="G64" s="23">
        <f t="shared" si="4"/>
        <v>546</v>
      </c>
      <c r="H64" s="24">
        <f t="shared" si="5"/>
        <v>38</v>
      </c>
      <c r="I64" s="23">
        <f t="shared" si="6"/>
        <v>584</v>
      </c>
    </row>
    <row r="65" spans="1:9" x14ac:dyDescent="0.25">
      <c r="A65" s="22" t="str">
        <f t="shared" si="0"/>
        <v>Town of Greenburgh - 27</v>
      </c>
      <c r="B65" s="11">
        <v>40027</v>
      </c>
      <c r="C65" s="11">
        <v>218</v>
      </c>
      <c r="D65" s="11">
        <v>141</v>
      </c>
      <c r="E65" s="11">
        <v>13</v>
      </c>
      <c r="F65" s="11">
        <v>0</v>
      </c>
      <c r="G65" s="23">
        <f t="shared" si="4"/>
        <v>372</v>
      </c>
      <c r="H65" s="24">
        <f t="shared" si="5"/>
        <v>21</v>
      </c>
      <c r="I65" s="23">
        <f t="shared" si="6"/>
        <v>393</v>
      </c>
    </row>
    <row r="66" spans="1:9" x14ac:dyDescent="0.25">
      <c r="A66" s="22" t="str">
        <f t="shared" si="0"/>
        <v>Town of Greenburgh - 28</v>
      </c>
      <c r="B66" s="11">
        <v>40028</v>
      </c>
      <c r="C66" s="11">
        <v>116</v>
      </c>
      <c r="D66" s="11">
        <v>69</v>
      </c>
      <c r="E66" s="11">
        <v>10</v>
      </c>
      <c r="F66" s="11">
        <v>0</v>
      </c>
      <c r="G66" s="23">
        <f t="shared" si="4"/>
        <v>195</v>
      </c>
      <c r="H66" s="24">
        <f t="shared" si="5"/>
        <v>18</v>
      </c>
      <c r="I66" s="23">
        <f t="shared" si="6"/>
        <v>213</v>
      </c>
    </row>
    <row r="67" spans="1:9" x14ac:dyDescent="0.25">
      <c r="A67" s="22" t="str">
        <f t="shared" si="0"/>
        <v>Town of Greenburgh - 29</v>
      </c>
      <c r="B67" s="11">
        <v>40029</v>
      </c>
      <c r="C67" s="11">
        <v>55</v>
      </c>
      <c r="D67" s="11">
        <v>69</v>
      </c>
      <c r="E67" s="11">
        <v>8</v>
      </c>
      <c r="F67" s="11">
        <v>0</v>
      </c>
      <c r="G67" s="23">
        <f t="shared" si="4"/>
        <v>132</v>
      </c>
      <c r="H67" s="24">
        <f t="shared" si="5"/>
        <v>3</v>
      </c>
      <c r="I67" s="23">
        <f t="shared" si="6"/>
        <v>135</v>
      </c>
    </row>
    <row r="68" spans="1:9" x14ac:dyDescent="0.25">
      <c r="A68" s="22" t="str">
        <f t="shared" si="0"/>
        <v>Town of Greenburgh - 30</v>
      </c>
      <c r="B68" s="11">
        <v>40030</v>
      </c>
      <c r="C68" s="11">
        <v>389</v>
      </c>
      <c r="D68" s="11">
        <v>202</v>
      </c>
      <c r="E68" s="11">
        <v>20</v>
      </c>
      <c r="F68" s="11">
        <v>0</v>
      </c>
      <c r="G68" s="23">
        <f t="shared" si="4"/>
        <v>611</v>
      </c>
      <c r="H68" s="24">
        <f t="shared" si="5"/>
        <v>43</v>
      </c>
      <c r="I68" s="23">
        <f t="shared" si="6"/>
        <v>654</v>
      </c>
    </row>
    <row r="69" spans="1:9" x14ac:dyDescent="0.25">
      <c r="A69" s="22" t="str">
        <f t="shared" si="0"/>
        <v>Town of Greenburgh - 31</v>
      </c>
      <c r="B69" s="11">
        <v>40031</v>
      </c>
      <c r="C69" s="11">
        <v>443</v>
      </c>
      <c r="D69" s="11">
        <v>176</v>
      </c>
      <c r="E69" s="11">
        <v>18</v>
      </c>
      <c r="F69" s="11">
        <v>0</v>
      </c>
      <c r="G69" s="23">
        <f t="shared" si="4"/>
        <v>637</v>
      </c>
      <c r="H69" s="24">
        <f t="shared" si="5"/>
        <v>47</v>
      </c>
      <c r="I69" s="23">
        <f t="shared" si="6"/>
        <v>684</v>
      </c>
    </row>
    <row r="70" spans="1:9" x14ac:dyDescent="0.25">
      <c r="A70" s="22" t="str">
        <f t="shared" ref="A70:A134" si="8">VLOOKUP(B70,KEY,3,FALSE)</f>
        <v>Town of Greenburgh - 32</v>
      </c>
      <c r="B70" s="11">
        <v>40032</v>
      </c>
      <c r="C70" s="11">
        <v>222</v>
      </c>
      <c r="D70" s="11">
        <v>103</v>
      </c>
      <c r="E70" s="11">
        <v>12</v>
      </c>
      <c r="F70" s="11">
        <v>0</v>
      </c>
      <c r="G70" s="23">
        <f t="shared" si="4"/>
        <v>337</v>
      </c>
      <c r="H70" s="24">
        <f t="shared" si="5"/>
        <v>22</v>
      </c>
      <c r="I70" s="23">
        <f t="shared" si="6"/>
        <v>359</v>
      </c>
    </row>
    <row r="71" spans="1:9" x14ac:dyDescent="0.25">
      <c r="A71" s="22" t="str">
        <f t="shared" si="8"/>
        <v>Town of Greenburgh - 33</v>
      </c>
      <c r="B71" s="11">
        <v>40033</v>
      </c>
      <c r="C71" s="11">
        <v>347</v>
      </c>
      <c r="D71" s="11">
        <v>205</v>
      </c>
      <c r="E71" s="11">
        <v>13</v>
      </c>
      <c r="F71" s="11">
        <v>1</v>
      </c>
      <c r="G71" s="23">
        <f t="shared" si="4"/>
        <v>566</v>
      </c>
      <c r="H71" s="24">
        <f t="shared" si="5"/>
        <v>33</v>
      </c>
      <c r="I71" s="23">
        <f t="shared" si="6"/>
        <v>599</v>
      </c>
    </row>
    <row r="72" spans="1:9" x14ac:dyDescent="0.25">
      <c r="A72" s="22" t="str">
        <f t="shared" si="8"/>
        <v>Town of Greenburgh - 34</v>
      </c>
      <c r="B72" s="11">
        <v>40034</v>
      </c>
      <c r="C72" s="11">
        <v>406</v>
      </c>
      <c r="D72" s="11">
        <v>190</v>
      </c>
      <c r="E72" s="11">
        <v>17</v>
      </c>
      <c r="F72" s="11">
        <v>0</v>
      </c>
      <c r="G72" s="23">
        <f t="shared" si="4"/>
        <v>613</v>
      </c>
      <c r="H72" s="24">
        <f t="shared" si="5"/>
        <v>18</v>
      </c>
      <c r="I72" s="23">
        <f t="shared" si="6"/>
        <v>631</v>
      </c>
    </row>
    <row r="73" spans="1:9" x14ac:dyDescent="0.25">
      <c r="A73" s="22" t="str">
        <f t="shared" si="8"/>
        <v>Town of Greenburgh - 35</v>
      </c>
      <c r="B73" s="11">
        <v>40035</v>
      </c>
      <c r="C73" s="11">
        <v>337</v>
      </c>
      <c r="D73" s="11">
        <v>145</v>
      </c>
      <c r="E73" s="11">
        <v>9</v>
      </c>
      <c r="F73" s="11">
        <v>0</v>
      </c>
      <c r="G73" s="23">
        <f t="shared" si="4"/>
        <v>491</v>
      </c>
      <c r="H73" s="24">
        <f t="shared" si="5"/>
        <v>23</v>
      </c>
      <c r="I73" s="23">
        <f t="shared" si="6"/>
        <v>514</v>
      </c>
    </row>
    <row r="74" spans="1:9" x14ac:dyDescent="0.25">
      <c r="A74" s="22" t="str">
        <f t="shared" si="8"/>
        <v>Town of Greenburgh - 36</v>
      </c>
      <c r="B74" s="11">
        <v>40036</v>
      </c>
      <c r="C74" s="11">
        <v>222</v>
      </c>
      <c r="D74" s="11">
        <v>99</v>
      </c>
      <c r="E74" s="11">
        <v>9</v>
      </c>
      <c r="F74" s="11">
        <v>2</v>
      </c>
      <c r="G74" s="23">
        <f t="shared" si="4"/>
        <v>332</v>
      </c>
      <c r="H74" s="24">
        <f t="shared" si="5"/>
        <v>33</v>
      </c>
      <c r="I74" s="23">
        <f t="shared" si="6"/>
        <v>365</v>
      </c>
    </row>
    <row r="75" spans="1:9" x14ac:dyDescent="0.25">
      <c r="A75" s="22" t="str">
        <f t="shared" si="8"/>
        <v>Town of Greenburgh - 37</v>
      </c>
      <c r="B75" s="11">
        <v>40037</v>
      </c>
      <c r="C75" s="11">
        <v>278</v>
      </c>
      <c r="D75" s="11">
        <v>169</v>
      </c>
      <c r="E75" s="11">
        <v>27</v>
      </c>
      <c r="F75" s="11">
        <v>0</v>
      </c>
      <c r="G75" s="23">
        <f t="shared" si="4"/>
        <v>474</v>
      </c>
      <c r="H75" s="24">
        <f t="shared" si="5"/>
        <v>23</v>
      </c>
      <c r="I75" s="23">
        <f t="shared" si="6"/>
        <v>497</v>
      </c>
    </row>
    <row r="76" spans="1:9" x14ac:dyDescent="0.25">
      <c r="A76" s="22" t="str">
        <f t="shared" si="8"/>
        <v>Town of Greenburgh - 38</v>
      </c>
      <c r="B76" s="11">
        <v>40038</v>
      </c>
      <c r="C76" s="11">
        <v>128</v>
      </c>
      <c r="D76" s="11">
        <v>86</v>
      </c>
      <c r="E76" s="11">
        <v>2</v>
      </c>
      <c r="F76" s="11">
        <v>0</v>
      </c>
      <c r="G76" s="23">
        <f t="shared" si="4"/>
        <v>216</v>
      </c>
      <c r="H76" s="24">
        <f t="shared" si="5"/>
        <v>6</v>
      </c>
      <c r="I76" s="23">
        <f t="shared" si="6"/>
        <v>222</v>
      </c>
    </row>
    <row r="77" spans="1:9" x14ac:dyDescent="0.25">
      <c r="A77" s="22" t="str">
        <f t="shared" si="8"/>
        <v>Town of Greenburgh - 39</v>
      </c>
      <c r="B77" s="11">
        <v>40039</v>
      </c>
      <c r="C77" s="11">
        <v>262</v>
      </c>
      <c r="D77" s="11">
        <v>126</v>
      </c>
      <c r="E77" s="11">
        <v>11</v>
      </c>
      <c r="F77" s="11">
        <v>1</v>
      </c>
      <c r="G77" s="23">
        <f t="shared" si="4"/>
        <v>400</v>
      </c>
      <c r="H77" s="24">
        <f t="shared" si="5"/>
        <v>18</v>
      </c>
      <c r="I77" s="23">
        <f t="shared" si="6"/>
        <v>418</v>
      </c>
    </row>
    <row r="78" spans="1:9" x14ac:dyDescent="0.25">
      <c r="A78" s="22" t="str">
        <f t="shared" si="8"/>
        <v>Town of Greenburgh - 40</v>
      </c>
      <c r="B78" s="11">
        <v>40040</v>
      </c>
      <c r="C78" s="11">
        <v>219</v>
      </c>
      <c r="D78" s="11">
        <v>179</v>
      </c>
      <c r="E78" s="11">
        <v>13</v>
      </c>
      <c r="F78" s="11">
        <v>0</v>
      </c>
      <c r="G78" s="23">
        <f t="shared" si="4"/>
        <v>411</v>
      </c>
      <c r="H78" s="24">
        <f t="shared" si="5"/>
        <v>29</v>
      </c>
      <c r="I78" s="23">
        <f t="shared" si="6"/>
        <v>440</v>
      </c>
    </row>
    <row r="79" spans="1:9" x14ac:dyDescent="0.25">
      <c r="A79" s="22" t="str">
        <f t="shared" si="8"/>
        <v>Town of Greenburgh - 41</v>
      </c>
      <c r="B79" s="11">
        <v>40041</v>
      </c>
      <c r="C79" s="11">
        <v>273</v>
      </c>
      <c r="D79" s="11">
        <v>122</v>
      </c>
      <c r="E79" s="11">
        <v>4</v>
      </c>
      <c r="F79" s="11">
        <v>1</v>
      </c>
      <c r="G79" s="23">
        <f t="shared" si="4"/>
        <v>400</v>
      </c>
      <c r="H79" s="24">
        <f t="shared" si="5"/>
        <v>28</v>
      </c>
      <c r="I79" s="23">
        <f t="shared" si="6"/>
        <v>428</v>
      </c>
    </row>
    <row r="80" spans="1:9" x14ac:dyDescent="0.25">
      <c r="A80" s="22" t="str">
        <f t="shared" si="8"/>
        <v>Town of Greenburgh - 42</v>
      </c>
      <c r="B80" s="11">
        <v>40042</v>
      </c>
      <c r="C80" s="11">
        <v>287</v>
      </c>
      <c r="D80" s="11">
        <v>98</v>
      </c>
      <c r="E80" s="11">
        <v>20</v>
      </c>
      <c r="F80" s="11">
        <v>1</v>
      </c>
      <c r="G80" s="23">
        <f t="shared" si="4"/>
        <v>406</v>
      </c>
      <c r="H80" s="24">
        <f t="shared" si="5"/>
        <v>23</v>
      </c>
      <c r="I80" s="23">
        <f t="shared" si="6"/>
        <v>429</v>
      </c>
    </row>
    <row r="81" spans="1:9" x14ac:dyDescent="0.25">
      <c r="A81" s="22" t="str">
        <f t="shared" si="8"/>
        <v>Town of Greenburgh - 43</v>
      </c>
      <c r="B81" s="11">
        <v>40043</v>
      </c>
      <c r="C81" s="11">
        <v>188</v>
      </c>
      <c r="D81" s="11">
        <v>91</v>
      </c>
      <c r="E81" s="11">
        <v>9</v>
      </c>
      <c r="F81" s="11">
        <v>0</v>
      </c>
      <c r="G81" s="23">
        <f t="shared" si="4"/>
        <v>288</v>
      </c>
      <c r="H81" s="24">
        <f t="shared" si="5"/>
        <v>16</v>
      </c>
      <c r="I81" s="23">
        <f t="shared" si="6"/>
        <v>304</v>
      </c>
    </row>
    <row r="82" spans="1:9" x14ac:dyDescent="0.25">
      <c r="A82" s="22" t="str">
        <f t="shared" si="8"/>
        <v>Town of Greenburgh - 44</v>
      </c>
      <c r="B82" s="11">
        <v>40044</v>
      </c>
      <c r="C82" s="11">
        <v>311</v>
      </c>
      <c r="D82" s="11">
        <v>107</v>
      </c>
      <c r="E82" s="11">
        <v>16</v>
      </c>
      <c r="F82" s="11">
        <v>0</v>
      </c>
      <c r="G82" s="23">
        <f t="shared" si="4"/>
        <v>434</v>
      </c>
      <c r="H82" s="24">
        <f t="shared" si="5"/>
        <v>18</v>
      </c>
      <c r="I82" s="23">
        <f t="shared" si="6"/>
        <v>452</v>
      </c>
    </row>
    <row r="83" spans="1:9" x14ac:dyDescent="0.25">
      <c r="A83" s="22" t="str">
        <f t="shared" si="8"/>
        <v>Town of Greenburgh - 45</v>
      </c>
      <c r="B83" s="11">
        <v>40045</v>
      </c>
      <c r="C83" s="11">
        <v>143</v>
      </c>
      <c r="D83" s="11">
        <v>24</v>
      </c>
      <c r="E83" s="11">
        <v>6</v>
      </c>
      <c r="F83" s="11">
        <v>0</v>
      </c>
      <c r="G83" s="23">
        <f t="shared" si="4"/>
        <v>173</v>
      </c>
      <c r="H83" s="24">
        <f t="shared" si="5"/>
        <v>19</v>
      </c>
      <c r="I83" s="23">
        <f t="shared" si="6"/>
        <v>192</v>
      </c>
    </row>
    <row r="84" spans="1:9" x14ac:dyDescent="0.25">
      <c r="A84" s="22" t="str">
        <f t="shared" si="8"/>
        <v>Town of Greenburgh - 46</v>
      </c>
      <c r="B84" s="11">
        <v>40046</v>
      </c>
      <c r="C84" s="11">
        <v>341</v>
      </c>
      <c r="D84" s="11">
        <v>31</v>
      </c>
      <c r="E84" s="11">
        <v>6</v>
      </c>
      <c r="F84" s="11">
        <v>0</v>
      </c>
      <c r="G84" s="23">
        <f t="shared" si="4"/>
        <v>378</v>
      </c>
      <c r="H84" s="24">
        <f t="shared" si="5"/>
        <v>30</v>
      </c>
      <c r="I84" s="23">
        <f t="shared" si="6"/>
        <v>408</v>
      </c>
    </row>
    <row r="85" spans="1:9" x14ac:dyDescent="0.25">
      <c r="A85" s="22" t="str">
        <f t="shared" si="8"/>
        <v>Town of Greenburgh - 47</v>
      </c>
      <c r="B85" s="11">
        <v>40047</v>
      </c>
      <c r="C85" s="11">
        <v>213</v>
      </c>
      <c r="D85" s="11">
        <v>34</v>
      </c>
      <c r="E85" s="11">
        <v>7</v>
      </c>
      <c r="F85" s="11">
        <v>0</v>
      </c>
      <c r="G85" s="23">
        <f t="shared" si="4"/>
        <v>254</v>
      </c>
      <c r="H85" s="24">
        <f t="shared" si="5"/>
        <v>14</v>
      </c>
      <c r="I85" s="23">
        <f t="shared" si="6"/>
        <v>268</v>
      </c>
    </row>
    <row r="86" spans="1:9" x14ac:dyDescent="0.25">
      <c r="A86" s="22" t="str">
        <f t="shared" si="8"/>
        <v>Town of Greenburgh - 48</v>
      </c>
      <c r="B86" s="11">
        <v>40048</v>
      </c>
      <c r="C86" s="11">
        <v>299</v>
      </c>
      <c r="D86" s="11">
        <v>241</v>
      </c>
      <c r="E86" s="11">
        <v>19</v>
      </c>
      <c r="F86" s="11">
        <v>0</v>
      </c>
      <c r="G86" s="23">
        <f t="shared" si="4"/>
        <v>559</v>
      </c>
      <c r="H86" s="24">
        <f t="shared" si="5"/>
        <v>28</v>
      </c>
      <c r="I86" s="23">
        <f t="shared" si="6"/>
        <v>587</v>
      </c>
    </row>
    <row r="87" spans="1:9" x14ac:dyDescent="0.25">
      <c r="A87" s="22" t="str">
        <f t="shared" si="8"/>
        <v>Town of Greenburgh - 49</v>
      </c>
      <c r="B87" s="11">
        <v>40049</v>
      </c>
      <c r="C87" s="11">
        <v>316</v>
      </c>
      <c r="D87" s="11">
        <v>212</v>
      </c>
      <c r="E87" s="11">
        <v>9</v>
      </c>
      <c r="F87" s="11">
        <v>0</v>
      </c>
      <c r="G87" s="23">
        <f t="shared" si="4"/>
        <v>537</v>
      </c>
      <c r="H87" s="24">
        <f t="shared" si="5"/>
        <v>17</v>
      </c>
      <c r="I87" s="23">
        <f t="shared" si="6"/>
        <v>554</v>
      </c>
    </row>
    <row r="88" spans="1:9" x14ac:dyDescent="0.25">
      <c r="A88" s="22" t="str">
        <f t="shared" si="8"/>
        <v>Town of Greenburgh - 50</v>
      </c>
      <c r="B88" s="11">
        <v>40050</v>
      </c>
      <c r="C88" s="11">
        <v>368</v>
      </c>
      <c r="D88" s="11">
        <v>248</v>
      </c>
      <c r="E88" s="11">
        <v>14</v>
      </c>
      <c r="F88" s="11">
        <v>0</v>
      </c>
      <c r="G88" s="23">
        <f t="shared" si="4"/>
        <v>630</v>
      </c>
      <c r="H88" s="24">
        <f t="shared" si="5"/>
        <v>43</v>
      </c>
      <c r="I88" s="23">
        <f t="shared" si="6"/>
        <v>673</v>
      </c>
    </row>
    <row r="89" spans="1:9" x14ac:dyDescent="0.25">
      <c r="A89" s="22" t="str">
        <f t="shared" si="8"/>
        <v>Town of Greenburgh - 51</v>
      </c>
      <c r="B89" s="11">
        <v>40051</v>
      </c>
      <c r="C89" s="11">
        <v>134</v>
      </c>
      <c r="D89" s="11">
        <v>106</v>
      </c>
      <c r="E89" s="11">
        <v>7</v>
      </c>
      <c r="F89" s="11">
        <v>0</v>
      </c>
      <c r="G89" s="23">
        <f t="shared" si="4"/>
        <v>247</v>
      </c>
      <c r="H89" s="24">
        <f t="shared" si="5"/>
        <v>17</v>
      </c>
      <c r="I89" s="23">
        <f t="shared" si="6"/>
        <v>264</v>
      </c>
    </row>
    <row r="90" spans="1:9" x14ac:dyDescent="0.25">
      <c r="A90" s="22" t="str">
        <f t="shared" si="8"/>
        <v>Town of Greenburgh - 52</v>
      </c>
      <c r="B90" s="11">
        <v>40052</v>
      </c>
      <c r="C90" s="11">
        <v>322</v>
      </c>
      <c r="D90" s="11">
        <v>168</v>
      </c>
      <c r="E90" s="11">
        <v>43</v>
      </c>
      <c r="F90" s="11">
        <v>0</v>
      </c>
      <c r="G90" s="23">
        <f t="shared" si="4"/>
        <v>533</v>
      </c>
      <c r="H90" s="24">
        <f t="shared" si="5"/>
        <v>39</v>
      </c>
      <c r="I90" s="23">
        <f t="shared" si="6"/>
        <v>572</v>
      </c>
    </row>
    <row r="91" spans="1:9" x14ac:dyDescent="0.25">
      <c r="A91" s="22" t="str">
        <f t="shared" si="8"/>
        <v>Town of Greenburgh - 53</v>
      </c>
      <c r="B91" s="11">
        <v>40053</v>
      </c>
      <c r="C91" s="11">
        <v>322</v>
      </c>
      <c r="D91" s="11">
        <v>118</v>
      </c>
      <c r="E91" s="11">
        <v>27</v>
      </c>
      <c r="F91" s="11">
        <v>0</v>
      </c>
      <c r="G91" s="23">
        <f t="shared" si="4"/>
        <v>467</v>
      </c>
      <c r="H91" s="24">
        <f t="shared" si="5"/>
        <v>12</v>
      </c>
      <c r="I91" s="23">
        <f t="shared" si="6"/>
        <v>479</v>
      </c>
    </row>
    <row r="92" spans="1:9" x14ac:dyDescent="0.25">
      <c r="A92" s="22" t="str">
        <f t="shared" si="8"/>
        <v>Town of Greenburgh - 54</v>
      </c>
      <c r="B92" s="11">
        <v>40054</v>
      </c>
      <c r="C92" s="11">
        <v>163</v>
      </c>
      <c r="D92" s="11">
        <v>117</v>
      </c>
      <c r="E92" s="11">
        <v>12</v>
      </c>
      <c r="F92" s="11">
        <v>0</v>
      </c>
      <c r="G92" s="23">
        <f t="shared" si="4"/>
        <v>292</v>
      </c>
      <c r="H92" s="24">
        <f t="shared" si="5"/>
        <v>18</v>
      </c>
      <c r="I92" s="23">
        <f t="shared" si="6"/>
        <v>310</v>
      </c>
    </row>
    <row r="93" spans="1:9" x14ac:dyDescent="0.25">
      <c r="A93" s="22" t="str">
        <f t="shared" si="8"/>
        <v>Town of Greenburgh - 55</v>
      </c>
      <c r="B93" s="11">
        <v>40055</v>
      </c>
      <c r="C93" s="11">
        <v>267</v>
      </c>
      <c r="D93" s="11">
        <v>131</v>
      </c>
      <c r="E93" s="11">
        <v>13</v>
      </c>
      <c r="F93" s="11">
        <v>0</v>
      </c>
      <c r="G93" s="23">
        <f t="shared" si="4"/>
        <v>411</v>
      </c>
      <c r="H93" s="24">
        <f t="shared" si="5"/>
        <v>19</v>
      </c>
      <c r="I93" s="23">
        <f t="shared" si="6"/>
        <v>430</v>
      </c>
    </row>
    <row r="94" spans="1:9" x14ac:dyDescent="0.25">
      <c r="A94" s="22" t="str">
        <f t="shared" si="8"/>
        <v>Town of Greenburgh - 56</v>
      </c>
      <c r="B94" s="11">
        <v>40056</v>
      </c>
      <c r="C94" s="11">
        <v>297</v>
      </c>
      <c r="D94" s="11">
        <v>96</v>
      </c>
      <c r="E94" s="11">
        <v>17</v>
      </c>
      <c r="F94" s="11">
        <v>0</v>
      </c>
      <c r="G94" s="23">
        <f t="shared" si="4"/>
        <v>410</v>
      </c>
      <c r="H94" s="24">
        <f t="shared" si="5"/>
        <v>20</v>
      </c>
      <c r="I94" s="23">
        <f t="shared" si="6"/>
        <v>430</v>
      </c>
    </row>
    <row r="95" spans="1:9" x14ac:dyDescent="0.25">
      <c r="A95" s="22" t="str">
        <f t="shared" si="8"/>
        <v>Town of Greenburgh - 57</v>
      </c>
      <c r="B95" s="11">
        <v>40057</v>
      </c>
      <c r="C95" s="11">
        <v>313</v>
      </c>
      <c r="D95" s="11">
        <v>137</v>
      </c>
      <c r="E95" s="11">
        <v>14</v>
      </c>
      <c r="F95" s="11">
        <v>0</v>
      </c>
      <c r="G95" s="23">
        <f t="shared" si="4"/>
        <v>464</v>
      </c>
      <c r="H95" s="24">
        <f t="shared" si="5"/>
        <v>29</v>
      </c>
      <c r="I95" s="23">
        <f t="shared" si="6"/>
        <v>493</v>
      </c>
    </row>
    <row r="96" spans="1:9" x14ac:dyDescent="0.25">
      <c r="A96" s="22" t="str">
        <f t="shared" si="8"/>
        <v>Town of Greenburgh - 58</v>
      </c>
      <c r="B96" s="11">
        <v>40058</v>
      </c>
      <c r="C96" s="11">
        <v>340</v>
      </c>
      <c r="D96" s="11">
        <v>182</v>
      </c>
      <c r="E96" s="11">
        <v>26</v>
      </c>
      <c r="F96" s="11">
        <v>1</v>
      </c>
      <c r="G96" s="23">
        <f t="shared" si="4"/>
        <v>549</v>
      </c>
      <c r="H96" s="24">
        <f t="shared" si="5"/>
        <v>37</v>
      </c>
      <c r="I96" s="23">
        <f t="shared" si="6"/>
        <v>586</v>
      </c>
    </row>
    <row r="97" spans="1:9" x14ac:dyDescent="0.25">
      <c r="A97" s="22" t="str">
        <f t="shared" si="8"/>
        <v>Town of Greenburgh - 59</v>
      </c>
      <c r="B97" s="11">
        <v>40059</v>
      </c>
      <c r="C97" s="11">
        <v>360</v>
      </c>
      <c r="D97" s="11">
        <v>87</v>
      </c>
      <c r="E97" s="11">
        <v>50</v>
      </c>
      <c r="F97" s="11">
        <v>0</v>
      </c>
      <c r="G97" s="23">
        <f t="shared" si="4"/>
        <v>497</v>
      </c>
      <c r="H97" s="24">
        <f t="shared" si="5"/>
        <v>18</v>
      </c>
      <c r="I97" s="23">
        <f t="shared" si="6"/>
        <v>515</v>
      </c>
    </row>
    <row r="98" spans="1:9" x14ac:dyDescent="0.25">
      <c r="A98" s="22" t="str">
        <f t="shared" si="8"/>
        <v>Town of Greenburgh - 60</v>
      </c>
      <c r="B98" s="11">
        <v>40060</v>
      </c>
      <c r="C98" s="11">
        <v>347</v>
      </c>
      <c r="D98" s="11">
        <v>93</v>
      </c>
      <c r="E98" s="11">
        <v>22</v>
      </c>
      <c r="F98" s="11">
        <v>0</v>
      </c>
      <c r="G98" s="23">
        <f t="shared" si="4"/>
        <v>462</v>
      </c>
      <c r="H98" s="24">
        <f t="shared" si="5"/>
        <v>17</v>
      </c>
      <c r="I98" s="23">
        <f t="shared" si="6"/>
        <v>479</v>
      </c>
    </row>
    <row r="99" spans="1:9" x14ac:dyDescent="0.25">
      <c r="A99" s="22" t="str">
        <f t="shared" si="8"/>
        <v>Town of Greenburgh - 61</v>
      </c>
      <c r="B99" s="11">
        <v>40061</v>
      </c>
      <c r="C99" s="11">
        <v>279</v>
      </c>
      <c r="D99" s="11">
        <v>110</v>
      </c>
      <c r="E99" s="11">
        <v>8</v>
      </c>
      <c r="F99" s="11">
        <v>0</v>
      </c>
      <c r="G99" s="23">
        <f t="shared" si="4"/>
        <v>397</v>
      </c>
      <c r="H99" s="24">
        <f t="shared" si="5"/>
        <v>26</v>
      </c>
      <c r="I99" s="23">
        <f t="shared" si="6"/>
        <v>423</v>
      </c>
    </row>
    <row r="100" spans="1:9" x14ac:dyDescent="0.25">
      <c r="A100" s="22" t="str">
        <f t="shared" si="8"/>
        <v>Town of Greenburgh - 62</v>
      </c>
      <c r="B100" s="11">
        <v>40062</v>
      </c>
      <c r="C100" s="11">
        <v>329</v>
      </c>
      <c r="D100" s="11">
        <v>104</v>
      </c>
      <c r="E100" s="11">
        <v>21</v>
      </c>
      <c r="F100" s="11">
        <v>0</v>
      </c>
      <c r="G100" s="23">
        <f t="shared" si="4"/>
        <v>454</v>
      </c>
      <c r="H100" s="24">
        <f t="shared" si="5"/>
        <v>22</v>
      </c>
      <c r="I100" s="23">
        <f t="shared" si="6"/>
        <v>476</v>
      </c>
    </row>
    <row r="101" spans="1:9" x14ac:dyDescent="0.25">
      <c r="A101" s="22" t="str">
        <f t="shared" si="8"/>
        <v>Town of Greenburgh - 63</v>
      </c>
      <c r="B101" s="11">
        <v>40063</v>
      </c>
      <c r="C101" s="11">
        <v>425</v>
      </c>
      <c r="D101" s="11">
        <v>82</v>
      </c>
      <c r="E101" s="11">
        <v>10</v>
      </c>
      <c r="F101" s="11">
        <v>0</v>
      </c>
      <c r="G101" s="23">
        <f t="shared" si="4"/>
        <v>517</v>
      </c>
      <c r="H101" s="24">
        <f t="shared" si="5"/>
        <v>29</v>
      </c>
      <c r="I101" s="23">
        <f t="shared" si="6"/>
        <v>546</v>
      </c>
    </row>
    <row r="102" spans="1:9" x14ac:dyDescent="0.25">
      <c r="A102" s="22" t="str">
        <f t="shared" si="8"/>
        <v>Town of Greenburgh - 64</v>
      </c>
      <c r="B102" s="11">
        <v>40064</v>
      </c>
      <c r="C102" s="11">
        <v>356</v>
      </c>
      <c r="D102" s="11">
        <v>72</v>
      </c>
      <c r="E102" s="11">
        <v>11</v>
      </c>
      <c r="F102" s="11">
        <v>0</v>
      </c>
      <c r="G102" s="23">
        <f t="shared" si="4"/>
        <v>439</v>
      </c>
      <c r="H102" s="24">
        <f t="shared" si="5"/>
        <v>31</v>
      </c>
      <c r="I102" s="23">
        <f t="shared" si="6"/>
        <v>470</v>
      </c>
    </row>
    <row r="103" spans="1:9" x14ac:dyDescent="0.25">
      <c r="A103" s="22" t="str">
        <f t="shared" si="8"/>
        <v>Town of Greenburgh - 65</v>
      </c>
      <c r="B103" s="11">
        <v>40065</v>
      </c>
      <c r="C103" s="11">
        <v>279</v>
      </c>
      <c r="D103" s="11">
        <v>181</v>
      </c>
      <c r="E103" s="11">
        <v>31</v>
      </c>
      <c r="F103" s="11">
        <v>1</v>
      </c>
      <c r="G103" s="23">
        <f t="shared" si="4"/>
        <v>492</v>
      </c>
      <c r="H103" s="24">
        <f t="shared" si="5"/>
        <v>28</v>
      </c>
      <c r="I103" s="23">
        <f t="shared" si="6"/>
        <v>520</v>
      </c>
    </row>
    <row r="104" spans="1:9" x14ac:dyDescent="0.25">
      <c r="A104" s="22" t="str">
        <f t="shared" si="8"/>
        <v>Town of Greenburgh - 66</v>
      </c>
      <c r="B104" s="11">
        <v>40066</v>
      </c>
      <c r="C104" s="11">
        <v>159</v>
      </c>
      <c r="D104" s="11">
        <v>124</v>
      </c>
      <c r="E104" s="11">
        <v>12</v>
      </c>
      <c r="F104" s="11">
        <v>1</v>
      </c>
      <c r="G104" s="23">
        <f t="shared" si="4"/>
        <v>296</v>
      </c>
      <c r="H104" s="24">
        <f t="shared" si="5"/>
        <v>16</v>
      </c>
      <c r="I104" s="23">
        <f t="shared" si="6"/>
        <v>312</v>
      </c>
    </row>
    <row r="105" spans="1:9" x14ac:dyDescent="0.25">
      <c r="A105" s="22" t="str">
        <f t="shared" si="8"/>
        <v>Town of Greenburgh - 67</v>
      </c>
      <c r="B105" s="11">
        <v>40067</v>
      </c>
      <c r="C105" s="11">
        <v>350</v>
      </c>
      <c r="D105" s="11">
        <v>194</v>
      </c>
      <c r="E105" s="11">
        <v>17</v>
      </c>
      <c r="F105" s="11">
        <v>1</v>
      </c>
      <c r="G105" s="23">
        <f t="shared" si="4"/>
        <v>562</v>
      </c>
      <c r="H105" s="24">
        <f t="shared" si="5"/>
        <v>20</v>
      </c>
      <c r="I105" s="23">
        <f t="shared" si="6"/>
        <v>582</v>
      </c>
    </row>
    <row r="106" spans="1:9" x14ac:dyDescent="0.25">
      <c r="A106" s="22" t="str">
        <f t="shared" si="8"/>
        <v>Town of Greenburgh - 68</v>
      </c>
      <c r="B106" s="11">
        <v>40068</v>
      </c>
      <c r="C106" s="11">
        <v>206</v>
      </c>
      <c r="D106" s="11">
        <v>121</v>
      </c>
      <c r="E106" s="11">
        <v>12</v>
      </c>
      <c r="F106" s="11">
        <v>0</v>
      </c>
      <c r="G106" s="23">
        <f t="shared" ref="G106:G172" si="9">SUM(C106:F106)</f>
        <v>339</v>
      </c>
      <c r="H106" s="24">
        <f t="shared" ref="H106:H172" si="10">SUM(I106-G106)</f>
        <v>27</v>
      </c>
      <c r="I106" s="23">
        <f t="shared" ref="I106:I172" si="11">VLOOKUP(B106,KEY,2,FALSE)</f>
        <v>366</v>
      </c>
    </row>
    <row r="107" spans="1:9" x14ac:dyDescent="0.25">
      <c r="A107" s="22" t="str">
        <f t="shared" si="8"/>
        <v>Town of Greenburgh - 69</v>
      </c>
      <c r="B107" s="11">
        <v>40069</v>
      </c>
      <c r="C107" s="11">
        <v>309</v>
      </c>
      <c r="D107" s="11">
        <v>157</v>
      </c>
      <c r="E107" s="11">
        <v>9</v>
      </c>
      <c r="F107" s="11">
        <v>0</v>
      </c>
      <c r="G107" s="23">
        <f t="shared" si="9"/>
        <v>475</v>
      </c>
      <c r="H107" s="24">
        <f t="shared" si="10"/>
        <v>35</v>
      </c>
      <c r="I107" s="23">
        <f t="shared" si="11"/>
        <v>510</v>
      </c>
    </row>
    <row r="108" spans="1:9" x14ac:dyDescent="0.25">
      <c r="A108" s="22" t="str">
        <f t="shared" si="8"/>
        <v>Town of Greenburgh - 70</v>
      </c>
      <c r="B108" s="11">
        <v>40070</v>
      </c>
      <c r="C108" s="11">
        <v>269</v>
      </c>
      <c r="D108" s="11">
        <v>128</v>
      </c>
      <c r="E108" s="11">
        <v>17</v>
      </c>
      <c r="F108" s="11">
        <v>0</v>
      </c>
      <c r="G108" s="23">
        <f t="shared" si="9"/>
        <v>414</v>
      </c>
      <c r="H108" s="24">
        <f t="shared" si="10"/>
        <v>28</v>
      </c>
      <c r="I108" s="23">
        <f t="shared" si="11"/>
        <v>442</v>
      </c>
    </row>
    <row r="109" spans="1:9" x14ac:dyDescent="0.25">
      <c r="A109" s="22" t="str">
        <f t="shared" si="8"/>
        <v>Town of Greenburgh - 71</v>
      </c>
      <c r="B109" s="11">
        <v>40071</v>
      </c>
      <c r="C109" s="11">
        <v>216</v>
      </c>
      <c r="D109" s="11">
        <v>95</v>
      </c>
      <c r="E109" s="11">
        <v>11</v>
      </c>
      <c r="F109" s="11">
        <v>0</v>
      </c>
      <c r="G109" s="23">
        <f t="shared" si="9"/>
        <v>322</v>
      </c>
      <c r="H109" s="24">
        <f t="shared" si="10"/>
        <v>29</v>
      </c>
      <c r="I109" s="23">
        <f t="shared" si="11"/>
        <v>351</v>
      </c>
    </row>
    <row r="110" spans="1:9" x14ac:dyDescent="0.25">
      <c r="A110" s="22" t="str">
        <f t="shared" si="8"/>
        <v>Town of Greenburgh - 72</v>
      </c>
      <c r="B110" s="11">
        <v>40072</v>
      </c>
      <c r="C110" s="11">
        <v>245</v>
      </c>
      <c r="D110" s="11">
        <v>116</v>
      </c>
      <c r="E110" s="11">
        <v>10</v>
      </c>
      <c r="F110" s="11">
        <v>0</v>
      </c>
      <c r="G110" s="23">
        <f t="shared" si="9"/>
        <v>371</v>
      </c>
      <c r="H110" s="24">
        <f t="shared" si="10"/>
        <v>15</v>
      </c>
      <c r="I110" s="23">
        <f t="shared" si="11"/>
        <v>386</v>
      </c>
    </row>
    <row r="111" spans="1:9" x14ac:dyDescent="0.25">
      <c r="A111" s="22" t="str">
        <f t="shared" si="8"/>
        <v>Town of Greenburgh - 73</v>
      </c>
      <c r="B111" s="11">
        <v>40073</v>
      </c>
      <c r="C111" s="11">
        <v>427</v>
      </c>
      <c r="D111" s="11">
        <v>182</v>
      </c>
      <c r="E111" s="11">
        <v>19</v>
      </c>
      <c r="F111" s="11">
        <v>3</v>
      </c>
      <c r="G111" s="23">
        <f t="shared" si="9"/>
        <v>631</v>
      </c>
      <c r="H111" s="24">
        <f t="shared" si="10"/>
        <v>34</v>
      </c>
      <c r="I111" s="23">
        <f t="shared" si="11"/>
        <v>665</v>
      </c>
    </row>
    <row r="112" spans="1:9" x14ac:dyDescent="0.25">
      <c r="A112" s="22" t="str">
        <f t="shared" si="8"/>
        <v>Town of Greenburgh - 74</v>
      </c>
      <c r="B112" s="11">
        <v>40074</v>
      </c>
      <c r="C112" s="11">
        <v>343</v>
      </c>
      <c r="D112" s="11">
        <v>143</v>
      </c>
      <c r="E112" s="11">
        <v>33</v>
      </c>
      <c r="F112" s="11">
        <v>0</v>
      </c>
      <c r="G112" s="23">
        <f t="shared" si="9"/>
        <v>519</v>
      </c>
      <c r="H112" s="24">
        <f t="shared" si="10"/>
        <v>31</v>
      </c>
      <c r="I112" s="23">
        <f t="shared" si="11"/>
        <v>550</v>
      </c>
    </row>
    <row r="113" spans="1:9" x14ac:dyDescent="0.25">
      <c r="A113" s="22" t="str">
        <f t="shared" si="8"/>
        <v>Town of Greenburgh - 75</v>
      </c>
      <c r="B113" s="11">
        <v>40075</v>
      </c>
      <c r="C113" s="11">
        <v>110</v>
      </c>
      <c r="D113" s="11">
        <v>113</v>
      </c>
      <c r="E113" s="11">
        <v>6</v>
      </c>
      <c r="F113" s="11">
        <v>0</v>
      </c>
      <c r="G113" s="23">
        <f t="shared" si="9"/>
        <v>229</v>
      </c>
      <c r="H113" s="24">
        <f t="shared" si="10"/>
        <v>9</v>
      </c>
      <c r="I113" s="23">
        <f t="shared" si="11"/>
        <v>238</v>
      </c>
    </row>
    <row r="114" spans="1:9" x14ac:dyDescent="0.25">
      <c r="A114" s="22" t="str">
        <f t="shared" si="8"/>
        <v>Town of Greenburgh - 76</v>
      </c>
      <c r="B114" s="11">
        <v>40076</v>
      </c>
      <c r="C114" s="11">
        <v>221</v>
      </c>
      <c r="D114" s="11">
        <v>101</v>
      </c>
      <c r="E114" s="11">
        <v>22</v>
      </c>
      <c r="F114" s="11">
        <v>0</v>
      </c>
      <c r="G114" s="23">
        <f t="shared" si="9"/>
        <v>344</v>
      </c>
      <c r="H114" s="24">
        <f t="shared" si="10"/>
        <v>24</v>
      </c>
      <c r="I114" s="23">
        <f t="shared" si="11"/>
        <v>368</v>
      </c>
    </row>
    <row r="115" spans="1:9" x14ac:dyDescent="0.25">
      <c r="A115" s="22" t="str">
        <f t="shared" si="8"/>
        <v>Town of Greenburgh - 77</v>
      </c>
      <c r="B115" s="11">
        <v>40077</v>
      </c>
      <c r="C115" s="11">
        <v>272</v>
      </c>
      <c r="D115" s="11">
        <v>169</v>
      </c>
      <c r="E115" s="11">
        <v>14</v>
      </c>
      <c r="F115" s="11">
        <v>0</v>
      </c>
      <c r="G115" s="23">
        <f t="shared" si="9"/>
        <v>455</v>
      </c>
      <c r="H115" s="24">
        <f t="shared" si="10"/>
        <v>34</v>
      </c>
      <c r="I115" s="23">
        <f t="shared" si="11"/>
        <v>489</v>
      </c>
    </row>
    <row r="116" spans="1:9" x14ac:dyDescent="0.25">
      <c r="A116" s="22" t="str">
        <f t="shared" si="8"/>
        <v>Town of Greenburgh - 78</v>
      </c>
      <c r="B116" s="11">
        <v>40078</v>
      </c>
      <c r="C116" s="11">
        <v>364</v>
      </c>
      <c r="D116" s="11">
        <v>58</v>
      </c>
      <c r="E116" s="11">
        <v>11</v>
      </c>
      <c r="F116" s="11">
        <v>0</v>
      </c>
      <c r="G116" s="23">
        <f t="shared" si="9"/>
        <v>433</v>
      </c>
      <c r="H116" s="24">
        <f t="shared" si="10"/>
        <v>21</v>
      </c>
      <c r="I116" s="23">
        <f t="shared" si="11"/>
        <v>454</v>
      </c>
    </row>
    <row r="117" spans="1:9" x14ac:dyDescent="0.25">
      <c r="A117" s="22" t="str">
        <f t="shared" si="8"/>
        <v>Town of Greenburgh - 79</v>
      </c>
      <c r="B117" s="11">
        <v>40079</v>
      </c>
      <c r="C117" s="11">
        <v>491</v>
      </c>
      <c r="D117" s="11">
        <v>159</v>
      </c>
      <c r="E117" s="11">
        <v>26</v>
      </c>
      <c r="F117" s="11">
        <v>0</v>
      </c>
      <c r="G117" s="23">
        <f t="shared" si="9"/>
        <v>676</v>
      </c>
      <c r="H117" s="24">
        <f t="shared" si="10"/>
        <v>27</v>
      </c>
      <c r="I117" s="23">
        <f t="shared" si="11"/>
        <v>703</v>
      </c>
    </row>
    <row r="118" spans="1:9" x14ac:dyDescent="0.25">
      <c r="A118" s="22" t="str">
        <f t="shared" si="8"/>
        <v>Town of Greenburgh - 80</v>
      </c>
      <c r="B118" s="11">
        <v>40080</v>
      </c>
      <c r="C118" s="11">
        <v>146</v>
      </c>
      <c r="D118" s="11">
        <v>60</v>
      </c>
      <c r="E118" s="11">
        <v>9</v>
      </c>
      <c r="F118" s="11">
        <v>0</v>
      </c>
      <c r="G118" s="23">
        <f t="shared" si="9"/>
        <v>215</v>
      </c>
      <c r="H118" s="24">
        <f t="shared" si="10"/>
        <v>11</v>
      </c>
      <c r="I118" s="23">
        <f t="shared" si="11"/>
        <v>226</v>
      </c>
    </row>
    <row r="119" spans="1:9" ht="13.8" thickBot="1" x14ac:dyDescent="0.3">
      <c r="A119" s="18" t="str">
        <f t="shared" si="8"/>
        <v>Town of Greenburgh - 81</v>
      </c>
      <c r="B119" s="19">
        <v>40081</v>
      </c>
      <c r="C119" s="19">
        <v>220</v>
      </c>
      <c r="D119" s="19">
        <v>28</v>
      </c>
      <c r="E119" s="19">
        <v>4</v>
      </c>
      <c r="F119" s="19">
        <v>1</v>
      </c>
      <c r="G119" s="19">
        <f t="shared" si="9"/>
        <v>253</v>
      </c>
      <c r="H119" s="26">
        <f t="shared" si="10"/>
        <v>16</v>
      </c>
      <c r="I119" s="19">
        <f t="shared" si="11"/>
        <v>269</v>
      </c>
    </row>
    <row r="120" spans="1:9" x14ac:dyDescent="0.25">
      <c r="A120" s="22"/>
      <c r="B120" s="11" t="s">
        <v>977</v>
      </c>
      <c r="C120" s="11">
        <f>SUM(C43:C119)</f>
        <v>22144</v>
      </c>
      <c r="D120" s="11">
        <f t="shared" ref="D120:I120" si="12">SUM(D43:D119)</f>
        <v>9669</v>
      </c>
      <c r="E120" s="11">
        <f t="shared" si="12"/>
        <v>1507</v>
      </c>
      <c r="F120" s="11">
        <f t="shared" si="12"/>
        <v>31</v>
      </c>
      <c r="G120" s="11">
        <f t="shared" si="12"/>
        <v>33351</v>
      </c>
      <c r="H120" s="11">
        <f t="shared" si="12"/>
        <v>1823</v>
      </c>
      <c r="I120" s="11">
        <f t="shared" si="12"/>
        <v>35174</v>
      </c>
    </row>
    <row r="121" spans="1:9" x14ac:dyDescent="0.25">
      <c r="A121" s="22" t="str">
        <f t="shared" si="8"/>
        <v>Town of Harrison - 1</v>
      </c>
      <c r="B121" s="11">
        <v>50001</v>
      </c>
      <c r="C121" s="11">
        <v>138</v>
      </c>
      <c r="D121" s="11">
        <v>309</v>
      </c>
      <c r="E121" s="11">
        <v>10</v>
      </c>
      <c r="F121" s="11">
        <v>0</v>
      </c>
      <c r="G121" s="23">
        <f t="shared" si="9"/>
        <v>457</v>
      </c>
      <c r="H121" s="24">
        <f t="shared" si="10"/>
        <v>42</v>
      </c>
      <c r="I121" s="23">
        <f t="shared" si="11"/>
        <v>499</v>
      </c>
    </row>
    <row r="122" spans="1:9" x14ac:dyDescent="0.25">
      <c r="A122" s="22" t="str">
        <f t="shared" si="8"/>
        <v>Town of Harrison - 2</v>
      </c>
      <c r="B122" s="11">
        <v>50002</v>
      </c>
      <c r="C122" s="11">
        <v>135</v>
      </c>
      <c r="D122" s="11">
        <v>349</v>
      </c>
      <c r="E122" s="11">
        <v>16</v>
      </c>
      <c r="F122" s="11">
        <v>0</v>
      </c>
      <c r="G122" s="23">
        <f t="shared" si="9"/>
        <v>500</v>
      </c>
      <c r="H122" s="24">
        <f t="shared" si="10"/>
        <v>60</v>
      </c>
      <c r="I122" s="23">
        <f t="shared" si="11"/>
        <v>560</v>
      </c>
    </row>
    <row r="123" spans="1:9" x14ac:dyDescent="0.25">
      <c r="A123" s="22" t="str">
        <f t="shared" si="8"/>
        <v>Town of Harrison - 3</v>
      </c>
      <c r="B123" s="11">
        <v>50003</v>
      </c>
      <c r="C123" s="11">
        <v>333</v>
      </c>
      <c r="D123" s="11">
        <v>250</v>
      </c>
      <c r="E123" s="11">
        <v>9</v>
      </c>
      <c r="F123" s="11">
        <v>1</v>
      </c>
      <c r="G123" s="23">
        <f t="shared" si="9"/>
        <v>593</v>
      </c>
      <c r="H123" s="24">
        <f t="shared" si="10"/>
        <v>40</v>
      </c>
      <c r="I123" s="23">
        <f t="shared" si="11"/>
        <v>633</v>
      </c>
    </row>
    <row r="124" spans="1:9" x14ac:dyDescent="0.25">
      <c r="A124" s="22" t="str">
        <f t="shared" si="8"/>
        <v>Town of Harrison - 4</v>
      </c>
      <c r="B124" s="11">
        <v>50004</v>
      </c>
      <c r="C124" s="11">
        <v>390</v>
      </c>
      <c r="D124" s="11">
        <v>379</v>
      </c>
      <c r="E124" s="11">
        <v>6</v>
      </c>
      <c r="F124" s="11">
        <v>0</v>
      </c>
      <c r="G124" s="23">
        <f t="shared" si="9"/>
        <v>775</v>
      </c>
      <c r="H124" s="24">
        <f t="shared" si="10"/>
        <v>40</v>
      </c>
      <c r="I124" s="23">
        <f t="shared" si="11"/>
        <v>815</v>
      </c>
    </row>
    <row r="125" spans="1:9" x14ac:dyDescent="0.25">
      <c r="A125" s="22" t="str">
        <f t="shared" si="8"/>
        <v>Town of Harrison - 5</v>
      </c>
      <c r="B125" s="11">
        <v>50005</v>
      </c>
      <c r="C125" s="11">
        <v>110</v>
      </c>
      <c r="D125" s="11">
        <v>138</v>
      </c>
      <c r="E125" s="11">
        <v>4</v>
      </c>
      <c r="F125" s="11">
        <v>0</v>
      </c>
      <c r="G125" s="23">
        <f t="shared" si="9"/>
        <v>252</v>
      </c>
      <c r="H125" s="24">
        <f t="shared" si="10"/>
        <v>14</v>
      </c>
      <c r="I125" s="23">
        <f t="shared" si="11"/>
        <v>266</v>
      </c>
    </row>
    <row r="126" spans="1:9" x14ac:dyDescent="0.25">
      <c r="A126" s="22" t="str">
        <f t="shared" si="8"/>
        <v>Town of Harrison - 6</v>
      </c>
      <c r="B126" s="11">
        <v>50006</v>
      </c>
      <c r="C126" s="11">
        <v>145</v>
      </c>
      <c r="D126" s="11">
        <v>374</v>
      </c>
      <c r="E126" s="11">
        <v>17</v>
      </c>
      <c r="F126" s="11">
        <v>0</v>
      </c>
      <c r="G126" s="23">
        <f t="shared" si="9"/>
        <v>536</v>
      </c>
      <c r="H126" s="24">
        <f t="shared" si="10"/>
        <v>51</v>
      </c>
      <c r="I126" s="23">
        <f t="shared" si="11"/>
        <v>587</v>
      </c>
    </row>
    <row r="127" spans="1:9" x14ac:dyDescent="0.25">
      <c r="A127" s="22" t="str">
        <f t="shared" si="8"/>
        <v>Town of Harrison - 7</v>
      </c>
      <c r="B127" s="11">
        <v>50007</v>
      </c>
      <c r="C127" s="11">
        <v>164</v>
      </c>
      <c r="D127" s="11">
        <v>200</v>
      </c>
      <c r="E127" s="11">
        <v>12</v>
      </c>
      <c r="F127" s="11">
        <v>1</v>
      </c>
      <c r="G127" s="23">
        <f t="shared" si="9"/>
        <v>377</v>
      </c>
      <c r="H127" s="24">
        <f t="shared" si="10"/>
        <v>23</v>
      </c>
      <c r="I127" s="23">
        <f t="shared" si="11"/>
        <v>400</v>
      </c>
    </row>
    <row r="128" spans="1:9" x14ac:dyDescent="0.25">
      <c r="A128" s="22" t="str">
        <f t="shared" si="8"/>
        <v>Town of Harrison - 8</v>
      </c>
      <c r="B128" s="11">
        <v>50008</v>
      </c>
      <c r="C128" s="11">
        <v>158</v>
      </c>
      <c r="D128" s="11">
        <v>337</v>
      </c>
      <c r="E128" s="11">
        <v>5</v>
      </c>
      <c r="F128" s="11">
        <v>0</v>
      </c>
      <c r="G128" s="23">
        <f t="shared" si="9"/>
        <v>500</v>
      </c>
      <c r="H128" s="24">
        <f t="shared" si="10"/>
        <v>28</v>
      </c>
      <c r="I128" s="23">
        <f t="shared" si="11"/>
        <v>528</v>
      </c>
    </row>
    <row r="129" spans="1:9" x14ac:dyDescent="0.25">
      <c r="A129" s="22" t="str">
        <f t="shared" si="8"/>
        <v>Town of Harrison - 9</v>
      </c>
      <c r="B129" s="11">
        <v>50009</v>
      </c>
      <c r="C129" s="11">
        <v>155</v>
      </c>
      <c r="D129" s="11">
        <v>332</v>
      </c>
      <c r="E129" s="11">
        <v>7</v>
      </c>
      <c r="F129" s="11">
        <v>0</v>
      </c>
      <c r="G129" s="23">
        <f t="shared" si="9"/>
        <v>494</v>
      </c>
      <c r="H129" s="24">
        <f t="shared" si="10"/>
        <v>45</v>
      </c>
      <c r="I129" s="23">
        <f t="shared" si="11"/>
        <v>539</v>
      </c>
    </row>
    <row r="130" spans="1:9" x14ac:dyDescent="0.25">
      <c r="A130" s="22" t="str">
        <f t="shared" si="8"/>
        <v>Town of Harrison - 10</v>
      </c>
      <c r="B130" s="11">
        <v>50010</v>
      </c>
      <c r="C130" s="11">
        <v>214</v>
      </c>
      <c r="D130" s="11">
        <v>353</v>
      </c>
      <c r="E130" s="11">
        <v>7</v>
      </c>
      <c r="F130" s="11">
        <v>0</v>
      </c>
      <c r="G130" s="23">
        <f t="shared" si="9"/>
        <v>574</v>
      </c>
      <c r="H130" s="24">
        <f t="shared" si="10"/>
        <v>29</v>
      </c>
      <c r="I130" s="23">
        <f t="shared" si="11"/>
        <v>603</v>
      </c>
    </row>
    <row r="131" spans="1:9" x14ac:dyDescent="0.25">
      <c r="A131" s="22" t="str">
        <f t="shared" si="8"/>
        <v>Town of Harrison - 11</v>
      </c>
      <c r="B131" s="11">
        <v>50011</v>
      </c>
      <c r="C131" s="11">
        <v>188</v>
      </c>
      <c r="D131" s="11">
        <v>316</v>
      </c>
      <c r="E131" s="11">
        <v>13</v>
      </c>
      <c r="F131" s="11">
        <v>0</v>
      </c>
      <c r="G131" s="23">
        <f t="shared" si="9"/>
        <v>517</v>
      </c>
      <c r="H131" s="24">
        <f t="shared" si="10"/>
        <v>50</v>
      </c>
      <c r="I131" s="23">
        <f t="shared" si="11"/>
        <v>567</v>
      </c>
    </row>
    <row r="132" spans="1:9" x14ac:dyDescent="0.25">
      <c r="A132" s="22" t="str">
        <f t="shared" si="8"/>
        <v>Town of Harrison - 12</v>
      </c>
      <c r="B132" s="11">
        <v>50012</v>
      </c>
      <c r="C132" s="11">
        <v>138</v>
      </c>
      <c r="D132" s="11">
        <v>267</v>
      </c>
      <c r="E132" s="11">
        <v>2</v>
      </c>
      <c r="F132" s="11">
        <v>0</v>
      </c>
      <c r="G132" s="23">
        <f t="shared" si="9"/>
        <v>407</v>
      </c>
      <c r="H132" s="24">
        <f t="shared" si="10"/>
        <v>21</v>
      </c>
      <c r="I132" s="23">
        <f t="shared" si="11"/>
        <v>428</v>
      </c>
    </row>
    <row r="133" spans="1:9" x14ac:dyDescent="0.25">
      <c r="A133" s="22" t="str">
        <f t="shared" si="8"/>
        <v>Town of Harrison - 13</v>
      </c>
      <c r="B133" s="11">
        <v>50013</v>
      </c>
      <c r="C133" s="11">
        <v>348</v>
      </c>
      <c r="D133" s="11">
        <v>342</v>
      </c>
      <c r="E133" s="11">
        <v>10</v>
      </c>
      <c r="F133" s="11">
        <v>1</v>
      </c>
      <c r="G133" s="23">
        <f t="shared" si="9"/>
        <v>701</v>
      </c>
      <c r="H133" s="24">
        <f t="shared" si="10"/>
        <v>57</v>
      </c>
      <c r="I133" s="23">
        <f t="shared" si="11"/>
        <v>758</v>
      </c>
    </row>
    <row r="134" spans="1:9" x14ac:dyDescent="0.25">
      <c r="A134" s="22" t="str">
        <f t="shared" si="8"/>
        <v>Town of Harrison - 14</v>
      </c>
      <c r="B134" s="11">
        <v>50014</v>
      </c>
      <c r="C134" s="11">
        <v>236</v>
      </c>
      <c r="D134" s="11">
        <v>310</v>
      </c>
      <c r="E134" s="11">
        <v>9</v>
      </c>
      <c r="F134" s="11">
        <v>0</v>
      </c>
      <c r="G134" s="23">
        <f t="shared" si="9"/>
        <v>555</v>
      </c>
      <c r="H134" s="24">
        <f t="shared" si="10"/>
        <v>34</v>
      </c>
      <c r="I134" s="23">
        <f t="shared" si="11"/>
        <v>589</v>
      </c>
    </row>
    <row r="135" spans="1:9" x14ac:dyDescent="0.25">
      <c r="A135" s="22" t="str">
        <f t="shared" ref="A135:A201" si="13">VLOOKUP(B135,KEY,3,FALSE)</f>
        <v>Town of Harrison - 15</v>
      </c>
      <c r="B135" s="11">
        <v>50015</v>
      </c>
      <c r="C135" s="11">
        <v>158</v>
      </c>
      <c r="D135" s="11">
        <v>156</v>
      </c>
      <c r="E135" s="11">
        <v>5</v>
      </c>
      <c r="F135" s="11">
        <v>1</v>
      </c>
      <c r="G135" s="23">
        <f t="shared" si="9"/>
        <v>320</v>
      </c>
      <c r="H135" s="24">
        <f t="shared" si="10"/>
        <v>23</v>
      </c>
      <c r="I135" s="23">
        <f t="shared" si="11"/>
        <v>343</v>
      </c>
    </row>
    <row r="136" spans="1:9" x14ac:dyDescent="0.25">
      <c r="A136" s="22" t="str">
        <f t="shared" si="13"/>
        <v>Town of Harrison - 16</v>
      </c>
      <c r="B136" s="11">
        <v>50016</v>
      </c>
      <c r="C136" s="11">
        <v>122</v>
      </c>
      <c r="D136" s="11">
        <v>231</v>
      </c>
      <c r="E136" s="11">
        <v>8</v>
      </c>
      <c r="F136" s="11">
        <v>0</v>
      </c>
      <c r="G136" s="23">
        <f t="shared" si="9"/>
        <v>361</v>
      </c>
      <c r="H136" s="24">
        <f t="shared" si="10"/>
        <v>20</v>
      </c>
      <c r="I136" s="23">
        <f t="shared" si="11"/>
        <v>381</v>
      </c>
    </row>
    <row r="137" spans="1:9" x14ac:dyDescent="0.25">
      <c r="A137" s="22" t="str">
        <f t="shared" si="13"/>
        <v>Town of Harrison - 17</v>
      </c>
      <c r="B137" s="11">
        <v>50017</v>
      </c>
      <c r="C137" s="11">
        <v>239</v>
      </c>
      <c r="D137" s="11">
        <v>7</v>
      </c>
      <c r="E137" s="11">
        <v>48</v>
      </c>
      <c r="F137" s="11">
        <v>0</v>
      </c>
      <c r="G137" s="23">
        <f t="shared" si="9"/>
        <v>294</v>
      </c>
      <c r="H137" s="24">
        <f t="shared" si="10"/>
        <v>4</v>
      </c>
      <c r="I137" s="23">
        <f t="shared" si="11"/>
        <v>298</v>
      </c>
    </row>
    <row r="138" spans="1:9" x14ac:dyDescent="0.25">
      <c r="A138" s="22" t="str">
        <f t="shared" si="13"/>
        <v>Town of Harrison - 18</v>
      </c>
      <c r="B138" s="11">
        <v>50018</v>
      </c>
      <c r="C138" s="11">
        <v>223</v>
      </c>
      <c r="D138" s="11">
        <v>246</v>
      </c>
      <c r="E138" s="11">
        <v>5</v>
      </c>
      <c r="F138" s="11">
        <v>0</v>
      </c>
      <c r="G138" s="23">
        <f t="shared" si="9"/>
        <v>474</v>
      </c>
      <c r="H138" s="24">
        <f t="shared" si="10"/>
        <v>19</v>
      </c>
      <c r="I138" s="23">
        <f t="shared" si="11"/>
        <v>493</v>
      </c>
    </row>
    <row r="139" spans="1:9" x14ac:dyDescent="0.25">
      <c r="A139" s="22" t="str">
        <f t="shared" si="13"/>
        <v>Town of Harrison - 19</v>
      </c>
      <c r="B139" s="11">
        <v>50019</v>
      </c>
      <c r="C139" s="11">
        <v>99</v>
      </c>
      <c r="D139" s="11">
        <v>180</v>
      </c>
      <c r="E139" s="11">
        <v>6</v>
      </c>
      <c r="F139" s="11">
        <v>0</v>
      </c>
      <c r="G139" s="23">
        <f t="shared" si="9"/>
        <v>285</v>
      </c>
      <c r="H139" s="24">
        <f t="shared" si="10"/>
        <v>11</v>
      </c>
      <c r="I139" s="23">
        <f t="shared" si="11"/>
        <v>296</v>
      </c>
    </row>
    <row r="140" spans="1:9" ht="13.8" thickBot="1" x14ac:dyDescent="0.3">
      <c r="A140" s="18" t="str">
        <f t="shared" si="13"/>
        <v>Town of Harrison - 20</v>
      </c>
      <c r="B140" s="19">
        <v>50020</v>
      </c>
      <c r="C140" s="19">
        <v>54</v>
      </c>
      <c r="D140" s="19">
        <v>81</v>
      </c>
      <c r="E140" s="19">
        <v>4</v>
      </c>
      <c r="F140" s="19">
        <v>0</v>
      </c>
      <c r="G140" s="19">
        <f t="shared" si="9"/>
        <v>139</v>
      </c>
      <c r="H140" s="26">
        <f t="shared" si="10"/>
        <v>15</v>
      </c>
      <c r="I140" s="19">
        <f t="shared" si="11"/>
        <v>154</v>
      </c>
    </row>
    <row r="141" spans="1:9" x14ac:dyDescent="0.25">
      <c r="A141" s="22"/>
      <c r="B141" s="11" t="s">
        <v>977</v>
      </c>
      <c r="C141" s="11">
        <f>SUM(C121:C140)</f>
        <v>3747</v>
      </c>
      <c r="D141" s="11">
        <f t="shared" ref="D141:I141" si="14">SUM(D121:D140)</f>
        <v>5157</v>
      </c>
      <c r="E141" s="11">
        <f t="shared" si="14"/>
        <v>203</v>
      </c>
      <c r="F141" s="11">
        <f t="shared" si="14"/>
        <v>4</v>
      </c>
      <c r="G141" s="11">
        <f t="shared" si="14"/>
        <v>9111</v>
      </c>
      <c r="H141" s="11">
        <f t="shared" si="14"/>
        <v>626</v>
      </c>
      <c r="I141" s="11">
        <f t="shared" si="14"/>
        <v>9737</v>
      </c>
    </row>
    <row r="142" spans="1:9" x14ac:dyDescent="0.25">
      <c r="A142" s="22" t="str">
        <f t="shared" si="13"/>
        <v>Town of Mamaroneck - 1</v>
      </c>
      <c r="B142" s="11">
        <v>70001</v>
      </c>
      <c r="C142" s="11">
        <v>153</v>
      </c>
      <c r="D142" s="11">
        <v>121</v>
      </c>
      <c r="E142" s="11">
        <v>4</v>
      </c>
      <c r="F142" s="11">
        <v>0</v>
      </c>
      <c r="G142" s="23">
        <f t="shared" si="9"/>
        <v>278</v>
      </c>
      <c r="H142" s="24">
        <f t="shared" si="10"/>
        <v>24</v>
      </c>
      <c r="I142" s="23">
        <f t="shared" si="11"/>
        <v>302</v>
      </c>
    </row>
    <row r="143" spans="1:9" x14ac:dyDescent="0.25">
      <c r="A143" s="22" t="str">
        <f t="shared" si="13"/>
        <v>Town of Mamaroneck - 2</v>
      </c>
      <c r="B143" s="11">
        <v>70002</v>
      </c>
      <c r="C143" s="11">
        <v>163</v>
      </c>
      <c r="D143" s="11">
        <v>145</v>
      </c>
      <c r="E143" s="11">
        <v>15</v>
      </c>
      <c r="F143" s="11">
        <v>1</v>
      </c>
      <c r="G143" s="23">
        <f t="shared" si="9"/>
        <v>324</v>
      </c>
      <c r="H143" s="24">
        <f t="shared" si="10"/>
        <v>31</v>
      </c>
      <c r="I143" s="23">
        <f t="shared" si="11"/>
        <v>355</v>
      </c>
    </row>
    <row r="144" spans="1:9" x14ac:dyDescent="0.25">
      <c r="A144" s="22" t="str">
        <f t="shared" si="13"/>
        <v>Town of Mamaroneck - 3</v>
      </c>
      <c r="B144" s="11">
        <v>70003</v>
      </c>
      <c r="C144" s="11">
        <v>366</v>
      </c>
      <c r="D144" s="11">
        <v>195</v>
      </c>
      <c r="E144" s="11">
        <v>18</v>
      </c>
      <c r="F144" s="11">
        <v>0</v>
      </c>
      <c r="G144" s="23">
        <f t="shared" si="9"/>
        <v>579</v>
      </c>
      <c r="H144" s="24">
        <f t="shared" si="10"/>
        <v>33</v>
      </c>
      <c r="I144" s="23">
        <f t="shared" si="11"/>
        <v>612</v>
      </c>
    </row>
    <row r="145" spans="1:9" x14ac:dyDescent="0.25">
      <c r="A145" s="22" t="str">
        <f t="shared" si="13"/>
        <v>Town of Mamaroneck - 4</v>
      </c>
      <c r="B145" s="11">
        <v>70004</v>
      </c>
      <c r="C145" s="11">
        <v>265</v>
      </c>
      <c r="D145" s="11">
        <v>180</v>
      </c>
      <c r="E145" s="11">
        <v>31</v>
      </c>
      <c r="F145" s="11">
        <v>0</v>
      </c>
      <c r="G145" s="23">
        <f t="shared" si="9"/>
        <v>476</v>
      </c>
      <c r="H145" s="24">
        <f t="shared" si="10"/>
        <v>25</v>
      </c>
      <c r="I145" s="23">
        <f t="shared" si="11"/>
        <v>501</v>
      </c>
    </row>
    <row r="146" spans="1:9" x14ac:dyDescent="0.25">
      <c r="A146" s="22" t="str">
        <f t="shared" si="13"/>
        <v>Town of Mamaroneck - 5</v>
      </c>
      <c r="B146" s="11">
        <v>70005</v>
      </c>
      <c r="C146" s="11">
        <v>117</v>
      </c>
      <c r="D146" s="11">
        <v>135</v>
      </c>
      <c r="E146" s="11">
        <v>8</v>
      </c>
      <c r="F146" s="11">
        <v>0</v>
      </c>
      <c r="G146" s="23">
        <f t="shared" si="9"/>
        <v>260</v>
      </c>
      <c r="H146" s="24">
        <f t="shared" si="10"/>
        <v>22</v>
      </c>
      <c r="I146" s="23">
        <f t="shared" si="11"/>
        <v>282</v>
      </c>
    </row>
    <row r="147" spans="1:9" x14ac:dyDescent="0.25">
      <c r="A147" s="22" t="str">
        <f t="shared" si="13"/>
        <v>Town of Mamaroneck - 6</v>
      </c>
      <c r="B147" s="11">
        <v>70006</v>
      </c>
      <c r="C147" s="11">
        <v>298</v>
      </c>
      <c r="D147" s="11">
        <v>124</v>
      </c>
      <c r="E147" s="11">
        <v>17</v>
      </c>
      <c r="F147" s="11">
        <v>3</v>
      </c>
      <c r="G147" s="23">
        <f t="shared" si="9"/>
        <v>442</v>
      </c>
      <c r="H147" s="24">
        <f t="shared" si="10"/>
        <v>22</v>
      </c>
      <c r="I147" s="23">
        <f t="shared" si="11"/>
        <v>464</v>
      </c>
    </row>
    <row r="148" spans="1:9" x14ac:dyDescent="0.25">
      <c r="A148" s="22" t="str">
        <f t="shared" si="13"/>
        <v>Town of Mamaroneck - 7</v>
      </c>
      <c r="B148" s="11">
        <v>70007</v>
      </c>
      <c r="C148" s="11">
        <v>179</v>
      </c>
      <c r="D148" s="11">
        <v>77</v>
      </c>
      <c r="E148" s="11">
        <v>5</v>
      </c>
      <c r="F148" s="11">
        <v>0</v>
      </c>
      <c r="G148" s="23">
        <f t="shared" si="9"/>
        <v>261</v>
      </c>
      <c r="H148" s="24">
        <f t="shared" si="10"/>
        <v>15</v>
      </c>
      <c r="I148" s="23">
        <f t="shared" si="11"/>
        <v>276</v>
      </c>
    </row>
    <row r="149" spans="1:9" x14ac:dyDescent="0.25">
      <c r="A149" s="22" t="str">
        <f t="shared" si="13"/>
        <v>Town of Mamaroneck - 8</v>
      </c>
      <c r="B149" s="11">
        <v>70008</v>
      </c>
      <c r="C149" s="11">
        <v>354</v>
      </c>
      <c r="D149" s="11">
        <v>197</v>
      </c>
      <c r="E149" s="11">
        <v>11</v>
      </c>
      <c r="F149" s="11">
        <v>1</v>
      </c>
      <c r="G149" s="23">
        <f t="shared" si="9"/>
        <v>563</v>
      </c>
      <c r="H149" s="24">
        <f t="shared" si="10"/>
        <v>27</v>
      </c>
      <c r="I149" s="23">
        <f t="shared" si="11"/>
        <v>590</v>
      </c>
    </row>
    <row r="150" spans="1:9" x14ac:dyDescent="0.25">
      <c r="A150" s="22" t="str">
        <f t="shared" si="13"/>
        <v>Town of Mamaroneck - 9</v>
      </c>
      <c r="B150" s="11">
        <v>70009</v>
      </c>
      <c r="C150" s="11">
        <v>250</v>
      </c>
      <c r="D150" s="11">
        <v>99</v>
      </c>
      <c r="E150" s="11">
        <v>12</v>
      </c>
      <c r="F150" s="11">
        <v>1</v>
      </c>
      <c r="G150" s="23">
        <f t="shared" si="9"/>
        <v>362</v>
      </c>
      <c r="H150" s="24">
        <f t="shared" si="10"/>
        <v>17</v>
      </c>
      <c r="I150" s="23">
        <f t="shared" si="11"/>
        <v>379</v>
      </c>
    </row>
    <row r="151" spans="1:9" x14ac:dyDescent="0.25">
      <c r="A151" s="22" t="str">
        <f t="shared" si="13"/>
        <v>Town of Mamaroneck - 10</v>
      </c>
      <c r="B151" s="11">
        <v>70010</v>
      </c>
      <c r="C151" s="11">
        <v>367</v>
      </c>
      <c r="D151" s="11">
        <v>182</v>
      </c>
      <c r="E151" s="11">
        <v>8</v>
      </c>
      <c r="F151" s="11">
        <v>1</v>
      </c>
      <c r="G151" s="23">
        <f t="shared" si="9"/>
        <v>558</v>
      </c>
      <c r="H151" s="24">
        <f t="shared" si="10"/>
        <v>22</v>
      </c>
      <c r="I151" s="23">
        <f t="shared" si="11"/>
        <v>580</v>
      </c>
    </row>
    <row r="152" spans="1:9" x14ac:dyDescent="0.25">
      <c r="A152" s="22" t="str">
        <f t="shared" si="13"/>
        <v>Town of Mamaroneck - 11</v>
      </c>
      <c r="B152" s="11">
        <v>70011</v>
      </c>
      <c r="C152" s="11">
        <v>296</v>
      </c>
      <c r="D152" s="11">
        <v>116</v>
      </c>
      <c r="E152" s="11">
        <v>14</v>
      </c>
      <c r="F152" s="11">
        <v>0</v>
      </c>
      <c r="G152" s="23">
        <f t="shared" si="9"/>
        <v>426</v>
      </c>
      <c r="H152" s="24">
        <f t="shared" si="10"/>
        <v>33</v>
      </c>
      <c r="I152" s="23">
        <f t="shared" si="11"/>
        <v>459</v>
      </c>
    </row>
    <row r="153" spans="1:9" x14ac:dyDescent="0.25">
      <c r="A153" s="22" t="str">
        <f t="shared" si="13"/>
        <v>Town of Mamaroneck - 12</v>
      </c>
      <c r="B153" s="11">
        <v>70012</v>
      </c>
      <c r="C153" s="11">
        <v>417</v>
      </c>
      <c r="D153" s="11">
        <v>134</v>
      </c>
      <c r="E153" s="11">
        <v>11</v>
      </c>
      <c r="F153" s="11">
        <v>1</v>
      </c>
      <c r="G153" s="23">
        <f t="shared" si="9"/>
        <v>563</v>
      </c>
      <c r="H153" s="24">
        <f t="shared" si="10"/>
        <v>31</v>
      </c>
      <c r="I153" s="23">
        <f t="shared" si="11"/>
        <v>594</v>
      </c>
    </row>
    <row r="154" spans="1:9" x14ac:dyDescent="0.25">
      <c r="A154" s="22" t="str">
        <f t="shared" si="13"/>
        <v>Town of Mamaroneck - 13</v>
      </c>
      <c r="B154" s="11">
        <v>70013</v>
      </c>
      <c r="C154" s="11">
        <v>372</v>
      </c>
      <c r="D154" s="11">
        <v>124</v>
      </c>
      <c r="E154" s="11">
        <v>15</v>
      </c>
      <c r="F154" s="11">
        <v>0</v>
      </c>
      <c r="G154" s="23">
        <f t="shared" si="9"/>
        <v>511</v>
      </c>
      <c r="H154" s="24">
        <f t="shared" si="10"/>
        <v>27</v>
      </c>
      <c r="I154" s="23">
        <f t="shared" si="11"/>
        <v>538</v>
      </c>
    </row>
    <row r="155" spans="1:9" x14ac:dyDescent="0.25">
      <c r="A155" s="22" t="str">
        <f t="shared" si="13"/>
        <v>Town of Mamaroneck - 14</v>
      </c>
      <c r="B155" s="11">
        <v>70014</v>
      </c>
      <c r="C155" s="11">
        <v>307</v>
      </c>
      <c r="D155" s="11">
        <v>144</v>
      </c>
      <c r="E155" s="11">
        <v>15</v>
      </c>
      <c r="F155" s="11">
        <v>0</v>
      </c>
      <c r="G155" s="23">
        <f t="shared" si="9"/>
        <v>466</v>
      </c>
      <c r="H155" s="24">
        <f t="shared" si="10"/>
        <v>19</v>
      </c>
      <c r="I155" s="23">
        <f t="shared" si="11"/>
        <v>485</v>
      </c>
    </row>
    <row r="156" spans="1:9" x14ac:dyDescent="0.25">
      <c r="A156" s="22" t="str">
        <f t="shared" si="13"/>
        <v>Town of Mamaroneck - 15</v>
      </c>
      <c r="B156" s="11">
        <v>70015</v>
      </c>
      <c r="C156" s="11">
        <v>336</v>
      </c>
      <c r="D156" s="11">
        <v>162</v>
      </c>
      <c r="E156" s="11">
        <v>12</v>
      </c>
      <c r="F156" s="11">
        <v>1</v>
      </c>
      <c r="G156" s="23">
        <f t="shared" si="9"/>
        <v>511</v>
      </c>
      <c r="H156" s="24">
        <f t="shared" si="10"/>
        <v>28</v>
      </c>
      <c r="I156" s="23">
        <f t="shared" si="11"/>
        <v>539</v>
      </c>
    </row>
    <row r="157" spans="1:9" x14ac:dyDescent="0.25">
      <c r="A157" s="22" t="str">
        <f t="shared" si="13"/>
        <v>Town of Mamaroneck - 16</v>
      </c>
      <c r="B157" s="11">
        <v>70016</v>
      </c>
      <c r="C157" s="11">
        <v>247</v>
      </c>
      <c r="D157" s="11">
        <v>115</v>
      </c>
      <c r="E157" s="11">
        <v>27</v>
      </c>
      <c r="F157" s="11">
        <v>0</v>
      </c>
      <c r="G157" s="23">
        <f t="shared" si="9"/>
        <v>389</v>
      </c>
      <c r="H157" s="24">
        <f t="shared" si="10"/>
        <v>22</v>
      </c>
      <c r="I157" s="23">
        <f t="shared" si="11"/>
        <v>411</v>
      </c>
    </row>
    <row r="158" spans="1:9" x14ac:dyDescent="0.25">
      <c r="A158" s="22" t="str">
        <f t="shared" si="13"/>
        <v>Town of Mamaroneck - 17</v>
      </c>
      <c r="B158" s="11">
        <v>70017</v>
      </c>
      <c r="C158" s="11">
        <v>297</v>
      </c>
      <c r="D158" s="11">
        <v>131</v>
      </c>
      <c r="E158" s="11">
        <v>12</v>
      </c>
      <c r="F158" s="11">
        <v>0</v>
      </c>
      <c r="G158" s="23">
        <f t="shared" si="9"/>
        <v>440</v>
      </c>
      <c r="H158" s="24">
        <f t="shared" si="10"/>
        <v>30</v>
      </c>
      <c r="I158" s="23">
        <f t="shared" si="11"/>
        <v>470</v>
      </c>
    </row>
    <row r="159" spans="1:9" x14ac:dyDescent="0.25">
      <c r="A159" s="22" t="str">
        <f t="shared" si="13"/>
        <v>Town of Mamaroneck - 18</v>
      </c>
      <c r="B159" s="11">
        <v>70018</v>
      </c>
      <c r="C159" s="11">
        <v>276</v>
      </c>
      <c r="D159" s="11">
        <v>119</v>
      </c>
      <c r="E159" s="11">
        <v>5</v>
      </c>
      <c r="F159" s="11">
        <v>0</v>
      </c>
      <c r="G159" s="23">
        <f t="shared" si="9"/>
        <v>400</v>
      </c>
      <c r="H159" s="24">
        <f t="shared" si="10"/>
        <v>27</v>
      </c>
      <c r="I159" s="23">
        <f t="shared" si="11"/>
        <v>427</v>
      </c>
    </row>
    <row r="160" spans="1:9" x14ac:dyDescent="0.25">
      <c r="A160" s="22" t="str">
        <f t="shared" si="13"/>
        <v>Town of Mamaroneck - 19</v>
      </c>
      <c r="B160" s="11">
        <v>70019</v>
      </c>
      <c r="C160" s="11">
        <v>275</v>
      </c>
      <c r="D160" s="11">
        <v>162</v>
      </c>
      <c r="E160" s="11">
        <v>14</v>
      </c>
      <c r="F160" s="11">
        <v>1</v>
      </c>
      <c r="G160" s="23">
        <f t="shared" si="9"/>
        <v>452</v>
      </c>
      <c r="H160" s="24">
        <f t="shared" si="10"/>
        <v>29</v>
      </c>
      <c r="I160" s="23">
        <f t="shared" si="11"/>
        <v>481</v>
      </c>
    </row>
    <row r="161" spans="1:9" x14ac:dyDescent="0.25">
      <c r="A161" s="22" t="str">
        <f t="shared" si="13"/>
        <v>Town of Mamaroneck - 20</v>
      </c>
      <c r="B161" s="11">
        <v>70020</v>
      </c>
      <c r="C161" s="11">
        <v>356</v>
      </c>
      <c r="D161" s="11">
        <v>126</v>
      </c>
      <c r="E161" s="11">
        <v>13</v>
      </c>
      <c r="F161" s="11">
        <v>0</v>
      </c>
      <c r="G161" s="23">
        <f t="shared" si="9"/>
        <v>495</v>
      </c>
      <c r="H161" s="24">
        <f t="shared" si="10"/>
        <v>22</v>
      </c>
      <c r="I161" s="23">
        <f t="shared" si="11"/>
        <v>517</v>
      </c>
    </row>
    <row r="162" spans="1:9" x14ac:dyDescent="0.25">
      <c r="A162" s="22" t="str">
        <f t="shared" si="13"/>
        <v>Town of Mamaroneck - 21</v>
      </c>
      <c r="B162" s="11">
        <v>70021</v>
      </c>
      <c r="C162" s="11">
        <v>288</v>
      </c>
      <c r="D162" s="11">
        <v>112</v>
      </c>
      <c r="E162" s="11">
        <v>11</v>
      </c>
      <c r="F162" s="11">
        <v>0</v>
      </c>
      <c r="G162" s="23">
        <f t="shared" si="9"/>
        <v>411</v>
      </c>
      <c r="H162" s="24">
        <f t="shared" si="10"/>
        <v>25</v>
      </c>
      <c r="I162" s="23">
        <f t="shared" si="11"/>
        <v>436</v>
      </c>
    </row>
    <row r="163" spans="1:9" x14ac:dyDescent="0.25">
      <c r="A163" s="22" t="str">
        <f t="shared" si="13"/>
        <v>Town of Mamaroneck - 22</v>
      </c>
      <c r="B163" s="11">
        <v>70022</v>
      </c>
      <c r="C163" s="11">
        <v>210</v>
      </c>
      <c r="D163" s="11">
        <v>125</v>
      </c>
      <c r="E163" s="11">
        <v>14</v>
      </c>
      <c r="F163" s="11">
        <v>1</v>
      </c>
      <c r="G163" s="23">
        <f t="shared" si="9"/>
        <v>350</v>
      </c>
      <c r="H163" s="24">
        <f t="shared" si="10"/>
        <v>22</v>
      </c>
      <c r="I163" s="23">
        <f t="shared" si="11"/>
        <v>372</v>
      </c>
    </row>
    <row r="164" spans="1:9" x14ac:dyDescent="0.25">
      <c r="A164" s="22" t="str">
        <f t="shared" si="13"/>
        <v>Town of Mamaroneck - 23</v>
      </c>
      <c r="B164" s="11">
        <v>70023</v>
      </c>
      <c r="C164" s="11">
        <v>340</v>
      </c>
      <c r="D164" s="11">
        <v>169</v>
      </c>
      <c r="E164" s="11">
        <v>15</v>
      </c>
      <c r="F164" s="11">
        <v>3</v>
      </c>
      <c r="G164" s="23">
        <f t="shared" si="9"/>
        <v>527</v>
      </c>
      <c r="H164" s="24">
        <f t="shared" si="10"/>
        <v>30</v>
      </c>
      <c r="I164" s="23">
        <f t="shared" si="11"/>
        <v>557</v>
      </c>
    </row>
    <row r="165" spans="1:9" x14ac:dyDescent="0.25">
      <c r="A165" s="22" t="str">
        <f t="shared" si="13"/>
        <v>Town of Mamaroneck - 24</v>
      </c>
      <c r="B165" s="11">
        <v>70024</v>
      </c>
      <c r="C165" s="11">
        <v>241</v>
      </c>
      <c r="D165" s="11">
        <v>147</v>
      </c>
      <c r="E165" s="11">
        <v>12</v>
      </c>
      <c r="F165" s="11">
        <v>2</v>
      </c>
      <c r="G165" s="23">
        <f t="shared" si="9"/>
        <v>402</v>
      </c>
      <c r="H165" s="24">
        <f t="shared" si="10"/>
        <v>20</v>
      </c>
      <c r="I165" s="23">
        <f t="shared" si="11"/>
        <v>422</v>
      </c>
    </row>
    <row r="166" spans="1:9" x14ac:dyDescent="0.25">
      <c r="A166" s="22" t="str">
        <f t="shared" si="13"/>
        <v>Town of Mamaroneck - 25</v>
      </c>
      <c r="B166" s="11">
        <v>70025</v>
      </c>
      <c r="C166" s="11">
        <v>124</v>
      </c>
      <c r="D166" s="11">
        <v>55</v>
      </c>
      <c r="E166" s="11">
        <v>8</v>
      </c>
      <c r="F166" s="11">
        <v>0</v>
      </c>
      <c r="G166" s="23">
        <f t="shared" si="9"/>
        <v>187</v>
      </c>
      <c r="H166" s="24">
        <f t="shared" si="10"/>
        <v>19</v>
      </c>
      <c r="I166" s="23">
        <f t="shared" si="11"/>
        <v>206</v>
      </c>
    </row>
    <row r="167" spans="1:9" x14ac:dyDescent="0.25">
      <c r="A167" s="22" t="str">
        <f t="shared" si="13"/>
        <v>Town of Mamaroneck - 26</v>
      </c>
      <c r="B167" s="11">
        <v>70026</v>
      </c>
      <c r="C167" s="11">
        <v>374</v>
      </c>
      <c r="D167" s="11">
        <v>135</v>
      </c>
      <c r="E167" s="11">
        <v>17</v>
      </c>
      <c r="F167" s="11">
        <v>2</v>
      </c>
      <c r="G167" s="23">
        <f t="shared" si="9"/>
        <v>528</v>
      </c>
      <c r="H167" s="24">
        <f t="shared" si="10"/>
        <v>25</v>
      </c>
      <c r="I167" s="23">
        <f t="shared" si="11"/>
        <v>553</v>
      </c>
    </row>
    <row r="168" spans="1:9" x14ac:dyDescent="0.25">
      <c r="A168" s="22" t="str">
        <f t="shared" si="13"/>
        <v>Town of Mamaroneck - 27</v>
      </c>
      <c r="B168" s="11">
        <v>70027</v>
      </c>
      <c r="C168" s="11">
        <v>160</v>
      </c>
      <c r="D168" s="11">
        <v>137</v>
      </c>
      <c r="E168" s="11">
        <v>5</v>
      </c>
      <c r="F168" s="11">
        <v>1</v>
      </c>
      <c r="G168" s="23">
        <f t="shared" si="9"/>
        <v>303</v>
      </c>
      <c r="H168" s="24">
        <f t="shared" si="10"/>
        <v>27</v>
      </c>
      <c r="I168" s="23">
        <f t="shared" si="11"/>
        <v>330</v>
      </c>
    </row>
    <row r="169" spans="1:9" ht="13.8" thickBot="1" x14ac:dyDescent="0.3">
      <c r="A169" s="18" t="str">
        <f t="shared" si="13"/>
        <v>Town of Mamaroneck - 28</v>
      </c>
      <c r="B169" s="19">
        <v>70028</v>
      </c>
      <c r="C169" s="19">
        <v>132</v>
      </c>
      <c r="D169" s="19">
        <v>100</v>
      </c>
      <c r="E169" s="19">
        <v>3</v>
      </c>
      <c r="F169" s="19">
        <v>0</v>
      </c>
      <c r="G169" s="19">
        <f t="shared" si="9"/>
        <v>235</v>
      </c>
      <c r="H169" s="26">
        <f t="shared" si="10"/>
        <v>6</v>
      </c>
      <c r="I169" s="19">
        <f t="shared" si="11"/>
        <v>241</v>
      </c>
    </row>
    <row r="170" spans="1:9" x14ac:dyDescent="0.25">
      <c r="A170" s="22"/>
      <c r="B170" s="11" t="s">
        <v>977</v>
      </c>
      <c r="C170" s="11">
        <f>SUM(C142:C169)</f>
        <v>7560</v>
      </c>
      <c r="D170" s="11">
        <f t="shared" ref="D170:I170" si="15">SUM(D142:D169)</f>
        <v>3768</v>
      </c>
      <c r="E170" s="11">
        <f t="shared" si="15"/>
        <v>352</v>
      </c>
      <c r="F170" s="11">
        <f t="shared" si="15"/>
        <v>19</v>
      </c>
      <c r="G170" s="11">
        <f t="shared" si="15"/>
        <v>11699</v>
      </c>
      <c r="H170" s="11">
        <f t="shared" si="15"/>
        <v>680</v>
      </c>
      <c r="I170" s="11">
        <f t="shared" si="15"/>
        <v>12379</v>
      </c>
    </row>
    <row r="171" spans="1:9" x14ac:dyDescent="0.25">
      <c r="A171" s="22" t="str">
        <f t="shared" si="13"/>
        <v>Town of Pelham - 1</v>
      </c>
      <c r="B171" s="11">
        <v>140001</v>
      </c>
      <c r="C171" s="11">
        <v>386</v>
      </c>
      <c r="D171" s="11">
        <v>293</v>
      </c>
      <c r="E171" s="11">
        <v>31</v>
      </c>
      <c r="F171" s="11">
        <v>0</v>
      </c>
      <c r="G171" s="23">
        <f t="shared" si="9"/>
        <v>710</v>
      </c>
      <c r="H171" s="24">
        <f t="shared" si="10"/>
        <v>48</v>
      </c>
      <c r="I171" s="23">
        <f t="shared" si="11"/>
        <v>758</v>
      </c>
    </row>
    <row r="172" spans="1:9" x14ac:dyDescent="0.25">
      <c r="A172" s="22" t="str">
        <f t="shared" si="13"/>
        <v>Town of Pelham - 2</v>
      </c>
      <c r="B172" s="11">
        <v>140002</v>
      </c>
      <c r="C172" s="11">
        <v>183</v>
      </c>
      <c r="D172" s="11">
        <v>75</v>
      </c>
      <c r="E172" s="11">
        <v>14</v>
      </c>
      <c r="F172" s="11">
        <v>0</v>
      </c>
      <c r="G172" s="23">
        <f t="shared" si="9"/>
        <v>272</v>
      </c>
      <c r="H172" s="24">
        <f t="shared" si="10"/>
        <v>12</v>
      </c>
      <c r="I172" s="23">
        <f t="shared" si="11"/>
        <v>284</v>
      </c>
    </row>
    <row r="173" spans="1:9" x14ac:dyDescent="0.25">
      <c r="A173" s="22" t="str">
        <f t="shared" si="13"/>
        <v>Town of Pelham - 3</v>
      </c>
      <c r="B173" s="11">
        <v>140003</v>
      </c>
      <c r="C173" s="11">
        <v>310</v>
      </c>
      <c r="D173" s="11">
        <v>205</v>
      </c>
      <c r="E173" s="11">
        <v>25</v>
      </c>
      <c r="F173" s="11">
        <v>0</v>
      </c>
      <c r="G173" s="23">
        <f t="shared" ref="G173:G239" si="16">SUM(C173:F173)</f>
        <v>540</v>
      </c>
      <c r="H173" s="24">
        <f t="shared" ref="H173:H239" si="17">SUM(I173-G173)</f>
        <v>27</v>
      </c>
      <c r="I173" s="23">
        <f t="shared" ref="I173:I239" si="18">VLOOKUP(B173,KEY,2,FALSE)</f>
        <v>567</v>
      </c>
    </row>
    <row r="174" spans="1:9" x14ac:dyDescent="0.25">
      <c r="A174" s="22" t="str">
        <f t="shared" si="13"/>
        <v>Town of Pelham - 4</v>
      </c>
      <c r="B174" s="11">
        <v>140004</v>
      </c>
      <c r="C174" s="11">
        <v>453</v>
      </c>
      <c r="D174" s="11">
        <v>164</v>
      </c>
      <c r="E174" s="11">
        <v>34</v>
      </c>
      <c r="F174" s="11">
        <v>1</v>
      </c>
      <c r="G174" s="23">
        <f t="shared" si="16"/>
        <v>652</v>
      </c>
      <c r="H174" s="24">
        <f t="shared" si="17"/>
        <v>21</v>
      </c>
      <c r="I174" s="23">
        <f t="shared" si="18"/>
        <v>673</v>
      </c>
    </row>
    <row r="175" spans="1:9" x14ac:dyDescent="0.25">
      <c r="A175" s="22" t="str">
        <f t="shared" si="13"/>
        <v>Town of Pelham - 5</v>
      </c>
      <c r="B175" s="11">
        <v>140005</v>
      </c>
      <c r="C175" s="11">
        <v>379</v>
      </c>
      <c r="D175" s="11">
        <v>131</v>
      </c>
      <c r="E175" s="11">
        <v>27</v>
      </c>
      <c r="F175" s="11">
        <v>1</v>
      </c>
      <c r="G175" s="23">
        <f t="shared" si="16"/>
        <v>538</v>
      </c>
      <c r="H175" s="24">
        <f t="shared" si="17"/>
        <v>17</v>
      </c>
      <c r="I175" s="23">
        <f t="shared" si="18"/>
        <v>555</v>
      </c>
    </row>
    <row r="176" spans="1:9" x14ac:dyDescent="0.25">
      <c r="A176" s="22" t="str">
        <f t="shared" si="13"/>
        <v>Town of Pelham - 6</v>
      </c>
      <c r="B176" s="11">
        <v>140006</v>
      </c>
      <c r="C176" s="11">
        <v>289</v>
      </c>
      <c r="D176" s="11">
        <v>314</v>
      </c>
      <c r="E176" s="11">
        <v>25</v>
      </c>
      <c r="F176" s="11">
        <v>0</v>
      </c>
      <c r="G176" s="23">
        <f t="shared" si="16"/>
        <v>628</v>
      </c>
      <c r="H176" s="24">
        <f t="shared" si="17"/>
        <v>50</v>
      </c>
      <c r="I176" s="23">
        <f t="shared" si="18"/>
        <v>678</v>
      </c>
    </row>
    <row r="177" spans="1:9" x14ac:dyDescent="0.25">
      <c r="A177" s="22" t="str">
        <f t="shared" si="13"/>
        <v>Town of Pelham - 7</v>
      </c>
      <c r="B177" s="11">
        <v>140007</v>
      </c>
      <c r="C177" s="11">
        <v>275</v>
      </c>
      <c r="D177" s="11">
        <v>169</v>
      </c>
      <c r="E177" s="11">
        <v>22</v>
      </c>
      <c r="F177" s="11">
        <v>0</v>
      </c>
      <c r="G177" s="23">
        <f t="shared" si="16"/>
        <v>466</v>
      </c>
      <c r="H177" s="24">
        <f t="shared" si="17"/>
        <v>21</v>
      </c>
      <c r="I177" s="23">
        <f t="shared" si="18"/>
        <v>487</v>
      </c>
    </row>
    <row r="178" spans="1:9" x14ac:dyDescent="0.25">
      <c r="A178" s="22" t="str">
        <f t="shared" si="13"/>
        <v>Town of Pelham - 8</v>
      </c>
      <c r="B178" s="11">
        <v>140008</v>
      </c>
      <c r="C178" s="11">
        <v>269</v>
      </c>
      <c r="D178" s="11">
        <v>136</v>
      </c>
      <c r="E178" s="11">
        <v>9</v>
      </c>
      <c r="F178" s="11">
        <v>0</v>
      </c>
      <c r="G178" s="23">
        <f t="shared" si="16"/>
        <v>414</v>
      </c>
      <c r="H178" s="24">
        <f t="shared" si="17"/>
        <v>12</v>
      </c>
      <c r="I178" s="23">
        <f t="shared" si="18"/>
        <v>426</v>
      </c>
    </row>
    <row r="179" spans="1:9" x14ac:dyDescent="0.25">
      <c r="A179" s="22" t="str">
        <f t="shared" si="13"/>
        <v>Town of Pelham - 9</v>
      </c>
      <c r="B179" s="11">
        <v>140009</v>
      </c>
      <c r="C179" s="11">
        <v>357</v>
      </c>
      <c r="D179" s="11">
        <v>302</v>
      </c>
      <c r="E179" s="11">
        <v>17</v>
      </c>
      <c r="F179" s="11">
        <v>0</v>
      </c>
      <c r="G179" s="23">
        <f t="shared" si="16"/>
        <v>676</v>
      </c>
      <c r="H179" s="24">
        <f t="shared" si="17"/>
        <v>35</v>
      </c>
      <c r="I179" s="23">
        <f t="shared" si="18"/>
        <v>711</v>
      </c>
    </row>
    <row r="180" spans="1:9" ht="13.8" thickBot="1" x14ac:dyDescent="0.3">
      <c r="A180" s="18" t="str">
        <f t="shared" si="13"/>
        <v>Town of Pelham - 10</v>
      </c>
      <c r="B180" s="19">
        <v>140010</v>
      </c>
      <c r="C180" s="19">
        <v>209</v>
      </c>
      <c r="D180" s="19">
        <v>161</v>
      </c>
      <c r="E180" s="19">
        <v>13</v>
      </c>
      <c r="F180" s="19">
        <v>0</v>
      </c>
      <c r="G180" s="19">
        <f t="shared" si="16"/>
        <v>383</v>
      </c>
      <c r="H180" s="26">
        <f t="shared" si="17"/>
        <v>22</v>
      </c>
      <c r="I180" s="19">
        <f t="shared" si="18"/>
        <v>405</v>
      </c>
    </row>
    <row r="181" spans="1:9" x14ac:dyDescent="0.25">
      <c r="A181" s="22"/>
      <c r="B181" s="11" t="s">
        <v>977</v>
      </c>
      <c r="C181" s="11">
        <f>SUM(C171:C180)</f>
        <v>3110</v>
      </c>
      <c r="D181" s="11">
        <f t="shared" ref="D181:I181" si="19">SUM(D171:D180)</f>
        <v>1950</v>
      </c>
      <c r="E181" s="11">
        <f t="shared" si="19"/>
        <v>217</v>
      </c>
      <c r="F181" s="11">
        <f t="shared" si="19"/>
        <v>2</v>
      </c>
      <c r="G181" s="11">
        <f t="shared" si="19"/>
        <v>5279</v>
      </c>
      <c r="H181" s="11">
        <f t="shared" si="19"/>
        <v>265</v>
      </c>
      <c r="I181" s="11">
        <f t="shared" si="19"/>
        <v>5544</v>
      </c>
    </row>
    <row r="182" spans="1:9" x14ac:dyDescent="0.25">
      <c r="A182" s="22" t="str">
        <f t="shared" si="13"/>
        <v>Town of Rye - 1</v>
      </c>
      <c r="B182" s="11">
        <v>160001</v>
      </c>
      <c r="C182" s="11">
        <v>240</v>
      </c>
      <c r="D182" s="11">
        <v>141</v>
      </c>
      <c r="E182" s="11">
        <v>19</v>
      </c>
      <c r="F182" s="11">
        <v>0</v>
      </c>
      <c r="G182" s="23">
        <f t="shared" si="16"/>
        <v>400</v>
      </c>
      <c r="H182" s="24">
        <f t="shared" si="17"/>
        <v>20</v>
      </c>
      <c r="I182" s="23">
        <f t="shared" si="18"/>
        <v>420</v>
      </c>
    </row>
    <row r="183" spans="1:9" x14ac:dyDescent="0.25">
      <c r="A183" s="22" t="str">
        <f t="shared" si="13"/>
        <v>Town of Rye - 2</v>
      </c>
      <c r="B183" s="11">
        <v>160002</v>
      </c>
      <c r="C183" s="11">
        <v>281</v>
      </c>
      <c r="D183" s="11">
        <v>222</v>
      </c>
      <c r="E183" s="11">
        <v>16</v>
      </c>
      <c r="F183" s="11">
        <v>0</v>
      </c>
      <c r="G183" s="23">
        <f t="shared" si="16"/>
        <v>519</v>
      </c>
      <c r="H183" s="24">
        <f t="shared" si="17"/>
        <v>42</v>
      </c>
      <c r="I183" s="23">
        <f t="shared" si="18"/>
        <v>561</v>
      </c>
    </row>
    <row r="184" spans="1:9" x14ac:dyDescent="0.25">
      <c r="A184" s="22" t="str">
        <f t="shared" si="13"/>
        <v>Town of Rye - 3</v>
      </c>
      <c r="B184" s="11">
        <v>160003</v>
      </c>
      <c r="C184" s="11">
        <v>295</v>
      </c>
      <c r="D184" s="11">
        <v>167</v>
      </c>
      <c r="E184" s="11">
        <v>13</v>
      </c>
      <c r="F184" s="11">
        <v>5</v>
      </c>
      <c r="G184" s="23">
        <f t="shared" si="16"/>
        <v>480</v>
      </c>
      <c r="H184" s="24">
        <f t="shared" si="17"/>
        <v>35</v>
      </c>
      <c r="I184" s="23">
        <f t="shared" si="18"/>
        <v>515</v>
      </c>
    </row>
    <row r="185" spans="1:9" x14ac:dyDescent="0.25">
      <c r="A185" s="22" t="str">
        <f t="shared" si="13"/>
        <v>Town of Rye - 4</v>
      </c>
      <c r="B185" s="11">
        <v>160004</v>
      </c>
      <c r="C185" s="11">
        <v>189</v>
      </c>
      <c r="D185" s="11">
        <v>209</v>
      </c>
      <c r="E185" s="11">
        <v>19</v>
      </c>
      <c r="F185" s="11">
        <v>1</v>
      </c>
      <c r="G185" s="23">
        <f t="shared" si="16"/>
        <v>418</v>
      </c>
      <c r="H185" s="24">
        <f t="shared" si="17"/>
        <v>32</v>
      </c>
      <c r="I185" s="23">
        <f t="shared" si="18"/>
        <v>450</v>
      </c>
    </row>
    <row r="186" spans="1:9" x14ac:dyDescent="0.25">
      <c r="A186" s="22" t="str">
        <f t="shared" si="13"/>
        <v>Town of Rye - 5</v>
      </c>
      <c r="B186" s="11">
        <v>160005</v>
      </c>
      <c r="C186" s="11">
        <v>163</v>
      </c>
      <c r="D186" s="11">
        <v>114</v>
      </c>
      <c r="E186" s="11">
        <v>4</v>
      </c>
      <c r="F186" s="11">
        <v>0</v>
      </c>
      <c r="G186" s="23">
        <f t="shared" si="16"/>
        <v>281</v>
      </c>
      <c r="H186" s="24">
        <f t="shared" si="17"/>
        <v>21</v>
      </c>
      <c r="I186" s="23">
        <f t="shared" si="18"/>
        <v>302</v>
      </c>
    </row>
    <row r="187" spans="1:9" x14ac:dyDescent="0.25">
      <c r="A187" s="22" t="str">
        <f t="shared" si="13"/>
        <v>Town of Rye - 6</v>
      </c>
      <c r="B187" s="11">
        <v>160006</v>
      </c>
      <c r="C187" s="11">
        <v>116</v>
      </c>
      <c r="D187" s="11">
        <v>43</v>
      </c>
      <c r="E187" s="11">
        <v>6</v>
      </c>
      <c r="F187" s="11">
        <v>0</v>
      </c>
      <c r="G187" s="23">
        <f t="shared" si="16"/>
        <v>165</v>
      </c>
      <c r="H187" s="24">
        <f t="shared" si="17"/>
        <v>23</v>
      </c>
      <c r="I187" s="23">
        <f t="shared" si="18"/>
        <v>188</v>
      </c>
    </row>
    <row r="188" spans="1:9" x14ac:dyDescent="0.25">
      <c r="A188" s="22" t="str">
        <f t="shared" si="13"/>
        <v>Town of Rye - 7</v>
      </c>
      <c r="B188" s="11">
        <v>160007</v>
      </c>
      <c r="C188" s="11">
        <v>34</v>
      </c>
      <c r="D188" s="11">
        <v>8</v>
      </c>
      <c r="E188" s="11">
        <v>1</v>
      </c>
      <c r="F188" s="11">
        <v>0</v>
      </c>
      <c r="G188" s="23">
        <f t="shared" si="16"/>
        <v>43</v>
      </c>
      <c r="H188" s="24">
        <f t="shared" si="17"/>
        <v>9</v>
      </c>
      <c r="I188" s="23">
        <f t="shared" si="18"/>
        <v>52</v>
      </c>
    </row>
    <row r="189" spans="1:9" x14ac:dyDescent="0.25">
      <c r="A189" s="22" t="str">
        <f t="shared" si="13"/>
        <v>Town of Rye - 8</v>
      </c>
      <c r="B189" s="11">
        <v>160008</v>
      </c>
      <c r="C189" s="11">
        <v>94</v>
      </c>
      <c r="D189" s="11">
        <v>36</v>
      </c>
      <c r="E189" s="11">
        <v>3</v>
      </c>
      <c r="F189" s="11">
        <v>0</v>
      </c>
      <c r="G189" s="23">
        <f t="shared" si="16"/>
        <v>133</v>
      </c>
      <c r="H189" s="24">
        <f t="shared" si="17"/>
        <v>15</v>
      </c>
      <c r="I189" s="23">
        <f t="shared" si="18"/>
        <v>148</v>
      </c>
    </row>
    <row r="190" spans="1:9" x14ac:dyDescent="0.25">
      <c r="A190" s="22" t="str">
        <f t="shared" si="13"/>
        <v>Town of Rye - 9</v>
      </c>
      <c r="B190" s="11">
        <v>160009</v>
      </c>
      <c r="C190" s="11">
        <v>127</v>
      </c>
      <c r="D190" s="11">
        <v>83</v>
      </c>
      <c r="E190" s="11">
        <v>9</v>
      </c>
      <c r="F190" s="11">
        <v>1</v>
      </c>
      <c r="G190" s="23">
        <f t="shared" si="16"/>
        <v>220</v>
      </c>
      <c r="H190" s="24">
        <f t="shared" si="17"/>
        <v>40</v>
      </c>
      <c r="I190" s="23">
        <f t="shared" si="18"/>
        <v>260</v>
      </c>
    </row>
    <row r="191" spans="1:9" x14ac:dyDescent="0.25">
      <c r="A191" s="22" t="str">
        <f t="shared" si="13"/>
        <v>Town of Rye - 10</v>
      </c>
      <c r="B191" s="11">
        <v>160010</v>
      </c>
      <c r="C191" s="11">
        <v>139</v>
      </c>
      <c r="D191" s="11">
        <v>105</v>
      </c>
      <c r="E191" s="11">
        <v>4</v>
      </c>
      <c r="F191" s="11">
        <v>0</v>
      </c>
      <c r="G191" s="23">
        <f t="shared" si="16"/>
        <v>248</v>
      </c>
      <c r="H191" s="24">
        <f t="shared" si="17"/>
        <v>29</v>
      </c>
      <c r="I191" s="23">
        <f t="shared" si="18"/>
        <v>277</v>
      </c>
    </row>
    <row r="192" spans="1:9" x14ac:dyDescent="0.25">
      <c r="A192" s="22" t="str">
        <f t="shared" si="13"/>
        <v>Town of Rye - 11</v>
      </c>
      <c r="B192" s="11">
        <v>160011</v>
      </c>
      <c r="C192" s="11">
        <v>216</v>
      </c>
      <c r="D192" s="11">
        <v>154</v>
      </c>
      <c r="E192" s="11">
        <v>12</v>
      </c>
      <c r="F192" s="11">
        <v>1</v>
      </c>
      <c r="G192" s="23">
        <f t="shared" si="16"/>
        <v>383</v>
      </c>
      <c r="H192" s="24">
        <f t="shared" si="17"/>
        <v>22</v>
      </c>
      <c r="I192" s="23">
        <f t="shared" si="18"/>
        <v>405</v>
      </c>
    </row>
    <row r="193" spans="1:9" x14ac:dyDescent="0.25">
      <c r="A193" s="22" t="str">
        <f t="shared" si="13"/>
        <v>Town of Rye - 12</v>
      </c>
      <c r="B193" s="11">
        <v>160012</v>
      </c>
      <c r="C193" s="11">
        <v>208</v>
      </c>
      <c r="D193" s="11">
        <v>171</v>
      </c>
      <c r="E193" s="11">
        <v>6</v>
      </c>
      <c r="F193" s="11">
        <v>0</v>
      </c>
      <c r="G193" s="23">
        <f t="shared" si="16"/>
        <v>385</v>
      </c>
      <c r="H193" s="24">
        <f t="shared" si="17"/>
        <v>42</v>
      </c>
      <c r="I193" s="23">
        <f t="shared" si="18"/>
        <v>427</v>
      </c>
    </row>
    <row r="194" spans="1:9" x14ac:dyDescent="0.25">
      <c r="A194" s="22" t="str">
        <f t="shared" si="13"/>
        <v>Town of Rye - 13</v>
      </c>
      <c r="B194" s="11">
        <v>160013</v>
      </c>
      <c r="C194" s="11">
        <v>248</v>
      </c>
      <c r="D194" s="11">
        <v>183</v>
      </c>
      <c r="E194" s="11">
        <v>23</v>
      </c>
      <c r="F194" s="11">
        <v>0</v>
      </c>
      <c r="G194" s="23">
        <f t="shared" si="16"/>
        <v>454</v>
      </c>
      <c r="H194" s="24">
        <f t="shared" si="17"/>
        <v>39</v>
      </c>
      <c r="I194" s="23">
        <f t="shared" si="18"/>
        <v>493</v>
      </c>
    </row>
    <row r="195" spans="1:9" x14ac:dyDescent="0.25">
      <c r="A195" s="22" t="str">
        <f t="shared" si="13"/>
        <v>Town of Rye - 14</v>
      </c>
      <c r="B195" s="11">
        <v>160014</v>
      </c>
      <c r="C195" s="11">
        <v>156</v>
      </c>
      <c r="D195" s="11">
        <v>131</v>
      </c>
      <c r="E195" s="11">
        <v>14</v>
      </c>
      <c r="F195" s="11">
        <v>0</v>
      </c>
      <c r="G195" s="23">
        <f t="shared" si="16"/>
        <v>301</v>
      </c>
      <c r="H195" s="24">
        <f t="shared" si="17"/>
        <v>27</v>
      </c>
      <c r="I195" s="23">
        <f t="shared" si="18"/>
        <v>328</v>
      </c>
    </row>
    <row r="196" spans="1:9" x14ac:dyDescent="0.25">
      <c r="A196" s="22" t="str">
        <f t="shared" si="13"/>
        <v>Town of Rye - 15</v>
      </c>
      <c r="B196" s="11">
        <v>160015</v>
      </c>
      <c r="C196" s="11">
        <v>98</v>
      </c>
      <c r="D196" s="11">
        <v>38</v>
      </c>
      <c r="E196" s="11">
        <v>8</v>
      </c>
      <c r="F196" s="11">
        <v>0</v>
      </c>
      <c r="G196" s="23">
        <f t="shared" si="16"/>
        <v>144</v>
      </c>
      <c r="H196" s="24">
        <f t="shared" si="17"/>
        <v>18</v>
      </c>
      <c r="I196" s="23">
        <f t="shared" si="18"/>
        <v>162</v>
      </c>
    </row>
    <row r="197" spans="1:9" x14ac:dyDescent="0.25">
      <c r="A197" s="22" t="str">
        <f t="shared" si="13"/>
        <v>Town of Rye - 16</v>
      </c>
      <c r="B197" s="11">
        <v>160016</v>
      </c>
      <c r="C197" s="11">
        <v>342</v>
      </c>
      <c r="D197" s="11">
        <v>219</v>
      </c>
      <c r="E197" s="11">
        <v>26</v>
      </c>
      <c r="F197" s="11">
        <v>0</v>
      </c>
      <c r="G197" s="23">
        <f t="shared" si="16"/>
        <v>587</v>
      </c>
      <c r="H197" s="24">
        <f t="shared" si="17"/>
        <v>59</v>
      </c>
      <c r="I197" s="23">
        <f t="shared" si="18"/>
        <v>646</v>
      </c>
    </row>
    <row r="198" spans="1:9" x14ac:dyDescent="0.25">
      <c r="A198" s="22" t="str">
        <f t="shared" si="13"/>
        <v>Town of Rye - 17</v>
      </c>
      <c r="B198" s="11">
        <v>160017</v>
      </c>
      <c r="C198" s="11">
        <v>144</v>
      </c>
      <c r="D198" s="11">
        <v>137</v>
      </c>
      <c r="E198" s="11">
        <v>9</v>
      </c>
      <c r="F198" s="11">
        <v>0</v>
      </c>
      <c r="G198" s="23">
        <f t="shared" si="16"/>
        <v>290</v>
      </c>
      <c r="H198" s="24">
        <f t="shared" si="17"/>
        <v>34</v>
      </c>
      <c r="I198" s="23">
        <f t="shared" si="18"/>
        <v>324</v>
      </c>
    </row>
    <row r="199" spans="1:9" x14ac:dyDescent="0.25">
      <c r="A199" s="22" t="str">
        <f t="shared" si="13"/>
        <v>Town of Rye - 18</v>
      </c>
      <c r="B199" s="11">
        <v>160018</v>
      </c>
      <c r="C199" s="11">
        <v>239</v>
      </c>
      <c r="D199" s="11">
        <v>236</v>
      </c>
      <c r="E199" s="11">
        <v>17</v>
      </c>
      <c r="F199" s="11">
        <v>0</v>
      </c>
      <c r="G199" s="23">
        <f t="shared" si="16"/>
        <v>492</v>
      </c>
      <c r="H199" s="24">
        <f t="shared" si="17"/>
        <v>50</v>
      </c>
      <c r="I199" s="23">
        <f t="shared" si="18"/>
        <v>542</v>
      </c>
    </row>
    <row r="200" spans="1:9" x14ac:dyDescent="0.25">
      <c r="A200" s="22" t="str">
        <f t="shared" si="13"/>
        <v>Town of Rye - 19</v>
      </c>
      <c r="B200" s="11">
        <v>160019</v>
      </c>
      <c r="C200" s="11">
        <v>191</v>
      </c>
      <c r="D200" s="11">
        <v>229</v>
      </c>
      <c r="E200" s="11">
        <v>9</v>
      </c>
      <c r="F200" s="11">
        <v>1</v>
      </c>
      <c r="G200" s="23">
        <f t="shared" si="16"/>
        <v>430</v>
      </c>
      <c r="H200" s="24">
        <f t="shared" si="17"/>
        <v>57</v>
      </c>
      <c r="I200" s="23">
        <f t="shared" si="18"/>
        <v>487</v>
      </c>
    </row>
    <row r="201" spans="1:9" x14ac:dyDescent="0.25">
      <c r="A201" s="22" t="str">
        <f t="shared" si="13"/>
        <v>Town of Rye - 20</v>
      </c>
      <c r="B201" s="11">
        <v>160020</v>
      </c>
      <c r="C201" s="11">
        <v>154</v>
      </c>
      <c r="D201" s="11">
        <v>178</v>
      </c>
      <c r="E201" s="11">
        <v>6</v>
      </c>
      <c r="F201" s="11">
        <v>0</v>
      </c>
      <c r="G201" s="23">
        <f t="shared" si="16"/>
        <v>338</v>
      </c>
      <c r="H201" s="24">
        <f t="shared" si="17"/>
        <v>19</v>
      </c>
      <c r="I201" s="23">
        <f t="shared" si="18"/>
        <v>357</v>
      </c>
    </row>
    <row r="202" spans="1:9" x14ac:dyDescent="0.25">
      <c r="A202" s="22" t="str">
        <f t="shared" ref="A202:A267" si="20">VLOOKUP(B202,KEY,3,FALSE)</f>
        <v>Town of Rye - 21</v>
      </c>
      <c r="B202" s="11">
        <v>160021</v>
      </c>
      <c r="C202" s="11">
        <v>198</v>
      </c>
      <c r="D202" s="11">
        <v>231</v>
      </c>
      <c r="E202" s="11">
        <v>6</v>
      </c>
      <c r="F202" s="11">
        <v>0</v>
      </c>
      <c r="G202" s="23">
        <f t="shared" si="16"/>
        <v>435</v>
      </c>
      <c r="H202" s="24">
        <f t="shared" si="17"/>
        <v>28</v>
      </c>
      <c r="I202" s="23">
        <f t="shared" si="18"/>
        <v>463</v>
      </c>
    </row>
    <row r="203" spans="1:9" x14ac:dyDescent="0.25">
      <c r="A203" s="22" t="str">
        <f t="shared" si="20"/>
        <v>Town of Rye - 22</v>
      </c>
      <c r="B203" s="11">
        <v>160022</v>
      </c>
      <c r="C203" s="11">
        <v>281</v>
      </c>
      <c r="D203" s="11">
        <v>132</v>
      </c>
      <c r="E203" s="11">
        <v>10</v>
      </c>
      <c r="F203" s="11">
        <v>1</v>
      </c>
      <c r="G203" s="23">
        <f t="shared" si="16"/>
        <v>424</v>
      </c>
      <c r="H203" s="24">
        <f t="shared" si="17"/>
        <v>23</v>
      </c>
      <c r="I203" s="23">
        <f t="shared" si="18"/>
        <v>447</v>
      </c>
    </row>
    <row r="204" spans="1:9" x14ac:dyDescent="0.25">
      <c r="A204" s="22" t="str">
        <f t="shared" si="20"/>
        <v>Town of Rye - 23</v>
      </c>
      <c r="B204" s="11">
        <v>160023</v>
      </c>
      <c r="C204" s="11">
        <v>344</v>
      </c>
      <c r="D204" s="11">
        <v>144</v>
      </c>
      <c r="E204" s="11">
        <v>9</v>
      </c>
      <c r="F204" s="11">
        <v>1</v>
      </c>
      <c r="G204" s="23">
        <f t="shared" si="16"/>
        <v>498</v>
      </c>
      <c r="H204" s="24">
        <f t="shared" si="17"/>
        <v>19</v>
      </c>
      <c r="I204" s="23">
        <f t="shared" si="18"/>
        <v>517</v>
      </c>
    </row>
    <row r="205" spans="1:9" x14ac:dyDescent="0.25">
      <c r="A205" s="22" t="str">
        <f t="shared" si="20"/>
        <v>Town of Rye - 24</v>
      </c>
      <c r="B205" s="11">
        <v>160024</v>
      </c>
      <c r="C205" s="11">
        <v>207</v>
      </c>
      <c r="D205" s="11">
        <v>266</v>
      </c>
      <c r="E205" s="11">
        <v>19</v>
      </c>
      <c r="F205" s="11">
        <v>1</v>
      </c>
      <c r="G205" s="23">
        <f t="shared" si="16"/>
        <v>493</v>
      </c>
      <c r="H205" s="24">
        <f t="shared" si="17"/>
        <v>35</v>
      </c>
      <c r="I205" s="23">
        <f t="shared" si="18"/>
        <v>528</v>
      </c>
    </row>
    <row r="206" spans="1:9" x14ac:dyDescent="0.25">
      <c r="A206" s="22" t="str">
        <f t="shared" si="20"/>
        <v>Town of Rye - 25</v>
      </c>
      <c r="B206" s="11">
        <v>160025</v>
      </c>
      <c r="C206" s="11">
        <v>236</v>
      </c>
      <c r="D206" s="11">
        <v>273</v>
      </c>
      <c r="E206" s="11">
        <v>14</v>
      </c>
      <c r="F206" s="11">
        <v>1</v>
      </c>
      <c r="G206" s="23">
        <f t="shared" si="16"/>
        <v>524</v>
      </c>
      <c r="H206" s="24">
        <f t="shared" si="17"/>
        <v>56</v>
      </c>
      <c r="I206" s="23">
        <f t="shared" si="18"/>
        <v>580</v>
      </c>
    </row>
    <row r="207" spans="1:9" x14ac:dyDescent="0.25">
      <c r="A207" s="22" t="str">
        <f t="shared" si="20"/>
        <v>Town of Rye - 26</v>
      </c>
      <c r="B207" s="11">
        <v>160026</v>
      </c>
      <c r="C207" s="11">
        <v>287</v>
      </c>
      <c r="D207" s="11">
        <v>246</v>
      </c>
      <c r="E207" s="11">
        <v>8</v>
      </c>
      <c r="F207" s="11">
        <v>0</v>
      </c>
      <c r="G207" s="23">
        <f t="shared" si="16"/>
        <v>541</v>
      </c>
      <c r="H207" s="24">
        <f t="shared" si="17"/>
        <v>35</v>
      </c>
      <c r="I207" s="23">
        <f t="shared" si="18"/>
        <v>576</v>
      </c>
    </row>
    <row r="208" spans="1:9" x14ac:dyDescent="0.25">
      <c r="A208" s="22" t="str">
        <f t="shared" si="20"/>
        <v>Town of Rye - 27</v>
      </c>
      <c r="B208" s="11">
        <v>160027</v>
      </c>
      <c r="C208" s="11">
        <v>361</v>
      </c>
      <c r="D208" s="11">
        <v>188</v>
      </c>
      <c r="E208" s="11">
        <v>6</v>
      </c>
      <c r="F208" s="11">
        <v>0</v>
      </c>
      <c r="G208" s="23">
        <f t="shared" si="16"/>
        <v>555</v>
      </c>
      <c r="H208" s="24">
        <f t="shared" si="17"/>
        <v>32</v>
      </c>
      <c r="I208" s="23">
        <f t="shared" si="18"/>
        <v>587</v>
      </c>
    </row>
    <row r="209" spans="1:9" x14ac:dyDescent="0.25">
      <c r="A209" s="22" t="str">
        <f t="shared" si="20"/>
        <v>Town of Rye - 28</v>
      </c>
      <c r="B209" s="11">
        <v>160028</v>
      </c>
      <c r="C209" s="11">
        <v>222</v>
      </c>
      <c r="D209" s="11">
        <v>138</v>
      </c>
      <c r="E209" s="11">
        <v>19</v>
      </c>
      <c r="F209" s="11">
        <v>1</v>
      </c>
      <c r="G209" s="23">
        <f t="shared" si="16"/>
        <v>380</v>
      </c>
      <c r="H209" s="24">
        <f t="shared" si="17"/>
        <v>30</v>
      </c>
      <c r="I209" s="23">
        <f t="shared" si="18"/>
        <v>410</v>
      </c>
    </row>
    <row r="210" spans="1:9" x14ac:dyDescent="0.25">
      <c r="A210" s="22" t="str">
        <f t="shared" si="20"/>
        <v>Town of Rye - 29</v>
      </c>
      <c r="B210" s="11">
        <v>160029</v>
      </c>
      <c r="C210" s="11">
        <v>344</v>
      </c>
      <c r="D210" s="11">
        <v>191</v>
      </c>
      <c r="E210" s="11">
        <v>18</v>
      </c>
      <c r="F210" s="11">
        <v>0</v>
      </c>
      <c r="G210" s="23">
        <f t="shared" si="16"/>
        <v>553</v>
      </c>
      <c r="H210" s="24">
        <f t="shared" si="17"/>
        <v>27</v>
      </c>
      <c r="I210" s="23">
        <f t="shared" si="18"/>
        <v>580</v>
      </c>
    </row>
    <row r="211" spans="1:9" x14ac:dyDescent="0.25">
      <c r="A211" s="22" t="str">
        <f t="shared" si="20"/>
        <v>Town of Rye - 30</v>
      </c>
      <c r="B211" s="11">
        <v>160030</v>
      </c>
      <c r="C211" s="11">
        <v>171</v>
      </c>
      <c r="D211" s="11">
        <v>76</v>
      </c>
      <c r="E211" s="11">
        <v>2</v>
      </c>
      <c r="F211" s="11">
        <v>0</v>
      </c>
      <c r="G211" s="23">
        <f t="shared" si="16"/>
        <v>249</v>
      </c>
      <c r="H211" s="24">
        <f t="shared" si="17"/>
        <v>21</v>
      </c>
      <c r="I211" s="23">
        <f t="shared" si="18"/>
        <v>270</v>
      </c>
    </row>
    <row r="212" spans="1:9" ht="13.8" thickBot="1" x14ac:dyDescent="0.3">
      <c r="A212" s="18" t="str">
        <f t="shared" si="20"/>
        <v>Town of Rye - 31</v>
      </c>
      <c r="B212" s="19">
        <v>160031</v>
      </c>
      <c r="C212" s="19">
        <v>386</v>
      </c>
      <c r="D212" s="19">
        <v>174</v>
      </c>
      <c r="E212" s="19">
        <v>3</v>
      </c>
      <c r="F212" s="19">
        <v>1</v>
      </c>
      <c r="G212" s="19">
        <f t="shared" si="16"/>
        <v>564</v>
      </c>
      <c r="H212" s="26">
        <f t="shared" si="17"/>
        <v>35</v>
      </c>
      <c r="I212" s="19">
        <f t="shared" si="18"/>
        <v>599</v>
      </c>
    </row>
    <row r="213" spans="1:9" x14ac:dyDescent="0.25">
      <c r="A213" s="22"/>
      <c r="B213" s="11" t="s">
        <v>977</v>
      </c>
      <c r="C213" s="11">
        <f>SUM(C182:C212)</f>
        <v>6711</v>
      </c>
      <c r="D213" s="11">
        <f t="shared" ref="D213:I213" si="21">SUM(D182:D212)</f>
        <v>4863</v>
      </c>
      <c r="E213" s="11">
        <f t="shared" si="21"/>
        <v>338</v>
      </c>
      <c r="F213" s="11">
        <f t="shared" si="21"/>
        <v>15</v>
      </c>
      <c r="G213" s="11">
        <f t="shared" si="21"/>
        <v>11927</v>
      </c>
      <c r="H213" s="11">
        <f t="shared" si="21"/>
        <v>974</v>
      </c>
      <c r="I213" s="11">
        <f t="shared" si="21"/>
        <v>12901</v>
      </c>
    </row>
    <row r="214" spans="1:9" x14ac:dyDescent="0.25">
      <c r="A214" s="22" t="str">
        <f t="shared" si="20"/>
        <v>Town of Scarsdale - 1</v>
      </c>
      <c r="B214" s="11">
        <v>170001</v>
      </c>
      <c r="C214" s="11">
        <v>326</v>
      </c>
      <c r="D214" s="11">
        <v>128</v>
      </c>
      <c r="E214" s="11">
        <v>7</v>
      </c>
      <c r="F214" s="11">
        <v>1</v>
      </c>
      <c r="G214" s="23">
        <f t="shared" si="16"/>
        <v>462</v>
      </c>
      <c r="H214" s="24">
        <f t="shared" si="17"/>
        <v>20</v>
      </c>
      <c r="I214" s="23">
        <f t="shared" si="18"/>
        <v>482</v>
      </c>
    </row>
    <row r="215" spans="1:9" x14ac:dyDescent="0.25">
      <c r="A215" s="22" t="str">
        <f t="shared" si="20"/>
        <v>Town of Scarsdale - 2</v>
      </c>
      <c r="B215" s="11">
        <v>170002</v>
      </c>
      <c r="C215" s="11">
        <v>359</v>
      </c>
      <c r="D215" s="11">
        <v>150</v>
      </c>
      <c r="E215" s="11">
        <v>12</v>
      </c>
      <c r="F215" s="11">
        <v>2</v>
      </c>
      <c r="G215" s="23">
        <f t="shared" si="16"/>
        <v>523</v>
      </c>
      <c r="H215" s="24">
        <f t="shared" si="17"/>
        <v>26</v>
      </c>
      <c r="I215" s="23">
        <f t="shared" si="18"/>
        <v>549</v>
      </c>
    </row>
    <row r="216" spans="1:9" x14ac:dyDescent="0.25">
      <c r="A216" s="22" t="str">
        <f t="shared" si="20"/>
        <v>Town of Scarsdale - 3</v>
      </c>
      <c r="B216" s="11">
        <v>170003</v>
      </c>
      <c r="C216" s="11">
        <v>218</v>
      </c>
      <c r="D216" s="11">
        <v>156</v>
      </c>
      <c r="E216" s="11">
        <v>2</v>
      </c>
      <c r="F216" s="11">
        <v>0</v>
      </c>
      <c r="G216" s="23">
        <f t="shared" si="16"/>
        <v>376</v>
      </c>
      <c r="H216" s="24">
        <f t="shared" si="17"/>
        <v>12</v>
      </c>
      <c r="I216" s="23">
        <f t="shared" si="18"/>
        <v>388</v>
      </c>
    </row>
    <row r="217" spans="1:9" x14ac:dyDescent="0.25">
      <c r="A217" s="22" t="str">
        <f t="shared" si="20"/>
        <v>Town of Scarsdale - 4</v>
      </c>
      <c r="B217" s="11">
        <v>170004</v>
      </c>
      <c r="C217" s="11">
        <v>172</v>
      </c>
      <c r="D217" s="11">
        <v>108</v>
      </c>
      <c r="E217" s="11">
        <v>5</v>
      </c>
      <c r="F217" s="11">
        <v>1</v>
      </c>
      <c r="G217" s="23">
        <f t="shared" si="16"/>
        <v>286</v>
      </c>
      <c r="H217" s="24">
        <f t="shared" si="17"/>
        <v>19</v>
      </c>
      <c r="I217" s="23">
        <f t="shared" si="18"/>
        <v>305</v>
      </c>
    </row>
    <row r="218" spans="1:9" x14ac:dyDescent="0.25">
      <c r="A218" s="22" t="str">
        <f t="shared" si="20"/>
        <v>Town of Scarsdale - 5</v>
      </c>
      <c r="B218" s="11">
        <v>170005</v>
      </c>
      <c r="C218" s="11">
        <v>209</v>
      </c>
      <c r="D218" s="11">
        <v>135</v>
      </c>
      <c r="E218" s="11">
        <v>4</v>
      </c>
      <c r="F218" s="11">
        <v>2</v>
      </c>
      <c r="G218" s="23">
        <f t="shared" si="16"/>
        <v>350</v>
      </c>
      <c r="H218" s="24">
        <f t="shared" si="17"/>
        <v>13</v>
      </c>
      <c r="I218" s="23">
        <f t="shared" si="18"/>
        <v>363</v>
      </c>
    </row>
    <row r="219" spans="1:9" x14ac:dyDescent="0.25">
      <c r="A219" s="22" t="str">
        <f t="shared" si="20"/>
        <v>Town of Scarsdale - 6</v>
      </c>
      <c r="B219" s="11">
        <v>170006</v>
      </c>
      <c r="C219" s="11">
        <v>212</v>
      </c>
      <c r="D219" s="11">
        <v>120</v>
      </c>
      <c r="E219" s="11">
        <v>5</v>
      </c>
      <c r="F219" s="11">
        <v>0</v>
      </c>
      <c r="G219" s="23">
        <f t="shared" si="16"/>
        <v>337</v>
      </c>
      <c r="H219" s="24">
        <f t="shared" si="17"/>
        <v>12</v>
      </c>
      <c r="I219" s="23">
        <f t="shared" si="18"/>
        <v>349</v>
      </c>
    </row>
    <row r="220" spans="1:9" x14ac:dyDescent="0.25">
      <c r="A220" s="22" t="str">
        <f t="shared" si="20"/>
        <v>Town of Scarsdale - 7</v>
      </c>
      <c r="B220" s="11">
        <v>170007</v>
      </c>
      <c r="C220" s="11">
        <v>206</v>
      </c>
      <c r="D220" s="11">
        <v>107</v>
      </c>
      <c r="E220" s="11">
        <v>7</v>
      </c>
      <c r="F220" s="11">
        <v>0</v>
      </c>
      <c r="G220" s="23">
        <f t="shared" si="16"/>
        <v>320</v>
      </c>
      <c r="H220" s="24">
        <f t="shared" si="17"/>
        <v>18</v>
      </c>
      <c r="I220" s="23">
        <f t="shared" si="18"/>
        <v>338</v>
      </c>
    </row>
    <row r="221" spans="1:9" x14ac:dyDescent="0.25">
      <c r="A221" s="22" t="str">
        <f t="shared" si="20"/>
        <v>Town of Scarsdale - 8</v>
      </c>
      <c r="B221" s="11">
        <v>170008</v>
      </c>
      <c r="C221" s="11">
        <v>182</v>
      </c>
      <c r="D221" s="11">
        <v>174</v>
      </c>
      <c r="E221" s="11">
        <v>9</v>
      </c>
      <c r="F221" s="11">
        <v>2</v>
      </c>
      <c r="G221" s="23">
        <f t="shared" si="16"/>
        <v>367</v>
      </c>
      <c r="H221" s="24">
        <f t="shared" si="17"/>
        <v>15</v>
      </c>
      <c r="I221" s="23">
        <f t="shared" si="18"/>
        <v>382</v>
      </c>
    </row>
    <row r="222" spans="1:9" x14ac:dyDescent="0.25">
      <c r="A222" s="22" t="str">
        <f t="shared" si="20"/>
        <v>Town of Scarsdale - 9</v>
      </c>
      <c r="B222" s="11">
        <v>170009</v>
      </c>
      <c r="C222" s="11">
        <v>248</v>
      </c>
      <c r="D222" s="11">
        <v>149</v>
      </c>
      <c r="E222" s="11">
        <v>12</v>
      </c>
      <c r="F222" s="11">
        <v>1</v>
      </c>
      <c r="G222" s="23">
        <f t="shared" si="16"/>
        <v>410</v>
      </c>
      <c r="H222" s="24">
        <f t="shared" si="17"/>
        <v>15</v>
      </c>
      <c r="I222" s="23">
        <f t="shared" si="18"/>
        <v>425</v>
      </c>
    </row>
    <row r="223" spans="1:9" x14ac:dyDescent="0.25">
      <c r="A223" s="22" t="str">
        <f t="shared" si="20"/>
        <v>Town of Scarsdale - 10</v>
      </c>
      <c r="B223" s="11">
        <v>170010</v>
      </c>
      <c r="C223" s="11">
        <v>294</v>
      </c>
      <c r="D223" s="11">
        <v>168</v>
      </c>
      <c r="E223" s="11">
        <v>8</v>
      </c>
      <c r="F223" s="11">
        <v>2</v>
      </c>
      <c r="G223" s="23">
        <f t="shared" si="16"/>
        <v>472</v>
      </c>
      <c r="H223" s="24">
        <f t="shared" si="17"/>
        <v>19</v>
      </c>
      <c r="I223" s="23">
        <f t="shared" si="18"/>
        <v>491</v>
      </c>
    </row>
    <row r="224" spans="1:9" x14ac:dyDescent="0.25">
      <c r="A224" s="22" t="str">
        <f t="shared" si="20"/>
        <v>Town of Scarsdale - 11</v>
      </c>
      <c r="B224" s="11">
        <v>170011</v>
      </c>
      <c r="C224" s="11">
        <v>149</v>
      </c>
      <c r="D224" s="11">
        <v>111</v>
      </c>
      <c r="E224" s="11">
        <v>3</v>
      </c>
      <c r="F224" s="11">
        <v>0</v>
      </c>
      <c r="G224" s="23">
        <f t="shared" si="16"/>
        <v>263</v>
      </c>
      <c r="H224" s="24">
        <f t="shared" si="17"/>
        <v>14</v>
      </c>
      <c r="I224" s="23">
        <f t="shared" si="18"/>
        <v>277</v>
      </c>
    </row>
    <row r="225" spans="1:9" x14ac:dyDescent="0.25">
      <c r="A225" s="22" t="str">
        <f t="shared" si="20"/>
        <v>Town of Scarsdale - 12</v>
      </c>
      <c r="B225" s="11">
        <v>170012</v>
      </c>
      <c r="C225" s="11">
        <v>265</v>
      </c>
      <c r="D225" s="11">
        <v>181</v>
      </c>
      <c r="E225" s="11">
        <v>6</v>
      </c>
      <c r="F225" s="11">
        <v>4</v>
      </c>
      <c r="G225" s="23">
        <f t="shared" si="16"/>
        <v>456</v>
      </c>
      <c r="H225" s="24">
        <f t="shared" si="17"/>
        <v>10</v>
      </c>
      <c r="I225" s="23">
        <f t="shared" si="18"/>
        <v>466</v>
      </c>
    </row>
    <row r="226" spans="1:9" x14ac:dyDescent="0.25">
      <c r="A226" s="22" t="str">
        <f t="shared" si="20"/>
        <v>Town of Scarsdale - 13</v>
      </c>
      <c r="B226" s="11">
        <v>170013</v>
      </c>
      <c r="C226" s="11">
        <v>314</v>
      </c>
      <c r="D226" s="11">
        <v>180</v>
      </c>
      <c r="E226" s="11">
        <v>2</v>
      </c>
      <c r="F226" s="11">
        <v>4</v>
      </c>
      <c r="G226" s="23">
        <f t="shared" si="16"/>
        <v>500</v>
      </c>
      <c r="H226" s="24">
        <f t="shared" si="17"/>
        <v>37</v>
      </c>
      <c r="I226" s="23">
        <f t="shared" si="18"/>
        <v>537</v>
      </c>
    </row>
    <row r="227" spans="1:9" x14ac:dyDescent="0.25">
      <c r="A227" s="22" t="str">
        <f t="shared" si="20"/>
        <v>Town of Scarsdale - 14</v>
      </c>
      <c r="B227" s="11">
        <v>170014</v>
      </c>
      <c r="C227" s="11">
        <v>342</v>
      </c>
      <c r="D227" s="11">
        <v>160</v>
      </c>
      <c r="E227" s="11">
        <v>7</v>
      </c>
      <c r="F227" s="11">
        <v>2</v>
      </c>
      <c r="G227" s="23">
        <f t="shared" si="16"/>
        <v>511</v>
      </c>
      <c r="H227" s="24">
        <f t="shared" si="17"/>
        <v>22</v>
      </c>
      <c r="I227" s="23">
        <f t="shared" si="18"/>
        <v>533</v>
      </c>
    </row>
    <row r="228" spans="1:9" x14ac:dyDescent="0.25">
      <c r="A228" s="22" t="str">
        <f t="shared" si="20"/>
        <v>Town of Scarsdale - 15</v>
      </c>
      <c r="B228" s="11">
        <v>170015</v>
      </c>
      <c r="C228" s="11">
        <v>121</v>
      </c>
      <c r="D228" s="11">
        <v>148</v>
      </c>
      <c r="E228" s="11">
        <v>1</v>
      </c>
      <c r="F228" s="11">
        <v>1</v>
      </c>
      <c r="G228" s="23">
        <f t="shared" si="16"/>
        <v>271</v>
      </c>
      <c r="H228" s="24">
        <f t="shared" si="17"/>
        <v>15</v>
      </c>
      <c r="I228" s="23">
        <f t="shared" si="18"/>
        <v>286</v>
      </c>
    </row>
    <row r="229" spans="1:9" x14ac:dyDescent="0.25">
      <c r="A229" s="22" t="str">
        <f t="shared" si="20"/>
        <v>Town of Scarsdale - 16</v>
      </c>
      <c r="B229" s="11">
        <v>170016</v>
      </c>
      <c r="C229" s="11">
        <v>201</v>
      </c>
      <c r="D229" s="11">
        <v>165</v>
      </c>
      <c r="E229" s="11">
        <v>3</v>
      </c>
      <c r="F229" s="11">
        <v>1</v>
      </c>
      <c r="G229" s="23">
        <f t="shared" si="16"/>
        <v>370</v>
      </c>
      <c r="H229" s="24">
        <f t="shared" si="17"/>
        <v>14</v>
      </c>
      <c r="I229" s="23">
        <f t="shared" si="18"/>
        <v>384</v>
      </c>
    </row>
    <row r="230" spans="1:9" x14ac:dyDescent="0.25">
      <c r="A230" s="22" t="str">
        <f t="shared" si="20"/>
        <v>Town of Scarsdale - 17</v>
      </c>
      <c r="B230" s="11">
        <v>170017</v>
      </c>
      <c r="C230" s="11">
        <v>121</v>
      </c>
      <c r="D230" s="11">
        <v>100</v>
      </c>
      <c r="E230" s="11">
        <v>3</v>
      </c>
      <c r="F230" s="11">
        <v>1</v>
      </c>
      <c r="G230" s="23">
        <f t="shared" si="16"/>
        <v>225</v>
      </c>
      <c r="H230" s="24">
        <f t="shared" si="17"/>
        <v>19</v>
      </c>
      <c r="I230" s="23">
        <f t="shared" si="18"/>
        <v>244</v>
      </c>
    </row>
    <row r="231" spans="1:9" x14ac:dyDescent="0.25">
      <c r="A231" s="22" t="str">
        <f t="shared" si="20"/>
        <v>Town of Scarsdale - 18</v>
      </c>
      <c r="B231" s="11">
        <v>170018</v>
      </c>
      <c r="C231" s="11">
        <v>339</v>
      </c>
      <c r="D231" s="11">
        <v>202</v>
      </c>
      <c r="E231" s="11">
        <v>10</v>
      </c>
      <c r="F231" s="11">
        <v>0</v>
      </c>
      <c r="G231" s="23">
        <f t="shared" si="16"/>
        <v>551</v>
      </c>
      <c r="H231" s="24">
        <f t="shared" si="17"/>
        <v>22</v>
      </c>
      <c r="I231" s="23">
        <f t="shared" si="18"/>
        <v>573</v>
      </c>
    </row>
    <row r="232" spans="1:9" ht="13.8" thickBot="1" x14ac:dyDescent="0.3">
      <c r="A232" s="18" t="str">
        <f t="shared" si="20"/>
        <v>Town of Scarsdale - 19</v>
      </c>
      <c r="B232" s="19">
        <v>170019</v>
      </c>
      <c r="C232" s="19">
        <v>45</v>
      </c>
      <c r="D232" s="19">
        <v>21</v>
      </c>
      <c r="E232" s="19">
        <v>1</v>
      </c>
      <c r="F232" s="19">
        <v>0</v>
      </c>
      <c r="G232" s="19">
        <f t="shared" si="16"/>
        <v>67</v>
      </c>
      <c r="H232" s="26">
        <f t="shared" si="17"/>
        <v>4</v>
      </c>
      <c r="I232" s="19">
        <f t="shared" si="18"/>
        <v>71</v>
      </c>
    </row>
    <row r="233" spans="1:9" x14ac:dyDescent="0.25">
      <c r="A233" s="22"/>
      <c r="B233" s="11" t="s">
        <v>977</v>
      </c>
      <c r="C233" s="11">
        <f>SUM(C214:C232)</f>
        <v>4323</v>
      </c>
      <c r="D233" s="11">
        <f t="shared" ref="D233:I233" si="22">SUM(D214:D232)</f>
        <v>2663</v>
      </c>
      <c r="E233" s="11">
        <f t="shared" si="22"/>
        <v>107</v>
      </c>
      <c r="F233" s="11">
        <f t="shared" si="22"/>
        <v>24</v>
      </c>
      <c r="G233" s="11">
        <f t="shared" si="22"/>
        <v>7117</v>
      </c>
      <c r="H233" s="11">
        <f t="shared" si="22"/>
        <v>326</v>
      </c>
      <c r="I233" s="11">
        <f t="shared" si="22"/>
        <v>7443</v>
      </c>
    </row>
    <row r="234" spans="1:9" x14ac:dyDescent="0.25">
      <c r="A234" s="22" t="str">
        <f t="shared" si="20"/>
        <v>City of Mount Vernon - 1</v>
      </c>
      <c r="B234" s="11">
        <v>200001</v>
      </c>
      <c r="C234" s="11">
        <v>184</v>
      </c>
      <c r="D234" s="11">
        <v>11</v>
      </c>
      <c r="E234" s="11">
        <v>3</v>
      </c>
      <c r="F234" s="11">
        <v>0</v>
      </c>
      <c r="G234" s="23">
        <f t="shared" si="16"/>
        <v>198</v>
      </c>
      <c r="H234" s="24">
        <f t="shared" si="17"/>
        <v>11</v>
      </c>
      <c r="I234" s="23">
        <f t="shared" si="18"/>
        <v>209</v>
      </c>
    </row>
    <row r="235" spans="1:9" x14ac:dyDescent="0.25">
      <c r="A235" s="22" t="str">
        <f t="shared" si="20"/>
        <v>City of Mount Vernon - 2</v>
      </c>
      <c r="B235" s="11">
        <v>200002</v>
      </c>
      <c r="C235" s="11">
        <v>314</v>
      </c>
      <c r="D235" s="11">
        <v>15</v>
      </c>
      <c r="E235" s="11">
        <v>9</v>
      </c>
      <c r="F235" s="11">
        <v>0</v>
      </c>
      <c r="G235" s="23">
        <f t="shared" si="16"/>
        <v>338</v>
      </c>
      <c r="H235" s="24">
        <f t="shared" si="17"/>
        <v>23</v>
      </c>
      <c r="I235" s="23">
        <f t="shared" si="18"/>
        <v>361</v>
      </c>
    </row>
    <row r="236" spans="1:9" x14ac:dyDescent="0.25">
      <c r="A236" s="22" t="str">
        <f t="shared" si="20"/>
        <v>City of Mount Vernon - 3</v>
      </c>
      <c r="B236" s="11">
        <v>200003</v>
      </c>
      <c r="C236" s="11">
        <v>198</v>
      </c>
      <c r="D236" s="11">
        <v>7</v>
      </c>
      <c r="E236" s="11">
        <v>2</v>
      </c>
      <c r="F236" s="11">
        <v>0</v>
      </c>
      <c r="G236" s="23">
        <f t="shared" si="16"/>
        <v>207</v>
      </c>
      <c r="H236" s="24">
        <f t="shared" si="17"/>
        <v>4</v>
      </c>
      <c r="I236" s="23">
        <f t="shared" si="18"/>
        <v>211</v>
      </c>
    </row>
    <row r="237" spans="1:9" x14ac:dyDescent="0.25">
      <c r="A237" s="22" t="str">
        <f t="shared" si="20"/>
        <v>City of Mount Vernon - 4</v>
      </c>
      <c r="B237" s="11">
        <v>200004</v>
      </c>
      <c r="C237" s="11">
        <v>203</v>
      </c>
      <c r="D237" s="11">
        <v>6</v>
      </c>
      <c r="E237" s="11">
        <v>5</v>
      </c>
      <c r="F237" s="11">
        <v>0</v>
      </c>
      <c r="G237" s="23">
        <f t="shared" si="16"/>
        <v>214</v>
      </c>
      <c r="H237" s="24">
        <f t="shared" si="17"/>
        <v>8</v>
      </c>
      <c r="I237" s="23">
        <f t="shared" si="18"/>
        <v>222</v>
      </c>
    </row>
    <row r="238" spans="1:9" x14ac:dyDescent="0.25">
      <c r="A238" s="22" t="str">
        <f t="shared" si="20"/>
        <v>City of Mount Vernon - 5</v>
      </c>
      <c r="B238" s="11">
        <v>200005</v>
      </c>
      <c r="C238" s="11">
        <v>276</v>
      </c>
      <c r="D238" s="11">
        <v>10</v>
      </c>
      <c r="E238" s="11">
        <v>7</v>
      </c>
      <c r="F238" s="11">
        <v>0</v>
      </c>
      <c r="G238" s="23">
        <f t="shared" si="16"/>
        <v>293</v>
      </c>
      <c r="H238" s="24">
        <f t="shared" si="17"/>
        <v>22</v>
      </c>
      <c r="I238" s="23">
        <f t="shared" si="18"/>
        <v>315</v>
      </c>
    </row>
    <row r="239" spans="1:9" x14ac:dyDescent="0.25">
      <c r="A239" s="22" t="str">
        <f t="shared" si="20"/>
        <v>City of Mount Vernon - 6</v>
      </c>
      <c r="B239" s="11">
        <v>200006</v>
      </c>
      <c r="C239" s="11">
        <v>270</v>
      </c>
      <c r="D239" s="11">
        <v>13</v>
      </c>
      <c r="E239" s="11">
        <v>5</v>
      </c>
      <c r="F239" s="11">
        <v>0</v>
      </c>
      <c r="G239" s="23">
        <f t="shared" si="16"/>
        <v>288</v>
      </c>
      <c r="H239" s="24">
        <f t="shared" si="17"/>
        <v>17</v>
      </c>
      <c r="I239" s="23">
        <f t="shared" si="18"/>
        <v>305</v>
      </c>
    </row>
    <row r="240" spans="1:9" x14ac:dyDescent="0.25">
      <c r="A240" s="22" t="str">
        <f t="shared" si="20"/>
        <v>City of Mount Vernon - 7</v>
      </c>
      <c r="B240" s="11">
        <v>200007</v>
      </c>
      <c r="C240" s="11">
        <v>205</v>
      </c>
      <c r="D240" s="11">
        <v>14</v>
      </c>
      <c r="E240" s="11">
        <v>6</v>
      </c>
      <c r="F240" s="11">
        <v>0</v>
      </c>
      <c r="G240" s="23">
        <f t="shared" ref="G240:G303" si="23">SUM(C240:F240)</f>
        <v>225</v>
      </c>
      <c r="H240" s="24">
        <f t="shared" ref="H240:H303" si="24">SUM(I240-G240)</f>
        <v>11</v>
      </c>
      <c r="I240" s="23">
        <f t="shared" ref="I240:I303" si="25">VLOOKUP(B240,KEY,2,FALSE)</f>
        <v>236</v>
      </c>
    </row>
    <row r="241" spans="1:9" x14ac:dyDescent="0.25">
      <c r="A241" s="22" t="str">
        <f t="shared" si="20"/>
        <v>City of Mount Vernon - 8</v>
      </c>
      <c r="B241" s="11">
        <v>200008</v>
      </c>
      <c r="C241" s="11">
        <v>369</v>
      </c>
      <c r="D241" s="11">
        <v>12</v>
      </c>
      <c r="E241" s="11">
        <v>6</v>
      </c>
      <c r="F241" s="11">
        <v>0</v>
      </c>
      <c r="G241" s="23">
        <f t="shared" si="23"/>
        <v>387</v>
      </c>
      <c r="H241" s="24">
        <f t="shared" si="24"/>
        <v>22</v>
      </c>
      <c r="I241" s="23">
        <f t="shared" si="25"/>
        <v>409</v>
      </c>
    </row>
    <row r="242" spans="1:9" x14ac:dyDescent="0.25">
      <c r="A242" s="22" t="str">
        <f t="shared" si="20"/>
        <v>City of Mount Vernon - 9</v>
      </c>
      <c r="B242" s="11">
        <v>200009</v>
      </c>
      <c r="C242" s="11">
        <v>341</v>
      </c>
      <c r="D242" s="11">
        <v>9</v>
      </c>
      <c r="E242" s="11">
        <v>4</v>
      </c>
      <c r="F242" s="11">
        <v>0</v>
      </c>
      <c r="G242" s="23">
        <f t="shared" si="23"/>
        <v>354</v>
      </c>
      <c r="H242" s="24">
        <f t="shared" si="24"/>
        <v>15</v>
      </c>
      <c r="I242" s="23">
        <f t="shared" si="25"/>
        <v>369</v>
      </c>
    </row>
    <row r="243" spans="1:9" x14ac:dyDescent="0.25">
      <c r="A243" s="22" t="str">
        <f t="shared" si="20"/>
        <v>City of Mount Vernon - 10</v>
      </c>
      <c r="B243" s="11">
        <v>200010</v>
      </c>
      <c r="C243" s="11">
        <v>232</v>
      </c>
      <c r="D243" s="11">
        <v>9</v>
      </c>
      <c r="E243" s="11">
        <v>5</v>
      </c>
      <c r="F243" s="11">
        <v>0</v>
      </c>
      <c r="G243" s="23">
        <f t="shared" si="23"/>
        <v>246</v>
      </c>
      <c r="H243" s="24">
        <f t="shared" si="24"/>
        <v>17</v>
      </c>
      <c r="I243" s="23">
        <f t="shared" si="25"/>
        <v>263</v>
      </c>
    </row>
    <row r="244" spans="1:9" x14ac:dyDescent="0.25">
      <c r="A244" s="22" t="str">
        <f t="shared" si="20"/>
        <v>City of Mount Vernon - 11</v>
      </c>
      <c r="B244" s="11">
        <v>200011</v>
      </c>
      <c r="C244" s="11">
        <v>207</v>
      </c>
      <c r="D244" s="11">
        <v>15</v>
      </c>
      <c r="E244" s="11">
        <v>4</v>
      </c>
      <c r="F244" s="11">
        <v>1</v>
      </c>
      <c r="G244" s="23">
        <f t="shared" si="23"/>
        <v>227</v>
      </c>
      <c r="H244" s="24">
        <f t="shared" si="24"/>
        <v>13</v>
      </c>
      <c r="I244" s="23">
        <f t="shared" si="25"/>
        <v>240</v>
      </c>
    </row>
    <row r="245" spans="1:9" x14ac:dyDescent="0.25">
      <c r="A245" s="22" t="str">
        <f t="shared" si="20"/>
        <v>City of Mount Vernon - 12</v>
      </c>
      <c r="B245" s="11">
        <v>200012</v>
      </c>
      <c r="C245" s="11">
        <v>217</v>
      </c>
      <c r="D245" s="11">
        <v>9</v>
      </c>
      <c r="E245" s="11">
        <v>4</v>
      </c>
      <c r="F245" s="11">
        <v>0</v>
      </c>
      <c r="G245" s="23">
        <f t="shared" si="23"/>
        <v>230</v>
      </c>
      <c r="H245" s="24">
        <f t="shared" si="24"/>
        <v>13</v>
      </c>
      <c r="I245" s="23">
        <f t="shared" si="25"/>
        <v>243</v>
      </c>
    </row>
    <row r="246" spans="1:9" x14ac:dyDescent="0.25">
      <c r="A246" s="22" t="str">
        <f t="shared" si="20"/>
        <v>City of Mount Vernon - 13</v>
      </c>
      <c r="B246" s="11">
        <v>200013</v>
      </c>
      <c r="C246" s="11">
        <v>150</v>
      </c>
      <c r="D246" s="11">
        <v>4</v>
      </c>
      <c r="E246" s="11">
        <v>3</v>
      </c>
      <c r="F246" s="11">
        <v>0</v>
      </c>
      <c r="G246" s="23">
        <f t="shared" si="23"/>
        <v>157</v>
      </c>
      <c r="H246" s="24">
        <f t="shared" si="24"/>
        <v>20</v>
      </c>
      <c r="I246" s="23">
        <f t="shared" si="25"/>
        <v>177</v>
      </c>
    </row>
    <row r="247" spans="1:9" x14ac:dyDescent="0.25">
      <c r="A247" s="22" t="str">
        <f t="shared" si="20"/>
        <v>City of Mount Vernon - 14</v>
      </c>
      <c r="B247" s="11">
        <v>200014</v>
      </c>
      <c r="C247" s="11">
        <v>152</v>
      </c>
      <c r="D247" s="11">
        <v>7</v>
      </c>
      <c r="E247" s="11">
        <v>1</v>
      </c>
      <c r="F247" s="11">
        <v>0</v>
      </c>
      <c r="G247" s="23">
        <f t="shared" si="23"/>
        <v>160</v>
      </c>
      <c r="H247" s="24">
        <f t="shared" si="24"/>
        <v>10</v>
      </c>
      <c r="I247" s="23">
        <f t="shared" si="25"/>
        <v>170</v>
      </c>
    </row>
    <row r="248" spans="1:9" x14ac:dyDescent="0.25">
      <c r="A248" s="22" t="str">
        <f t="shared" si="20"/>
        <v>City of Mount Vernon - 15</v>
      </c>
      <c r="B248" s="11">
        <v>200015</v>
      </c>
      <c r="C248" s="11">
        <v>260</v>
      </c>
      <c r="D248" s="11">
        <v>5</v>
      </c>
      <c r="E248" s="11">
        <v>5</v>
      </c>
      <c r="F248" s="11">
        <v>0</v>
      </c>
      <c r="G248" s="23">
        <f t="shared" si="23"/>
        <v>270</v>
      </c>
      <c r="H248" s="24">
        <f t="shared" si="24"/>
        <v>18</v>
      </c>
      <c r="I248" s="23">
        <f t="shared" si="25"/>
        <v>288</v>
      </c>
    </row>
    <row r="249" spans="1:9" x14ac:dyDescent="0.25">
      <c r="A249" s="22" t="str">
        <f t="shared" si="20"/>
        <v>City of Mount Vernon - 16</v>
      </c>
      <c r="B249" s="11">
        <v>200016</v>
      </c>
      <c r="C249" s="11">
        <v>183</v>
      </c>
      <c r="D249" s="11">
        <v>11</v>
      </c>
      <c r="E249" s="11">
        <v>0</v>
      </c>
      <c r="F249" s="11">
        <v>0</v>
      </c>
      <c r="G249" s="23">
        <f t="shared" si="23"/>
        <v>194</v>
      </c>
      <c r="H249" s="24">
        <f t="shared" si="24"/>
        <v>11</v>
      </c>
      <c r="I249" s="23">
        <f t="shared" si="25"/>
        <v>205</v>
      </c>
    </row>
    <row r="250" spans="1:9" x14ac:dyDescent="0.25">
      <c r="A250" s="22" t="str">
        <f t="shared" si="20"/>
        <v>City of Mount Vernon - 17</v>
      </c>
      <c r="B250" s="11">
        <v>200017</v>
      </c>
      <c r="C250" s="11">
        <v>177</v>
      </c>
      <c r="D250" s="11">
        <v>5</v>
      </c>
      <c r="E250" s="11">
        <v>2</v>
      </c>
      <c r="F250" s="11">
        <v>0</v>
      </c>
      <c r="G250" s="23">
        <f t="shared" si="23"/>
        <v>184</v>
      </c>
      <c r="H250" s="24">
        <f t="shared" si="24"/>
        <v>15</v>
      </c>
      <c r="I250" s="23">
        <f t="shared" si="25"/>
        <v>199</v>
      </c>
    </row>
    <row r="251" spans="1:9" x14ac:dyDescent="0.25">
      <c r="A251" s="22" t="str">
        <f t="shared" si="20"/>
        <v>City of Mount Vernon - 18</v>
      </c>
      <c r="B251" s="11">
        <v>200018</v>
      </c>
      <c r="C251" s="11">
        <v>169</v>
      </c>
      <c r="D251" s="11">
        <v>5</v>
      </c>
      <c r="E251" s="11">
        <v>3</v>
      </c>
      <c r="F251" s="11">
        <v>0</v>
      </c>
      <c r="G251" s="23">
        <f t="shared" si="23"/>
        <v>177</v>
      </c>
      <c r="H251" s="24">
        <f t="shared" si="24"/>
        <v>12</v>
      </c>
      <c r="I251" s="23">
        <f t="shared" si="25"/>
        <v>189</v>
      </c>
    </row>
    <row r="252" spans="1:9" x14ac:dyDescent="0.25">
      <c r="A252" s="22" t="str">
        <f t="shared" si="20"/>
        <v>City of Mount Vernon - 19</v>
      </c>
      <c r="B252" s="11">
        <v>200019</v>
      </c>
      <c r="C252" s="11">
        <v>131</v>
      </c>
      <c r="D252" s="11">
        <v>3</v>
      </c>
      <c r="E252" s="11">
        <v>3</v>
      </c>
      <c r="F252" s="11">
        <v>0</v>
      </c>
      <c r="G252" s="23">
        <f t="shared" si="23"/>
        <v>137</v>
      </c>
      <c r="H252" s="24">
        <f t="shared" si="24"/>
        <v>27</v>
      </c>
      <c r="I252" s="23">
        <f t="shared" si="25"/>
        <v>164</v>
      </c>
    </row>
    <row r="253" spans="1:9" x14ac:dyDescent="0.25">
      <c r="A253" s="22" t="str">
        <f t="shared" si="20"/>
        <v>City of Mount Vernon - 20</v>
      </c>
      <c r="B253" s="11">
        <v>200020</v>
      </c>
      <c r="C253" s="11">
        <v>389</v>
      </c>
      <c r="D253" s="11">
        <v>24</v>
      </c>
      <c r="E253" s="11">
        <v>12</v>
      </c>
      <c r="F253" s="11">
        <v>0</v>
      </c>
      <c r="G253" s="23">
        <f t="shared" si="23"/>
        <v>425</v>
      </c>
      <c r="H253" s="24">
        <f t="shared" si="24"/>
        <v>17</v>
      </c>
      <c r="I253" s="23">
        <f t="shared" si="25"/>
        <v>442</v>
      </c>
    </row>
    <row r="254" spans="1:9" x14ac:dyDescent="0.25">
      <c r="A254" s="22" t="str">
        <f t="shared" si="20"/>
        <v>City of Mount Vernon - 21</v>
      </c>
      <c r="B254" s="11">
        <v>200021</v>
      </c>
      <c r="C254" s="11">
        <v>130</v>
      </c>
      <c r="D254" s="11">
        <v>16</v>
      </c>
      <c r="E254" s="11">
        <v>6</v>
      </c>
      <c r="F254" s="11">
        <v>0</v>
      </c>
      <c r="G254" s="23">
        <f t="shared" si="23"/>
        <v>152</v>
      </c>
      <c r="H254" s="24">
        <f t="shared" si="24"/>
        <v>20</v>
      </c>
      <c r="I254" s="23">
        <f t="shared" si="25"/>
        <v>172</v>
      </c>
    </row>
    <row r="255" spans="1:9" x14ac:dyDescent="0.25">
      <c r="A255" s="22" t="str">
        <f t="shared" si="20"/>
        <v>City of Mount Vernon - 22</v>
      </c>
      <c r="B255" s="11">
        <v>200022</v>
      </c>
      <c r="C255" s="11">
        <v>94</v>
      </c>
      <c r="D255" s="11">
        <v>11</v>
      </c>
      <c r="E255" s="11">
        <v>1</v>
      </c>
      <c r="F255" s="11">
        <v>0</v>
      </c>
      <c r="G255" s="23">
        <f t="shared" si="23"/>
        <v>106</v>
      </c>
      <c r="H255" s="24">
        <f t="shared" si="24"/>
        <v>9</v>
      </c>
      <c r="I255" s="23">
        <f t="shared" si="25"/>
        <v>115</v>
      </c>
    </row>
    <row r="256" spans="1:9" x14ac:dyDescent="0.25">
      <c r="A256" s="22" t="str">
        <f t="shared" si="20"/>
        <v>City of Mount Vernon - 23</v>
      </c>
      <c r="B256" s="11">
        <v>200023</v>
      </c>
      <c r="C256" s="11">
        <v>69</v>
      </c>
      <c r="D256" s="11">
        <v>9</v>
      </c>
      <c r="E256" s="11">
        <v>1</v>
      </c>
      <c r="F256" s="11">
        <v>0</v>
      </c>
      <c r="G256" s="23">
        <f t="shared" si="23"/>
        <v>79</v>
      </c>
      <c r="H256" s="24">
        <f t="shared" si="24"/>
        <v>14</v>
      </c>
      <c r="I256" s="23">
        <f t="shared" si="25"/>
        <v>93</v>
      </c>
    </row>
    <row r="257" spans="1:9" x14ac:dyDescent="0.25">
      <c r="A257" s="22" t="str">
        <f t="shared" si="20"/>
        <v>City of Mount Vernon - 24</v>
      </c>
      <c r="B257" s="11">
        <v>200024</v>
      </c>
      <c r="C257" s="11">
        <v>212</v>
      </c>
      <c r="D257" s="11">
        <v>44</v>
      </c>
      <c r="E257" s="11">
        <v>5</v>
      </c>
      <c r="F257" s="11">
        <v>0</v>
      </c>
      <c r="G257" s="23">
        <f t="shared" si="23"/>
        <v>261</v>
      </c>
      <c r="H257" s="24">
        <f t="shared" si="24"/>
        <v>17</v>
      </c>
      <c r="I257" s="23">
        <f t="shared" si="25"/>
        <v>278</v>
      </c>
    </row>
    <row r="258" spans="1:9" x14ac:dyDescent="0.25">
      <c r="A258" s="22" t="str">
        <f t="shared" si="20"/>
        <v>City of Mount Vernon - 25</v>
      </c>
      <c r="B258" s="11">
        <v>200025</v>
      </c>
      <c r="C258" s="11">
        <v>0</v>
      </c>
      <c r="D258" s="11">
        <v>1</v>
      </c>
      <c r="E258" s="11">
        <v>0</v>
      </c>
      <c r="F258" s="11">
        <v>0</v>
      </c>
      <c r="G258" s="23">
        <f t="shared" si="23"/>
        <v>1</v>
      </c>
      <c r="H258" s="24">
        <f t="shared" si="24"/>
        <v>0</v>
      </c>
      <c r="I258" s="23">
        <f t="shared" si="25"/>
        <v>1</v>
      </c>
    </row>
    <row r="259" spans="1:9" x14ac:dyDescent="0.25">
      <c r="A259" s="22" t="str">
        <f t="shared" si="20"/>
        <v>City of Mount Vernon - 26</v>
      </c>
      <c r="B259" s="11">
        <v>200026</v>
      </c>
      <c r="C259" s="11">
        <v>108</v>
      </c>
      <c r="D259" s="11">
        <v>43</v>
      </c>
      <c r="E259" s="11">
        <v>1</v>
      </c>
      <c r="F259" s="11">
        <v>0</v>
      </c>
      <c r="G259" s="23">
        <f t="shared" si="23"/>
        <v>152</v>
      </c>
      <c r="H259" s="24">
        <f t="shared" si="24"/>
        <v>13</v>
      </c>
      <c r="I259" s="23">
        <f t="shared" si="25"/>
        <v>165</v>
      </c>
    </row>
    <row r="260" spans="1:9" x14ac:dyDescent="0.25">
      <c r="A260" s="22" t="str">
        <f t="shared" si="20"/>
        <v>City of Mount Vernon - 27</v>
      </c>
      <c r="B260" s="11">
        <v>200027</v>
      </c>
      <c r="C260" s="11">
        <v>173</v>
      </c>
      <c r="D260" s="11">
        <v>69</v>
      </c>
      <c r="E260" s="11">
        <v>10</v>
      </c>
      <c r="F260" s="11">
        <v>0</v>
      </c>
      <c r="G260" s="23">
        <f t="shared" si="23"/>
        <v>252</v>
      </c>
      <c r="H260" s="24">
        <f t="shared" si="24"/>
        <v>16</v>
      </c>
      <c r="I260" s="23">
        <f t="shared" si="25"/>
        <v>268</v>
      </c>
    </row>
    <row r="261" spans="1:9" x14ac:dyDescent="0.25">
      <c r="A261" s="22" t="str">
        <f t="shared" si="20"/>
        <v>City of Mount Vernon - 28</v>
      </c>
      <c r="B261" s="11">
        <v>200028</v>
      </c>
      <c r="C261" s="11">
        <v>182</v>
      </c>
      <c r="D261" s="11">
        <v>31</v>
      </c>
      <c r="E261" s="11">
        <v>10</v>
      </c>
      <c r="F261" s="11">
        <v>0</v>
      </c>
      <c r="G261" s="23">
        <f t="shared" si="23"/>
        <v>223</v>
      </c>
      <c r="H261" s="24">
        <f t="shared" si="24"/>
        <v>17</v>
      </c>
      <c r="I261" s="23">
        <f t="shared" si="25"/>
        <v>240</v>
      </c>
    </row>
    <row r="262" spans="1:9" x14ac:dyDescent="0.25">
      <c r="A262" s="22" t="str">
        <f t="shared" si="20"/>
        <v>City of Mount Vernon - 29</v>
      </c>
      <c r="B262" s="11">
        <v>200029</v>
      </c>
      <c r="C262" s="11">
        <v>341</v>
      </c>
      <c r="D262" s="11">
        <v>15</v>
      </c>
      <c r="E262" s="11">
        <v>7</v>
      </c>
      <c r="F262" s="11">
        <v>0</v>
      </c>
      <c r="G262" s="23">
        <f t="shared" si="23"/>
        <v>363</v>
      </c>
      <c r="H262" s="24">
        <f t="shared" si="24"/>
        <v>9</v>
      </c>
      <c r="I262" s="23">
        <f t="shared" si="25"/>
        <v>372</v>
      </c>
    </row>
    <row r="263" spans="1:9" x14ac:dyDescent="0.25">
      <c r="A263" s="22" t="str">
        <f t="shared" si="20"/>
        <v>City of Mount Vernon - 30</v>
      </c>
      <c r="B263" s="11">
        <v>200030</v>
      </c>
      <c r="C263" s="11">
        <v>105</v>
      </c>
      <c r="D263" s="11">
        <v>14</v>
      </c>
      <c r="E263" s="11">
        <v>1</v>
      </c>
      <c r="F263" s="11">
        <v>0</v>
      </c>
      <c r="G263" s="23">
        <f t="shared" si="23"/>
        <v>120</v>
      </c>
      <c r="H263" s="24">
        <f t="shared" si="24"/>
        <v>10</v>
      </c>
      <c r="I263" s="23">
        <f t="shared" si="25"/>
        <v>130</v>
      </c>
    </row>
    <row r="264" spans="1:9" x14ac:dyDescent="0.25">
      <c r="A264" s="22" t="str">
        <f t="shared" si="20"/>
        <v>City of Mount Vernon - 31</v>
      </c>
      <c r="B264" s="11">
        <v>200031</v>
      </c>
      <c r="C264" s="11">
        <v>81</v>
      </c>
      <c r="D264" s="11">
        <v>22</v>
      </c>
      <c r="E264" s="11">
        <v>5</v>
      </c>
      <c r="F264" s="11">
        <v>0</v>
      </c>
      <c r="G264" s="23">
        <f t="shared" si="23"/>
        <v>108</v>
      </c>
      <c r="H264" s="24">
        <f t="shared" si="24"/>
        <v>3</v>
      </c>
      <c r="I264" s="23">
        <f t="shared" si="25"/>
        <v>111</v>
      </c>
    </row>
    <row r="265" spans="1:9" x14ac:dyDescent="0.25">
      <c r="A265" s="22" t="str">
        <f t="shared" si="20"/>
        <v>City of Mount Vernon - 32</v>
      </c>
      <c r="B265" s="11">
        <v>200032</v>
      </c>
      <c r="C265" s="11">
        <v>311</v>
      </c>
      <c r="D265" s="11">
        <v>35</v>
      </c>
      <c r="E265" s="11">
        <v>8</v>
      </c>
      <c r="F265" s="11">
        <v>0</v>
      </c>
      <c r="G265" s="23">
        <f t="shared" si="23"/>
        <v>354</v>
      </c>
      <c r="H265" s="24">
        <f t="shared" si="24"/>
        <v>20</v>
      </c>
      <c r="I265" s="23">
        <f t="shared" si="25"/>
        <v>374</v>
      </c>
    </row>
    <row r="266" spans="1:9" x14ac:dyDescent="0.25">
      <c r="A266" s="22" t="str">
        <f t="shared" si="20"/>
        <v>City of Mount Vernon - 33</v>
      </c>
      <c r="B266" s="11">
        <v>200033</v>
      </c>
      <c r="C266" s="11">
        <v>161</v>
      </c>
      <c r="D266" s="11">
        <v>100</v>
      </c>
      <c r="E266" s="11">
        <v>10</v>
      </c>
      <c r="F266" s="11">
        <v>0</v>
      </c>
      <c r="G266" s="23">
        <f t="shared" si="23"/>
        <v>271</v>
      </c>
      <c r="H266" s="24">
        <f t="shared" si="24"/>
        <v>10</v>
      </c>
      <c r="I266" s="23">
        <f t="shared" si="25"/>
        <v>281</v>
      </c>
    </row>
    <row r="267" spans="1:9" x14ac:dyDescent="0.25">
      <c r="A267" s="22" t="str">
        <f t="shared" si="20"/>
        <v>City of Mount Vernon - 34</v>
      </c>
      <c r="B267" s="11">
        <v>200034</v>
      </c>
      <c r="C267" s="11">
        <v>142</v>
      </c>
      <c r="D267" s="11">
        <v>53</v>
      </c>
      <c r="E267" s="11">
        <v>7</v>
      </c>
      <c r="F267" s="11">
        <v>1</v>
      </c>
      <c r="G267" s="23">
        <f t="shared" si="23"/>
        <v>203</v>
      </c>
      <c r="H267" s="24">
        <f t="shared" si="24"/>
        <v>21</v>
      </c>
      <c r="I267" s="23">
        <f t="shared" si="25"/>
        <v>224</v>
      </c>
    </row>
    <row r="268" spans="1:9" x14ac:dyDescent="0.25">
      <c r="A268" s="22" t="str">
        <f t="shared" ref="A268:A332" si="26">VLOOKUP(B268,KEY,3,FALSE)</f>
        <v>City of Mount Vernon - 35</v>
      </c>
      <c r="B268" s="11">
        <v>200035</v>
      </c>
      <c r="C268" s="11">
        <v>129</v>
      </c>
      <c r="D268" s="11">
        <v>53</v>
      </c>
      <c r="E268" s="11">
        <v>6</v>
      </c>
      <c r="F268" s="11">
        <v>0</v>
      </c>
      <c r="G268" s="23">
        <f t="shared" si="23"/>
        <v>188</v>
      </c>
      <c r="H268" s="24">
        <f t="shared" si="24"/>
        <v>12</v>
      </c>
      <c r="I268" s="23">
        <f t="shared" si="25"/>
        <v>200</v>
      </c>
    </row>
    <row r="269" spans="1:9" x14ac:dyDescent="0.25">
      <c r="A269" s="22" t="str">
        <f t="shared" si="26"/>
        <v>City of Mount Vernon - 36</v>
      </c>
      <c r="B269" s="11">
        <v>200036</v>
      </c>
      <c r="C269" s="11">
        <v>193</v>
      </c>
      <c r="D269" s="11">
        <v>25</v>
      </c>
      <c r="E269" s="11">
        <v>7</v>
      </c>
      <c r="F269" s="11">
        <v>0</v>
      </c>
      <c r="G269" s="23">
        <f t="shared" si="23"/>
        <v>225</v>
      </c>
      <c r="H269" s="24">
        <f t="shared" si="24"/>
        <v>7</v>
      </c>
      <c r="I269" s="23">
        <f t="shared" si="25"/>
        <v>232</v>
      </c>
    </row>
    <row r="270" spans="1:9" x14ac:dyDescent="0.25">
      <c r="A270" s="22" t="str">
        <f t="shared" si="26"/>
        <v>City of Mount Vernon - 37</v>
      </c>
      <c r="B270" s="11">
        <v>200037</v>
      </c>
      <c r="C270" s="11">
        <v>183</v>
      </c>
      <c r="D270" s="11">
        <v>31</v>
      </c>
      <c r="E270" s="11">
        <v>9</v>
      </c>
      <c r="F270" s="11">
        <v>0</v>
      </c>
      <c r="G270" s="23">
        <f t="shared" si="23"/>
        <v>223</v>
      </c>
      <c r="H270" s="24">
        <f t="shared" si="24"/>
        <v>13</v>
      </c>
      <c r="I270" s="23">
        <f t="shared" si="25"/>
        <v>236</v>
      </c>
    </row>
    <row r="271" spans="1:9" x14ac:dyDescent="0.25">
      <c r="A271" s="22" t="str">
        <f t="shared" si="26"/>
        <v>City of Mount Vernon - 38</v>
      </c>
      <c r="B271" s="11">
        <v>200038</v>
      </c>
      <c r="C271" s="11">
        <v>182</v>
      </c>
      <c r="D271" s="11">
        <v>67</v>
      </c>
      <c r="E271" s="11">
        <v>9</v>
      </c>
      <c r="F271" s="11">
        <v>0</v>
      </c>
      <c r="G271" s="23">
        <f t="shared" si="23"/>
        <v>258</v>
      </c>
      <c r="H271" s="24">
        <f t="shared" si="24"/>
        <v>12</v>
      </c>
      <c r="I271" s="23">
        <f t="shared" si="25"/>
        <v>270</v>
      </c>
    </row>
    <row r="272" spans="1:9" x14ac:dyDescent="0.25">
      <c r="A272" s="22" t="str">
        <f t="shared" si="26"/>
        <v>City of Mount Vernon - 39</v>
      </c>
      <c r="B272" s="11">
        <v>200039</v>
      </c>
      <c r="C272" s="11">
        <v>296</v>
      </c>
      <c r="D272" s="11">
        <v>91</v>
      </c>
      <c r="E272" s="11">
        <v>20</v>
      </c>
      <c r="F272" s="11">
        <v>0</v>
      </c>
      <c r="G272" s="23">
        <f t="shared" si="23"/>
        <v>407</v>
      </c>
      <c r="H272" s="24">
        <f t="shared" si="24"/>
        <v>22</v>
      </c>
      <c r="I272" s="23">
        <f t="shared" si="25"/>
        <v>429</v>
      </c>
    </row>
    <row r="273" spans="1:9" x14ac:dyDescent="0.25">
      <c r="A273" s="22" t="str">
        <f t="shared" si="26"/>
        <v>City of Mount Vernon - 40</v>
      </c>
      <c r="B273" s="11">
        <v>200040</v>
      </c>
      <c r="C273" s="11">
        <v>182</v>
      </c>
      <c r="D273" s="11">
        <v>82</v>
      </c>
      <c r="E273" s="11">
        <v>4</v>
      </c>
      <c r="F273" s="11">
        <v>1</v>
      </c>
      <c r="G273" s="23">
        <f t="shared" si="23"/>
        <v>269</v>
      </c>
      <c r="H273" s="24">
        <f t="shared" si="24"/>
        <v>18</v>
      </c>
      <c r="I273" s="23">
        <f t="shared" si="25"/>
        <v>287</v>
      </c>
    </row>
    <row r="274" spans="1:9" x14ac:dyDescent="0.25">
      <c r="A274" s="22" t="str">
        <f t="shared" si="26"/>
        <v>City of Mount Vernon - 41</v>
      </c>
      <c r="B274" s="11">
        <v>200041</v>
      </c>
      <c r="C274" s="11">
        <v>235</v>
      </c>
      <c r="D274" s="11">
        <v>49</v>
      </c>
      <c r="E274" s="11">
        <v>13</v>
      </c>
      <c r="F274" s="11">
        <v>0</v>
      </c>
      <c r="G274" s="23">
        <f t="shared" si="23"/>
        <v>297</v>
      </c>
      <c r="H274" s="24">
        <f t="shared" si="24"/>
        <v>12</v>
      </c>
      <c r="I274" s="23">
        <f t="shared" si="25"/>
        <v>309</v>
      </c>
    </row>
    <row r="275" spans="1:9" x14ac:dyDescent="0.25">
      <c r="A275" s="22" t="str">
        <f t="shared" si="26"/>
        <v>City of Mount Vernon - 42</v>
      </c>
      <c r="B275" s="11">
        <v>200042</v>
      </c>
      <c r="C275" s="11">
        <v>264</v>
      </c>
      <c r="D275" s="11">
        <v>11</v>
      </c>
      <c r="E275" s="11">
        <v>4</v>
      </c>
      <c r="F275" s="11">
        <v>0</v>
      </c>
      <c r="G275" s="23">
        <f t="shared" si="23"/>
        <v>279</v>
      </c>
      <c r="H275" s="24">
        <f t="shared" si="24"/>
        <v>17</v>
      </c>
      <c r="I275" s="23">
        <f t="shared" si="25"/>
        <v>296</v>
      </c>
    </row>
    <row r="276" spans="1:9" x14ac:dyDescent="0.25">
      <c r="A276" s="22" t="str">
        <f t="shared" si="26"/>
        <v>City of Mount Vernon - 43</v>
      </c>
      <c r="B276" s="11">
        <v>200043</v>
      </c>
      <c r="C276" s="11">
        <v>355</v>
      </c>
      <c r="D276" s="11">
        <v>51</v>
      </c>
      <c r="E276" s="11">
        <v>13</v>
      </c>
      <c r="F276" s="11">
        <v>0</v>
      </c>
      <c r="G276" s="23">
        <f t="shared" si="23"/>
        <v>419</v>
      </c>
      <c r="H276" s="24">
        <f t="shared" si="24"/>
        <v>15</v>
      </c>
      <c r="I276" s="23">
        <f t="shared" si="25"/>
        <v>434</v>
      </c>
    </row>
    <row r="277" spans="1:9" x14ac:dyDescent="0.25">
      <c r="A277" s="22" t="str">
        <f t="shared" si="26"/>
        <v>City of Mount Vernon - 44</v>
      </c>
      <c r="B277" s="11">
        <v>200044</v>
      </c>
      <c r="C277" s="11">
        <v>16</v>
      </c>
      <c r="D277" s="11">
        <v>2</v>
      </c>
      <c r="E277" s="11">
        <v>4</v>
      </c>
      <c r="F277" s="11">
        <v>0</v>
      </c>
      <c r="G277" s="23">
        <f t="shared" si="23"/>
        <v>22</v>
      </c>
      <c r="H277" s="24">
        <f t="shared" si="24"/>
        <v>4</v>
      </c>
      <c r="I277" s="23">
        <f t="shared" si="25"/>
        <v>26</v>
      </c>
    </row>
    <row r="278" spans="1:9" x14ac:dyDescent="0.25">
      <c r="A278" s="22" t="str">
        <f t="shared" si="26"/>
        <v>City of Mount Vernon - 45</v>
      </c>
      <c r="B278" s="11">
        <v>200045</v>
      </c>
      <c r="C278" s="11">
        <v>336</v>
      </c>
      <c r="D278" s="11">
        <v>38</v>
      </c>
      <c r="E278" s="11">
        <v>21</v>
      </c>
      <c r="F278" s="11">
        <v>1</v>
      </c>
      <c r="G278" s="23">
        <f t="shared" si="23"/>
        <v>396</v>
      </c>
      <c r="H278" s="24">
        <f t="shared" si="24"/>
        <v>30</v>
      </c>
      <c r="I278" s="23">
        <f t="shared" si="25"/>
        <v>426</v>
      </c>
    </row>
    <row r="279" spans="1:9" x14ac:dyDescent="0.25">
      <c r="A279" s="22" t="str">
        <f t="shared" si="26"/>
        <v>City of Mount Vernon - 46</v>
      </c>
      <c r="B279" s="11">
        <v>200046</v>
      </c>
      <c r="C279" s="11">
        <v>212</v>
      </c>
      <c r="D279" s="11">
        <v>70</v>
      </c>
      <c r="E279" s="11">
        <v>13</v>
      </c>
      <c r="F279" s="11">
        <v>0</v>
      </c>
      <c r="G279" s="23">
        <f t="shared" si="23"/>
        <v>295</v>
      </c>
      <c r="H279" s="24">
        <f t="shared" si="24"/>
        <v>21</v>
      </c>
      <c r="I279" s="23">
        <f t="shared" si="25"/>
        <v>316</v>
      </c>
    </row>
    <row r="280" spans="1:9" x14ac:dyDescent="0.25">
      <c r="A280" s="22" t="str">
        <f t="shared" si="26"/>
        <v>City of Mount Vernon - 47</v>
      </c>
      <c r="B280" s="11">
        <v>200047</v>
      </c>
      <c r="C280" s="11">
        <v>268</v>
      </c>
      <c r="D280" s="11">
        <v>171</v>
      </c>
      <c r="E280" s="11">
        <v>15</v>
      </c>
      <c r="F280" s="11">
        <v>0</v>
      </c>
      <c r="G280" s="23">
        <f t="shared" si="23"/>
        <v>454</v>
      </c>
      <c r="H280" s="24">
        <f t="shared" si="24"/>
        <v>30</v>
      </c>
      <c r="I280" s="23">
        <f t="shared" si="25"/>
        <v>484</v>
      </c>
    </row>
    <row r="281" spans="1:9" x14ac:dyDescent="0.25">
      <c r="A281" s="22" t="str">
        <f t="shared" si="26"/>
        <v>City of Mount Vernon - 48</v>
      </c>
      <c r="B281" s="11">
        <v>200048</v>
      </c>
      <c r="C281" s="11">
        <v>265</v>
      </c>
      <c r="D281" s="11">
        <v>86</v>
      </c>
      <c r="E281" s="11">
        <v>5</v>
      </c>
      <c r="F281" s="11">
        <v>0</v>
      </c>
      <c r="G281" s="23">
        <f t="shared" si="23"/>
        <v>356</v>
      </c>
      <c r="H281" s="24">
        <f t="shared" si="24"/>
        <v>16</v>
      </c>
      <c r="I281" s="23">
        <f t="shared" si="25"/>
        <v>372</v>
      </c>
    </row>
    <row r="282" spans="1:9" x14ac:dyDescent="0.25">
      <c r="A282" s="22" t="str">
        <f t="shared" si="26"/>
        <v>City of Mount Vernon - 49</v>
      </c>
      <c r="B282" s="11">
        <v>200049</v>
      </c>
      <c r="C282" s="11">
        <v>157</v>
      </c>
      <c r="D282" s="11">
        <v>69</v>
      </c>
      <c r="E282" s="11">
        <v>10</v>
      </c>
      <c r="F282" s="11">
        <v>0</v>
      </c>
      <c r="G282" s="23">
        <f t="shared" si="23"/>
        <v>236</v>
      </c>
      <c r="H282" s="24">
        <f t="shared" si="24"/>
        <v>12</v>
      </c>
      <c r="I282" s="23">
        <f t="shared" si="25"/>
        <v>248</v>
      </c>
    </row>
    <row r="283" spans="1:9" x14ac:dyDescent="0.25">
      <c r="A283" s="22" t="str">
        <f t="shared" si="26"/>
        <v>City of Mount Vernon - 50</v>
      </c>
      <c r="B283" s="11">
        <v>200050</v>
      </c>
      <c r="C283" s="11">
        <v>124</v>
      </c>
      <c r="D283" s="11">
        <v>37</v>
      </c>
      <c r="E283" s="11">
        <v>11</v>
      </c>
      <c r="F283" s="11">
        <v>0</v>
      </c>
      <c r="G283" s="23">
        <f t="shared" si="23"/>
        <v>172</v>
      </c>
      <c r="H283" s="24">
        <f t="shared" si="24"/>
        <v>11</v>
      </c>
      <c r="I283" s="23">
        <f t="shared" si="25"/>
        <v>183</v>
      </c>
    </row>
    <row r="284" spans="1:9" x14ac:dyDescent="0.25">
      <c r="A284" s="22" t="str">
        <f t="shared" si="26"/>
        <v>City of Mount Vernon - 51</v>
      </c>
      <c r="B284" s="11">
        <v>200051</v>
      </c>
      <c r="C284" s="11">
        <v>65</v>
      </c>
      <c r="D284" s="11">
        <v>25</v>
      </c>
      <c r="E284" s="11">
        <v>2</v>
      </c>
      <c r="F284" s="11">
        <v>0</v>
      </c>
      <c r="G284" s="23">
        <f t="shared" si="23"/>
        <v>92</v>
      </c>
      <c r="H284" s="24">
        <f t="shared" si="24"/>
        <v>8</v>
      </c>
      <c r="I284" s="23">
        <f t="shared" si="25"/>
        <v>100</v>
      </c>
    </row>
    <row r="285" spans="1:9" x14ac:dyDescent="0.25">
      <c r="A285" s="22" t="str">
        <f t="shared" si="26"/>
        <v>City of Mount Vernon - 52</v>
      </c>
      <c r="B285" s="11">
        <v>200052</v>
      </c>
      <c r="C285" s="11">
        <v>112</v>
      </c>
      <c r="D285" s="11">
        <v>1</v>
      </c>
      <c r="E285" s="11">
        <v>2</v>
      </c>
      <c r="F285" s="11">
        <v>0</v>
      </c>
      <c r="G285" s="23">
        <f t="shared" si="23"/>
        <v>115</v>
      </c>
      <c r="H285" s="24">
        <f t="shared" si="24"/>
        <v>5</v>
      </c>
      <c r="I285" s="23">
        <f t="shared" si="25"/>
        <v>120</v>
      </c>
    </row>
    <row r="286" spans="1:9" x14ac:dyDescent="0.25">
      <c r="A286" s="22" t="str">
        <f t="shared" si="26"/>
        <v>City of Mount Vernon - 53</v>
      </c>
      <c r="B286" s="11">
        <v>200053</v>
      </c>
      <c r="C286" s="11">
        <v>145</v>
      </c>
      <c r="D286" s="11">
        <v>82</v>
      </c>
      <c r="E286" s="11">
        <v>10</v>
      </c>
      <c r="F286" s="11">
        <v>0</v>
      </c>
      <c r="G286" s="23">
        <f t="shared" si="23"/>
        <v>237</v>
      </c>
      <c r="H286" s="24">
        <f t="shared" si="24"/>
        <v>12</v>
      </c>
      <c r="I286" s="23">
        <f t="shared" si="25"/>
        <v>249</v>
      </c>
    </row>
    <row r="287" spans="1:9" x14ac:dyDescent="0.25">
      <c r="A287" s="22" t="str">
        <f t="shared" si="26"/>
        <v>City of Mount Vernon - 54</v>
      </c>
      <c r="B287" s="11">
        <v>200054</v>
      </c>
      <c r="C287" s="11">
        <v>93</v>
      </c>
      <c r="D287" s="11">
        <v>46</v>
      </c>
      <c r="E287" s="11">
        <v>4</v>
      </c>
      <c r="F287" s="11">
        <v>0</v>
      </c>
      <c r="G287" s="23">
        <f t="shared" si="23"/>
        <v>143</v>
      </c>
      <c r="H287" s="24">
        <f t="shared" si="24"/>
        <v>6</v>
      </c>
      <c r="I287" s="23">
        <f t="shared" si="25"/>
        <v>149</v>
      </c>
    </row>
    <row r="288" spans="1:9" x14ac:dyDescent="0.25">
      <c r="A288" s="22" t="str">
        <f t="shared" si="26"/>
        <v>City of Mount Vernon - 55</v>
      </c>
      <c r="B288" s="11">
        <v>200055</v>
      </c>
      <c r="C288" s="11">
        <v>113</v>
      </c>
      <c r="D288" s="11">
        <v>6</v>
      </c>
      <c r="E288" s="11">
        <v>2</v>
      </c>
      <c r="F288" s="11">
        <v>0</v>
      </c>
      <c r="G288" s="23">
        <f t="shared" si="23"/>
        <v>121</v>
      </c>
      <c r="H288" s="24">
        <f t="shared" si="24"/>
        <v>10</v>
      </c>
      <c r="I288" s="23">
        <f t="shared" si="25"/>
        <v>131</v>
      </c>
    </row>
    <row r="289" spans="1:9" x14ac:dyDescent="0.25">
      <c r="A289" s="22" t="str">
        <f t="shared" si="26"/>
        <v>City of Mount Vernon - 56</v>
      </c>
      <c r="B289" s="11">
        <v>200056</v>
      </c>
      <c r="C289" s="11">
        <v>156</v>
      </c>
      <c r="D289" s="11">
        <v>16</v>
      </c>
      <c r="E289" s="11">
        <v>3</v>
      </c>
      <c r="F289" s="11">
        <v>0</v>
      </c>
      <c r="G289" s="23">
        <f t="shared" si="23"/>
        <v>175</v>
      </c>
      <c r="H289" s="24">
        <f t="shared" si="24"/>
        <v>11</v>
      </c>
      <c r="I289" s="23">
        <f t="shared" si="25"/>
        <v>186</v>
      </c>
    </row>
    <row r="290" spans="1:9" x14ac:dyDescent="0.25">
      <c r="A290" s="22" t="str">
        <f t="shared" si="26"/>
        <v>City of Mount Vernon - 57</v>
      </c>
      <c r="B290" s="11">
        <v>200057</v>
      </c>
      <c r="C290" s="11">
        <v>19</v>
      </c>
      <c r="D290" s="11">
        <v>3</v>
      </c>
      <c r="E290" s="11">
        <v>0</v>
      </c>
      <c r="F290" s="11">
        <v>0</v>
      </c>
      <c r="G290" s="23">
        <f t="shared" si="23"/>
        <v>22</v>
      </c>
      <c r="H290" s="24">
        <f t="shared" si="24"/>
        <v>0</v>
      </c>
      <c r="I290" s="23">
        <f t="shared" si="25"/>
        <v>22</v>
      </c>
    </row>
    <row r="291" spans="1:9" x14ac:dyDescent="0.25">
      <c r="A291" s="22" t="str">
        <f t="shared" si="26"/>
        <v>City of Mount Vernon - 58</v>
      </c>
      <c r="B291" s="11">
        <v>200058</v>
      </c>
      <c r="C291" s="11">
        <v>23</v>
      </c>
      <c r="D291" s="11">
        <v>2</v>
      </c>
      <c r="E291" s="11">
        <v>2</v>
      </c>
      <c r="F291" s="11">
        <v>0</v>
      </c>
      <c r="G291" s="23">
        <f t="shared" si="23"/>
        <v>27</v>
      </c>
      <c r="H291" s="24">
        <f t="shared" si="24"/>
        <v>3</v>
      </c>
      <c r="I291" s="23">
        <f t="shared" si="25"/>
        <v>30</v>
      </c>
    </row>
    <row r="292" spans="1:9" x14ac:dyDescent="0.25">
      <c r="A292" s="22" t="str">
        <f t="shared" si="26"/>
        <v>City of Mount Vernon - 59</v>
      </c>
      <c r="B292" s="11">
        <v>200059</v>
      </c>
      <c r="C292" s="11">
        <v>6</v>
      </c>
      <c r="D292" s="11">
        <v>3</v>
      </c>
      <c r="E292" s="11">
        <v>0</v>
      </c>
      <c r="F292" s="11">
        <v>0</v>
      </c>
      <c r="G292" s="23">
        <f t="shared" si="23"/>
        <v>9</v>
      </c>
      <c r="H292" s="24">
        <f t="shared" si="24"/>
        <v>2</v>
      </c>
      <c r="I292" s="23">
        <f t="shared" si="25"/>
        <v>11</v>
      </c>
    </row>
    <row r="293" spans="1:9" x14ac:dyDescent="0.25">
      <c r="A293" s="22" t="str">
        <f t="shared" si="26"/>
        <v>City of Mount Vernon - 60</v>
      </c>
      <c r="B293" s="11">
        <v>200060</v>
      </c>
      <c r="C293" s="11">
        <v>14</v>
      </c>
      <c r="D293" s="11">
        <v>6</v>
      </c>
      <c r="E293" s="11">
        <v>0</v>
      </c>
      <c r="F293" s="11">
        <v>0</v>
      </c>
      <c r="G293" s="23">
        <f t="shared" si="23"/>
        <v>20</v>
      </c>
      <c r="H293" s="24">
        <f t="shared" si="24"/>
        <v>2</v>
      </c>
      <c r="I293" s="23">
        <f t="shared" si="25"/>
        <v>22</v>
      </c>
    </row>
    <row r="294" spans="1:9" x14ac:dyDescent="0.25">
      <c r="A294" s="22" t="str">
        <f t="shared" si="26"/>
        <v>City of Mount Vernon - 61</v>
      </c>
      <c r="B294" s="11">
        <v>200061</v>
      </c>
      <c r="C294" s="11">
        <v>187</v>
      </c>
      <c r="D294" s="11">
        <v>30</v>
      </c>
      <c r="E294" s="11">
        <v>5</v>
      </c>
      <c r="F294" s="11">
        <v>0</v>
      </c>
      <c r="G294" s="23">
        <f t="shared" si="23"/>
        <v>222</v>
      </c>
      <c r="H294" s="24">
        <f t="shared" si="24"/>
        <v>11</v>
      </c>
      <c r="I294" s="23">
        <f t="shared" si="25"/>
        <v>233</v>
      </c>
    </row>
    <row r="295" spans="1:9" x14ac:dyDescent="0.25">
      <c r="A295" s="22" t="str">
        <f t="shared" si="26"/>
        <v>City of Mount Vernon - 62</v>
      </c>
      <c r="B295" s="11">
        <v>200062</v>
      </c>
      <c r="C295" s="11">
        <v>83</v>
      </c>
      <c r="D295" s="11">
        <v>8</v>
      </c>
      <c r="E295" s="11">
        <v>2</v>
      </c>
      <c r="F295" s="11">
        <v>0</v>
      </c>
      <c r="G295" s="23">
        <f t="shared" si="23"/>
        <v>93</v>
      </c>
      <c r="H295" s="24">
        <f t="shared" si="24"/>
        <v>4</v>
      </c>
      <c r="I295" s="23">
        <f t="shared" si="25"/>
        <v>97</v>
      </c>
    </row>
    <row r="296" spans="1:9" x14ac:dyDescent="0.25">
      <c r="A296" s="22" t="str">
        <f t="shared" si="26"/>
        <v>City of Mount Vernon - 64</v>
      </c>
      <c r="B296" s="11">
        <v>200064</v>
      </c>
      <c r="C296" s="11">
        <v>258</v>
      </c>
      <c r="D296" s="11">
        <v>32</v>
      </c>
      <c r="E296" s="11">
        <v>14</v>
      </c>
      <c r="F296" s="11">
        <v>0</v>
      </c>
      <c r="G296" s="23">
        <f t="shared" si="23"/>
        <v>304</v>
      </c>
      <c r="H296" s="24">
        <f t="shared" si="24"/>
        <v>14</v>
      </c>
      <c r="I296" s="23">
        <f t="shared" si="25"/>
        <v>318</v>
      </c>
    </row>
    <row r="297" spans="1:9" x14ac:dyDescent="0.25">
      <c r="A297" s="22" t="str">
        <f t="shared" si="26"/>
        <v>City of Mount Vernon - 65</v>
      </c>
      <c r="B297" s="11">
        <v>200065</v>
      </c>
      <c r="C297" s="11">
        <v>159</v>
      </c>
      <c r="D297" s="11">
        <v>30</v>
      </c>
      <c r="E297" s="11">
        <v>4</v>
      </c>
      <c r="F297" s="11">
        <v>0</v>
      </c>
      <c r="G297" s="23">
        <f t="shared" si="23"/>
        <v>193</v>
      </c>
      <c r="H297" s="24">
        <f t="shared" si="24"/>
        <v>2</v>
      </c>
      <c r="I297" s="23">
        <f t="shared" si="25"/>
        <v>195</v>
      </c>
    </row>
    <row r="298" spans="1:9" x14ac:dyDescent="0.25">
      <c r="A298" s="22" t="str">
        <f t="shared" si="26"/>
        <v>City of Mount Vernon - 66</v>
      </c>
      <c r="B298" s="11">
        <v>200066</v>
      </c>
      <c r="C298" s="11">
        <v>22</v>
      </c>
      <c r="D298" s="11">
        <v>4</v>
      </c>
      <c r="E298" s="11">
        <v>0</v>
      </c>
      <c r="F298" s="11">
        <v>0</v>
      </c>
      <c r="G298" s="23">
        <f t="shared" si="23"/>
        <v>26</v>
      </c>
      <c r="H298" s="24">
        <f t="shared" si="24"/>
        <v>1</v>
      </c>
      <c r="I298" s="23">
        <f t="shared" si="25"/>
        <v>27</v>
      </c>
    </row>
    <row r="299" spans="1:9" x14ac:dyDescent="0.25">
      <c r="A299" s="22" t="str">
        <f t="shared" si="26"/>
        <v>City of Mount Vernon - 67</v>
      </c>
      <c r="B299" s="11">
        <v>200067</v>
      </c>
      <c r="C299" s="11">
        <v>86</v>
      </c>
      <c r="D299" s="11">
        <v>29</v>
      </c>
      <c r="E299" s="11">
        <v>8</v>
      </c>
      <c r="F299" s="11">
        <v>0</v>
      </c>
      <c r="G299" s="23">
        <f t="shared" si="23"/>
        <v>123</v>
      </c>
      <c r="H299" s="24">
        <f t="shared" si="24"/>
        <v>10</v>
      </c>
      <c r="I299" s="23">
        <f t="shared" si="25"/>
        <v>133</v>
      </c>
    </row>
    <row r="300" spans="1:9" x14ac:dyDescent="0.25">
      <c r="A300" s="22" t="str">
        <f t="shared" si="26"/>
        <v>City of Mount Vernon - 68</v>
      </c>
      <c r="B300" s="11">
        <v>200068</v>
      </c>
      <c r="C300" s="11">
        <v>208</v>
      </c>
      <c r="D300" s="11">
        <v>5</v>
      </c>
      <c r="E300" s="11">
        <v>11</v>
      </c>
      <c r="F300" s="11">
        <v>0</v>
      </c>
      <c r="G300" s="23">
        <f t="shared" si="23"/>
        <v>224</v>
      </c>
      <c r="H300" s="24">
        <f t="shared" si="24"/>
        <v>9</v>
      </c>
      <c r="I300" s="23">
        <f t="shared" si="25"/>
        <v>233</v>
      </c>
    </row>
    <row r="301" spans="1:9" x14ac:dyDescent="0.25">
      <c r="A301" s="22" t="str">
        <f t="shared" si="26"/>
        <v>City of Mount Vernon - 69</v>
      </c>
      <c r="B301" s="11">
        <v>200069</v>
      </c>
      <c r="C301" s="11">
        <v>183</v>
      </c>
      <c r="D301" s="11">
        <v>8</v>
      </c>
      <c r="E301" s="11">
        <v>6</v>
      </c>
      <c r="F301" s="11">
        <v>0</v>
      </c>
      <c r="G301" s="23">
        <f t="shared" si="23"/>
        <v>197</v>
      </c>
      <c r="H301" s="24">
        <f t="shared" si="24"/>
        <v>9</v>
      </c>
      <c r="I301" s="23">
        <f t="shared" si="25"/>
        <v>206</v>
      </c>
    </row>
    <row r="302" spans="1:9" x14ac:dyDescent="0.25">
      <c r="A302" s="22" t="str">
        <f t="shared" si="26"/>
        <v>City of Mount Vernon - 70</v>
      </c>
      <c r="B302" s="11">
        <v>200070</v>
      </c>
      <c r="C302" s="11">
        <v>15</v>
      </c>
      <c r="D302" s="11">
        <v>3</v>
      </c>
      <c r="E302" s="11">
        <v>0</v>
      </c>
      <c r="F302" s="11">
        <v>0</v>
      </c>
      <c r="G302" s="23">
        <f t="shared" si="23"/>
        <v>18</v>
      </c>
      <c r="H302" s="24">
        <f t="shared" si="24"/>
        <v>1</v>
      </c>
      <c r="I302" s="23">
        <f t="shared" si="25"/>
        <v>19</v>
      </c>
    </row>
    <row r="303" spans="1:9" x14ac:dyDescent="0.25">
      <c r="A303" s="22" t="str">
        <f t="shared" si="26"/>
        <v>City of Mount Vernon - 71</v>
      </c>
      <c r="B303" s="11">
        <v>200071</v>
      </c>
      <c r="C303" s="11">
        <v>0</v>
      </c>
      <c r="D303" s="11">
        <v>0</v>
      </c>
      <c r="E303" s="11">
        <v>0</v>
      </c>
      <c r="F303" s="11">
        <v>0</v>
      </c>
      <c r="G303" s="23">
        <f t="shared" si="23"/>
        <v>0</v>
      </c>
      <c r="H303" s="24">
        <f t="shared" si="24"/>
        <v>0</v>
      </c>
      <c r="I303" s="23">
        <f t="shared" si="25"/>
        <v>0</v>
      </c>
    </row>
    <row r="304" spans="1:9" x14ac:dyDescent="0.25">
      <c r="A304" s="22" t="str">
        <f t="shared" si="26"/>
        <v>City of Mount Vernon - 72</v>
      </c>
      <c r="B304" s="11">
        <v>200072</v>
      </c>
      <c r="C304" s="11">
        <v>2</v>
      </c>
      <c r="D304" s="11">
        <v>1</v>
      </c>
      <c r="E304" s="11">
        <v>0</v>
      </c>
      <c r="F304" s="11">
        <v>0</v>
      </c>
      <c r="G304" s="23">
        <f t="shared" ref="G304:G368" si="27">SUM(C304:F304)</f>
        <v>3</v>
      </c>
      <c r="H304" s="24">
        <f t="shared" ref="H304:H368" si="28">SUM(I304-G304)</f>
        <v>0</v>
      </c>
      <c r="I304" s="23">
        <f t="shared" ref="I304:I368" si="29">VLOOKUP(B304,KEY,2,FALSE)</f>
        <v>3</v>
      </c>
    </row>
    <row r="305" spans="1:9" x14ac:dyDescent="0.25">
      <c r="A305" s="22" t="str">
        <f t="shared" si="26"/>
        <v>City of Mount Vernon - 73</v>
      </c>
      <c r="B305" s="11">
        <v>200073</v>
      </c>
      <c r="C305" s="11">
        <v>79</v>
      </c>
      <c r="D305" s="11">
        <v>9</v>
      </c>
      <c r="E305" s="11">
        <v>1</v>
      </c>
      <c r="F305" s="11">
        <v>0</v>
      </c>
      <c r="G305" s="23">
        <f t="shared" si="27"/>
        <v>89</v>
      </c>
      <c r="H305" s="24">
        <f t="shared" si="28"/>
        <v>8</v>
      </c>
      <c r="I305" s="23">
        <f t="shared" si="29"/>
        <v>97</v>
      </c>
    </row>
    <row r="306" spans="1:9" x14ac:dyDescent="0.25">
      <c r="A306" s="22" t="str">
        <f t="shared" si="26"/>
        <v>City of Mount Vernon - 74</v>
      </c>
      <c r="B306" s="11">
        <v>200074</v>
      </c>
      <c r="C306" s="11">
        <v>5</v>
      </c>
      <c r="D306" s="11">
        <v>3</v>
      </c>
      <c r="E306" s="11">
        <v>2</v>
      </c>
      <c r="F306" s="11">
        <v>0</v>
      </c>
      <c r="G306" s="23">
        <f t="shared" si="27"/>
        <v>10</v>
      </c>
      <c r="H306" s="24">
        <f t="shared" si="28"/>
        <v>1</v>
      </c>
      <c r="I306" s="23">
        <f t="shared" si="29"/>
        <v>11</v>
      </c>
    </row>
    <row r="307" spans="1:9" ht="13.8" thickBot="1" x14ac:dyDescent="0.3">
      <c r="A307" s="18" t="str">
        <f t="shared" si="26"/>
        <v>City of Mount Vernon - 76</v>
      </c>
      <c r="B307" s="19">
        <v>200076</v>
      </c>
      <c r="C307" s="19">
        <v>171</v>
      </c>
      <c r="D307" s="19">
        <v>11</v>
      </c>
      <c r="E307" s="19">
        <v>9</v>
      </c>
      <c r="F307" s="19">
        <v>0</v>
      </c>
      <c r="G307" s="19">
        <f t="shared" si="27"/>
        <v>191</v>
      </c>
      <c r="H307" s="26">
        <f t="shared" si="28"/>
        <v>11</v>
      </c>
      <c r="I307" s="19">
        <f t="shared" si="29"/>
        <v>202</v>
      </c>
    </row>
    <row r="308" spans="1:9" x14ac:dyDescent="0.25">
      <c r="A308" s="22"/>
      <c r="B308" s="11" t="s">
        <v>977</v>
      </c>
      <c r="C308" s="11">
        <f>SUM(C234:C307)</f>
        <v>12337</v>
      </c>
      <c r="D308" s="11">
        <f t="shared" ref="D308:I308" si="30">SUM(D234:D307)</f>
        <v>1953</v>
      </c>
      <c r="E308" s="11">
        <f t="shared" si="30"/>
        <v>412</v>
      </c>
      <c r="F308" s="11">
        <f t="shared" si="30"/>
        <v>4</v>
      </c>
      <c r="G308" s="11">
        <f t="shared" si="30"/>
        <v>14706</v>
      </c>
      <c r="H308" s="11">
        <f t="shared" si="30"/>
        <v>877</v>
      </c>
      <c r="I308" s="11">
        <f t="shared" si="30"/>
        <v>15583</v>
      </c>
    </row>
    <row r="309" spans="1:9" x14ac:dyDescent="0.25">
      <c r="A309" s="22" t="str">
        <f t="shared" si="26"/>
        <v>City of New Rochelle - 1</v>
      </c>
      <c r="B309" s="11">
        <v>210001</v>
      </c>
      <c r="C309" s="11">
        <v>262</v>
      </c>
      <c r="D309" s="11">
        <v>268</v>
      </c>
      <c r="E309" s="11">
        <v>15</v>
      </c>
      <c r="F309" s="11">
        <v>1</v>
      </c>
      <c r="G309" s="23">
        <f t="shared" si="27"/>
        <v>546</v>
      </c>
      <c r="H309" s="24">
        <f t="shared" si="28"/>
        <v>26</v>
      </c>
      <c r="I309" s="23">
        <f t="shared" si="29"/>
        <v>572</v>
      </c>
    </row>
    <row r="310" spans="1:9" x14ac:dyDescent="0.25">
      <c r="A310" s="22" t="str">
        <f t="shared" si="26"/>
        <v>City of New Rochelle - 2</v>
      </c>
      <c r="B310" s="11">
        <v>210002</v>
      </c>
      <c r="C310" s="11">
        <v>191</v>
      </c>
      <c r="D310" s="11">
        <v>33</v>
      </c>
      <c r="E310" s="11">
        <v>12</v>
      </c>
      <c r="F310" s="11">
        <v>1</v>
      </c>
      <c r="G310" s="23">
        <f t="shared" si="27"/>
        <v>237</v>
      </c>
      <c r="H310" s="24">
        <f t="shared" si="28"/>
        <v>15</v>
      </c>
      <c r="I310" s="23">
        <f t="shared" si="29"/>
        <v>252</v>
      </c>
    </row>
    <row r="311" spans="1:9" x14ac:dyDescent="0.25">
      <c r="A311" s="22" t="str">
        <f t="shared" si="26"/>
        <v>City of New Rochelle - 3</v>
      </c>
      <c r="B311" s="11">
        <v>210003</v>
      </c>
      <c r="C311" s="11">
        <v>173</v>
      </c>
      <c r="D311" s="11">
        <v>127</v>
      </c>
      <c r="E311" s="11">
        <v>9</v>
      </c>
      <c r="F311" s="11">
        <v>0</v>
      </c>
      <c r="G311" s="23">
        <f t="shared" si="27"/>
        <v>309</v>
      </c>
      <c r="H311" s="24">
        <f t="shared" si="28"/>
        <v>33</v>
      </c>
      <c r="I311" s="23">
        <f t="shared" si="29"/>
        <v>342</v>
      </c>
    </row>
    <row r="312" spans="1:9" x14ac:dyDescent="0.25">
      <c r="A312" s="22" t="str">
        <f t="shared" si="26"/>
        <v>City of New Rochelle - 4</v>
      </c>
      <c r="B312" s="11">
        <v>210004</v>
      </c>
      <c r="C312" s="11">
        <v>185</v>
      </c>
      <c r="D312" s="11">
        <v>233</v>
      </c>
      <c r="E312" s="11">
        <v>12</v>
      </c>
      <c r="F312" s="11">
        <v>0</v>
      </c>
      <c r="G312" s="23">
        <f t="shared" si="27"/>
        <v>430</v>
      </c>
      <c r="H312" s="24">
        <f t="shared" si="28"/>
        <v>26</v>
      </c>
      <c r="I312" s="23">
        <f t="shared" si="29"/>
        <v>456</v>
      </c>
    </row>
    <row r="313" spans="1:9" x14ac:dyDescent="0.25">
      <c r="A313" s="22" t="str">
        <f t="shared" si="26"/>
        <v>City of New Rochelle - 5</v>
      </c>
      <c r="B313" s="11">
        <v>210005</v>
      </c>
      <c r="C313" s="11">
        <v>119</v>
      </c>
      <c r="D313" s="11">
        <v>86</v>
      </c>
      <c r="E313" s="11">
        <v>6</v>
      </c>
      <c r="F313" s="11">
        <v>0</v>
      </c>
      <c r="G313" s="23">
        <f t="shared" si="27"/>
        <v>211</v>
      </c>
      <c r="H313" s="24">
        <f t="shared" si="28"/>
        <v>20</v>
      </c>
      <c r="I313" s="23">
        <f t="shared" si="29"/>
        <v>231</v>
      </c>
    </row>
    <row r="314" spans="1:9" x14ac:dyDescent="0.25">
      <c r="A314" s="22" t="str">
        <f t="shared" si="26"/>
        <v>City of New Rochelle - 6</v>
      </c>
      <c r="B314" s="11">
        <v>210006</v>
      </c>
      <c r="C314" s="11">
        <v>182</v>
      </c>
      <c r="D314" s="11">
        <v>87</v>
      </c>
      <c r="E314" s="11">
        <v>9</v>
      </c>
      <c r="F314" s="11">
        <v>0</v>
      </c>
      <c r="G314" s="23">
        <f t="shared" si="27"/>
        <v>278</v>
      </c>
      <c r="H314" s="24">
        <f t="shared" si="28"/>
        <v>26</v>
      </c>
      <c r="I314" s="23">
        <f t="shared" si="29"/>
        <v>304</v>
      </c>
    </row>
    <row r="315" spans="1:9" x14ac:dyDescent="0.25">
      <c r="A315" s="22" t="str">
        <f t="shared" si="26"/>
        <v>City of New Rochelle - 7</v>
      </c>
      <c r="B315" s="11">
        <v>210007</v>
      </c>
      <c r="C315" s="11">
        <v>173</v>
      </c>
      <c r="D315" s="11">
        <v>144</v>
      </c>
      <c r="E315" s="11">
        <v>10</v>
      </c>
      <c r="F315" s="11">
        <v>1</v>
      </c>
      <c r="G315" s="23">
        <f t="shared" si="27"/>
        <v>328</v>
      </c>
      <c r="H315" s="24">
        <f t="shared" si="28"/>
        <v>11</v>
      </c>
      <c r="I315" s="23">
        <f t="shared" si="29"/>
        <v>339</v>
      </c>
    </row>
    <row r="316" spans="1:9" x14ac:dyDescent="0.25">
      <c r="A316" s="22" t="str">
        <f t="shared" si="26"/>
        <v>City of New Rochelle - 8</v>
      </c>
      <c r="B316" s="11">
        <v>210008</v>
      </c>
      <c r="C316" s="11">
        <v>52</v>
      </c>
      <c r="D316" s="11">
        <v>47</v>
      </c>
      <c r="E316" s="11">
        <v>0</v>
      </c>
      <c r="F316" s="11">
        <v>0</v>
      </c>
      <c r="G316" s="23">
        <f t="shared" si="27"/>
        <v>99</v>
      </c>
      <c r="H316" s="24">
        <f t="shared" si="28"/>
        <v>6</v>
      </c>
      <c r="I316" s="23">
        <f t="shared" si="29"/>
        <v>105</v>
      </c>
    </row>
    <row r="317" spans="1:9" x14ac:dyDescent="0.25">
      <c r="A317" s="22" t="str">
        <f t="shared" si="26"/>
        <v>City of New Rochelle - 9</v>
      </c>
      <c r="B317" s="11">
        <v>210009</v>
      </c>
      <c r="C317" s="11">
        <v>306</v>
      </c>
      <c r="D317" s="11">
        <v>69</v>
      </c>
      <c r="E317" s="11">
        <v>14</v>
      </c>
      <c r="F317" s="11">
        <v>1</v>
      </c>
      <c r="G317" s="23">
        <f t="shared" si="27"/>
        <v>390</v>
      </c>
      <c r="H317" s="24">
        <f t="shared" si="28"/>
        <v>17</v>
      </c>
      <c r="I317" s="23">
        <f t="shared" si="29"/>
        <v>407</v>
      </c>
    </row>
    <row r="318" spans="1:9" x14ac:dyDescent="0.25">
      <c r="A318" s="22" t="str">
        <f t="shared" si="26"/>
        <v>City of New Rochelle - 10</v>
      </c>
      <c r="B318" s="11">
        <v>210010</v>
      </c>
      <c r="C318" s="11">
        <v>164</v>
      </c>
      <c r="D318" s="11">
        <v>27</v>
      </c>
      <c r="E318" s="11">
        <v>5</v>
      </c>
      <c r="F318" s="11">
        <v>0</v>
      </c>
      <c r="G318" s="23">
        <f t="shared" si="27"/>
        <v>196</v>
      </c>
      <c r="H318" s="24">
        <f t="shared" si="28"/>
        <v>9</v>
      </c>
      <c r="I318" s="23">
        <f t="shared" si="29"/>
        <v>205</v>
      </c>
    </row>
    <row r="319" spans="1:9" x14ac:dyDescent="0.25">
      <c r="A319" s="22" t="str">
        <f t="shared" si="26"/>
        <v>City of New Rochelle - 11</v>
      </c>
      <c r="B319" s="11">
        <v>210011</v>
      </c>
      <c r="C319" s="11">
        <v>391</v>
      </c>
      <c r="D319" s="11">
        <v>205</v>
      </c>
      <c r="E319" s="11">
        <v>26</v>
      </c>
      <c r="F319" s="11">
        <v>0</v>
      </c>
      <c r="G319" s="23">
        <f t="shared" si="27"/>
        <v>622</v>
      </c>
      <c r="H319" s="24">
        <f t="shared" si="28"/>
        <v>32</v>
      </c>
      <c r="I319" s="23">
        <f t="shared" si="29"/>
        <v>654</v>
      </c>
    </row>
    <row r="320" spans="1:9" x14ac:dyDescent="0.25">
      <c r="A320" s="22" t="str">
        <f t="shared" si="26"/>
        <v>City of New Rochelle - 12</v>
      </c>
      <c r="B320" s="11">
        <v>210012</v>
      </c>
      <c r="C320" s="11">
        <v>23</v>
      </c>
      <c r="D320" s="11">
        <v>15</v>
      </c>
      <c r="E320" s="11">
        <v>2</v>
      </c>
      <c r="F320" s="11">
        <v>0</v>
      </c>
      <c r="G320" s="23">
        <f t="shared" si="27"/>
        <v>40</v>
      </c>
      <c r="H320" s="24">
        <f t="shared" si="28"/>
        <v>1</v>
      </c>
      <c r="I320" s="23">
        <f t="shared" si="29"/>
        <v>41</v>
      </c>
    </row>
    <row r="321" spans="1:9" x14ac:dyDescent="0.25">
      <c r="A321" s="22" t="str">
        <f t="shared" si="26"/>
        <v>City of New Rochelle - 13</v>
      </c>
      <c r="B321" s="11">
        <v>210013</v>
      </c>
      <c r="C321" s="11">
        <v>244</v>
      </c>
      <c r="D321" s="11">
        <v>147</v>
      </c>
      <c r="E321" s="11">
        <v>22</v>
      </c>
      <c r="F321" s="11">
        <v>1</v>
      </c>
      <c r="G321" s="23">
        <f t="shared" si="27"/>
        <v>414</v>
      </c>
      <c r="H321" s="24">
        <f t="shared" si="28"/>
        <v>20</v>
      </c>
      <c r="I321" s="23">
        <f t="shared" si="29"/>
        <v>434</v>
      </c>
    </row>
    <row r="322" spans="1:9" x14ac:dyDescent="0.25">
      <c r="A322" s="22" t="str">
        <f t="shared" si="26"/>
        <v>City of New Rochelle - 14</v>
      </c>
      <c r="B322" s="11">
        <v>210014</v>
      </c>
      <c r="C322" s="11">
        <v>43</v>
      </c>
      <c r="D322" s="11">
        <v>6</v>
      </c>
      <c r="E322" s="11">
        <v>3</v>
      </c>
      <c r="F322" s="11">
        <v>0</v>
      </c>
      <c r="G322" s="23">
        <f t="shared" si="27"/>
        <v>52</v>
      </c>
      <c r="H322" s="24">
        <f t="shared" si="28"/>
        <v>2</v>
      </c>
      <c r="I322" s="23">
        <f t="shared" si="29"/>
        <v>54</v>
      </c>
    </row>
    <row r="323" spans="1:9" x14ac:dyDescent="0.25">
      <c r="A323" s="22" t="str">
        <f t="shared" si="26"/>
        <v>City of New Rochelle - 15</v>
      </c>
      <c r="B323" s="11">
        <v>210015</v>
      </c>
      <c r="C323" s="11">
        <v>264</v>
      </c>
      <c r="D323" s="11">
        <v>50</v>
      </c>
      <c r="E323" s="11">
        <v>15</v>
      </c>
      <c r="F323" s="11">
        <v>0</v>
      </c>
      <c r="G323" s="23">
        <f t="shared" si="27"/>
        <v>329</v>
      </c>
      <c r="H323" s="24">
        <f t="shared" si="28"/>
        <v>11</v>
      </c>
      <c r="I323" s="23">
        <f t="shared" si="29"/>
        <v>340</v>
      </c>
    </row>
    <row r="324" spans="1:9" x14ac:dyDescent="0.25">
      <c r="A324" s="22" t="str">
        <f t="shared" si="26"/>
        <v>City of New Rochelle - 16</v>
      </c>
      <c r="B324" s="11">
        <v>210016</v>
      </c>
      <c r="C324" s="11">
        <v>125</v>
      </c>
      <c r="D324" s="11">
        <v>91</v>
      </c>
      <c r="E324" s="11">
        <v>5</v>
      </c>
      <c r="F324" s="11">
        <v>0</v>
      </c>
      <c r="G324" s="23">
        <f t="shared" si="27"/>
        <v>221</v>
      </c>
      <c r="H324" s="24">
        <f t="shared" si="28"/>
        <v>9</v>
      </c>
      <c r="I324" s="23">
        <f t="shared" si="29"/>
        <v>230</v>
      </c>
    </row>
    <row r="325" spans="1:9" x14ac:dyDescent="0.25">
      <c r="A325" s="22" t="str">
        <f t="shared" si="26"/>
        <v>City of New Rochelle - 18</v>
      </c>
      <c r="B325" s="11">
        <v>210018</v>
      </c>
      <c r="C325" s="11">
        <v>210</v>
      </c>
      <c r="D325" s="11">
        <v>192</v>
      </c>
      <c r="E325" s="11">
        <v>12</v>
      </c>
      <c r="F325" s="11">
        <v>0</v>
      </c>
      <c r="G325" s="23">
        <f t="shared" si="27"/>
        <v>414</v>
      </c>
      <c r="H325" s="24">
        <f t="shared" si="28"/>
        <v>27</v>
      </c>
      <c r="I325" s="23">
        <f t="shared" si="29"/>
        <v>441</v>
      </c>
    </row>
    <row r="326" spans="1:9" x14ac:dyDescent="0.25">
      <c r="A326" s="22" t="str">
        <f t="shared" si="26"/>
        <v>City of New Rochelle - 19</v>
      </c>
      <c r="B326" s="11">
        <v>210019</v>
      </c>
      <c r="C326" s="11">
        <v>393</v>
      </c>
      <c r="D326" s="11">
        <v>78</v>
      </c>
      <c r="E326" s="11">
        <v>27</v>
      </c>
      <c r="F326" s="11">
        <v>0</v>
      </c>
      <c r="G326" s="23">
        <f t="shared" si="27"/>
        <v>498</v>
      </c>
      <c r="H326" s="24">
        <f t="shared" si="28"/>
        <v>19</v>
      </c>
      <c r="I326" s="23">
        <f t="shared" si="29"/>
        <v>517</v>
      </c>
    </row>
    <row r="327" spans="1:9" x14ac:dyDescent="0.25">
      <c r="A327" s="22" t="str">
        <f t="shared" si="26"/>
        <v>City of New Rochelle - 21</v>
      </c>
      <c r="B327" s="11">
        <v>210021</v>
      </c>
      <c r="C327" s="11">
        <v>77</v>
      </c>
      <c r="D327" s="11">
        <v>6</v>
      </c>
      <c r="E327" s="11">
        <v>11</v>
      </c>
      <c r="F327" s="11">
        <v>0</v>
      </c>
      <c r="G327" s="23">
        <f t="shared" si="27"/>
        <v>94</v>
      </c>
      <c r="H327" s="24">
        <f t="shared" si="28"/>
        <v>1</v>
      </c>
      <c r="I327" s="23">
        <f t="shared" si="29"/>
        <v>95</v>
      </c>
    </row>
    <row r="328" spans="1:9" x14ac:dyDescent="0.25">
      <c r="A328" s="22" t="str">
        <f t="shared" si="26"/>
        <v>City of New Rochelle - 22</v>
      </c>
      <c r="B328" s="11">
        <v>210022</v>
      </c>
      <c r="C328" s="11">
        <v>97</v>
      </c>
      <c r="D328" s="11">
        <v>134</v>
      </c>
      <c r="E328" s="11">
        <v>11</v>
      </c>
      <c r="F328" s="11">
        <v>0</v>
      </c>
      <c r="G328" s="23">
        <f t="shared" si="27"/>
        <v>242</v>
      </c>
      <c r="H328" s="24">
        <f t="shared" si="28"/>
        <v>23</v>
      </c>
      <c r="I328" s="23">
        <f t="shared" si="29"/>
        <v>265</v>
      </c>
    </row>
    <row r="329" spans="1:9" x14ac:dyDescent="0.25">
      <c r="A329" s="22" t="str">
        <f t="shared" si="26"/>
        <v>City of New Rochelle - 23</v>
      </c>
      <c r="B329" s="11">
        <v>210023</v>
      </c>
      <c r="C329" s="11">
        <v>184</v>
      </c>
      <c r="D329" s="11">
        <v>96</v>
      </c>
      <c r="E329" s="11">
        <v>10</v>
      </c>
      <c r="F329" s="11">
        <v>0</v>
      </c>
      <c r="G329" s="23">
        <f t="shared" si="27"/>
        <v>290</v>
      </c>
      <c r="H329" s="24">
        <f t="shared" si="28"/>
        <v>22</v>
      </c>
      <c r="I329" s="23">
        <f t="shared" si="29"/>
        <v>312</v>
      </c>
    </row>
    <row r="330" spans="1:9" x14ac:dyDescent="0.25">
      <c r="A330" s="22" t="str">
        <f t="shared" si="26"/>
        <v>City of New Rochelle - 24</v>
      </c>
      <c r="B330" s="11">
        <v>210024</v>
      </c>
      <c r="C330" s="11">
        <v>285</v>
      </c>
      <c r="D330" s="11">
        <v>172</v>
      </c>
      <c r="E330" s="11">
        <v>16</v>
      </c>
      <c r="F330" s="11">
        <v>0</v>
      </c>
      <c r="G330" s="23">
        <f t="shared" si="27"/>
        <v>473</v>
      </c>
      <c r="H330" s="24">
        <f t="shared" si="28"/>
        <v>33</v>
      </c>
      <c r="I330" s="23">
        <f t="shared" si="29"/>
        <v>506</v>
      </c>
    </row>
    <row r="331" spans="1:9" x14ac:dyDescent="0.25">
      <c r="A331" s="22" t="str">
        <f t="shared" si="26"/>
        <v>City of New Rochelle - 25</v>
      </c>
      <c r="B331" s="11">
        <v>210025</v>
      </c>
      <c r="C331" s="11">
        <v>363</v>
      </c>
      <c r="D331" s="11">
        <v>155</v>
      </c>
      <c r="E331" s="11">
        <v>20</v>
      </c>
      <c r="F331" s="11">
        <v>1</v>
      </c>
      <c r="G331" s="23">
        <f t="shared" si="27"/>
        <v>539</v>
      </c>
      <c r="H331" s="24">
        <f t="shared" si="28"/>
        <v>32</v>
      </c>
      <c r="I331" s="23">
        <f t="shared" si="29"/>
        <v>571</v>
      </c>
    </row>
    <row r="332" spans="1:9" x14ac:dyDescent="0.25">
      <c r="A332" s="22" t="str">
        <f t="shared" si="26"/>
        <v>City of New Rochelle - 26</v>
      </c>
      <c r="B332" s="11">
        <v>210026</v>
      </c>
      <c r="C332" s="11">
        <v>150</v>
      </c>
      <c r="D332" s="11">
        <v>124</v>
      </c>
      <c r="E332" s="11">
        <v>10</v>
      </c>
      <c r="F332" s="11">
        <v>0</v>
      </c>
      <c r="G332" s="23">
        <f t="shared" si="27"/>
        <v>284</v>
      </c>
      <c r="H332" s="24">
        <f t="shared" si="28"/>
        <v>27</v>
      </c>
      <c r="I332" s="23">
        <f t="shared" si="29"/>
        <v>311</v>
      </c>
    </row>
    <row r="333" spans="1:9" x14ac:dyDescent="0.25">
      <c r="A333" s="22" t="str">
        <f t="shared" ref="A333:A397" si="31">VLOOKUP(B333,KEY,3,FALSE)</f>
        <v>City of New Rochelle - 27</v>
      </c>
      <c r="B333" s="11">
        <v>210027</v>
      </c>
      <c r="C333" s="11">
        <v>83</v>
      </c>
      <c r="D333" s="11">
        <v>53</v>
      </c>
      <c r="E333" s="11">
        <v>4</v>
      </c>
      <c r="F333" s="11">
        <v>1</v>
      </c>
      <c r="G333" s="23">
        <f t="shared" si="27"/>
        <v>141</v>
      </c>
      <c r="H333" s="24">
        <f t="shared" si="28"/>
        <v>8</v>
      </c>
      <c r="I333" s="23">
        <f t="shared" si="29"/>
        <v>149</v>
      </c>
    </row>
    <row r="334" spans="1:9" x14ac:dyDescent="0.25">
      <c r="A334" s="22" t="str">
        <f t="shared" si="31"/>
        <v>City of New Rochelle - 28</v>
      </c>
      <c r="B334" s="11">
        <v>210028</v>
      </c>
      <c r="C334" s="11">
        <v>191</v>
      </c>
      <c r="D334" s="11">
        <v>64</v>
      </c>
      <c r="E334" s="11">
        <v>3</v>
      </c>
      <c r="F334" s="11">
        <v>1</v>
      </c>
      <c r="G334" s="23">
        <f t="shared" si="27"/>
        <v>259</v>
      </c>
      <c r="H334" s="24">
        <f t="shared" si="28"/>
        <v>20</v>
      </c>
      <c r="I334" s="23">
        <f t="shared" si="29"/>
        <v>279</v>
      </c>
    </row>
    <row r="335" spans="1:9" x14ac:dyDescent="0.25">
      <c r="A335" s="22" t="str">
        <f t="shared" si="31"/>
        <v>City of New Rochelle - 29</v>
      </c>
      <c r="B335" s="11">
        <v>210029</v>
      </c>
      <c r="C335" s="11">
        <v>288</v>
      </c>
      <c r="D335" s="11">
        <v>168</v>
      </c>
      <c r="E335" s="11">
        <v>22</v>
      </c>
      <c r="F335" s="11">
        <v>0</v>
      </c>
      <c r="G335" s="23">
        <f t="shared" si="27"/>
        <v>478</v>
      </c>
      <c r="H335" s="24">
        <f t="shared" si="28"/>
        <v>32</v>
      </c>
      <c r="I335" s="23">
        <f t="shared" si="29"/>
        <v>510</v>
      </c>
    </row>
    <row r="336" spans="1:9" x14ac:dyDescent="0.25">
      <c r="A336" s="22" t="str">
        <f t="shared" si="31"/>
        <v>City of New Rochelle - 30</v>
      </c>
      <c r="B336" s="11">
        <v>210030</v>
      </c>
      <c r="C336" s="11">
        <v>231</v>
      </c>
      <c r="D336" s="11">
        <v>220</v>
      </c>
      <c r="E336" s="11">
        <v>10</v>
      </c>
      <c r="F336" s="11">
        <v>1</v>
      </c>
      <c r="G336" s="23">
        <f t="shared" si="27"/>
        <v>462</v>
      </c>
      <c r="H336" s="24">
        <f t="shared" si="28"/>
        <v>26</v>
      </c>
      <c r="I336" s="23">
        <f t="shared" si="29"/>
        <v>488</v>
      </c>
    </row>
    <row r="337" spans="1:9" x14ac:dyDescent="0.25">
      <c r="A337" s="22" t="str">
        <f t="shared" si="31"/>
        <v>City of New Rochelle - 31</v>
      </c>
      <c r="B337" s="11">
        <v>210031</v>
      </c>
      <c r="C337" s="11">
        <v>302</v>
      </c>
      <c r="D337" s="11">
        <v>196</v>
      </c>
      <c r="E337" s="11">
        <v>12</v>
      </c>
      <c r="F337" s="11">
        <v>2</v>
      </c>
      <c r="G337" s="23">
        <f t="shared" si="27"/>
        <v>512</v>
      </c>
      <c r="H337" s="24">
        <f t="shared" si="28"/>
        <v>31</v>
      </c>
      <c r="I337" s="23">
        <f t="shared" si="29"/>
        <v>543</v>
      </c>
    </row>
    <row r="338" spans="1:9" x14ac:dyDescent="0.25">
      <c r="A338" s="22" t="str">
        <f t="shared" si="31"/>
        <v>City of New Rochelle - 32</v>
      </c>
      <c r="B338" s="11">
        <v>210032</v>
      </c>
      <c r="C338" s="11">
        <v>186</v>
      </c>
      <c r="D338" s="11">
        <v>192</v>
      </c>
      <c r="E338" s="11">
        <v>15</v>
      </c>
      <c r="F338" s="11">
        <v>0</v>
      </c>
      <c r="G338" s="23">
        <f t="shared" si="27"/>
        <v>393</v>
      </c>
      <c r="H338" s="24">
        <f t="shared" si="28"/>
        <v>17</v>
      </c>
      <c r="I338" s="23">
        <f t="shared" si="29"/>
        <v>410</v>
      </c>
    </row>
    <row r="339" spans="1:9" x14ac:dyDescent="0.25">
      <c r="A339" s="22" t="str">
        <f t="shared" si="31"/>
        <v>City of New Rochelle - 33</v>
      </c>
      <c r="B339" s="11">
        <v>210033</v>
      </c>
      <c r="C339" s="11">
        <v>244</v>
      </c>
      <c r="D339" s="11">
        <v>201</v>
      </c>
      <c r="E339" s="11">
        <v>17</v>
      </c>
      <c r="F339" s="11">
        <v>2</v>
      </c>
      <c r="G339" s="23">
        <f t="shared" si="27"/>
        <v>464</v>
      </c>
      <c r="H339" s="24">
        <f t="shared" si="28"/>
        <v>36</v>
      </c>
      <c r="I339" s="23">
        <f t="shared" si="29"/>
        <v>500</v>
      </c>
    </row>
    <row r="340" spans="1:9" x14ac:dyDescent="0.25">
      <c r="A340" s="22" t="str">
        <f t="shared" si="31"/>
        <v>City of New Rochelle - 34</v>
      </c>
      <c r="B340" s="11">
        <v>210034</v>
      </c>
      <c r="C340" s="11">
        <v>142</v>
      </c>
      <c r="D340" s="11">
        <v>66</v>
      </c>
      <c r="E340" s="11">
        <v>6</v>
      </c>
      <c r="F340" s="11">
        <v>0</v>
      </c>
      <c r="G340" s="23">
        <f t="shared" si="27"/>
        <v>214</v>
      </c>
      <c r="H340" s="24">
        <f t="shared" si="28"/>
        <v>15</v>
      </c>
      <c r="I340" s="23">
        <f t="shared" si="29"/>
        <v>229</v>
      </c>
    </row>
    <row r="341" spans="1:9" x14ac:dyDescent="0.25">
      <c r="A341" s="22" t="str">
        <f t="shared" si="31"/>
        <v>City of New Rochelle - 35</v>
      </c>
      <c r="B341" s="11">
        <v>210035</v>
      </c>
      <c r="C341" s="11">
        <v>276</v>
      </c>
      <c r="D341" s="11">
        <v>228</v>
      </c>
      <c r="E341" s="11">
        <v>7</v>
      </c>
      <c r="F341" s="11">
        <v>1</v>
      </c>
      <c r="G341" s="23">
        <f t="shared" si="27"/>
        <v>512</v>
      </c>
      <c r="H341" s="24">
        <f t="shared" si="28"/>
        <v>34</v>
      </c>
      <c r="I341" s="23">
        <f t="shared" si="29"/>
        <v>546</v>
      </c>
    </row>
    <row r="342" spans="1:9" x14ac:dyDescent="0.25">
      <c r="A342" s="22" t="str">
        <f t="shared" si="31"/>
        <v>City of New Rochelle - 36</v>
      </c>
      <c r="B342" s="11">
        <v>210036</v>
      </c>
      <c r="C342" s="11">
        <v>155</v>
      </c>
      <c r="D342" s="11">
        <v>136</v>
      </c>
      <c r="E342" s="11">
        <v>5</v>
      </c>
      <c r="F342" s="11">
        <v>1</v>
      </c>
      <c r="G342" s="23">
        <f t="shared" si="27"/>
        <v>297</v>
      </c>
      <c r="H342" s="24">
        <f t="shared" si="28"/>
        <v>24</v>
      </c>
      <c r="I342" s="23">
        <f t="shared" si="29"/>
        <v>321</v>
      </c>
    </row>
    <row r="343" spans="1:9" x14ac:dyDescent="0.25">
      <c r="A343" s="22" t="str">
        <f t="shared" si="31"/>
        <v>City of New Rochelle - 37</v>
      </c>
      <c r="B343" s="11">
        <v>210037</v>
      </c>
      <c r="C343" s="11">
        <v>214</v>
      </c>
      <c r="D343" s="11">
        <v>198</v>
      </c>
      <c r="E343" s="11">
        <v>20</v>
      </c>
      <c r="F343" s="11">
        <v>0</v>
      </c>
      <c r="G343" s="23">
        <f t="shared" si="27"/>
        <v>432</v>
      </c>
      <c r="H343" s="24">
        <f t="shared" si="28"/>
        <v>41</v>
      </c>
      <c r="I343" s="23">
        <f t="shared" si="29"/>
        <v>473</v>
      </c>
    </row>
    <row r="344" spans="1:9" x14ac:dyDescent="0.25">
      <c r="A344" s="22" t="str">
        <f t="shared" si="31"/>
        <v>City of New Rochelle - 38</v>
      </c>
      <c r="B344" s="11">
        <v>210038</v>
      </c>
      <c r="C344" s="11">
        <v>345</v>
      </c>
      <c r="D344" s="11">
        <v>177</v>
      </c>
      <c r="E344" s="11">
        <v>24</v>
      </c>
      <c r="F344" s="11">
        <v>1</v>
      </c>
      <c r="G344" s="23">
        <f t="shared" si="27"/>
        <v>547</v>
      </c>
      <c r="H344" s="24">
        <f t="shared" si="28"/>
        <v>28</v>
      </c>
      <c r="I344" s="23">
        <f t="shared" si="29"/>
        <v>575</v>
      </c>
    </row>
    <row r="345" spans="1:9" x14ac:dyDescent="0.25">
      <c r="A345" s="22" t="str">
        <f t="shared" si="31"/>
        <v>City of New Rochelle - 39</v>
      </c>
      <c r="B345" s="11">
        <v>210039</v>
      </c>
      <c r="C345" s="11">
        <v>144</v>
      </c>
      <c r="D345" s="11">
        <v>166</v>
      </c>
      <c r="E345" s="11">
        <v>4</v>
      </c>
      <c r="F345" s="11">
        <v>1</v>
      </c>
      <c r="G345" s="23">
        <f t="shared" si="27"/>
        <v>315</v>
      </c>
      <c r="H345" s="24">
        <f t="shared" si="28"/>
        <v>33</v>
      </c>
      <c r="I345" s="23">
        <f t="shared" si="29"/>
        <v>348</v>
      </c>
    </row>
    <row r="346" spans="1:9" x14ac:dyDescent="0.25">
      <c r="A346" s="22" t="str">
        <f t="shared" si="31"/>
        <v>City of New Rochelle - 40</v>
      </c>
      <c r="B346" s="11">
        <v>210040</v>
      </c>
      <c r="C346" s="11">
        <v>169</v>
      </c>
      <c r="D346" s="11">
        <v>179</v>
      </c>
      <c r="E346" s="11">
        <v>11</v>
      </c>
      <c r="F346" s="11">
        <v>0</v>
      </c>
      <c r="G346" s="23">
        <f t="shared" si="27"/>
        <v>359</v>
      </c>
      <c r="H346" s="24">
        <f t="shared" si="28"/>
        <v>20</v>
      </c>
      <c r="I346" s="23">
        <f t="shared" si="29"/>
        <v>379</v>
      </c>
    </row>
    <row r="347" spans="1:9" x14ac:dyDescent="0.25">
      <c r="A347" s="22" t="str">
        <f t="shared" si="31"/>
        <v>City of New Rochelle - 41</v>
      </c>
      <c r="B347" s="11">
        <v>210041</v>
      </c>
      <c r="C347" s="11">
        <v>242</v>
      </c>
      <c r="D347" s="11">
        <v>194</v>
      </c>
      <c r="E347" s="11">
        <v>10</v>
      </c>
      <c r="F347" s="11">
        <v>2</v>
      </c>
      <c r="G347" s="23">
        <f t="shared" si="27"/>
        <v>448</v>
      </c>
      <c r="H347" s="24">
        <f t="shared" si="28"/>
        <v>34</v>
      </c>
      <c r="I347" s="23">
        <f t="shared" si="29"/>
        <v>482</v>
      </c>
    </row>
    <row r="348" spans="1:9" x14ac:dyDescent="0.25">
      <c r="A348" s="22" t="str">
        <f t="shared" si="31"/>
        <v>City of New Rochelle - 42</v>
      </c>
      <c r="B348" s="11">
        <v>210042</v>
      </c>
      <c r="C348" s="11">
        <v>219</v>
      </c>
      <c r="D348" s="11">
        <v>188</v>
      </c>
      <c r="E348" s="11">
        <v>5</v>
      </c>
      <c r="F348" s="11">
        <v>0</v>
      </c>
      <c r="G348" s="23">
        <f t="shared" si="27"/>
        <v>412</v>
      </c>
      <c r="H348" s="24">
        <f t="shared" si="28"/>
        <v>22</v>
      </c>
      <c r="I348" s="23">
        <f t="shared" si="29"/>
        <v>434</v>
      </c>
    </row>
    <row r="349" spans="1:9" x14ac:dyDescent="0.25">
      <c r="A349" s="22" t="str">
        <f t="shared" si="31"/>
        <v>City of New Rochelle - 43</v>
      </c>
      <c r="B349" s="11">
        <v>210043</v>
      </c>
      <c r="C349" s="11">
        <v>120</v>
      </c>
      <c r="D349" s="11">
        <v>209</v>
      </c>
      <c r="E349" s="11">
        <v>6</v>
      </c>
      <c r="F349" s="11">
        <v>2</v>
      </c>
      <c r="G349" s="23">
        <f t="shared" si="27"/>
        <v>337</v>
      </c>
      <c r="H349" s="24">
        <f t="shared" si="28"/>
        <v>27</v>
      </c>
      <c r="I349" s="23">
        <f t="shared" si="29"/>
        <v>364</v>
      </c>
    </row>
    <row r="350" spans="1:9" x14ac:dyDescent="0.25">
      <c r="A350" s="22" t="str">
        <f t="shared" si="31"/>
        <v>City of New Rochelle - 44</v>
      </c>
      <c r="B350" s="11">
        <v>210044</v>
      </c>
      <c r="C350" s="11">
        <v>313</v>
      </c>
      <c r="D350" s="11">
        <v>302</v>
      </c>
      <c r="E350" s="11">
        <v>14</v>
      </c>
      <c r="F350" s="11">
        <v>0</v>
      </c>
      <c r="G350" s="23">
        <f t="shared" si="27"/>
        <v>629</v>
      </c>
      <c r="H350" s="24">
        <f t="shared" si="28"/>
        <v>32</v>
      </c>
      <c r="I350" s="23">
        <f t="shared" si="29"/>
        <v>661</v>
      </c>
    </row>
    <row r="351" spans="1:9" x14ac:dyDescent="0.25">
      <c r="A351" s="22" t="str">
        <f t="shared" si="31"/>
        <v>City of New Rochelle - 45</v>
      </c>
      <c r="B351" s="11">
        <v>210045</v>
      </c>
      <c r="C351" s="11">
        <v>23</v>
      </c>
      <c r="D351" s="11">
        <v>63</v>
      </c>
      <c r="E351" s="11">
        <v>1</v>
      </c>
      <c r="F351" s="11">
        <v>0</v>
      </c>
      <c r="G351" s="23">
        <f t="shared" si="27"/>
        <v>87</v>
      </c>
      <c r="H351" s="24">
        <f t="shared" si="28"/>
        <v>7</v>
      </c>
      <c r="I351" s="23">
        <f t="shared" si="29"/>
        <v>94</v>
      </c>
    </row>
    <row r="352" spans="1:9" x14ac:dyDescent="0.25">
      <c r="A352" s="22" t="str">
        <f t="shared" si="31"/>
        <v>City of New Rochelle - 46</v>
      </c>
      <c r="B352" s="11">
        <v>210046</v>
      </c>
      <c r="C352" s="11">
        <v>195</v>
      </c>
      <c r="D352" s="11">
        <v>182</v>
      </c>
      <c r="E352" s="11">
        <v>11</v>
      </c>
      <c r="F352" s="11">
        <v>0</v>
      </c>
      <c r="G352" s="23">
        <f t="shared" si="27"/>
        <v>388</v>
      </c>
      <c r="H352" s="24">
        <f t="shared" si="28"/>
        <v>25</v>
      </c>
      <c r="I352" s="23">
        <f t="shared" si="29"/>
        <v>413</v>
      </c>
    </row>
    <row r="353" spans="1:9" x14ac:dyDescent="0.25">
      <c r="A353" s="22" t="str">
        <f t="shared" si="31"/>
        <v>City of New Rochelle - 47</v>
      </c>
      <c r="B353" s="11">
        <v>210047</v>
      </c>
      <c r="C353" s="11">
        <v>241</v>
      </c>
      <c r="D353" s="11">
        <v>226</v>
      </c>
      <c r="E353" s="11">
        <v>11</v>
      </c>
      <c r="F353" s="11">
        <v>1</v>
      </c>
      <c r="G353" s="23">
        <f t="shared" si="27"/>
        <v>479</v>
      </c>
      <c r="H353" s="24">
        <f t="shared" si="28"/>
        <v>40</v>
      </c>
      <c r="I353" s="23">
        <f t="shared" si="29"/>
        <v>519</v>
      </c>
    </row>
    <row r="354" spans="1:9" x14ac:dyDescent="0.25">
      <c r="A354" s="22" t="str">
        <f t="shared" si="31"/>
        <v>City of New Rochelle - 48</v>
      </c>
      <c r="B354" s="11">
        <v>210048</v>
      </c>
      <c r="C354" s="11">
        <v>240</v>
      </c>
      <c r="D354" s="11">
        <v>151</v>
      </c>
      <c r="E354" s="11">
        <v>20</v>
      </c>
      <c r="F354" s="11">
        <v>0</v>
      </c>
      <c r="G354" s="23">
        <f t="shared" si="27"/>
        <v>411</v>
      </c>
      <c r="H354" s="24">
        <f t="shared" si="28"/>
        <v>22</v>
      </c>
      <c r="I354" s="23">
        <f t="shared" si="29"/>
        <v>433</v>
      </c>
    </row>
    <row r="355" spans="1:9" x14ac:dyDescent="0.25">
      <c r="A355" s="22" t="str">
        <f t="shared" si="31"/>
        <v>City of New Rochelle - 49</v>
      </c>
      <c r="B355" s="11">
        <v>210049</v>
      </c>
      <c r="C355" s="11">
        <v>159</v>
      </c>
      <c r="D355" s="11">
        <v>16</v>
      </c>
      <c r="E355" s="11">
        <v>6</v>
      </c>
      <c r="F355" s="11">
        <v>0</v>
      </c>
      <c r="G355" s="23">
        <f t="shared" si="27"/>
        <v>181</v>
      </c>
      <c r="H355" s="24">
        <f t="shared" si="28"/>
        <v>17</v>
      </c>
      <c r="I355" s="23">
        <f t="shared" si="29"/>
        <v>198</v>
      </c>
    </row>
    <row r="356" spans="1:9" x14ac:dyDescent="0.25">
      <c r="A356" s="22" t="str">
        <f t="shared" si="31"/>
        <v>City of New Rochelle - 50</v>
      </c>
      <c r="B356" s="11">
        <v>210050</v>
      </c>
      <c r="C356" s="11">
        <v>152</v>
      </c>
      <c r="D356" s="11">
        <v>34</v>
      </c>
      <c r="E356" s="11">
        <v>5</v>
      </c>
      <c r="F356" s="11">
        <v>0</v>
      </c>
      <c r="G356" s="23">
        <f t="shared" si="27"/>
        <v>191</v>
      </c>
      <c r="H356" s="24">
        <f t="shared" si="28"/>
        <v>17</v>
      </c>
      <c r="I356" s="23">
        <f t="shared" si="29"/>
        <v>208</v>
      </c>
    </row>
    <row r="357" spans="1:9" x14ac:dyDescent="0.25">
      <c r="A357" s="22" t="str">
        <f t="shared" si="31"/>
        <v>City of New Rochelle - 51</v>
      </c>
      <c r="B357" s="11">
        <v>210051</v>
      </c>
      <c r="C357" s="11">
        <v>58</v>
      </c>
      <c r="D357" s="11">
        <v>10</v>
      </c>
      <c r="E357" s="11">
        <v>3</v>
      </c>
      <c r="F357" s="11">
        <v>0</v>
      </c>
      <c r="G357" s="23">
        <f t="shared" si="27"/>
        <v>71</v>
      </c>
      <c r="H357" s="24">
        <f t="shared" si="28"/>
        <v>7</v>
      </c>
      <c r="I357" s="23">
        <f t="shared" si="29"/>
        <v>78</v>
      </c>
    </row>
    <row r="358" spans="1:9" x14ac:dyDescent="0.25">
      <c r="A358" s="22" t="str">
        <f t="shared" si="31"/>
        <v>City of New Rochelle - 52</v>
      </c>
      <c r="B358" s="11">
        <v>210052</v>
      </c>
      <c r="C358" s="11">
        <v>156</v>
      </c>
      <c r="D358" s="11">
        <v>66</v>
      </c>
      <c r="E358" s="11">
        <v>5</v>
      </c>
      <c r="F358" s="11">
        <v>0</v>
      </c>
      <c r="G358" s="23">
        <f t="shared" si="27"/>
        <v>227</v>
      </c>
      <c r="H358" s="24">
        <f t="shared" si="28"/>
        <v>16</v>
      </c>
      <c r="I358" s="23">
        <f t="shared" si="29"/>
        <v>243</v>
      </c>
    </row>
    <row r="359" spans="1:9" x14ac:dyDescent="0.25">
      <c r="A359" s="22" t="str">
        <f t="shared" si="31"/>
        <v>City of New Rochelle - 53</v>
      </c>
      <c r="B359" s="11">
        <v>210053</v>
      </c>
      <c r="C359" s="11">
        <v>119</v>
      </c>
      <c r="D359" s="11">
        <v>64</v>
      </c>
      <c r="E359" s="11">
        <v>8</v>
      </c>
      <c r="F359" s="11">
        <v>0</v>
      </c>
      <c r="G359" s="23">
        <f t="shared" si="27"/>
        <v>191</v>
      </c>
      <c r="H359" s="24">
        <f t="shared" si="28"/>
        <v>14</v>
      </c>
      <c r="I359" s="23">
        <f t="shared" si="29"/>
        <v>205</v>
      </c>
    </row>
    <row r="360" spans="1:9" x14ac:dyDescent="0.25">
      <c r="A360" s="22" t="str">
        <f t="shared" si="31"/>
        <v>City of New Rochelle - 54</v>
      </c>
      <c r="B360" s="11">
        <v>210054</v>
      </c>
      <c r="C360" s="11">
        <v>96</v>
      </c>
      <c r="D360" s="11">
        <v>42</v>
      </c>
      <c r="E360" s="11">
        <v>7</v>
      </c>
      <c r="F360" s="11">
        <v>0</v>
      </c>
      <c r="G360" s="23">
        <f t="shared" si="27"/>
        <v>145</v>
      </c>
      <c r="H360" s="24">
        <f t="shared" si="28"/>
        <v>12</v>
      </c>
      <c r="I360" s="23">
        <f t="shared" si="29"/>
        <v>157</v>
      </c>
    </row>
    <row r="361" spans="1:9" x14ac:dyDescent="0.25">
      <c r="A361" s="22" t="str">
        <f t="shared" si="31"/>
        <v>City of New Rochelle - 55</v>
      </c>
      <c r="B361" s="11">
        <v>210055</v>
      </c>
      <c r="C361" s="11">
        <v>3</v>
      </c>
      <c r="D361" s="11">
        <v>2</v>
      </c>
      <c r="E361" s="11">
        <v>0</v>
      </c>
      <c r="F361" s="11">
        <v>0</v>
      </c>
      <c r="G361" s="23">
        <f t="shared" si="27"/>
        <v>5</v>
      </c>
      <c r="H361" s="24">
        <f t="shared" si="28"/>
        <v>0</v>
      </c>
      <c r="I361" s="23">
        <f t="shared" si="29"/>
        <v>5</v>
      </c>
    </row>
    <row r="362" spans="1:9" x14ac:dyDescent="0.25">
      <c r="A362" s="22" t="str">
        <f t="shared" si="31"/>
        <v>City of New Rochelle - 56</v>
      </c>
      <c r="B362" s="11">
        <v>210056</v>
      </c>
      <c r="C362" s="11">
        <v>34</v>
      </c>
      <c r="D362" s="11">
        <v>24</v>
      </c>
      <c r="E362" s="11">
        <v>2</v>
      </c>
      <c r="F362" s="11">
        <v>0</v>
      </c>
      <c r="G362" s="23">
        <f t="shared" si="27"/>
        <v>60</v>
      </c>
      <c r="H362" s="24">
        <f t="shared" si="28"/>
        <v>3</v>
      </c>
      <c r="I362" s="23">
        <f t="shared" si="29"/>
        <v>63</v>
      </c>
    </row>
    <row r="363" spans="1:9" x14ac:dyDescent="0.25">
      <c r="A363" s="22" t="str">
        <f t="shared" si="31"/>
        <v>City of New Rochelle - 57</v>
      </c>
      <c r="B363" s="11">
        <v>210057</v>
      </c>
      <c r="C363" s="11">
        <v>263</v>
      </c>
      <c r="D363" s="11">
        <v>21</v>
      </c>
      <c r="E363" s="11">
        <v>30</v>
      </c>
      <c r="F363" s="11">
        <v>0</v>
      </c>
      <c r="G363" s="23">
        <f t="shared" si="27"/>
        <v>314</v>
      </c>
      <c r="H363" s="24">
        <f t="shared" si="28"/>
        <v>4</v>
      </c>
      <c r="I363" s="23">
        <f t="shared" si="29"/>
        <v>318</v>
      </c>
    </row>
    <row r="364" spans="1:9" x14ac:dyDescent="0.25">
      <c r="A364" s="22" t="str">
        <f t="shared" si="31"/>
        <v>City of New Rochelle - 58</v>
      </c>
      <c r="B364" s="11">
        <v>210058</v>
      </c>
      <c r="C364" s="11">
        <v>182</v>
      </c>
      <c r="D364" s="11">
        <v>33</v>
      </c>
      <c r="E364" s="11">
        <v>5</v>
      </c>
      <c r="F364" s="11">
        <v>0</v>
      </c>
      <c r="G364" s="23">
        <f t="shared" si="27"/>
        <v>220</v>
      </c>
      <c r="H364" s="24">
        <f t="shared" si="28"/>
        <v>15</v>
      </c>
      <c r="I364" s="23">
        <f t="shared" si="29"/>
        <v>235</v>
      </c>
    </row>
    <row r="365" spans="1:9" x14ac:dyDescent="0.25">
      <c r="A365" s="22" t="str">
        <f t="shared" si="31"/>
        <v>City of New Rochelle - 59</v>
      </c>
      <c r="B365" s="11">
        <v>210059</v>
      </c>
      <c r="C365" s="11">
        <v>260</v>
      </c>
      <c r="D365" s="11">
        <v>37</v>
      </c>
      <c r="E365" s="11">
        <v>10</v>
      </c>
      <c r="F365" s="11">
        <v>1</v>
      </c>
      <c r="G365" s="23">
        <f t="shared" si="27"/>
        <v>308</v>
      </c>
      <c r="H365" s="24">
        <f t="shared" si="28"/>
        <v>23</v>
      </c>
      <c r="I365" s="23">
        <f t="shared" si="29"/>
        <v>331</v>
      </c>
    </row>
    <row r="366" spans="1:9" x14ac:dyDescent="0.25">
      <c r="A366" s="22" t="str">
        <f t="shared" si="31"/>
        <v>City of New Rochelle - 60</v>
      </c>
      <c r="B366" s="11">
        <v>210060</v>
      </c>
      <c r="C366" s="11">
        <v>157</v>
      </c>
      <c r="D366" s="11">
        <v>10</v>
      </c>
      <c r="E366" s="11">
        <v>5</v>
      </c>
      <c r="F366" s="11">
        <v>0</v>
      </c>
      <c r="G366" s="23">
        <f t="shared" si="27"/>
        <v>172</v>
      </c>
      <c r="H366" s="24">
        <f t="shared" si="28"/>
        <v>6</v>
      </c>
      <c r="I366" s="23">
        <f t="shared" si="29"/>
        <v>178</v>
      </c>
    </row>
    <row r="367" spans="1:9" x14ac:dyDescent="0.25">
      <c r="A367" s="22" t="str">
        <f t="shared" si="31"/>
        <v>City of New Rochelle - 61</v>
      </c>
      <c r="B367" s="11">
        <v>210061</v>
      </c>
      <c r="C367" s="11">
        <v>98</v>
      </c>
      <c r="D367" s="11">
        <v>64</v>
      </c>
      <c r="E367" s="11">
        <v>8</v>
      </c>
      <c r="F367" s="11">
        <v>0</v>
      </c>
      <c r="G367" s="23">
        <f t="shared" si="27"/>
        <v>170</v>
      </c>
      <c r="H367" s="24">
        <f t="shared" si="28"/>
        <v>12</v>
      </c>
      <c r="I367" s="23">
        <f t="shared" si="29"/>
        <v>182</v>
      </c>
    </row>
    <row r="368" spans="1:9" x14ac:dyDescent="0.25">
      <c r="A368" s="22" t="str">
        <f t="shared" si="31"/>
        <v>City of New Rochelle - 63</v>
      </c>
      <c r="B368" s="11">
        <v>210063</v>
      </c>
      <c r="C368" s="11">
        <v>230</v>
      </c>
      <c r="D368" s="11">
        <v>64</v>
      </c>
      <c r="E368" s="11">
        <v>11</v>
      </c>
      <c r="F368" s="11">
        <v>0</v>
      </c>
      <c r="G368" s="23">
        <f t="shared" si="27"/>
        <v>305</v>
      </c>
      <c r="H368" s="24">
        <f t="shared" si="28"/>
        <v>7</v>
      </c>
      <c r="I368" s="23">
        <f t="shared" si="29"/>
        <v>312</v>
      </c>
    </row>
    <row r="369" spans="1:9" x14ac:dyDescent="0.25">
      <c r="A369" s="22" t="str">
        <f t="shared" si="31"/>
        <v>City of New Rochelle - 64</v>
      </c>
      <c r="B369" s="11">
        <v>210064</v>
      </c>
      <c r="C369" s="11">
        <v>148</v>
      </c>
      <c r="D369" s="11">
        <v>20</v>
      </c>
      <c r="E369" s="11">
        <v>4</v>
      </c>
      <c r="F369" s="11">
        <v>0</v>
      </c>
      <c r="G369" s="23">
        <f t="shared" ref="G369:G434" si="32">SUM(C369:F369)</f>
        <v>172</v>
      </c>
      <c r="H369" s="24">
        <f t="shared" ref="H369:H434" si="33">SUM(I369-G369)</f>
        <v>13</v>
      </c>
      <c r="I369" s="23">
        <f t="shared" ref="I369:I434" si="34">VLOOKUP(B369,KEY,2,FALSE)</f>
        <v>185</v>
      </c>
    </row>
    <row r="370" spans="1:9" x14ac:dyDescent="0.25">
      <c r="A370" s="22" t="str">
        <f t="shared" si="31"/>
        <v>City of New Rochelle - 65</v>
      </c>
      <c r="B370" s="11">
        <v>210065</v>
      </c>
      <c r="C370" s="11">
        <v>120</v>
      </c>
      <c r="D370" s="11">
        <v>64</v>
      </c>
      <c r="E370" s="11">
        <v>3</v>
      </c>
      <c r="F370" s="11">
        <v>0</v>
      </c>
      <c r="G370" s="23">
        <f t="shared" si="32"/>
        <v>187</v>
      </c>
      <c r="H370" s="24">
        <f t="shared" si="33"/>
        <v>9</v>
      </c>
      <c r="I370" s="23">
        <f t="shared" si="34"/>
        <v>196</v>
      </c>
    </row>
    <row r="371" spans="1:9" x14ac:dyDescent="0.25">
      <c r="A371" s="22" t="str">
        <f t="shared" si="31"/>
        <v>City of New Rochelle - 66</v>
      </c>
      <c r="B371" s="11">
        <v>210066</v>
      </c>
      <c r="C371" s="11">
        <v>65</v>
      </c>
      <c r="D371" s="11">
        <v>4</v>
      </c>
      <c r="E371" s="11">
        <v>1</v>
      </c>
      <c r="F371" s="11">
        <v>0</v>
      </c>
      <c r="G371" s="23">
        <f t="shared" si="32"/>
        <v>70</v>
      </c>
      <c r="H371" s="24">
        <f t="shared" si="33"/>
        <v>3</v>
      </c>
      <c r="I371" s="23">
        <f t="shared" si="34"/>
        <v>73</v>
      </c>
    </row>
    <row r="372" spans="1:9" x14ac:dyDescent="0.25">
      <c r="A372" s="22" t="str">
        <f t="shared" si="31"/>
        <v>City of New Rochelle - 67</v>
      </c>
      <c r="B372" s="11">
        <v>210067</v>
      </c>
      <c r="C372" s="11">
        <v>165</v>
      </c>
      <c r="D372" s="11">
        <v>157</v>
      </c>
      <c r="E372" s="11">
        <v>9</v>
      </c>
      <c r="F372" s="11">
        <v>0</v>
      </c>
      <c r="G372" s="23">
        <f t="shared" si="32"/>
        <v>331</v>
      </c>
      <c r="H372" s="24">
        <f t="shared" si="33"/>
        <v>20</v>
      </c>
      <c r="I372" s="23">
        <f t="shared" si="34"/>
        <v>351</v>
      </c>
    </row>
    <row r="373" spans="1:9" x14ac:dyDescent="0.25">
      <c r="A373" s="22" t="str">
        <f t="shared" si="31"/>
        <v>City of New Rochelle - 68</v>
      </c>
      <c r="B373" s="11">
        <v>210068</v>
      </c>
      <c r="C373" s="11">
        <v>137</v>
      </c>
      <c r="D373" s="11">
        <v>71</v>
      </c>
      <c r="E373" s="11">
        <v>9</v>
      </c>
      <c r="F373" s="11">
        <v>1</v>
      </c>
      <c r="G373" s="23">
        <f t="shared" si="32"/>
        <v>218</v>
      </c>
      <c r="H373" s="24">
        <f t="shared" si="33"/>
        <v>13</v>
      </c>
      <c r="I373" s="23">
        <f t="shared" si="34"/>
        <v>231</v>
      </c>
    </row>
    <row r="374" spans="1:9" x14ac:dyDescent="0.25">
      <c r="A374" s="22" t="str">
        <f t="shared" si="31"/>
        <v>City of New Rochelle - 69</v>
      </c>
      <c r="B374" s="11">
        <v>210069</v>
      </c>
      <c r="C374" s="11">
        <v>230</v>
      </c>
      <c r="D374" s="11">
        <v>181</v>
      </c>
      <c r="E374" s="11">
        <v>7</v>
      </c>
      <c r="F374" s="11">
        <v>0</v>
      </c>
      <c r="G374" s="23">
        <f t="shared" si="32"/>
        <v>418</v>
      </c>
      <c r="H374" s="24">
        <f t="shared" si="33"/>
        <v>36</v>
      </c>
      <c r="I374" s="23">
        <f t="shared" si="34"/>
        <v>454</v>
      </c>
    </row>
    <row r="375" spans="1:9" x14ac:dyDescent="0.25">
      <c r="A375" s="22" t="str">
        <f t="shared" si="31"/>
        <v>City of New Rochelle - 70</v>
      </c>
      <c r="B375" s="11">
        <v>210070</v>
      </c>
      <c r="C375" s="11">
        <v>8</v>
      </c>
      <c r="D375" s="11">
        <v>1</v>
      </c>
      <c r="E375" s="11">
        <v>1</v>
      </c>
      <c r="F375" s="11">
        <v>0</v>
      </c>
      <c r="G375" s="23">
        <f t="shared" si="32"/>
        <v>10</v>
      </c>
      <c r="H375" s="24">
        <f t="shared" si="33"/>
        <v>0</v>
      </c>
      <c r="I375" s="23">
        <f t="shared" si="34"/>
        <v>10</v>
      </c>
    </row>
    <row r="376" spans="1:9" x14ac:dyDescent="0.25">
      <c r="A376" s="22" t="str">
        <f t="shared" si="31"/>
        <v>City of New Rochelle - 71</v>
      </c>
      <c r="B376" s="11">
        <v>210071</v>
      </c>
      <c r="C376" s="11">
        <v>131</v>
      </c>
      <c r="D376" s="11">
        <v>111</v>
      </c>
      <c r="E376" s="11">
        <v>9</v>
      </c>
      <c r="F376" s="11">
        <v>0</v>
      </c>
      <c r="G376" s="23">
        <f t="shared" si="32"/>
        <v>251</v>
      </c>
      <c r="H376" s="24">
        <f t="shared" si="33"/>
        <v>14</v>
      </c>
      <c r="I376" s="23">
        <f t="shared" si="34"/>
        <v>265</v>
      </c>
    </row>
    <row r="377" spans="1:9" x14ac:dyDescent="0.25">
      <c r="A377" s="22" t="str">
        <f t="shared" si="31"/>
        <v>City of New Rochelle - 72</v>
      </c>
      <c r="B377" s="11">
        <v>210072</v>
      </c>
      <c r="C377" s="11">
        <v>81</v>
      </c>
      <c r="D377" s="11">
        <v>25</v>
      </c>
      <c r="E377" s="11">
        <v>12</v>
      </c>
      <c r="F377" s="11">
        <v>0</v>
      </c>
      <c r="G377" s="23">
        <f t="shared" si="32"/>
        <v>118</v>
      </c>
      <c r="H377" s="24">
        <f t="shared" si="33"/>
        <v>6</v>
      </c>
      <c r="I377" s="23">
        <f t="shared" si="34"/>
        <v>124</v>
      </c>
    </row>
    <row r="378" spans="1:9" x14ac:dyDescent="0.25">
      <c r="A378" s="22" t="str">
        <f t="shared" si="31"/>
        <v>City of New Rochelle - 73</v>
      </c>
      <c r="B378" s="11">
        <v>210073</v>
      </c>
      <c r="C378" s="11">
        <v>199</v>
      </c>
      <c r="D378" s="11">
        <v>204</v>
      </c>
      <c r="E378" s="11">
        <v>8</v>
      </c>
      <c r="F378" s="11">
        <v>0</v>
      </c>
      <c r="G378" s="23">
        <f t="shared" si="32"/>
        <v>411</v>
      </c>
      <c r="H378" s="24">
        <f t="shared" si="33"/>
        <v>29</v>
      </c>
      <c r="I378" s="23">
        <f t="shared" si="34"/>
        <v>440</v>
      </c>
    </row>
    <row r="379" spans="1:9" x14ac:dyDescent="0.25">
      <c r="A379" s="22" t="str">
        <f t="shared" si="31"/>
        <v>City of New Rochelle - 74</v>
      </c>
      <c r="B379" s="11">
        <v>210074</v>
      </c>
      <c r="C379" s="11">
        <v>276</v>
      </c>
      <c r="D379" s="11">
        <v>213</v>
      </c>
      <c r="E379" s="11">
        <v>15</v>
      </c>
      <c r="F379" s="11">
        <v>0</v>
      </c>
      <c r="G379" s="23">
        <f t="shared" si="32"/>
        <v>504</v>
      </c>
      <c r="H379" s="24">
        <f t="shared" si="33"/>
        <v>40</v>
      </c>
      <c r="I379" s="23">
        <f t="shared" si="34"/>
        <v>544</v>
      </c>
    </row>
    <row r="380" spans="1:9" x14ac:dyDescent="0.25">
      <c r="A380" s="22" t="str">
        <f t="shared" si="31"/>
        <v>City of New Rochelle - 75</v>
      </c>
      <c r="B380" s="11">
        <v>210075</v>
      </c>
      <c r="C380" s="11">
        <v>32</v>
      </c>
      <c r="D380" s="11">
        <v>5</v>
      </c>
      <c r="E380" s="11">
        <v>0</v>
      </c>
      <c r="F380" s="11">
        <v>0</v>
      </c>
      <c r="G380" s="23">
        <f t="shared" si="32"/>
        <v>37</v>
      </c>
      <c r="H380" s="24">
        <f t="shared" si="33"/>
        <v>1</v>
      </c>
      <c r="I380" s="23">
        <f t="shared" si="34"/>
        <v>38</v>
      </c>
    </row>
    <row r="381" spans="1:9" x14ac:dyDescent="0.25">
      <c r="A381" s="22" t="str">
        <f t="shared" si="31"/>
        <v>City of New Rochelle - 76</v>
      </c>
      <c r="B381" s="11">
        <v>210076</v>
      </c>
      <c r="C381" s="11">
        <v>0</v>
      </c>
      <c r="D381" s="11">
        <v>0</v>
      </c>
      <c r="E381" s="11">
        <v>0</v>
      </c>
      <c r="F381" s="11">
        <v>0</v>
      </c>
      <c r="G381" s="23">
        <f t="shared" si="32"/>
        <v>0</v>
      </c>
      <c r="H381" s="24">
        <f t="shared" si="33"/>
        <v>0</v>
      </c>
      <c r="I381" s="23">
        <f t="shared" si="34"/>
        <v>0</v>
      </c>
    </row>
    <row r="382" spans="1:9" x14ac:dyDescent="0.25">
      <c r="A382" s="22" t="str">
        <f t="shared" si="31"/>
        <v>City of New Rochelle - 77</v>
      </c>
      <c r="B382" s="11">
        <v>210077</v>
      </c>
      <c r="C382" s="11">
        <v>0</v>
      </c>
      <c r="D382" s="11">
        <v>0</v>
      </c>
      <c r="E382" s="11">
        <v>0</v>
      </c>
      <c r="F382" s="11">
        <v>0</v>
      </c>
      <c r="G382" s="23">
        <f t="shared" si="32"/>
        <v>0</v>
      </c>
      <c r="H382" s="24">
        <f t="shared" si="33"/>
        <v>0</v>
      </c>
      <c r="I382" s="23">
        <f t="shared" si="34"/>
        <v>0</v>
      </c>
    </row>
    <row r="383" spans="1:9" x14ac:dyDescent="0.25">
      <c r="A383" s="22" t="str">
        <f t="shared" si="31"/>
        <v>City of New Rochelle - 78</v>
      </c>
      <c r="B383" s="11">
        <v>210078</v>
      </c>
      <c r="C383" s="11">
        <v>121</v>
      </c>
      <c r="D383" s="11">
        <v>56</v>
      </c>
      <c r="E383" s="11">
        <v>2</v>
      </c>
      <c r="F383" s="11">
        <v>0</v>
      </c>
      <c r="G383" s="23">
        <f t="shared" si="32"/>
        <v>179</v>
      </c>
      <c r="H383" s="24">
        <f t="shared" si="33"/>
        <v>11</v>
      </c>
      <c r="I383" s="23">
        <f t="shared" si="34"/>
        <v>190</v>
      </c>
    </row>
    <row r="384" spans="1:9" ht="13.8" thickBot="1" x14ac:dyDescent="0.3">
      <c r="A384" s="18" t="str">
        <f t="shared" si="31"/>
        <v>City of New Rochelle - 79</v>
      </c>
      <c r="B384" s="19">
        <v>210079</v>
      </c>
      <c r="C384" s="19">
        <v>0</v>
      </c>
      <c r="D384" s="19">
        <v>0</v>
      </c>
      <c r="E384" s="19">
        <v>0</v>
      </c>
      <c r="F384" s="19">
        <v>0</v>
      </c>
      <c r="G384" s="19">
        <f t="shared" si="32"/>
        <v>0</v>
      </c>
      <c r="H384" s="26">
        <f t="shared" si="33"/>
        <v>0</v>
      </c>
      <c r="I384" s="19">
        <f t="shared" si="34"/>
        <v>0</v>
      </c>
    </row>
    <row r="385" spans="1:9" x14ac:dyDescent="0.25">
      <c r="A385" s="22"/>
      <c r="B385" s="11" t="s">
        <v>977</v>
      </c>
      <c r="C385" s="11">
        <f>SUM(C309:C384)</f>
        <v>12899</v>
      </c>
      <c r="D385" s="11">
        <f t="shared" ref="D385:I385" si="35">SUM(D309:D384)</f>
        <v>7950</v>
      </c>
      <c r="E385" s="11">
        <f t="shared" si="35"/>
        <v>705</v>
      </c>
      <c r="F385" s="11">
        <f t="shared" si="35"/>
        <v>24</v>
      </c>
      <c r="G385" s="11">
        <f t="shared" si="35"/>
        <v>21578</v>
      </c>
      <c r="H385" s="11">
        <f t="shared" si="35"/>
        <v>1370</v>
      </c>
      <c r="I385" s="11">
        <f t="shared" si="35"/>
        <v>22948</v>
      </c>
    </row>
    <row r="386" spans="1:9" x14ac:dyDescent="0.25">
      <c r="A386" s="22" t="str">
        <f t="shared" si="31"/>
        <v>City of Rye - 1</v>
      </c>
      <c r="B386" s="11">
        <v>230001</v>
      </c>
      <c r="C386" s="11">
        <v>332</v>
      </c>
      <c r="D386" s="11">
        <v>227</v>
      </c>
      <c r="E386" s="11">
        <v>13</v>
      </c>
      <c r="F386" s="11">
        <v>2</v>
      </c>
      <c r="G386" s="23">
        <f t="shared" si="32"/>
        <v>574</v>
      </c>
      <c r="H386" s="24">
        <f t="shared" si="33"/>
        <v>23</v>
      </c>
      <c r="I386" s="23">
        <f t="shared" si="34"/>
        <v>597</v>
      </c>
    </row>
    <row r="387" spans="1:9" x14ac:dyDescent="0.25">
      <c r="A387" s="22" t="str">
        <f t="shared" si="31"/>
        <v>City of Rye - 2</v>
      </c>
      <c r="B387" s="11">
        <v>230002</v>
      </c>
      <c r="C387" s="11">
        <v>240</v>
      </c>
      <c r="D387" s="11">
        <v>156</v>
      </c>
      <c r="E387" s="11">
        <v>2</v>
      </c>
      <c r="F387" s="11">
        <v>0</v>
      </c>
      <c r="G387" s="23">
        <f t="shared" si="32"/>
        <v>398</v>
      </c>
      <c r="H387" s="24">
        <f t="shared" si="33"/>
        <v>33</v>
      </c>
      <c r="I387" s="23">
        <f t="shared" si="34"/>
        <v>431</v>
      </c>
    </row>
    <row r="388" spans="1:9" x14ac:dyDescent="0.25">
      <c r="A388" s="22" t="str">
        <f t="shared" si="31"/>
        <v>City of Rye - 3</v>
      </c>
      <c r="B388" s="11">
        <v>230003</v>
      </c>
      <c r="C388" s="11">
        <v>182</v>
      </c>
      <c r="D388" s="11">
        <v>151</v>
      </c>
      <c r="E388" s="11">
        <v>17</v>
      </c>
      <c r="F388" s="11">
        <v>0</v>
      </c>
      <c r="G388" s="23">
        <f t="shared" si="32"/>
        <v>350</v>
      </c>
      <c r="H388" s="24">
        <f t="shared" si="33"/>
        <v>21</v>
      </c>
      <c r="I388" s="23">
        <f t="shared" si="34"/>
        <v>371</v>
      </c>
    </row>
    <row r="389" spans="1:9" x14ac:dyDescent="0.25">
      <c r="A389" s="22" t="str">
        <f t="shared" si="31"/>
        <v>City of Rye - 4</v>
      </c>
      <c r="B389" s="11">
        <v>230004</v>
      </c>
      <c r="C389" s="11">
        <v>205</v>
      </c>
      <c r="D389" s="11">
        <v>191</v>
      </c>
      <c r="E389" s="11">
        <v>8</v>
      </c>
      <c r="F389" s="11">
        <v>0</v>
      </c>
      <c r="G389" s="23">
        <f t="shared" si="32"/>
        <v>404</v>
      </c>
      <c r="H389" s="24">
        <f t="shared" si="33"/>
        <v>20</v>
      </c>
      <c r="I389" s="23">
        <f t="shared" si="34"/>
        <v>424</v>
      </c>
    </row>
    <row r="390" spans="1:9" x14ac:dyDescent="0.25">
      <c r="A390" s="22" t="str">
        <f t="shared" si="31"/>
        <v>City of Rye - 5</v>
      </c>
      <c r="B390" s="11">
        <v>230005</v>
      </c>
      <c r="C390" s="11">
        <v>179</v>
      </c>
      <c r="D390" s="11">
        <v>182</v>
      </c>
      <c r="E390" s="11">
        <v>2</v>
      </c>
      <c r="F390" s="11">
        <v>1</v>
      </c>
      <c r="G390" s="23">
        <f t="shared" si="32"/>
        <v>364</v>
      </c>
      <c r="H390" s="24">
        <f t="shared" si="33"/>
        <v>42</v>
      </c>
      <c r="I390" s="23">
        <f t="shared" si="34"/>
        <v>406</v>
      </c>
    </row>
    <row r="391" spans="1:9" x14ac:dyDescent="0.25">
      <c r="A391" s="22" t="str">
        <f t="shared" si="31"/>
        <v>City of Rye - 6</v>
      </c>
      <c r="B391" s="11">
        <v>230006</v>
      </c>
      <c r="C391" s="11">
        <v>250</v>
      </c>
      <c r="D391" s="11">
        <v>157</v>
      </c>
      <c r="E391" s="11">
        <v>16</v>
      </c>
      <c r="F391" s="11">
        <v>0</v>
      </c>
      <c r="G391" s="23">
        <f t="shared" si="32"/>
        <v>423</v>
      </c>
      <c r="H391" s="24">
        <f t="shared" si="33"/>
        <v>27</v>
      </c>
      <c r="I391" s="23">
        <f t="shared" si="34"/>
        <v>450</v>
      </c>
    </row>
    <row r="392" spans="1:9" x14ac:dyDescent="0.25">
      <c r="A392" s="22" t="str">
        <f t="shared" si="31"/>
        <v>City of Rye - 7</v>
      </c>
      <c r="B392" s="11">
        <v>230007</v>
      </c>
      <c r="C392" s="11">
        <v>275</v>
      </c>
      <c r="D392" s="11">
        <v>234</v>
      </c>
      <c r="E392" s="11">
        <v>10</v>
      </c>
      <c r="F392" s="11">
        <v>1</v>
      </c>
      <c r="G392" s="23">
        <f t="shared" si="32"/>
        <v>520</v>
      </c>
      <c r="H392" s="24">
        <f t="shared" si="33"/>
        <v>27</v>
      </c>
      <c r="I392" s="23">
        <f t="shared" si="34"/>
        <v>547</v>
      </c>
    </row>
    <row r="393" spans="1:9" x14ac:dyDescent="0.25">
      <c r="A393" s="22" t="str">
        <f t="shared" si="31"/>
        <v>City of Rye - 8</v>
      </c>
      <c r="B393" s="11">
        <v>230008</v>
      </c>
      <c r="C393" s="11">
        <v>314</v>
      </c>
      <c r="D393" s="11">
        <v>223</v>
      </c>
      <c r="E393" s="11">
        <v>8</v>
      </c>
      <c r="F393" s="11">
        <v>1</v>
      </c>
      <c r="G393" s="23">
        <f t="shared" si="32"/>
        <v>546</v>
      </c>
      <c r="H393" s="24">
        <f t="shared" si="33"/>
        <v>29</v>
      </c>
      <c r="I393" s="23">
        <f t="shared" si="34"/>
        <v>575</v>
      </c>
    </row>
    <row r="394" spans="1:9" x14ac:dyDescent="0.25">
      <c r="A394" s="22" t="str">
        <f t="shared" si="31"/>
        <v>City of Rye - 9</v>
      </c>
      <c r="B394" s="11">
        <v>230009</v>
      </c>
      <c r="C394" s="11">
        <v>353</v>
      </c>
      <c r="D394" s="11">
        <v>336</v>
      </c>
      <c r="E394" s="11">
        <v>10</v>
      </c>
      <c r="F394" s="11">
        <v>0</v>
      </c>
      <c r="G394" s="23">
        <f t="shared" si="32"/>
        <v>699</v>
      </c>
      <c r="H394" s="24">
        <f t="shared" si="33"/>
        <v>28</v>
      </c>
      <c r="I394" s="23">
        <f t="shared" si="34"/>
        <v>727</v>
      </c>
    </row>
    <row r="395" spans="1:9" x14ac:dyDescent="0.25">
      <c r="A395" s="22" t="str">
        <f t="shared" si="31"/>
        <v>City of Rye - 10</v>
      </c>
      <c r="B395" s="11">
        <v>230010</v>
      </c>
      <c r="C395" s="11">
        <v>239</v>
      </c>
      <c r="D395" s="11">
        <v>188</v>
      </c>
      <c r="E395" s="11">
        <v>8</v>
      </c>
      <c r="F395" s="11">
        <v>0</v>
      </c>
      <c r="G395" s="23">
        <f t="shared" si="32"/>
        <v>435</v>
      </c>
      <c r="H395" s="24">
        <f t="shared" si="33"/>
        <v>29</v>
      </c>
      <c r="I395" s="23">
        <f t="shared" si="34"/>
        <v>464</v>
      </c>
    </row>
    <row r="396" spans="1:9" x14ac:dyDescent="0.25">
      <c r="A396" s="22" t="str">
        <f t="shared" si="31"/>
        <v>City of Rye - 11</v>
      </c>
      <c r="B396" s="11">
        <v>230011</v>
      </c>
      <c r="C396" s="11">
        <v>210</v>
      </c>
      <c r="D396" s="11">
        <v>190</v>
      </c>
      <c r="E396" s="11">
        <v>9</v>
      </c>
      <c r="F396" s="11">
        <v>0</v>
      </c>
      <c r="G396" s="23">
        <f t="shared" si="32"/>
        <v>409</v>
      </c>
      <c r="H396" s="24">
        <f t="shared" si="33"/>
        <v>26</v>
      </c>
      <c r="I396" s="23">
        <f t="shared" si="34"/>
        <v>435</v>
      </c>
    </row>
    <row r="397" spans="1:9" x14ac:dyDescent="0.25">
      <c r="A397" s="22" t="str">
        <f t="shared" si="31"/>
        <v>City of Rye - 12</v>
      </c>
      <c r="B397" s="11">
        <v>230012</v>
      </c>
      <c r="C397" s="11">
        <v>211</v>
      </c>
      <c r="D397" s="11">
        <v>177</v>
      </c>
      <c r="E397" s="11">
        <v>8</v>
      </c>
      <c r="F397" s="11">
        <v>0</v>
      </c>
      <c r="G397" s="23">
        <f t="shared" si="32"/>
        <v>396</v>
      </c>
      <c r="H397" s="24">
        <f t="shared" si="33"/>
        <v>12</v>
      </c>
      <c r="I397" s="23">
        <f t="shared" si="34"/>
        <v>408</v>
      </c>
    </row>
    <row r="398" spans="1:9" x14ac:dyDescent="0.25">
      <c r="A398" s="22" t="str">
        <f t="shared" ref="A398:A463" si="36">VLOOKUP(B398,KEY,3,FALSE)</f>
        <v>City of Rye - 13</v>
      </c>
      <c r="B398" s="11">
        <v>230013</v>
      </c>
      <c r="C398" s="11">
        <v>272</v>
      </c>
      <c r="D398" s="11">
        <v>216</v>
      </c>
      <c r="E398" s="11">
        <v>12</v>
      </c>
      <c r="F398" s="11">
        <v>0</v>
      </c>
      <c r="G398" s="23">
        <f t="shared" si="32"/>
        <v>500</v>
      </c>
      <c r="H398" s="24">
        <f t="shared" si="33"/>
        <v>21</v>
      </c>
      <c r="I398" s="23">
        <f t="shared" si="34"/>
        <v>521</v>
      </c>
    </row>
    <row r="399" spans="1:9" ht="13.8" thickBot="1" x14ac:dyDescent="0.3">
      <c r="A399" s="18" t="str">
        <f t="shared" si="36"/>
        <v>City of Rye - 14</v>
      </c>
      <c r="B399" s="19">
        <v>230014</v>
      </c>
      <c r="C399" s="19">
        <v>205</v>
      </c>
      <c r="D399" s="19">
        <v>196</v>
      </c>
      <c r="E399" s="19">
        <v>10</v>
      </c>
      <c r="F399" s="19">
        <v>0</v>
      </c>
      <c r="G399" s="19">
        <f t="shared" si="32"/>
        <v>411</v>
      </c>
      <c r="H399" s="26">
        <f t="shared" si="33"/>
        <v>24</v>
      </c>
      <c r="I399" s="19">
        <f t="shared" si="34"/>
        <v>435</v>
      </c>
    </row>
    <row r="400" spans="1:9" x14ac:dyDescent="0.25">
      <c r="A400" s="22"/>
      <c r="B400" s="11" t="s">
        <v>977</v>
      </c>
      <c r="C400" s="11">
        <f>SUM(C386:C399)</f>
        <v>3467</v>
      </c>
      <c r="D400" s="11">
        <f t="shared" ref="D400:I400" si="37">SUM(D386:D399)</f>
        <v>2824</v>
      </c>
      <c r="E400" s="11">
        <f t="shared" si="37"/>
        <v>133</v>
      </c>
      <c r="F400" s="11">
        <f t="shared" si="37"/>
        <v>5</v>
      </c>
      <c r="G400" s="11">
        <f t="shared" si="37"/>
        <v>6429</v>
      </c>
      <c r="H400" s="11">
        <f t="shared" si="37"/>
        <v>362</v>
      </c>
      <c r="I400" s="11">
        <f t="shared" si="37"/>
        <v>6791</v>
      </c>
    </row>
    <row r="401" spans="1:9" x14ac:dyDescent="0.25">
      <c r="A401" s="22" t="str">
        <f t="shared" si="36"/>
        <v>City of White Plains - 1</v>
      </c>
      <c r="B401" s="11">
        <v>240001</v>
      </c>
      <c r="C401" s="11">
        <v>397</v>
      </c>
      <c r="D401" s="11">
        <v>273</v>
      </c>
      <c r="E401" s="11">
        <v>21</v>
      </c>
      <c r="F401" s="11">
        <v>0</v>
      </c>
      <c r="G401" s="23">
        <f t="shared" si="32"/>
        <v>691</v>
      </c>
      <c r="H401" s="24">
        <f t="shared" si="33"/>
        <v>41</v>
      </c>
      <c r="I401" s="23">
        <f t="shared" si="34"/>
        <v>732</v>
      </c>
    </row>
    <row r="402" spans="1:9" x14ac:dyDescent="0.25">
      <c r="A402" s="22" t="str">
        <f t="shared" si="36"/>
        <v>City of White Plains - 2</v>
      </c>
      <c r="B402" s="11">
        <v>240002</v>
      </c>
      <c r="C402" s="11">
        <v>403</v>
      </c>
      <c r="D402" s="11">
        <v>339</v>
      </c>
      <c r="E402" s="11">
        <v>19</v>
      </c>
      <c r="F402" s="11">
        <v>3</v>
      </c>
      <c r="G402" s="23">
        <f t="shared" si="32"/>
        <v>764</v>
      </c>
      <c r="H402" s="24">
        <f t="shared" si="33"/>
        <v>41</v>
      </c>
      <c r="I402" s="23">
        <f t="shared" si="34"/>
        <v>805</v>
      </c>
    </row>
    <row r="403" spans="1:9" x14ac:dyDescent="0.25">
      <c r="A403" s="22" t="str">
        <f t="shared" si="36"/>
        <v>City of White Plains - 3</v>
      </c>
      <c r="B403" s="11">
        <v>240003</v>
      </c>
      <c r="C403" s="11">
        <v>179</v>
      </c>
      <c r="D403" s="11">
        <v>145</v>
      </c>
      <c r="E403" s="11">
        <v>18</v>
      </c>
      <c r="F403" s="11">
        <v>0</v>
      </c>
      <c r="G403" s="23">
        <f t="shared" si="32"/>
        <v>342</v>
      </c>
      <c r="H403" s="24">
        <f t="shared" si="33"/>
        <v>28</v>
      </c>
      <c r="I403" s="23">
        <f t="shared" si="34"/>
        <v>370</v>
      </c>
    </row>
    <row r="404" spans="1:9" x14ac:dyDescent="0.25">
      <c r="A404" s="22" t="str">
        <f t="shared" si="36"/>
        <v>City of White Plains - 4</v>
      </c>
      <c r="B404" s="11">
        <v>240004</v>
      </c>
      <c r="C404" s="11">
        <v>332</v>
      </c>
      <c r="D404" s="11">
        <v>233</v>
      </c>
      <c r="E404" s="11">
        <v>27</v>
      </c>
      <c r="F404" s="11">
        <v>1</v>
      </c>
      <c r="G404" s="23">
        <f t="shared" si="32"/>
        <v>593</v>
      </c>
      <c r="H404" s="24">
        <f t="shared" si="33"/>
        <v>36</v>
      </c>
      <c r="I404" s="23">
        <f t="shared" si="34"/>
        <v>629</v>
      </c>
    </row>
    <row r="405" spans="1:9" x14ac:dyDescent="0.25">
      <c r="A405" s="22" t="str">
        <f t="shared" si="36"/>
        <v>City of White Plains - 5</v>
      </c>
      <c r="B405" s="11">
        <v>240005</v>
      </c>
      <c r="C405" s="11">
        <v>308</v>
      </c>
      <c r="D405" s="11">
        <v>214</v>
      </c>
      <c r="E405" s="11">
        <v>23</v>
      </c>
      <c r="F405" s="11">
        <v>8</v>
      </c>
      <c r="G405" s="23">
        <f t="shared" si="32"/>
        <v>553</v>
      </c>
      <c r="H405" s="24">
        <f t="shared" si="33"/>
        <v>43</v>
      </c>
      <c r="I405" s="23">
        <f t="shared" si="34"/>
        <v>596</v>
      </c>
    </row>
    <row r="406" spans="1:9" x14ac:dyDescent="0.25">
      <c r="A406" s="22" t="str">
        <f t="shared" si="36"/>
        <v>City of White Plains - 6</v>
      </c>
      <c r="B406" s="11">
        <v>240006</v>
      </c>
      <c r="C406" s="11">
        <v>240</v>
      </c>
      <c r="D406" s="11">
        <v>163</v>
      </c>
      <c r="E406" s="11">
        <v>30</v>
      </c>
      <c r="F406" s="11">
        <v>1</v>
      </c>
      <c r="G406" s="23">
        <f t="shared" si="32"/>
        <v>434</v>
      </c>
      <c r="H406" s="24">
        <f t="shared" si="33"/>
        <v>29</v>
      </c>
      <c r="I406" s="23">
        <f t="shared" si="34"/>
        <v>463</v>
      </c>
    </row>
    <row r="407" spans="1:9" x14ac:dyDescent="0.25">
      <c r="A407" s="22" t="str">
        <f t="shared" si="36"/>
        <v>City of White Plains - 7</v>
      </c>
      <c r="B407" s="11">
        <v>240007</v>
      </c>
      <c r="C407" s="11">
        <v>127</v>
      </c>
      <c r="D407" s="11">
        <v>71</v>
      </c>
      <c r="E407" s="11">
        <v>10</v>
      </c>
      <c r="F407" s="11">
        <v>3</v>
      </c>
      <c r="G407" s="23">
        <f t="shared" si="32"/>
        <v>211</v>
      </c>
      <c r="H407" s="24">
        <f t="shared" si="33"/>
        <v>20</v>
      </c>
      <c r="I407" s="23">
        <f t="shared" si="34"/>
        <v>231</v>
      </c>
    </row>
    <row r="408" spans="1:9" x14ac:dyDescent="0.25">
      <c r="A408" s="22" t="str">
        <f t="shared" si="36"/>
        <v>City of White Plains - 8</v>
      </c>
      <c r="B408" s="11">
        <v>240008</v>
      </c>
      <c r="C408" s="11">
        <v>43</v>
      </c>
      <c r="D408" s="11">
        <v>30</v>
      </c>
      <c r="E408" s="11">
        <v>3</v>
      </c>
      <c r="F408" s="11">
        <v>0</v>
      </c>
      <c r="G408" s="23">
        <f t="shared" si="32"/>
        <v>76</v>
      </c>
      <c r="H408" s="24">
        <f t="shared" si="33"/>
        <v>2</v>
      </c>
      <c r="I408" s="23">
        <f t="shared" si="34"/>
        <v>78</v>
      </c>
    </row>
    <row r="409" spans="1:9" x14ac:dyDescent="0.25">
      <c r="A409" s="22" t="str">
        <f t="shared" si="36"/>
        <v>City of White Plains - 9</v>
      </c>
      <c r="B409" s="11">
        <v>240009</v>
      </c>
      <c r="C409" s="11">
        <v>212</v>
      </c>
      <c r="D409" s="11">
        <v>141</v>
      </c>
      <c r="E409" s="11">
        <v>16</v>
      </c>
      <c r="F409" s="11">
        <v>0</v>
      </c>
      <c r="G409" s="23">
        <f t="shared" si="32"/>
        <v>369</v>
      </c>
      <c r="H409" s="24">
        <f t="shared" si="33"/>
        <v>26</v>
      </c>
      <c r="I409" s="23">
        <f t="shared" si="34"/>
        <v>395</v>
      </c>
    </row>
    <row r="410" spans="1:9" x14ac:dyDescent="0.25">
      <c r="A410" s="22" t="str">
        <f t="shared" si="36"/>
        <v>City of White Plains - 10</v>
      </c>
      <c r="B410" s="11">
        <v>240010</v>
      </c>
      <c r="C410" s="11">
        <v>402</v>
      </c>
      <c r="D410" s="11">
        <v>272</v>
      </c>
      <c r="E410" s="11">
        <v>16</v>
      </c>
      <c r="F410" s="11">
        <v>6</v>
      </c>
      <c r="G410" s="23">
        <f t="shared" si="32"/>
        <v>696</v>
      </c>
      <c r="H410" s="24">
        <f t="shared" si="33"/>
        <v>52</v>
      </c>
      <c r="I410" s="23">
        <f t="shared" si="34"/>
        <v>748</v>
      </c>
    </row>
    <row r="411" spans="1:9" x14ac:dyDescent="0.25">
      <c r="A411" s="22" t="str">
        <f t="shared" si="36"/>
        <v>City of White Plains - 11</v>
      </c>
      <c r="B411" s="11">
        <v>240011</v>
      </c>
      <c r="C411" s="11">
        <v>153</v>
      </c>
      <c r="D411" s="11">
        <v>116</v>
      </c>
      <c r="E411" s="11">
        <v>7</v>
      </c>
      <c r="F411" s="11">
        <v>0</v>
      </c>
      <c r="G411" s="23">
        <f t="shared" si="32"/>
        <v>276</v>
      </c>
      <c r="H411" s="24">
        <f t="shared" si="33"/>
        <v>17</v>
      </c>
      <c r="I411" s="23">
        <f t="shared" si="34"/>
        <v>293</v>
      </c>
    </row>
    <row r="412" spans="1:9" x14ac:dyDescent="0.25">
      <c r="A412" s="22" t="str">
        <f t="shared" si="36"/>
        <v>City of White Plains - 12</v>
      </c>
      <c r="B412" s="11">
        <v>240012</v>
      </c>
      <c r="C412" s="11">
        <v>336</v>
      </c>
      <c r="D412" s="11">
        <v>200</v>
      </c>
      <c r="E412" s="11">
        <v>17</v>
      </c>
      <c r="F412" s="11">
        <v>5</v>
      </c>
      <c r="G412" s="23">
        <f t="shared" si="32"/>
        <v>558</v>
      </c>
      <c r="H412" s="24">
        <f t="shared" si="33"/>
        <v>42</v>
      </c>
      <c r="I412" s="23">
        <f t="shared" si="34"/>
        <v>600</v>
      </c>
    </row>
    <row r="413" spans="1:9" x14ac:dyDescent="0.25">
      <c r="A413" s="22" t="str">
        <f t="shared" si="36"/>
        <v>City of White Plains - 13</v>
      </c>
      <c r="B413" s="11">
        <v>240013</v>
      </c>
      <c r="C413" s="11">
        <v>294</v>
      </c>
      <c r="D413" s="11">
        <v>211</v>
      </c>
      <c r="E413" s="11">
        <v>17</v>
      </c>
      <c r="F413" s="11">
        <v>0</v>
      </c>
      <c r="G413" s="23">
        <f t="shared" si="32"/>
        <v>522</v>
      </c>
      <c r="H413" s="24">
        <f t="shared" si="33"/>
        <v>26</v>
      </c>
      <c r="I413" s="23">
        <f t="shared" si="34"/>
        <v>548</v>
      </c>
    </row>
    <row r="414" spans="1:9" x14ac:dyDescent="0.25">
      <c r="A414" s="22" t="str">
        <f t="shared" si="36"/>
        <v>City of White Plains - 14</v>
      </c>
      <c r="B414" s="11">
        <v>240014</v>
      </c>
      <c r="C414" s="11">
        <v>262</v>
      </c>
      <c r="D414" s="11">
        <v>216</v>
      </c>
      <c r="E414" s="11">
        <v>16</v>
      </c>
      <c r="F414" s="11">
        <v>0</v>
      </c>
      <c r="G414" s="23">
        <f t="shared" si="32"/>
        <v>494</v>
      </c>
      <c r="H414" s="24">
        <f t="shared" si="33"/>
        <v>21</v>
      </c>
      <c r="I414" s="23">
        <f t="shared" si="34"/>
        <v>515</v>
      </c>
    </row>
    <row r="415" spans="1:9" x14ac:dyDescent="0.25">
      <c r="A415" s="22" t="str">
        <f t="shared" si="36"/>
        <v>City of White Plains - 15</v>
      </c>
      <c r="B415" s="11">
        <v>240015</v>
      </c>
      <c r="C415" s="11">
        <v>273</v>
      </c>
      <c r="D415" s="11">
        <v>203</v>
      </c>
      <c r="E415" s="11">
        <v>9</v>
      </c>
      <c r="F415" s="11">
        <v>0</v>
      </c>
      <c r="G415" s="23">
        <f t="shared" si="32"/>
        <v>485</v>
      </c>
      <c r="H415" s="24">
        <f t="shared" si="33"/>
        <v>35</v>
      </c>
      <c r="I415" s="23">
        <f t="shared" si="34"/>
        <v>520</v>
      </c>
    </row>
    <row r="416" spans="1:9" x14ac:dyDescent="0.25">
      <c r="A416" s="22" t="str">
        <f t="shared" si="36"/>
        <v>City of White Plains - 16</v>
      </c>
      <c r="B416" s="11">
        <v>240016</v>
      </c>
      <c r="C416" s="11">
        <v>332</v>
      </c>
      <c r="D416" s="11">
        <v>138</v>
      </c>
      <c r="E416" s="11">
        <v>18</v>
      </c>
      <c r="F416" s="11">
        <v>0</v>
      </c>
      <c r="G416" s="23">
        <f t="shared" si="32"/>
        <v>488</v>
      </c>
      <c r="H416" s="24">
        <f t="shared" si="33"/>
        <v>18</v>
      </c>
      <c r="I416" s="23">
        <f t="shared" si="34"/>
        <v>506</v>
      </c>
    </row>
    <row r="417" spans="1:9" x14ac:dyDescent="0.25">
      <c r="A417" s="22" t="str">
        <f t="shared" si="36"/>
        <v>City of White Plains - 17</v>
      </c>
      <c r="B417" s="11">
        <v>240017</v>
      </c>
      <c r="C417" s="11">
        <v>170</v>
      </c>
      <c r="D417" s="11">
        <v>32</v>
      </c>
      <c r="E417" s="11">
        <v>3</v>
      </c>
      <c r="F417" s="11">
        <v>0</v>
      </c>
      <c r="G417" s="23">
        <f t="shared" si="32"/>
        <v>205</v>
      </c>
      <c r="H417" s="24">
        <f t="shared" si="33"/>
        <v>18</v>
      </c>
      <c r="I417" s="23">
        <f t="shared" si="34"/>
        <v>223</v>
      </c>
    </row>
    <row r="418" spans="1:9" x14ac:dyDescent="0.25">
      <c r="A418" s="22" t="str">
        <f t="shared" si="36"/>
        <v>City of White Plains - 18</v>
      </c>
      <c r="B418" s="11">
        <v>240018</v>
      </c>
      <c r="C418" s="11">
        <v>291</v>
      </c>
      <c r="D418" s="11">
        <v>167</v>
      </c>
      <c r="E418" s="11">
        <v>34</v>
      </c>
      <c r="F418" s="11">
        <v>0</v>
      </c>
      <c r="G418" s="23">
        <f t="shared" si="32"/>
        <v>492</v>
      </c>
      <c r="H418" s="24">
        <f t="shared" si="33"/>
        <v>31</v>
      </c>
      <c r="I418" s="23">
        <f t="shared" si="34"/>
        <v>523</v>
      </c>
    </row>
    <row r="419" spans="1:9" x14ac:dyDescent="0.25">
      <c r="A419" s="22" t="str">
        <f t="shared" si="36"/>
        <v>City of White Plains - 19</v>
      </c>
      <c r="B419" s="11">
        <v>240019</v>
      </c>
      <c r="C419" s="11">
        <v>450</v>
      </c>
      <c r="D419" s="11">
        <v>108</v>
      </c>
      <c r="E419" s="11">
        <v>17</v>
      </c>
      <c r="F419" s="11">
        <v>1</v>
      </c>
      <c r="G419" s="23">
        <f t="shared" si="32"/>
        <v>576</v>
      </c>
      <c r="H419" s="24">
        <f t="shared" si="33"/>
        <v>28</v>
      </c>
      <c r="I419" s="23">
        <f t="shared" si="34"/>
        <v>604</v>
      </c>
    </row>
    <row r="420" spans="1:9" x14ac:dyDescent="0.25">
      <c r="A420" s="22" t="str">
        <f t="shared" si="36"/>
        <v>City of White Plains - 20</v>
      </c>
      <c r="B420" s="11">
        <v>240020</v>
      </c>
      <c r="C420" s="11">
        <v>411</v>
      </c>
      <c r="D420" s="11">
        <v>149</v>
      </c>
      <c r="E420" s="11">
        <v>18</v>
      </c>
      <c r="F420" s="11">
        <v>0</v>
      </c>
      <c r="G420" s="23">
        <f t="shared" si="32"/>
        <v>578</v>
      </c>
      <c r="H420" s="24">
        <f t="shared" si="33"/>
        <v>44</v>
      </c>
      <c r="I420" s="23">
        <f t="shared" si="34"/>
        <v>622</v>
      </c>
    </row>
    <row r="421" spans="1:9" x14ac:dyDescent="0.25">
      <c r="A421" s="22" t="str">
        <f t="shared" si="36"/>
        <v>City of White Plains - 21</v>
      </c>
      <c r="B421" s="11">
        <v>240021</v>
      </c>
      <c r="C421" s="11">
        <v>235</v>
      </c>
      <c r="D421" s="11">
        <v>82</v>
      </c>
      <c r="E421" s="11">
        <v>21</v>
      </c>
      <c r="F421" s="11">
        <v>0</v>
      </c>
      <c r="G421" s="23">
        <f t="shared" si="32"/>
        <v>338</v>
      </c>
      <c r="H421" s="24">
        <f t="shared" si="33"/>
        <v>15</v>
      </c>
      <c r="I421" s="23">
        <f t="shared" si="34"/>
        <v>353</v>
      </c>
    </row>
    <row r="422" spans="1:9" x14ac:dyDescent="0.25">
      <c r="A422" s="22" t="str">
        <f t="shared" si="36"/>
        <v>City of White Plains - 22</v>
      </c>
      <c r="B422" s="11">
        <v>240022</v>
      </c>
      <c r="C422" s="11">
        <v>101</v>
      </c>
      <c r="D422" s="11">
        <v>66</v>
      </c>
      <c r="E422" s="11">
        <v>18</v>
      </c>
      <c r="F422" s="11">
        <v>0</v>
      </c>
      <c r="G422" s="23">
        <f t="shared" si="32"/>
        <v>185</v>
      </c>
      <c r="H422" s="24">
        <f t="shared" si="33"/>
        <v>15</v>
      </c>
      <c r="I422" s="23">
        <f t="shared" si="34"/>
        <v>200</v>
      </c>
    </row>
    <row r="423" spans="1:9" x14ac:dyDescent="0.25">
      <c r="A423" s="22" t="str">
        <f t="shared" si="36"/>
        <v>City of White Plains - 23</v>
      </c>
      <c r="B423" s="11">
        <v>240023</v>
      </c>
      <c r="C423" s="11">
        <v>262</v>
      </c>
      <c r="D423" s="11">
        <v>69</v>
      </c>
      <c r="E423" s="11">
        <v>11</v>
      </c>
      <c r="F423" s="11">
        <v>0</v>
      </c>
      <c r="G423" s="23">
        <f t="shared" si="32"/>
        <v>342</v>
      </c>
      <c r="H423" s="24">
        <f t="shared" si="33"/>
        <v>20</v>
      </c>
      <c r="I423" s="23">
        <f t="shared" si="34"/>
        <v>362</v>
      </c>
    </row>
    <row r="424" spans="1:9" x14ac:dyDescent="0.25">
      <c r="A424" s="22" t="str">
        <f t="shared" si="36"/>
        <v>City of White Plains - 24</v>
      </c>
      <c r="B424" s="11">
        <v>240024</v>
      </c>
      <c r="C424" s="11">
        <v>415</v>
      </c>
      <c r="D424" s="11">
        <v>160</v>
      </c>
      <c r="E424" s="11">
        <v>31</v>
      </c>
      <c r="F424" s="11">
        <v>0</v>
      </c>
      <c r="G424" s="23">
        <f t="shared" si="32"/>
        <v>606</v>
      </c>
      <c r="H424" s="24">
        <f t="shared" si="33"/>
        <v>27</v>
      </c>
      <c r="I424" s="23">
        <f t="shared" si="34"/>
        <v>633</v>
      </c>
    </row>
    <row r="425" spans="1:9" x14ac:dyDescent="0.25">
      <c r="A425" s="22" t="str">
        <f t="shared" si="36"/>
        <v>City of White Plains - 25</v>
      </c>
      <c r="B425" s="11">
        <v>240025</v>
      </c>
      <c r="C425" s="11">
        <v>359</v>
      </c>
      <c r="D425" s="11">
        <v>160</v>
      </c>
      <c r="E425" s="11">
        <v>12</v>
      </c>
      <c r="F425" s="11">
        <v>0</v>
      </c>
      <c r="G425" s="23">
        <f t="shared" si="32"/>
        <v>531</v>
      </c>
      <c r="H425" s="24">
        <f t="shared" si="33"/>
        <v>31</v>
      </c>
      <c r="I425" s="23">
        <f t="shared" si="34"/>
        <v>562</v>
      </c>
    </row>
    <row r="426" spans="1:9" x14ac:dyDescent="0.25">
      <c r="A426" s="22" t="str">
        <f t="shared" si="36"/>
        <v>City of White Plains - 26</v>
      </c>
      <c r="B426" s="11">
        <v>240026</v>
      </c>
      <c r="C426" s="11">
        <v>182</v>
      </c>
      <c r="D426" s="11">
        <v>71</v>
      </c>
      <c r="E426" s="11">
        <v>17</v>
      </c>
      <c r="F426" s="11">
        <v>0</v>
      </c>
      <c r="G426" s="23">
        <f t="shared" si="32"/>
        <v>270</v>
      </c>
      <c r="H426" s="24">
        <f t="shared" si="33"/>
        <v>22</v>
      </c>
      <c r="I426" s="23">
        <f t="shared" si="34"/>
        <v>292</v>
      </c>
    </row>
    <row r="427" spans="1:9" x14ac:dyDescent="0.25">
      <c r="A427" s="22" t="str">
        <f t="shared" si="36"/>
        <v>City of White Plains - 27</v>
      </c>
      <c r="B427" s="11">
        <v>240027</v>
      </c>
      <c r="C427" s="11">
        <v>291</v>
      </c>
      <c r="D427" s="11">
        <v>216</v>
      </c>
      <c r="E427" s="11">
        <v>25</v>
      </c>
      <c r="F427" s="11">
        <v>0</v>
      </c>
      <c r="G427" s="23">
        <f t="shared" si="32"/>
        <v>532</v>
      </c>
      <c r="H427" s="24">
        <f t="shared" si="33"/>
        <v>40</v>
      </c>
      <c r="I427" s="23">
        <f t="shared" si="34"/>
        <v>572</v>
      </c>
    </row>
    <row r="428" spans="1:9" x14ac:dyDescent="0.25">
      <c r="A428" s="22" t="str">
        <f t="shared" si="36"/>
        <v>City of White Plains - 28</v>
      </c>
      <c r="B428" s="11">
        <v>240028</v>
      </c>
      <c r="C428" s="11">
        <v>196</v>
      </c>
      <c r="D428" s="11">
        <v>106</v>
      </c>
      <c r="E428" s="11">
        <v>12</v>
      </c>
      <c r="F428" s="11">
        <v>0</v>
      </c>
      <c r="G428" s="23">
        <f t="shared" si="32"/>
        <v>314</v>
      </c>
      <c r="H428" s="24">
        <f t="shared" si="33"/>
        <v>21</v>
      </c>
      <c r="I428" s="23">
        <f t="shared" si="34"/>
        <v>335</v>
      </c>
    </row>
    <row r="429" spans="1:9" x14ac:dyDescent="0.25">
      <c r="A429" s="22" t="str">
        <f t="shared" si="36"/>
        <v>City of White Plains - 29</v>
      </c>
      <c r="B429" s="11">
        <v>240029</v>
      </c>
      <c r="C429" s="11">
        <v>248</v>
      </c>
      <c r="D429" s="11">
        <v>184</v>
      </c>
      <c r="E429" s="11">
        <v>16</v>
      </c>
      <c r="F429" s="11">
        <v>2</v>
      </c>
      <c r="G429" s="23">
        <f t="shared" si="32"/>
        <v>450</v>
      </c>
      <c r="H429" s="24">
        <f t="shared" si="33"/>
        <v>45</v>
      </c>
      <c r="I429" s="23">
        <f t="shared" si="34"/>
        <v>495</v>
      </c>
    </row>
    <row r="430" spans="1:9" x14ac:dyDescent="0.25">
      <c r="A430" s="22" t="str">
        <f t="shared" si="36"/>
        <v>City of White Plains - 30</v>
      </c>
      <c r="B430" s="11">
        <v>240030</v>
      </c>
      <c r="C430" s="11">
        <v>378</v>
      </c>
      <c r="D430" s="11">
        <v>178</v>
      </c>
      <c r="E430" s="11">
        <v>16</v>
      </c>
      <c r="F430" s="11">
        <v>0</v>
      </c>
      <c r="G430" s="23">
        <f t="shared" si="32"/>
        <v>572</v>
      </c>
      <c r="H430" s="24">
        <f t="shared" si="33"/>
        <v>37</v>
      </c>
      <c r="I430" s="23">
        <f t="shared" si="34"/>
        <v>609</v>
      </c>
    </row>
    <row r="431" spans="1:9" x14ac:dyDescent="0.25">
      <c r="A431" s="22" t="str">
        <f t="shared" si="36"/>
        <v>City of White Plains - 31</v>
      </c>
      <c r="B431" s="11">
        <v>240031</v>
      </c>
      <c r="C431" s="11">
        <v>93</v>
      </c>
      <c r="D431" s="11">
        <v>21</v>
      </c>
      <c r="E431" s="11">
        <v>2</v>
      </c>
      <c r="F431" s="11">
        <v>0</v>
      </c>
      <c r="G431" s="23">
        <f t="shared" si="32"/>
        <v>116</v>
      </c>
      <c r="H431" s="24">
        <f t="shared" si="33"/>
        <v>4</v>
      </c>
      <c r="I431" s="23">
        <f t="shared" si="34"/>
        <v>120</v>
      </c>
    </row>
    <row r="432" spans="1:9" x14ac:dyDescent="0.25">
      <c r="A432" s="22" t="str">
        <f t="shared" si="36"/>
        <v>City of White Plains - 32</v>
      </c>
      <c r="B432" s="11">
        <v>240032</v>
      </c>
      <c r="C432" s="11">
        <v>58</v>
      </c>
      <c r="D432" s="11">
        <v>33</v>
      </c>
      <c r="E432" s="11">
        <v>2</v>
      </c>
      <c r="F432" s="11">
        <v>0</v>
      </c>
      <c r="G432" s="23">
        <f t="shared" si="32"/>
        <v>93</v>
      </c>
      <c r="H432" s="24">
        <f t="shared" si="33"/>
        <v>8</v>
      </c>
      <c r="I432" s="23">
        <f t="shared" si="34"/>
        <v>101</v>
      </c>
    </row>
    <row r="433" spans="1:9" x14ac:dyDescent="0.25">
      <c r="A433" s="22" t="str">
        <f t="shared" si="36"/>
        <v>City of White Plains - 33</v>
      </c>
      <c r="B433" s="11">
        <v>240033</v>
      </c>
      <c r="C433" s="11">
        <v>256</v>
      </c>
      <c r="D433" s="11">
        <v>74</v>
      </c>
      <c r="E433" s="11">
        <v>11</v>
      </c>
      <c r="F433" s="11">
        <v>0</v>
      </c>
      <c r="G433" s="23">
        <f t="shared" si="32"/>
        <v>341</v>
      </c>
      <c r="H433" s="24">
        <f t="shared" si="33"/>
        <v>18</v>
      </c>
      <c r="I433" s="23">
        <f t="shared" si="34"/>
        <v>359</v>
      </c>
    </row>
    <row r="434" spans="1:9" x14ac:dyDescent="0.25">
      <c r="A434" s="22" t="str">
        <f t="shared" si="36"/>
        <v>City of White Plains - 34</v>
      </c>
      <c r="B434" s="11">
        <v>240034</v>
      </c>
      <c r="C434" s="11">
        <v>429</v>
      </c>
      <c r="D434" s="11">
        <v>190</v>
      </c>
      <c r="E434" s="11">
        <v>19</v>
      </c>
      <c r="F434" s="11">
        <v>0</v>
      </c>
      <c r="G434" s="23">
        <f t="shared" si="32"/>
        <v>638</v>
      </c>
      <c r="H434" s="24">
        <f t="shared" si="33"/>
        <v>37</v>
      </c>
      <c r="I434" s="23">
        <f t="shared" si="34"/>
        <v>675</v>
      </c>
    </row>
    <row r="435" spans="1:9" x14ac:dyDescent="0.25">
      <c r="A435" s="22" t="str">
        <f t="shared" si="36"/>
        <v>City of White Plains - 35</v>
      </c>
      <c r="B435" s="11">
        <v>240035</v>
      </c>
      <c r="C435" s="11">
        <v>125</v>
      </c>
      <c r="D435" s="11">
        <v>44</v>
      </c>
      <c r="E435" s="11">
        <v>5</v>
      </c>
      <c r="F435" s="11">
        <v>1</v>
      </c>
      <c r="G435" s="23">
        <f t="shared" ref="G435:G501" si="38">SUM(C435:F435)</f>
        <v>175</v>
      </c>
      <c r="H435" s="24">
        <f t="shared" ref="H435:H501" si="39">SUM(I435-G435)</f>
        <v>9</v>
      </c>
      <c r="I435" s="23">
        <f t="shared" ref="I435:I501" si="40">VLOOKUP(B435,KEY,2,FALSE)</f>
        <v>184</v>
      </c>
    </row>
    <row r="436" spans="1:9" x14ac:dyDescent="0.25">
      <c r="A436" s="22" t="str">
        <f t="shared" si="36"/>
        <v>City of White Plains - 36</v>
      </c>
      <c r="B436" s="11">
        <v>240036</v>
      </c>
      <c r="C436" s="11">
        <v>299</v>
      </c>
      <c r="D436" s="11">
        <v>101</v>
      </c>
      <c r="E436" s="11">
        <v>20</v>
      </c>
      <c r="F436" s="11">
        <v>1</v>
      </c>
      <c r="G436" s="23">
        <f t="shared" si="38"/>
        <v>421</v>
      </c>
      <c r="H436" s="24">
        <f t="shared" si="39"/>
        <v>36</v>
      </c>
      <c r="I436" s="23">
        <f t="shared" si="40"/>
        <v>457</v>
      </c>
    </row>
    <row r="437" spans="1:9" x14ac:dyDescent="0.25">
      <c r="A437" s="22" t="str">
        <f t="shared" si="36"/>
        <v>City of White Plains - 37</v>
      </c>
      <c r="B437" s="11">
        <v>240037</v>
      </c>
      <c r="C437" s="11">
        <v>181</v>
      </c>
      <c r="D437" s="11">
        <v>72</v>
      </c>
      <c r="E437" s="11">
        <v>6</v>
      </c>
      <c r="F437" s="11">
        <v>1</v>
      </c>
      <c r="G437" s="23">
        <f t="shared" si="38"/>
        <v>260</v>
      </c>
      <c r="H437" s="24">
        <f t="shared" si="39"/>
        <v>15</v>
      </c>
      <c r="I437" s="23">
        <f t="shared" si="40"/>
        <v>275</v>
      </c>
    </row>
    <row r="438" spans="1:9" x14ac:dyDescent="0.25">
      <c r="A438" s="22" t="str">
        <f t="shared" si="36"/>
        <v>City of White Plains - 38</v>
      </c>
      <c r="B438" s="11">
        <v>240038</v>
      </c>
      <c r="C438" s="11">
        <v>193</v>
      </c>
      <c r="D438" s="11">
        <v>21</v>
      </c>
      <c r="E438" s="11">
        <v>10</v>
      </c>
      <c r="F438" s="11">
        <v>0</v>
      </c>
      <c r="G438" s="23">
        <f t="shared" si="38"/>
        <v>224</v>
      </c>
      <c r="H438" s="24">
        <f t="shared" si="39"/>
        <v>23</v>
      </c>
      <c r="I438" s="23">
        <f t="shared" si="40"/>
        <v>247</v>
      </c>
    </row>
    <row r="439" spans="1:9" x14ac:dyDescent="0.25">
      <c r="A439" s="22" t="str">
        <f t="shared" si="36"/>
        <v>City of White Plains - 39</v>
      </c>
      <c r="B439" s="11">
        <v>240039</v>
      </c>
      <c r="C439" s="11">
        <v>240</v>
      </c>
      <c r="D439" s="11">
        <v>114</v>
      </c>
      <c r="E439" s="11">
        <v>15</v>
      </c>
      <c r="F439" s="11">
        <v>0</v>
      </c>
      <c r="G439" s="23">
        <f t="shared" si="38"/>
        <v>369</v>
      </c>
      <c r="H439" s="24">
        <f t="shared" si="39"/>
        <v>19</v>
      </c>
      <c r="I439" s="23">
        <f t="shared" si="40"/>
        <v>388</v>
      </c>
    </row>
    <row r="440" spans="1:9" x14ac:dyDescent="0.25">
      <c r="A440" s="22" t="str">
        <f t="shared" si="36"/>
        <v>City of White Plains - 40</v>
      </c>
      <c r="B440" s="11">
        <v>240040</v>
      </c>
      <c r="C440" s="11">
        <v>155</v>
      </c>
      <c r="D440" s="11">
        <v>31</v>
      </c>
      <c r="E440" s="11">
        <v>11</v>
      </c>
      <c r="F440" s="11">
        <v>0</v>
      </c>
      <c r="G440" s="23">
        <f t="shared" si="38"/>
        <v>197</v>
      </c>
      <c r="H440" s="24">
        <f t="shared" si="39"/>
        <v>10</v>
      </c>
      <c r="I440" s="23">
        <f t="shared" si="40"/>
        <v>207</v>
      </c>
    </row>
    <row r="441" spans="1:9" x14ac:dyDescent="0.25">
      <c r="A441" s="22" t="str">
        <f t="shared" si="36"/>
        <v>City of White Plains - 41</v>
      </c>
      <c r="B441" s="11">
        <v>240041</v>
      </c>
      <c r="C441" s="11">
        <v>368</v>
      </c>
      <c r="D441" s="11">
        <v>99</v>
      </c>
      <c r="E441" s="11">
        <v>17</v>
      </c>
      <c r="F441" s="11">
        <v>0</v>
      </c>
      <c r="G441" s="23">
        <f t="shared" si="38"/>
        <v>484</v>
      </c>
      <c r="H441" s="24">
        <f t="shared" si="39"/>
        <v>23</v>
      </c>
      <c r="I441" s="23">
        <f t="shared" si="40"/>
        <v>507</v>
      </c>
    </row>
    <row r="442" spans="1:9" x14ac:dyDescent="0.25">
      <c r="A442" s="22" t="str">
        <f t="shared" si="36"/>
        <v>City of White Plains - 42</v>
      </c>
      <c r="B442" s="11">
        <v>240042</v>
      </c>
      <c r="C442" s="11">
        <v>416</v>
      </c>
      <c r="D442" s="11">
        <v>226</v>
      </c>
      <c r="E442" s="11">
        <v>30</v>
      </c>
      <c r="F442" s="11">
        <v>3</v>
      </c>
      <c r="G442" s="23">
        <f t="shared" si="38"/>
        <v>675</v>
      </c>
      <c r="H442" s="24">
        <f t="shared" si="39"/>
        <v>41</v>
      </c>
      <c r="I442" s="23">
        <f t="shared" si="40"/>
        <v>716</v>
      </c>
    </row>
    <row r="443" spans="1:9" x14ac:dyDescent="0.25">
      <c r="A443" s="22" t="str">
        <f t="shared" si="36"/>
        <v>City of White Plains - 43</v>
      </c>
      <c r="B443" s="11">
        <v>240043</v>
      </c>
      <c r="C443" s="11">
        <v>158</v>
      </c>
      <c r="D443" s="11">
        <v>63</v>
      </c>
      <c r="E443" s="11">
        <v>11</v>
      </c>
      <c r="F443" s="11">
        <v>1</v>
      </c>
      <c r="G443" s="23">
        <f t="shared" si="38"/>
        <v>233</v>
      </c>
      <c r="H443" s="24">
        <f t="shared" si="39"/>
        <v>10</v>
      </c>
      <c r="I443" s="23">
        <f t="shared" si="40"/>
        <v>243</v>
      </c>
    </row>
    <row r="444" spans="1:9" x14ac:dyDescent="0.25">
      <c r="A444" s="22" t="str">
        <f t="shared" si="36"/>
        <v>City of White Plains - 44</v>
      </c>
      <c r="B444" s="11">
        <v>240044</v>
      </c>
      <c r="C444" s="11">
        <v>1</v>
      </c>
      <c r="D444" s="11">
        <v>0</v>
      </c>
      <c r="E444" s="11">
        <v>0</v>
      </c>
      <c r="F444" s="11">
        <v>0</v>
      </c>
      <c r="G444" s="23">
        <f t="shared" si="38"/>
        <v>1</v>
      </c>
      <c r="H444" s="24">
        <f t="shared" si="39"/>
        <v>0</v>
      </c>
      <c r="I444" s="23">
        <f t="shared" si="40"/>
        <v>1</v>
      </c>
    </row>
    <row r="445" spans="1:9" x14ac:dyDescent="0.25">
      <c r="A445" s="22" t="str">
        <f t="shared" si="36"/>
        <v>City of White Plains - 45</v>
      </c>
      <c r="B445" s="11">
        <v>240045</v>
      </c>
      <c r="C445" s="11">
        <v>74</v>
      </c>
      <c r="D445" s="11">
        <v>36</v>
      </c>
      <c r="E445" s="11">
        <v>6</v>
      </c>
      <c r="F445" s="11">
        <v>0</v>
      </c>
      <c r="G445" s="23">
        <f t="shared" si="38"/>
        <v>116</v>
      </c>
      <c r="H445" s="24">
        <f t="shared" si="39"/>
        <v>3</v>
      </c>
      <c r="I445" s="23">
        <f t="shared" si="40"/>
        <v>119</v>
      </c>
    </row>
    <row r="446" spans="1:9" x14ac:dyDescent="0.25">
      <c r="A446" s="22" t="str">
        <f t="shared" si="36"/>
        <v>City of White Plains - 46</v>
      </c>
      <c r="B446" s="11">
        <v>240046</v>
      </c>
      <c r="C446" s="11">
        <v>70</v>
      </c>
      <c r="D446" s="11">
        <v>21</v>
      </c>
      <c r="E446" s="11">
        <v>9</v>
      </c>
      <c r="F446" s="11">
        <v>0</v>
      </c>
      <c r="G446" s="23">
        <f t="shared" si="38"/>
        <v>100</v>
      </c>
      <c r="H446" s="24">
        <f t="shared" si="39"/>
        <v>8</v>
      </c>
      <c r="I446" s="23">
        <f t="shared" si="40"/>
        <v>108</v>
      </c>
    </row>
    <row r="447" spans="1:9" ht="13.8" thickBot="1" x14ac:dyDescent="0.3">
      <c r="A447" s="18" t="str">
        <f t="shared" si="36"/>
        <v>City of White Plains - 47</v>
      </c>
      <c r="B447" s="19">
        <v>240047</v>
      </c>
      <c r="C447" s="19">
        <v>17</v>
      </c>
      <c r="D447" s="19">
        <v>6</v>
      </c>
      <c r="E447" s="19">
        <v>5</v>
      </c>
      <c r="F447" s="19">
        <v>0</v>
      </c>
      <c r="G447" s="19">
        <f t="shared" si="38"/>
        <v>28</v>
      </c>
      <c r="H447" s="26">
        <f t="shared" si="39"/>
        <v>4</v>
      </c>
      <c r="I447" s="19">
        <f t="shared" si="40"/>
        <v>32</v>
      </c>
    </row>
    <row r="448" spans="1:9" x14ac:dyDescent="0.25">
      <c r="A448" s="22"/>
      <c r="B448" s="11" t="s">
        <v>977</v>
      </c>
      <c r="C448" s="11">
        <f>SUM(C401:C447)</f>
        <v>11415</v>
      </c>
      <c r="D448" s="11">
        <f t="shared" ref="D448:I448" si="41">SUM(D401:D447)</f>
        <v>5865</v>
      </c>
      <c r="E448" s="11">
        <f t="shared" si="41"/>
        <v>697</v>
      </c>
      <c r="F448" s="11">
        <f t="shared" si="41"/>
        <v>37</v>
      </c>
      <c r="G448" s="11">
        <f t="shared" si="41"/>
        <v>18014</v>
      </c>
      <c r="H448" s="11">
        <f t="shared" si="41"/>
        <v>1139</v>
      </c>
      <c r="I448" s="11">
        <f t="shared" si="41"/>
        <v>19153</v>
      </c>
    </row>
    <row r="449" spans="1:9" x14ac:dyDescent="0.25">
      <c r="A449" s="22" t="str">
        <f t="shared" si="36"/>
        <v>City of Yonkers Ward 1 ED 1</v>
      </c>
      <c r="B449" s="11">
        <v>250101</v>
      </c>
      <c r="C449" s="11">
        <v>291</v>
      </c>
      <c r="D449" s="11">
        <v>64</v>
      </c>
      <c r="E449" s="11">
        <v>15</v>
      </c>
      <c r="F449" s="11">
        <v>0</v>
      </c>
      <c r="G449" s="23">
        <f t="shared" si="38"/>
        <v>370</v>
      </c>
      <c r="H449" s="24">
        <f t="shared" si="39"/>
        <v>14</v>
      </c>
      <c r="I449" s="23">
        <f t="shared" si="40"/>
        <v>384</v>
      </c>
    </row>
    <row r="450" spans="1:9" x14ac:dyDescent="0.25">
      <c r="A450" s="22" t="str">
        <f t="shared" si="36"/>
        <v>City of Yonkers Ward 1 ED 2</v>
      </c>
      <c r="B450" s="11">
        <v>250102</v>
      </c>
      <c r="C450" s="11">
        <v>82</v>
      </c>
      <c r="D450" s="11">
        <v>15</v>
      </c>
      <c r="E450" s="11">
        <v>3</v>
      </c>
      <c r="F450" s="11">
        <v>0</v>
      </c>
      <c r="G450" s="23">
        <f t="shared" si="38"/>
        <v>100</v>
      </c>
      <c r="H450" s="24">
        <f t="shared" si="39"/>
        <v>11</v>
      </c>
      <c r="I450" s="23">
        <f t="shared" si="40"/>
        <v>111</v>
      </c>
    </row>
    <row r="451" spans="1:9" x14ac:dyDescent="0.25">
      <c r="A451" s="22" t="str">
        <f t="shared" si="36"/>
        <v>City of Yonkers Ward 1 ED 3</v>
      </c>
      <c r="B451" s="11">
        <v>250103</v>
      </c>
      <c r="C451" s="11">
        <v>16</v>
      </c>
      <c r="D451" s="11">
        <v>4</v>
      </c>
      <c r="E451" s="11">
        <v>2</v>
      </c>
      <c r="F451" s="11">
        <v>0</v>
      </c>
      <c r="G451" s="23">
        <f t="shared" si="38"/>
        <v>22</v>
      </c>
      <c r="H451" s="24">
        <f t="shared" si="39"/>
        <v>2</v>
      </c>
      <c r="I451" s="23">
        <f t="shared" si="40"/>
        <v>24</v>
      </c>
    </row>
    <row r="452" spans="1:9" x14ac:dyDescent="0.25">
      <c r="A452" s="22" t="str">
        <f t="shared" si="36"/>
        <v>City of Yonkers Ward 1 ED 4</v>
      </c>
      <c r="B452" s="11">
        <v>250104</v>
      </c>
      <c r="C452" s="11">
        <v>18</v>
      </c>
      <c r="D452" s="11">
        <v>4</v>
      </c>
      <c r="E452" s="11">
        <v>1</v>
      </c>
      <c r="F452" s="11">
        <v>0</v>
      </c>
      <c r="G452" s="23">
        <f t="shared" si="38"/>
        <v>23</v>
      </c>
      <c r="H452" s="24">
        <f t="shared" si="39"/>
        <v>1</v>
      </c>
      <c r="I452" s="23">
        <f t="shared" si="40"/>
        <v>24</v>
      </c>
    </row>
    <row r="453" spans="1:9" x14ac:dyDescent="0.25">
      <c r="A453" s="22" t="str">
        <f t="shared" si="36"/>
        <v>City of Yonkers Ward 1 ED 5</v>
      </c>
      <c r="B453" s="11">
        <v>250105</v>
      </c>
      <c r="C453" s="11">
        <v>176</v>
      </c>
      <c r="D453" s="11">
        <v>22</v>
      </c>
      <c r="E453" s="11">
        <v>1</v>
      </c>
      <c r="F453" s="11">
        <v>1</v>
      </c>
      <c r="G453" s="23">
        <f t="shared" si="38"/>
        <v>200</v>
      </c>
      <c r="H453" s="24">
        <f t="shared" si="39"/>
        <v>40</v>
      </c>
      <c r="I453" s="23">
        <f t="shared" si="40"/>
        <v>240</v>
      </c>
    </row>
    <row r="454" spans="1:9" x14ac:dyDescent="0.25">
      <c r="A454" s="22" t="str">
        <f t="shared" si="36"/>
        <v>City of Yonkers Ward 1 ED 6</v>
      </c>
      <c r="B454" s="11">
        <v>250106</v>
      </c>
      <c r="C454" s="11">
        <v>85</v>
      </c>
      <c r="D454" s="11">
        <v>24</v>
      </c>
      <c r="E454" s="11">
        <v>3</v>
      </c>
      <c r="F454" s="11">
        <v>0</v>
      </c>
      <c r="G454" s="23">
        <f t="shared" si="38"/>
        <v>112</v>
      </c>
      <c r="H454" s="24">
        <f t="shared" si="39"/>
        <v>14</v>
      </c>
      <c r="I454" s="23">
        <f t="shared" si="40"/>
        <v>126</v>
      </c>
    </row>
    <row r="455" spans="1:9" x14ac:dyDescent="0.25">
      <c r="A455" s="22" t="str">
        <f t="shared" si="36"/>
        <v>City of Yonkers Ward 1 ED 7</v>
      </c>
      <c r="B455" s="11">
        <v>250107</v>
      </c>
      <c r="C455" s="11">
        <v>169</v>
      </c>
      <c r="D455" s="11">
        <v>25</v>
      </c>
      <c r="E455" s="11">
        <v>10</v>
      </c>
      <c r="F455" s="11">
        <v>0</v>
      </c>
      <c r="G455" s="23">
        <f t="shared" si="38"/>
        <v>204</v>
      </c>
      <c r="H455" s="24">
        <f t="shared" si="39"/>
        <v>5</v>
      </c>
      <c r="I455" s="23">
        <f t="shared" si="40"/>
        <v>209</v>
      </c>
    </row>
    <row r="456" spans="1:9" x14ac:dyDescent="0.25">
      <c r="A456" s="22" t="str">
        <f t="shared" si="36"/>
        <v>City of Yonkers Ward 1 ED 8</v>
      </c>
      <c r="B456" s="11">
        <v>250108</v>
      </c>
      <c r="C456" s="11">
        <v>200</v>
      </c>
      <c r="D456" s="11">
        <v>24</v>
      </c>
      <c r="E456" s="11">
        <v>4</v>
      </c>
      <c r="F456" s="11">
        <v>0</v>
      </c>
      <c r="G456" s="23">
        <f t="shared" si="38"/>
        <v>228</v>
      </c>
      <c r="H456" s="24">
        <f t="shared" si="39"/>
        <v>17</v>
      </c>
      <c r="I456" s="23">
        <f t="shared" si="40"/>
        <v>245</v>
      </c>
    </row>
    <row r="457" spans="1:9" x14ac:dyDescent="0.25">
      <c r="A457" s="22" t="str">
        <f t="shared" si="36"/>
        <v>City of Yonkers Ward 1 ED 9</v>
      </c>
      <c r="B457" s="11">
        <v>250109</v>
      </c>
      <c r="C457" s="11">
        <v>81</v>
      </c>
      <c r="D457" s="11">
        <v>6</v>
      </c>
      <c r="E457" s="11">
        <v>3</v>
      </c>
      <c r="F457" s="11">
        <v>0</v>
      </c>
      <c r="G457" s="23">
        <f t="shared" si="38"/>
        <v>90</v>
      </c>
      <c r="H457" s="24">
        <f t="shared" si="39"/>
        <v>9</v>
      </c>
      <c r="I457" s="23">
        <f t="shared" si="40"/>
        <v>99</v>
      </c>
    </row>
    <row r="458" spans="1:9" x14ac:dyDescent="0.25">
      <c r="A458" s="22" t="str">
        <f t="shared" si="36"/>
        <v>City of Yonkers Ward 1 ED 10</v>
      </c>
      <c r="B458" s="11">
        <v>250110</v>
      </c>
      <c r="C458" s="11">
        <v>119</v>
      </c>
      <c r="D458" s="11">
        <v>33</v>
      </c>
      <c r="E458" s="11">
        <v>2</v>
      </c>
      <c r="F458" s="11">
        <v>0</v>
      </c>
      <c r="G458" s="23">
        <f t="shared" si="38"/>
        <v>154</v>
      </c>
      <c r="H458" s="24">
        <f t="shared" si="39"/>
        <v>15</v>
      </c>
      <c r="I458" s="23">
        <f t="shared" si="40"/>
        <v>169</v>
      </c>
    </row>
    <row r="459" spans="1:9" x14ac:dyDescent="0.25">
      <c r="A459" s="22" t="str">
        <f t="shared" si="36"/>
        <v>City of Yonkers Ward 1 ED 11</v>
      </c>
      <c r="B459" s="11">
        <v>250111</v>
      </c>
      <c r="C459" s="11">
        <v>247</v>
      </c>
      <c r="D459" s="11">
        <v>23</v>
      </c>
      <c r="E459" s="11">
        <v>1</v>
      </c>
      <c r="F459" s="11">
        <v>0</v>
      </c>
      <c r="G459" s="23">
        <f t="shared" si="38"/>
        <v>271</v>
      </c>
      <c r="H459" s="24">
        <f t="shared" si="39"/>
        <v>21</v>
      </c>
      <c r="I459" s="23">
        <f t="shared" si="40"/>
        <v>292</v>
      </c>
    </row>
    <row r="460" spans="1:9" x14ac:dyDescent="0.25">
      <c r="A460" s="22" t="str">
        <f t="shared" si="36"/>
        <v>City of Yonkers Ward 1 ED 12</v>
      </c>
      <c r="B460" s="11">
        <v>250112</v>
      </c>
      <c r="C460" s="11">
        <v>138</v>
      </c>
      <c r="D460" s="11">
        <v>25</v>
      </c>
      <c r="E460" s="11">
        <v>3</v>
      </c>
      <c r="F460" s="11">
        <v>0</v>
      </c>
      <c r="G460" s="23">
        <f t="shared" si="38"/>
        <v>166</v>
      </c>
      <c r="H460" s="24">
        <f t="shared" si="39"/>
        <v>20</v>
      </c>
      <c r="I460" s="23">
        <f t="shared" si="40"/>
        <v>186</v>
      </c>
    </row>
    <row r="461" spans="1:9" x14ac:dyDescent="0.25">
      <c r="A461" s="22" t="str">
        <f t="shared" si="36"/>
        <v>City of Yonkers Ward 1 ED 18</v>
      </c>
      <c r="B461" s="11">
        <v>250118</v>
      </c>
      <c r="C461" s="11">
        <v>131</v>
      </c>
      <c r="D461" s="11">
        <v>50</v>
      </c>
      <c r="E461" s="11">
        <v>2</v>
      </c>
      <c r="F461" s="11">
        <v>0</v>
      </c>
      <c r="G461" s="23">
        <f t="shared" si="38"/>
        <v>183</v>
      </c>
      <c r="H461" s="24">
        <f t="shared" si="39"/>
        <v>12</v>
      </c>
      <c r="I461" s="23">
        <f t="shared" si="40"/>
        <v>195</v>
      </c>
    </row>
    <row r="462" spans="1:9" x14ac:dyDescent="0.25">
      <c r="A462" s="22" t="str">
        <f t="shared" si="36"/>
        <v>City of Yonkers Ward 1 ED 22</v>
      </c>
      <c r="B462" s="11">
        <v>250122</v>
      </c>
      <c r="C462" s="11">
        <v>100</v>
      </c>
      <c r="D462" s="11">
        <v>28</v>
      </c>
      <c r="E462" s="11">
        <v>15</v>
      </c>
      <c r="F462" s="11">
        <v>0</v>
      </c>
      <c r="G462" s="23">
        <f t="shared" si="38"/>
        <v>143</v>
      </c>
      <c r="H462" s="24">
        <f t="shared" si="39"/>
        <v>5</v>
      </c>
      <c r="I462" s="23">
        <f t="shared" si="40"/>
        <v>148</v>
      </c>
    </row>
    <row r="463" spans="1:9" ht="13.8" thickBot="1" x14ac:dyDescent="0.3">
      <c r="A463" s="18" t="str">
        <f t="shared" si="36"/>
        <v>City of Yonkers Ward 1 ED 26</v>
      </c>
      <c r="B463" s="19">
        <v>250126</v>
      </c>
      <c r="C463" s="19">
        <v>58</v>
      </c>
      <c r="D463" s="19">
        <v>17</v>
      </c>
      <c r="E463" s="19">
        <v>2</v>
      </c>
      <c r="F463" s="19">
        <v>0</v>
      </c>
      <c r="G463" s="19">
        <f t="shared" si="38"/>
        <v>77</v>
      </c>
      <c r="H463" s="26">
        <f t="shared" si="39"/>
        <v>22</v>
      </c>
      <c r="I463" s="19">
        <f t="shared" si="40"/>
        <v>99</v>
      </c>
    </row>
    <row r="464" spans="1:9" x14ac:dyDescent="0.25">
      <c r="A464" s="22"/>
      <c r="B464" s="11" t="s">
        <v>977</v>
      </c>
      <c r="C464" s="11">
        <f>SUM(C449:C463)</f>
        <v>1911</v>
      </c>
      <c r="D464" s="11">
        <f t="shared" ref="D464:I464" si="42">SUM(D449:D463)</f>
        <v>364</v>
      </c>
      <c r="E464" s="11">
        <f t="shared" si="42"/>
        <v>67</v>
      </c>
      <c r="F464" s="11">
        <f t="shared" si="42"/>
        <v>1</v>
      </c>
      <c r="G464" s="11">
        <f t="shared" si="42"/>
        <v>2343</v>
      </c>
      <c r="H464" s="11">
        <f t="shared" si="42"/>
        <v>208</v>
      </c>
      <c r="I464" s="11">
        <f t="shared" si="42"/>
        <v>2551</v>
      </c>
    </row>
    <row r="465" spans="1:9" x14ac:dyDescent="0.25">
      <c r="A465" s="22" t="str">
        <f t="shared" ref="A465:A530" si="43">VLOOKUP(B465,KEY,3,FALSE)</f>
        <v>City of Yonkers Ward 2 ED 1</v>
      </c>
      <c r="B465" s="11">
        <v>250201</v>
      </c>
      <c r="C465" s="11">
        <v>95</v>
      </c>
      <c r="D465" s="11">
        <v>164</v>
      </c>
      <c r="E465" s="11">
        <v>7</v>
      </c>
      <c r="F465" s="11">
        <v>0</v>
      </c>
      <c r="G465" s="23">
        <f t="shared" si="38"/>
        <v>266</v>
      </c>
      <c r="H465" s="24">
        <f t="shared" si="39"/>
        <v>20</v>
      </c>
      <c r="I465" s="23">
        <f t="shared" si="40"/>
        <v>286</v>
      </c>
    </row>
    <row r="466" spans="1:9" x14ac:dyDescent="0.25">
      <c r="A466" s="22" t="str">
        <f t="shared" si="43"/>
        <v>City of Yonkers Ward 2 ED 2</v>
      </c>
      <c r="B466" s="11">
        <v>250202</v>
      </c>
      <c r="C466" s="11">
        <v>140</v>
      </c>
      <c r="D466" s="11">
        <v>160</v>
      </c>
      <c r="E466" s="11">
        <v>3</v>
      </c>
      <c r="F466" s="11">
        <v>0</v>
      </c>
      <c r="G466" s="23">
        <f t="shared" si="38"/>
        <v>303</v>
      </c>
      <c r="H466" s="24">
        <f t="shared" si="39"/>
        <v>30</v>
      </c>
      <c r="I466" s="23">
        <f t="shared" si="40"/>
        <v>333</v>
      </c>
    </row>
    <row r="467" spans="1:9" x14ac:dyDescent="0.25">
      <c r="A467" s="22" t="str">
        <f t="shared" si="43"/>
        <v>City of Yonkers Ward 2 ED 3</v>
      </c>
      <c r="B467" s="11">
        <v>250203</v>
      </c>
      <c r="C467" s="11">
        <v>171</v>
      </c>
      <c r="D467" s="11">
        <v>212</v>
      </c>
      <c r="E467" s="11">
        <v>7</v>
      </c>
      <c r="F467" s="11">
        <v>0</v>
      </c>
      <c r="G467" s="23">
        <f t="shared" si="38"/>
        <v>390</v>
      </c>
      <c r="H467" s="24">
        <f t="shared" si="39"/>
        <v>38</v>
      </c>
      <c r="I467" s="23">
        <f t="shared" si="40"/>
        <v>428</v>
      </c>
    </row>
    <row r="468" spans="1:9" x14ac:dyDescent="0.25">
      <c r="A468" s="22" t="str">
        <f t="shared" si="43"/>
        <v>City of Yonkers Ward 2 ED 4</v>
      </c>
      <c r="B468" s="11">
        <v>250204</v>
      </c>
      <c r="C468" s="11">
        <v>52</v>
      </c>
      <c r="D468" s="11">
        <v>103</v>
      </c>
      <c r="E468" s="11">
        <v>8</v>
      </c>
      <c r="F468" s="11">
        <v>0</v>
      </c>
      <c r="G468" s="23">
        <f t="shared" si="38"/>
        <v>163</v>
      </c>
      <c r="H468" s="24">
        <f t="shared" si="39"/>
        <v>12</v>
      </c>
      <c r="I468" s="23">
        <f t="shared" si="40"/>
        <v>175</v>
      </c>
    </row>
    <row r="469" spans="1:9" x14ac:dyDescent="0.25">
      <c r="A469" s="22" t="str">
        <f t="shared" si="43"/>
        <v>City of Yonkers Ward 2 ED 5</v>
      </c>
      <c r="B469" s="11">
        <v>250205</v>
      </c>
      <c r="C469" s="11">
        <v>90</v>
      </c>
      <c r="D469" s="11">
        <v>228</v>
      </c>
      <c r="E469" s="11">
        <v>4</v>
      </c>
      <c r="F469" s="11">
        <v>0</v>
      </c>
      <c r="G469" s="23">
        <f t="shared" si="38"/>
        <v>322</v>
      </c>
      <c r="H469" s="24">
        <f t="shared" si="39"/>
        <v>24</v>
      </c>
      <c r="I469" s="23">
        <f t="shared" si="40"/>
        <v>346</v>
      </c>
    </row>
    <row r="470" spans="1:9" x14ac:dyDescent="0.25">
      <c r="A470" s="22" t="str">
        <f t="shared" si="43"/>
        <v>City of Yonkers Ward 2 ED 6</v>
      </c>
      <c r="B470" s="11">
        <v>250206</v>
      </c>
      <c r="C470" s="11">
        <v>103</v>
      </c>
      <c r="D470" s="11">
        <v>81</v>
      </c>
      <c r="E470" s="11">
        <v>5</v>
      </c>
      <c r="F470" s="11">
        <v>1</v>
      </c>
      <c r="G470" s="23">
        <f t="shared" si="38"/>
        <v>190</v>
      </c>
      <c r="H470" s="24">
        <f t="shared" si="39"/>
        <v>19</v>
      </c>
      <c r="I470" s="23">
        <f t="shared" si="40"/>
        <v>209</v>
      </c>
    </row>
    <row r="471" spans="1:9" x14ac:dyDescent="0.25">
      <c r="A471" s="22" t="str">
        <f t="shared" si="43"/>
        <v>City of Yonkers Ward 2 ED 7</v>
      </c>
      <c r="B471" s="11">
        <v>250207</v>
      </c>
      <c r="C471" s="11">
        <v>126</v>
      </c>
      <c r="D471" s="11">
        <v>59</v>
      </c>
      <c r="E471" s="11">
        <v>10</v>
      </c>
      <c r="F471" s="11">
        <v>0</v>
      </c>
      <c r="G471" s="23">
        <f t="shared" si="38"/>
        <v>195</v>
      </c>
      <c r="H471" s="24">
        <f t="shared" si="39"/>
        <v>13</v>
      </c>
      <c r="I471" s="23">
        <f t="shared" si="40"/>
        <v>208</v>
      </c>
    </row>
    <row r="472" spans="1:9" x14ac:dyDescent="0.25">
      <c r="A472" s="22" t="str">
        <f t="shared" si="43"/>
        <v>City of Yonkers Ward 2 ED 8</v>
      </c>
      <c r="B472" s="11">
        <v>250208</v>
      </c>
      <c r="C472" s="11">
        <v>51</v>
      </c>
      <c r="D472" s="11">
        <v>31</v>
      </c>
      <c r="E472" s="11">
        <v>5</v>
      </c>
      <c r="F472" s="11">
        <v>0</v>
      </c>
      <c r="G472" s="23">
        <f t="shared" si="38"/>
        <v>87</v>
      </c>
      <c r="H472" s="24">
        <f t="shared" si="39"/>
        <v>5</v>
      </c>
      <c r="I472" s="23">
        <f t="shared" si="40"/>
        <v>92</v>
      </c>
    </row>
    <row r="473" spans="1:9" x14ac:dyDescent="0.25">
      <c r="A473" s="22" t="str">
        <f t="shared" si="43"/>
        <v>City of Yonkers Ward 2 ED 9</v>
      </c>
      <c r="B473" s="11">
        <v>250209</v>
      </c>
      <c r="C473" s="11">
        <v>115</v>
      </c>
      <c r="D473" s="11">
        <v>155</v>
      </c>
      <c r="E473" s="11">
        <v>4</v>
      </c>
      <c r="F473" s="11">
        <v>0</v>
      </c>
      <c r="G473" s="23">
        <f t="shared" si="38"/>
        <v>274</v>
      </c>
      <c r="H473" s="24">
        <f t="shared" si="39"/>
        <v>18</v>
      </c>
      <c r="I473" s="23">
        <f t="shared" si="40"/>
        <v>292</v>
      </c>
    </row>
    <row r="474" spans="1:9" x14ac:dyDescent="0.25">
      <c r="A474" s="22" t="str">
        <f t="shared" si="43"/>
        <v>City of Yonkers Ward 2 ED 10</v>
      </c>
      <c r="B474" s="11">
        <v>250210</v>
      </c>
      <c r="C474" s="11">
        <v>61</v>
      </c>
      <c r="D474" s="11">
        <v>57</v>
      </c>
      <c r="E474" s="11">
        <v>5</v>
      </c>
      <c r="F474" s="11">
        <v>0</v>
      </c>
      <c r="G474" s="23">
        <f t="shared" si="38"/>
        <v>123</v>
      </c>
      <c r="H474" s="24">
        <f t="shared" si="39"/>
        <v>4</v>
      </c>
      <c r="I474" s="23">
        <f t="shared" si="40"/>
        <v>127</v>
      </c>
    </row>
    <row r="475" spans="1:9" x14ac:dyDescent="0.25">
      <c r="A475" s="22" t="str">
        <f t="shared" si="43"/>
        <v>City of Yonkers Ward 2 ED 11</v>
      </c>
      <c r="B475" s="11">
        <v>250211</v>
      </c>
      <c r="C475" s="11">
        <v>236</v>
      </c>
      <c r="D475" s="11">
        <v>198</v>
      </c>
      <c r="E475" s="11">
        <v>25</v>
      </c>
      <c r="F475" s="11">
        <v>2</v>
      </c>
      <c r="G475" s="23">
        <f t="shared" si="38"/>
        <v>461</v>
      </c>
      <c r="H475" s="24">
        <f t="shared" si="39"/>
        <v>42</v>
      </c>
      <c r="I475" s="23">
        <f t="shared" si="40"/>
        <v>503</v>
      </c>
    </row>
    <row r="476" spans="1:9" x14ac:dyDescent="0.25">
      <c r="A476" s="22" t="str">
        <f t="shared" si="43"/>
        <v>City of Yonkers Ward 2 ED 12</v>
      </c>
      <c r="B476" s="11">
        <v>250212</v>
      </c>
      <c r="C476" s="11">
        <v>146</v>
      </c>
      <c r="D476" s="11">
        <v>209</v>
      </c>
      <c r="E476" s="11">
        <v>7</v>
      </c>
      <c r="F476" s="11">
        <v>0</v>
      </c>
      <c r="G476" s="23">
        <f t="shared" si="38"/>
        <v>362</v>
      </c>
      <c r="H476" s="24">
        <f t="shared" si="39"/>
        <v>43</v>
      </c>
      <c r="I476" s="23">
        <f t="shared" si="40"/>
        <v>405</v>
      </c>
    </row>
    <row r="477" spans="1:9" x14ac:dyDescent="0.25">
      <c r="A477" s="22" t="str">
        <f t="shared" si="43"/>
        <v>City of Yonkers Ward 2 ED 13</v>
      </c>
      <c r="B477" s="11">
        <v>250213</v>
      </c>
      <c r="C477" s="11">
        <v>107</v>
      </c>
      <c r="D477" s="11">
        <v>76</v>
      </c>
      <c r="E477" s="11">
        <v>3</v>
      </c>
      <c r="F477" s="11">
        <v>0</v>
      </c>
      <c r="G477" s="23">
        <f t="shared" si="38"/>
        <v>186</v>
      </c>
      <c r="H477" s="24">
        <f t="shared" si="39"/>
        <v>18</v>
      </c>
      <c r="I477" s="23">
        <f t="shared" si="40"/>
        <v>204</v>
      </c>
    </row>
    <row r="478" spans="1:9" x14ac:dyDescent="0.25">
      <c r="A478" s="22" t="str">
        <f t="shared" si="43"/>
        <v>City of Yonkers Ward 2 ED 14</v>
      </c>
      <c r="B478" s="11">
        <v>250214</v>
      </c>
      <c r="C478" s="11">
        <v>39</v>
      </c>
      <c r="D478" s="11">
        <v>41</v>
      </c>
      <c r="E478" s="11">
        <v>7</v>
      </c>
      <c r="F478" s="11">
        <v>0</v>
      </c>
      <c r="G478" s="23">
        <f t="shared" si="38"/>
        <v>87</v>
      </c>
      <c r="H478" s="24">
        <f t="shared" si="39"/>
        <v>7</v>
      </c>
      <c r="I478" s="23">
        <f t="shared" si="40"/>
        <v>94</v>
      </c>
    </row>
    <row r="479" spans="1:9" x14ac:dyDescent="0.25">
      <c r="A479" s="22" t="str">
        <f t="shared" si="43"/>
        <v>City of Yonkers Ward 2 ED 16</v>
      </c>
      <c r="B479" s="11">
        <v>250216</v>
      </c>
      <c r="C479" s="11">
        <v>67</v>
      </c>
      <c r="D479" s="11">
        <v>114</v>
      </c>
      <c r="E479" s="11">
        <v>4</v>
      </c>
      <c r="F479" s="11">
        <v>0</v>
      </c>
      <c r="G479" s="23">
        <f t="shared" si="38"/>
        <v>185</v>
      </c>
      <c r="H479" s="24">
        <f t="shared" si="39"/>
        <v>6</v>
      </c>
      <c r="I479" s="23">
        <f t="shared" si="40"/>
        <v>191</v>
      </c>
    </row>
    <row r="480" spans="1:9" x14ac:dyDescent="0.25">
      <c r="A480" s="22" t="str">
        <f t="shared" si="43"/>
        <v>City of Yonkers Ward 2 ED 18</v>
      </c>
      <c r="B480" s="11">
        <v>250218</v>
      </c>
      <c r="C480" s="11">
        <v>93</v>
      </c>
      <c r="D480" s="11">
        <v>27</v>
      </c>
      <c r="E480" s="11">
        <v>1</v>
      </c>
      <c r="F480" s="11">
        <v>0</v>
      </c>
      <c r="G480" s="23">
        <f t="shared" si="38"/>
        <v>121</v>
      </c>
      <c r="H480" s="24">
        <f t="shared" si="39"/>
        <v>8</v>
      </c>
      <c r="I480" s="23">
        <f t="shared" si="40"/>
        <v>129</v>
      </c>
    </row>
    <row r="481" spans="1:9" x14ac:dyDescent="0.25">
      <c r="A481" s="22" t="str">
        <f t="shared" si="43"/>
        <v>City of Yonkers Ward 2 ED 20</v>
      </c>
      <c r="B481" s="11">
        <v>250220</v>
      </c>
      <c r="C481" s="11">
        <v>72</v>
      </c>
      <c r="D481" s="11">
        <v>39</v>
      </c>
      <c r="E481" s="11">
        <v>1</v>
      </c>
      <c r="F481" s="11">
        <v>0</v>
      </c>
      <c r="G481" s="23">
        <f t="shared" si="38"/>
        <v>112</v>
      </c>
      <c r="H481" s="24">
        <f t="shared" si="39"/>
        <v>17</v>
      </c>
      <c r="I481" s="23">
        <f t="shared" si="40"/>
        <v>129</v>
      </c>
    </row>
    <row r="482" spans="1:9" x14ac:dyDescent="0.25">
      <c r="A482" s="22" t="str">
        <f t="shared" si="43"/>
        <v>City of Yonkers Ward 2 ED 22</v>
      </c>
      <c r="B482" s="11">
        <v>250222</v>
      </c>
      <c r="C482" s="11">
        <v>0</v>
      </c>
      <c r="D482" s="11">
        <v>0</v>
      </c>
      <c r="E482" s="11">
        <v>0</v>
      </c>
      <c r="F482" s="11">
        <v>0</v>
      </c>
      <c r="G482" s="23">
        <f t="shared" si="38"/>
        <v>0</v>
      </c>
      <c r="H482" s="24">
        <f t="shared" si="39"/>
        <v>0</v>
      </c>
      <c r="I482" s="23">
        <f t="shared" si="40"/>
        <v>0</v>
      </c>
    </row>
    <row r="483" spans="1:9" x14ac:dyDescent="0.25">
      <c r="A483" s="22" t="str">
        <f t="shared" si="43"/>
        <v>City of Yonkers Ward 2 ED 23</v>
      </c>
      <c r="B483" s="11">
        <v>250223</v>
      </c>
      <c r="C483" s="11">
        <v>0</v>
      </c>
      <c r="D483" s="11">
        <v>0</v>
      </c>
      <c r="E483" s="11">
        <v>0</v>
      </c>
      <c r="F483" s="11">
        <v>0</v>
      </c>
      <c r="G483" s="23">
        <f t="shared" si="38"/>
        <v>0</v>
      </c>
      <c r="H483" s="24">
        <f t="shared" si="39"/>
        <v>0</v>
      </c>
      <c r="I483" s="23">
        <f t="shared" si="40"/>
        <v>0</v>
      </c>
    </row>
    <row r="484" spans="1:9" x14ac:dyDescent="0.25">
      <c r="A484" s="22" t="str">
        <f t="shared" si="43"/>
        <v>City of Yonkers Ward 2 ED 24</v>
      </c>
      <c r="B484" s="11">
        <v>250224</v>
      </c>
      <c r="C484" s="11">
        <v>56</v>
      </c>
      <c r="D484" s="11">
        <v>79</v>
      </c>
      <c r="E484" s="11">
        <v>3</v>
      </c>
      <c r="F484" s="11">
        <v>0</v>
      </c>
      <c r="G484" s="23">
        <f t="shared" si="38"/>
        <v>138</v>
      </c>
      <c r="H484" s="24">
        <f t="shared" si="39"/>
        <v>11</v>
      </c>
      <c r="I484" s="23">
        <f t="shared" si="40"/>
        <v>149</v>
      </c>
    </row>
    <row r="485" spans="1:9" x14ac:dyDescent="0.25">
      <c r="A485" s="22" t="str">
        <f t="shared" si="43"/>
        <v>City of Yonkers Ward 2 ED 26</v>
      </c>
      <c r="B485" s="11">
        <v>250226</v>
      </c>
      <c r="C485" s="11">
        <v>68</v>
      </c>
      <c r="D485" s="11">
        <v>30</v>
      </c>
      <c r="E485" s="11">
        <v>2</v>
      </c>
      <c r="F485" s="11">
        <v>0</v>
      </c>
      <c r="G485" s="23">
        <f t="shared" si="38"/>
        <v>100</v>
      </c>
      <c r="H485" s="24">
        <f t="shared" si="39"/>
        <v>9</v>
      </c>
      <c r="I485" s="23">
        <f t="shared" si="40"/>
        <v>109</v>
      </c>
    </row>
    <row r="486" spans="1:9" ht="13.8" thickBot="1" x14ac:dyDescent="0.3">
      <c r="A486" s="18" t="str">
        <f t="shared" si="43"/>
        <v>City of Yonkers Ward 2 ED 29</v>
      </c>
      <c r="B486" s="19">
        <v>250229</v>
      </c>
      <c r="C486" s="19">
        <v>0</v>
      </c>
      <c r="D486" s="19">
        <v>0</v>
      </c>
      <c r="E486" s="19">
        <v>0</v>
      </c>
      <c r="F486" s="19">
        <v>0</v>
      </c>
      <c r="G486" s="19">
        <f t="shared" si="38"/>
        <v>0</v>
      </c>
      <c r="H486" s="26">
        <f t="shared" si="39"/>
        <v>0</v>
      </c>
      <c r="I486" s="19">
        <f t="shared" si="40"/>
        <v>0</v>
      </c>
    </row>
    <row r="487" spans="1:9" x14ac:dyDescent="0.25">
      <c r="A487" s="22"/>
      <c r="B487" s="11" t="s">
        <v>977</v>
      </c>
      <c r="C487" s="11">
        <f>SUM(C465:C486)</f>
        <v>1888</v>
      </c>
      <c r="D487" s="11">
        <f t="shared" ref="D487:I487" si="44">SUM(D465:D486)</f>
        <v>2063</v>
      </c>
      <c r="E487" s="11">
        <f t="shared" si="44"/>
        <v>111</v>
      </c>
      <c r="F487" s="11">
        <f t="shared" si="44"/>
        <v>3</v>
      </c>
      <c r="G487" s="11">
        <f t="shared" si="44"/>
        <v>4065</v>
      </c>
      <c r="H487" s="11">
        <f t="shared" si="44"/>
        <v>344</v>
      </c>
      <c r="I487" s="11">
        <f t="shared" si="44"/>
        <v>4409</v>
      </c>
    </row>
    <row r="488" spans="1:9" x14ac:dyDescent="0.25">
      <c r="A488" s="22" t="str">
        <f t="shared" si="43"/>
        <v>City of Yonkers Ward 3 ED 1</v>
      </c>
      <c r="B488" s="11">
        <v>250301</v>
      </c>
      <c r="C488" s="11">
        <v>25</v>
      </c>
      <c r="D488" s="11">
        <v>4</v>
      </c>
      <c r="E488" s="11">
        <v>0</v>
      </c>
      <c r="F488" s="11">
        <v>0</v>
      </c>
      <c r="G488" s="23">
        <f t="shared" si="38"/>
        <v>29</v>
      </c>
      <c r="H488" s="24">
        <f t="shared" si="39"/>
        <v>2</v>
      </c>
      <c r="I488" s="23">
        <f t="shared" si="40"/>
        <v>31</v>
      </c>
    </row>
    <row r="489" spans="1:9" x14ac:dyDescent="0.25">
      <c r="A489" s="22" t="str">
        <f t="shared" si="43"/>
        <v>City of Yonkers Ward 3 ED 2</v>
      </c>
      <c r="B489" s="11">
        <v>250302</v>
      </c>
      <c r="C489" s="11">
        <v>46</v>
      </c>
      <c r="D489" s="11">
        <v>53</v>
      </c>
      <c r="E489" s="11">
        <v>3</v>
      </c>
      <c r="F489" s="11">
        <v>0</v>
      </c>
      <c r="G489" s="23">
        <f t="shared" si="38"/>
        <v>102</v>
      </c>
      <c r="H489" s="24">
        <f t="shared" si="39"/>
        <v>6</v>
      </c>
      <c r="I489" s="23">
        <f t="shared" si="40"/>
        <v>108</v>
      </c>
    </row>
    <row r="490" spans="1:9" x14ac:dyDescent="0.25">
      <c r="A490" s="22" t="str">
        <f t="shared" si="43"/>
        <v>City of Yonkers Ward 3 ED 3</v>
      </c>
      <c r="B490" s="11">
        <v>250303</v>
      </c>
      <c r="C490" s="11">
        <v>162</v>
      </c>
      <c r="D490" s="11">
        <v>31</v>
      </c>
      <c r="E490" s="11">
        <v>8</v>
      </c>
      <c r="F490" s="11">
        <v>1</v>
      </c>
      <c r="G490" s="23">
        <f t="shared" si="38"/>
        <v>202</v>
      </c>
      <c r="H490" s="24">
        <f t="shared" si="39"/>
        <v>15</v>
      </c>
      <c r="I490" s="23">
        <f t="shared" si="40"/>
        <v>217</v>
      </c>
    </row>
    <row r="491" spans="1:9" x14ac:dyDescent="0.25">
      <c r="A491" s="22" t="str">
        <f t="shared" si="43"/>
        <v>City of Yonkers Ward 3 ED 4</v>
      </c>
      <c r="B491" s="11">
        <v>250304</v>
      </c>
      <c r="C491" s="11">
        <v>81</v>
      </c>
      <c r="D491" s="11">
        <v>60</v>
      </c>
      <c r="E491" s="11">
        <v>8</v>
      </c>
      <c r="F491" s="11">
        <v>0</v>
      </c>
      <c r="G491" s="23">
        <f t="shared" si="38"/>
        <v>149</v>
      </c>
      <c r="H491" s="24">
        <f t="shared" si="39"/>
        <v>14</v>
      </c>
      <c r="I491" s="23">
        <f t="shared" si="40"/>
        <v>163</v>
      </c>
    </row>
    <row r="492" spans="1:9" x14ac:dyDescent="0.25">
      <c r="A492" s="22" t="str">
        <f t="shared" si="43"/>
        <v>City of Yonkers Ward 3 ED 5</v>
      </c>
      <c r="B492" s="11">
        <v>250305</v>
      </c>
      <c r="C492" s="11">
        <v>12</v>
      </c>
      <c r="D492" s="11">
        <v>8</v>
      </c>
      <c r="E492" s="11">
        <v>0</v>
      </c>
      <c r="F492" s="11">
        <v>0</v>
      </c>
      <c r="G492" s="23">
        <f t="shared" si="38"/>
        <v>20</v>
      </c>
      <c r="H492" s="24">
        <f t="shared" si="39"/>
        <v>0</v>
      </c>
      <c r="I492" s="23">
        <f t="shared" si="40"/>
        <v>20</v>
      </c>
    </row>
    <row r="493" spans="1:9" x14ac:dyDescent="0.25">
      <c r="A493" s="22" t="str">
        <f t="shared" si="43"/>
        <v>City of Yonkers Ward 3 ED 6</v>
      </c>
      <c r="B493" s="11">
        <v>250306</v>
      </c>
      <c r="C493" s="11">
        <v>37</v>
      </c>
      <c r="D493" s="11">
        <v>38</v>
      </c>
      <c r="E493" s="11">
        <v>1</v>
      </c>
      <c r="F493" s="11">
        <v>0</v>
      </c>
      <c r="G493" s="23">
        <f t="shared" si="38"/>
        <v>76</v>
      </c>
      <c r="H493" s="24">
        <f t="shared" si="39"/>
        <v>4</v>
      </c>
      <c r="I493" s="23">
        <f t="shared" si="40"/>
        <v>80</v>
      </c>
    </row>
    <row r="494" spans="1:9" x14ac:dyDescent="0.25">
      <c r="A494" s="22" t="str">
        <f t="shared" si="43"/>
        <v>City of Yonkers Ward 3 ED 7</v>
      </c>
      <c r="B494" s="11">
        <v>250307</v>
      </c>
      <c r="C494" s="11">
        <v>270</v>
      </c>
      <c r="D494" s="11">
        <v>25</v>
      </c>
      <c r="E494" s="11">
        <v>12</v>
      </c>
      <c r="F494" s="11">
        <v>0</v>
      </c>
      <c r="G494" s="23">
        <f t="shared" si="38"/>
        <v>307</v>
      </c>
      <c r="H494" s="24">
        <f t="shared" si="39"/>
        <v>23</v>
      </c>
      <c r="I494" s="23">
        <f t="shared" si="40"/>
        <v>330</v>
      </c>
    </row>
    <row r="495" spans="1:9" x14ac:dyDescent="0.25">
      <c r="A495" s="22" t="str">
        <f t="shared" si="43"/>
        <v>City of Yonkers Ward 3 ED 8</v>
      </c>
      <c r="B495" s="11">
        <v>250308</v>
      </c>
      <c r="C495" s="11">
        <v>119</v>
      </c>
      <c r="D495" s="11">
        <v>21</v>
      </c>
      <c r="E495" s="11">
        <v>10</v>
      </c>
      <c r="F495" s="11">
        <v>0</v>
      </c>
      <c r="G495" s="23">
        <f t="shared" si="38"/>
        <v>150</v>
      </c>
      <c r="H495" s="24">
        <f t="shared" si="39"/>
        <v>5</v>
      </c>
      <c r="I495" s="23">
        <f t="shared" si="40"/>
        <v>155</v>
      </c>
    </row>
    <row r="496" spans="1:9" x14ac:dyDescent="0.25">
      <c r="A496" s="22" t="str">
        <f t="shared" si="43"/>
        <v>City of Yonkers Ward 3 ED 10</v>
      </c>
      <c r="B496" s="11">
        <v>250310</v>
      </c>
      <c r="C496" s="11">
        <v>146</v>
      </c>
      <c r="D496" s="11">
        <v>126</v>
      </c>
      <c r="E496" s="11">
        <v>6</v>
      </c>
      <c r="F496" s="11">
        <v>0</v>
      </c>
      <c r="G496" s="23">
        <f t="shared" si="38"/>
        <v>278</v>
      </c>
      <c r="H496" s="24">
        <f t="shared" si="39"/>
        <v>24</v>
      </c>
      <c r="I496" s="23">
        <f t="shared" si="40"/>
        <v>302</v>
      </c>
    </row>
    <row r="497" spans="1:9" x14ac:dyDescent="0.25">
      <c r="A497" s="22" t="str">
        <f t="shared" si="43"/>
        <v>City of Yonkers Ward 3 ED 11</v>
      </c>
      <c r="B497" s="11">
        <v>250311</v>
      </c>
      <c r="C497" s="11">
        <v>105</v>
      </c>
      <c r="D497" s="11">
        <v>42</v>
      </c>
      <c r="E497" s="11">
        <v>13</v>
      </c>
      <c r="F497" s="11">
        <v>0</v>
      </c>
      <c r="G497" s="23">
        <f t="shared" si="38"/>
        <v>160</v>
      </c>
      <c r="H497" s="24">
        <f t="shared" si="39"/>
        <v>6</v>
      </c>
      <c r="I497" s="23">
        <f t="shared" si="40"/>
        <v>166</v>
      </c>
    </row>
    <row r="498" spans="1:9" x14ac:dyDescent="0.25">
      <c r="A498" s="22" t="str">
        <f t="shared" si="43"/>
        <v>City of Yonkers Ward 3 ED 12</v>
      </c>
      <c r="B498" s="11">
        <v>250312</v>
      </c>
      <c r="C498" s="11">
        <v>340</v>
      </c>
      <c r="D498" s="11">
        <v>78</v>
      </c>
      <c r="E498" s="11">
        <v>16</v>
      </c>
      <c r="F498" s="11">
        <v>1</v>
      </c>
      <c r="G498" s="23">
        <f t="shared" si="38"/>
        <v>435</v>
      </c>
      <c r="H498" s="24">
        <f t="shared" si="39"/>
        <v>20</v>
      </c>
      <c r="I498" s="23">
        <f t="shared" si="40"/>
        <v>455</v>
      </c>
    </row>
    <row r="499" spans="1:9" x14ac:dyDescent="0.25">
      <c r="A499" s="22" t="str">
        <f t="shared" si="43"/>
        <v>City of Yonkers Ward 3 ED 13</v>
      </c>
      <c r="B499" s="11">
        <v>250313</v>
      </c>
      <c r="C499" s="11">
        <v>83</v>
      </c>
      <c r="D499" s="11">
        <v>11</v>
      </c>
      <c r="E499" s="11">
        <v>6</v>
      </c>
      <c r="F499" s="11">
        <v>0</v>
      </c>
      <c r="G499" s="23">
        <f t="shared" si="38"/>
        <v>100</v>
      </c>
      <c r="H499" s="24">
        <f t="shared" si="39"/>
        <v>5</v>
      </c>
      <c r="I499" s="23">
        <f t="shared" si="40"/>
        <v>105</v>
      </c>
    </row>
    <row r="500" spans="1:9" x14ac:dyDescent="0.25">
      <c r="A500" s="22" t="str">
        <f t="shared" si="43"/>
        <v>City of Yonkers Ward 3 ED 15</v>
      </c>
      <c r="B500" s="11">
        <v>250315</v>
      </c>
      <c r="C500" s="11">
        <v>423</v>
      </c>
      <c r="D500" s="11">
        <v>124</v>
      </c>
      <c r="E500" s="11">
        <v>33</v>
      </c>
      <c r="F500" s="11">
        <v>0</v>
      </c>
      <c r="G500" s="23">
        <f t="shared" si="38"/>
        <v>580</v>
      </c>
      <c r="H500" s="24">
        <f t="shared" si="39"/>
        <v>21</v>
      </c>
      <c r="I500" s="23">
        <f t="shared" si="40"/>
        <v>601</v>
      </c>
    </row>
    <row r="501" spans="1:9" x14ac:dyDescent="0.25">
      <c r="A501" s="22" t="str">
        <f t="shared" si="43"/>
        <v>City of Yonkers Ward 3 ED 16</v>
      </c>
      <c r="B501" s="11">
        <v>250316</v>
      </c>
      <c r="C501" s="11">
        <v>187</v>
      </c>
      <c r="D501" s="11">
        <v>50</v>
      </c>
      <c r="E501" s="11">
        <v>9</v>
      </c>
      <c r="F501" s="11">
        <v>1</v>
      </c>
      <c r="G501" s="23">
        <f t="shared" si="38"/>
        <v>247</v>
      </c>
      <c r="H501" s="24">
        <f t="shared" si="39"/>
        <v>16</v>
      </c>
      <c r="I501" s="23">
        <f t="shared" si="40"/>
        <v>263</v>
      </c>
    </row>
    <row r="502" spans="1:9" x14ac:dyDescent="0.25">
      <c r="A502" s="22" t="str">
        <f t="shared" si="43"/>
        <v>City of Yonkers Ward 3 ED 17</v>
      </c>
      <c r="B502" s="11">
        <v>250317</v>
      </c>
      <c r="C502" s="11">
        <v>92</v>
      </c>
      <c r="D502" s="11">
        <v>43</v>
      </c>
      <c r="E502" s="11">
        <v>2</v>
      </c>
      <c r="F502" s="11">
        <v>0</v>
      </c>
      <c r="G502" s="23">
        <f t="shared" ref="G502:G568" si="45">SUM(C502:F502)</f>
        <v>137</v>
      </c>
      <c r="H502" s="24">
        <f t="shared" ref="H502:H568" si="46">SUM(I502-G502)</f>
        <v>6</v>
      </c>
      <c r="I502" s="23">
        <f t="shared" ref="I502:I568" si="47">VLOOKUP(B502,KEY,2,FALSE)</f>
        <v>143</v>
      </c>
    </row>
    <row r="503" spans="1:9" x14ac:dyDescent="0.25">
      <c r="A503" s="22" t="str">
        <f t="shared" si="43"/>
        <v>City of Yonkers Ward 3 ED 19</v>
      </c>
      <c r="B503" s="11">
        <v>250319</v>
      </c>
      <c r="C503" s="11">
        <v>78</v>
      </c>
      <c r="D503" s="11">
        <v>54</v>
      </c>
      <c r="E503" s="11">
        <v>3</v>
      </c>
      <c r="F503" s="11">
        <v>0</v>
      </c>
      <c r="G503" s="23">
        <f t="shared" si="45"/>
        <v>135</v>
      </c>
      <c r="H503" s="24">
        <f t="shared" si="46"/>
        <v>12</v>
      </c>
      <c r="I503" s="23">
        <f t="shared" si="47"/>
        <v>147</v>
      </c>
    </row>
    <row r="504" spans="1:9" x14ac:dyDescent="0.25">
      <c r="A504" s="22" t="str">
        <f t="shared" si="43"/>
        <v>City of Yonkers Ward 3 ED 20</v>
      </c>
      <c r="B504" s="11">
        <v>250320</v>
      </c>
      <c r="C504" s="11">
        <v>88</v>
      </c>
      <c r="D504" s="11">
        <v>114</v>
      </c>
      <c r="E504" s="11">
        <v>6</v>
      </c>
      <c r="F504" s="11">
        <v>0</v>
      </c>
      <c r="G504" s="23">
        <f t="shared" si="45"/>
        <v>208</v>
      </c>
      <c r="H504" s="24">
        <f t="shared" si="46"/>
        <v>15</v>
      </c>
      <c r="I504" s="23">
        <f t="shared" si="47"/>
        <v>223</v>
      </c>
    </row>
    <row r="505" spans="1:9" x14ac:dyDescent="0.25">
      <c r="A505" s="22" t="str">
        <f t="shared" si="43"/>
        <v>City of Yonkers Ward 3 ED 21</v>
      </c>
      <c r="B505" s="11">
        <v>250321</v>
      </c>
      <c r="C505" s="11">
        <v>95</v>
      </c>
      <c r="D505" s="11">
        <v>139</v>
      </c>
      <c r="E505" s="11">
        <v>14</v>
      </c>
      <c r="F505" s="11">
        <v>0</v>
      </c>
      <c r="G505" s="23">
        <f t="shared" si="45"/>
        <v>248</v>
      </c>
      <c r="H505" s="24">
        <f t="shared" si="46"/>
        <v>14</v>
      </c>
      <c r="I505" s="23">
        <f t="shared" si="47"/>
        <v>262</v>
      </c>
    </row>
    <row r="506" spans="1:9" x14ac:dyDescent="0.25">
      <c r="A506" s="22" t="str">
        <f t="shared" si="43"/>
        <v>City of Yonkers Ward 3 ED 23</v>
      </c>
      <c r="B506" s="11">
        <v>250323</v>
      </c>
      <c r="C506" s="11">
        <v>42</v>
      </c>
      <c r="D506" s="11">
        <v>19</v>
      </c>
      <c r="E506" s="11">
        <v>3</v>
      </c>
      <c r="F506" s="11">
        <v>0</v>
      </c>
      <c r="G506" s="23">
        <f t="shared" si="45"/>
        <v>64</v>
      </c>
      <c r="H506" s="24">
        <f t="shared" si="46"/>
        <v>2</v>
      </c>
      <c r="I506" s="23">
        <f t="shared" si="47"/>
        <v>66</v>
      </c>
    </row>
    <row r="507" spans="1:9" x14ac:dyDescent="0.25">
      <c r="A507" s="22" t="str">
        <f t="shared" si="43"/>
        <v>City of Yonkers Ward 3 ED 24</v>
      </c>
      <c r="B507" s="11">
        <v>250324</v>
      </c>
      <c r="C507" s="11">
        <v>46</v>
      </c>
      <c r="D507" s="11">
        <v>16</v>
      </c>
      <c r="E507" s="11">
        <v>4</v>
      </c>
      <c r="F507" s="11">
        <v>0</v>
      </c>
      <c r="G507" s="23">
        <f t="shared" si="45"/>
        <v>66</v>
      </c>
      <c r="H507" s="24">
        <f t="shared" si="46"/>
        <v>10</v>
      </c>
      <c r="I507" s="23">
        <f t="shared" si="47"/>
        <v>76</v>
      </c>
    </row>
    <row r="508" spans="1:9" x14ac:dyDescent="0.25">
      <c r="A508" s="22" t="str">
        <f t="shared" si="43"/>
        <v>City of Yonkers Ward 3 ED 25</v>
      </c>
      <c r="B508" s="11">
        <v>250325</v>
      </c>
      <c r="C508" s="11">
        <v>177</v>
      </c>
      <c r="D508" s="11">
        <v>162</v>
      </c>
      <c r="E508" s="11">
        <v>11</v>
      </c>
      <c r="F508" s="11">
        <v>0</v>
      </c>
      <c r="G508" s="23">
        <f t="shared" si="45"/>
        <v>350</v>
      </c>
      <c r="H508" s="24">
        <f t="shared" si="46"/>
        <v>31</v>
      </c>
      <c r="I508" s="23">
        <f t="shared" si="47"/>
        <v>381</v>
      </c>
    </row>
    <row r="509" spans="1:9" x14ac:dyDescent="0.25">
      <c r="A509" s="22" t="str">
        <f t="shared" si="43"/>
        <v>City of Yonkers Ward 3 ED 26</v>
      </c>
      <c r="B509" s="11">
        <v>250326</v>
      </c>
      <c r="C509" s="11">
        <v>73</v>
      </c>
      <c r="D509" s="11">
        <v>29</v>
      </c>
      <c r="E509" s="11">
        <v>5</v>
      </c>
      <c r="F509" s="11">
        <v>0</v>
      </c>
      <c r="G509" s="23">
        <f t="shared" si="45"/>
        <v>107</v>
      </c>
      <c r="H509" s="24">
        <f t="shared" si="46"/>
        <v>5</v>
      </c>
      <c r="I509" s="23">
        <f t="shared" si="47"/>
        <v>112</v>
      </c>
    </row>
    <row r="510" spans="1:9" x14ac:dyDescent="0.25">
      <c r="A510" s="22" t="str">
        <f t="shared" si="43"/>
        <v>City of Yonkers Ward 3 ED 27</v>
      </c>
      <c r="B510" s="11">
        <v>250327</v>
      </c>
      <c r="C510" s="11">
        <v>11</v>
      </c>
      <c r="D510" s="11">
        <v>1</v>
      </c>
      <c r="E510" s="11">
        <v>1</v>
      </c>
      <c r="F510" s="11">
        <v>0</v>
      </c>
      <c r="G510" s="23">
        <f t="shared" si="45"/>
        <v>13</v>
      </c>
      <c r="H510" s="24">
        <f t="shared" si="46"/>
        <v>1</v>
      </c>
      <c r="I510" s="23">
        <f t="shared" si="47"/>
        <v>14</v>
      </c>
    </row>
    <row r="511" spans="1:9" x14ac:dyDescent="0.25">
      <c r="A511" s="22" t="str">
        <f t="shared" si="43"/>
        <v>City of Yonkers Ward 3 ED 28</v>
      </c>
      <c r="B511" s="11">
        <v>250328</v>
      </c>
      <c r="C511" s="11">
        <v>219</v>
      </c>
      <c r="D511" s="11">
        <v>37</v>
      </c>
      <c r="E511" s="11">
        <v>9</v>
      </c>
      <c r="F511" s="11">
        <v>0</v>
      </c>
      <c r="G511" s="23">
        <f t="shared" si="45"/>
        <v>265</v>
      </c>
      <c r="H511" s="24">
        <f t="shared" si="46"/>
        <v>17</v>
      </c>
      <c r="I511" s="23">
        <f t="shared" si="47"/>
        <v>282</v>
      </c>
    </row>
    <row r="512" spans="1:9" ht="13.8" thickBot="1" x14ac:dyDescent="0.3">
      <c r="A512" s="18" t="str">
        <f t="shared" si="43"/>
        <v>City of Yonkers Ward 3 ED 29</v>
      </c>
      <c r="B512" s="19">
        <v>250329</v>
      </c>
      <c r="C512" s="19">
        <v>14</v>
      </c>
      <c r="D512" s="19">
        <v>10</v>
      </c>
      <c r="E512" s="19">
        <v>0</v>
      </c>
      <c r="F512" s="19">
        <v>0</v>
      </c>
      <c r="G512" s="19">
        <f t="shared" si="45"/>
        <v>24</v>
      </c>
      <c r="H512" s="26">
        <f t="shared" si="46"/>
        <v>0</v>
      </c>
      <c r="I512" s="19">
        <f t="shared" si="47"/>
        <v>24</v>
      </c>
    </row>
    <row r="513" spans="1:9" x14ac:dyDescent="0.25">
      <c r="A513" s="22"/>
      <c r="B513" s="11" t="s">
        <v>977</v>
      </c>
      <c r="C513" s="11">
        <f>SUM(C488:C512)</f>
        <v>2971</v>
      </c>
      <c r="D513" s="11">
        <f t="shared" ref="D513:I513" si="48">SUM(D488:D512)</f>
        <v>1295</v>
      </c>
      <c r="E513" s="11">
        <f t="shared" si="48"/>
        <v>183</v>
      </c>
      <c r="F513" s="11">
        <f t="shared" si="48"/>
        <v>3</v>
      </c>
      <c r="G513" s="11">
        <f t="shared" si="48"/>
        <v>4452</v>
      </c>
      <c r="H513" s="11">
        <f t="shared" si="48"/>
        <v>274</v>
      </c>
      <c r="I513" s="11">
        <f t="shared" si="48"/>
        <v>4726</v>
      </c>
    </row>
    <row r="514" spans="1:9" x14ac:dyDescent="0.25">
      <c r="A514" s="22" t="str">
        <f t="shared" si="43"/>
        <v>City of Yonkers Ward 4 ED 1</v>
      </c>
      <c r="B514" s="11">
        <v>250401</v>
      </c>
      <c r="C514" s="11">
        <v>225</v>
      </c>
      <c r="D514" s="11">
        <v>38</v>
      </c>
      <c r="E514" s="11">
        <v>6</v>
      </c>
      <c r="F514" s="11">
        <v>0</v>
      </c>
      <c r="G514" s="23">
        <f t="shared" si="45"/>
        <v>269</v>
      </c>
      <c r="H514" s="24">
        <f t="shared" si="46"/>
        <v>18</v>
      </c>
      <c r="I514" s="23">
        <f t="shared" si="47"/>
        <v>287</v>
      </c>
    </row>
    <row r="515" spans="1:9" x14ac:dyDescent="0.25">
      <c r="A515" s="22" t="str">
        <f t="shared" si="43"/>
        <v>City of Yonkers Ward 4 ED 2</v>
      </c>
      <c r="B515" s="11">
        <v>250402</v>
      </c>
      <c r="C515" s="11">
        <v>146</v>
      </c>
      <c r="D515" s="11">
        <v>38</v>
      </c>
      <c r="E515" s="11">
        <v>4</v>
      </c>
      <c r="F515" s="11">
        <v>0</v>
      </c>
      <c r="G515" s="23">
        <f t="shared" si="45"/>
        <v>188</v>
      </c>
      <c r="H515" s="24">
        <f t="shared" si="46"/>
        <v>12</v>
      </c>
      <c r="I515" s="23">
        <f t="shared" si="47"/>
        <v>200</v>
      </c>
    </row>
    <row r="516" spans="1:9" x14ac:dyDescent="0.25">
      <c r="A516" s="22" t="str">
        <f t="shared" si="43"/>
        <v>City of Yonkers Ward 4 ED 3</v>
      </c>
      <c r="B516" s="11">
        <v>250403</v>
      </c>
      <c r="C516" s="11">
        <v>247</v>
      </c>
      <c r="D516" s="11">
        <v>109</v>
      </c>
      <c r="E516" s="11">
        <v>19</v>
      </c>
      <c r="F516" s="11">
        <v>0</v>
      </c>
      <c r="G516" s="23">
        <f t="shared" si="45"/>
        <v>375</v>
      </c>
      <c r="H516" s="24">
        <f t="shared" si="46"/>
        <v>29</v>
      </c>
      <c r="I516" s="23">
        <f t="shared" si="47"/>
        <v>404</v>
      </c>
    </row>
    <row r="517" spans="1:9" x14ac:dyDescent="0.25">
      <c r="A517" s="22" t="str">
        <f t="shared" si="43"/>
        <v>City of Yonkers Ward 4 ED 4</v>
      </c>
      <c r="B517" s="11">
        <v>250404</v>
      </c>
      <c r="C517" s="11">
        <v>67</v>
      </c>
      <c r="D517" s="11">
        <v>26</v>
      </c>
      <c r="E517" s="11">
        <v>2</v>
      </c>
      <c r="F517" s="11">
        <v>0</v>
      </c>
      <c r="G517" s="23">
        <f t="shared" si="45"/>
        <v>95</v>
      </c>
      <c r="H517" s="24">
        <f t="shared" si="46"/>
        <v>14</v>
      </c>
      <c r="I517" s="23">
        <f t="shared" si="47"/>
        <v>109</v>
      </c>
    </row>
    <row r="518" spans="1:9" x14ac:dyDescent="0.25">
      <c r="A518" s="22" t="str">
        <f t="shared" si="43"/>
        <v>City of Yonkers Ward 4 ED 5</v>
      </c>
      <c r="B518" s="11">
        <v>250405</v>
      </c>
      <c r="C518" s="11">
        <v>182</v>
      </c>
      <c r="D518" s="11">
        <v>46</v>
      </c>
      <c r="E518" s="11">
        <v>21</v>
      </c>
      <c r="F518" s="11">
        <v>0</v>
      </c>
      <c r="G518" s="23">
        <f t="shared" si="45"/>
        <v>249</v>
      </c>
      <c r="H518" s="24">
        <f t="shared" si="46"/>
        <v>11</v>
      </c>
      <c r="I518" s="23">
        <f t="shared" si="47"/>
        <v>260</v>
      </c>
    </row>
    <row r="519" spans="1:9" x14ac:dyDescent="0.25">
      <c r="A519" s="22" t="str">
        <f t="shared" si="43"/>
        <v>City of Yonkers Ward 4 ED 6</v>
      </c>
      <c r="B519" s="11">
        <v>250406</v>
      </c>
      <c r="C519" s="11">
        <v>159</v>
      </c>
      <c r="D519" s="11">
        <v>43</v>
      </c>
      <c r="E519" s="11">
        <v>7</v>
      </c>
      <c r="F519" s="11">
        <v>0</v>
      </c>
      <c r="G519" s="23">
        <f t="shared" si="45"/>
        <v>209</v>
      </c>
      <c r="H519" s="24">
        <f t="shared" si="46"/>
        <v>34</v>
      </c>
      <c r="I519" s="23">
        <f t="shared" si="47"/>
        <v>243</v>
      </c>
    </row>
    <row r="520" spans="1:9" x14ac:dyDescent="0.25">
      <c r="A520" s="22" t="str">
        <f t="shared" si="43"/>
        <v>City of Yonkers Ward 4 ED 7</v>
      </c>
      <c r="B520" s="11">
        <v>250407</v>
      </c>
      <c r="C520" s="11">
        <v>132</v>
      </c>
      <c r="D520" s="11">
        <v>32</v>
      </c>
      <c r="E520" s="11">
        <v>4</v>
      </c>
      <c r="F520" s="11">
        <v>0</v>
      </c>
      <c r="G520" s="23">
        <f t="shared" si="45"/>
        <v>168</v>
      </c>
      <c r="H520" s="24">
        <f t="shared" si="46"/>
        <v>17</v>
      </c>
      <c r="I520" s="23">
        <f t="shared" si="47"/>
        <v>185</v>
      </c>
    </row>
    <row r="521" spans="1:9" x14ac:dyDescent="0.25">
      <c r="A521" s="22" t="str">
        <f t="shared" si="43"/>
        <v>City of Yonkers Ward 4 ED 8</v>
      </c>
      <c r="B521" s="11">
        <v>250408</v>
      </c>
      <c r="C521" s="11">
        <v>187</v>
      </c>
      <c r="D521" s="11">
        <v>62</v>
      </c>
      <c r="E521" s="11">
        <v>6</v>
      </c>
      <c r="F521" s="11">
        <v>1</v>
      </c>
      <c r="G521" s="23">
        <f t="shared" si="45"/>
        <v>256</v>
      </c>
      <c r="H521" s="24">
        <f t="shared" si="46"/>
        <v>24</v>
      </c>
      <c r="I521" s="23">
        <f t="shared" si="47"/>
        <v>280</v>
      </c>
    </row>
    <row r="522" spans="1:9" x14ac:dyDescent="0.25">
      <c r="A522" s="22" t="str">
        <f t="shared" si="43"/>
        <v>City of Yonkers Ward 4 ED 9</v>
      </c>
      <c r="B522" s="11">
        <v>250409</v>
      </c>
      <c r="C522" s="11">
        <v>67</v>
      </c>
      <c r="D522" s="11">
        <v>26</v>
      </c>
      <c r="E522" s="11">
        <v>1</v>
      </c>
      <c r="F522" s="11">
        <v>0</v>
      </c>
      <c r="G522" s="23">
        <f t="shared" si="45"/>
        <v>94</v>
      </c>
      <c r="H522" s="24">
        <f t="shared" si="46"/>
        <v>14</v>
      </c>
      <c r="I522" s="23">
        <f t="shared" si="47"/>
        <v>108</v>
      </c>
    </row>
    <row r="523" spans="1:9" x14ac:dyDescent="0.25">
      <c r="A523" s="22" t="str">
        <f t="shared" si="43"/>
        <v>City of Yonkers Ward 4 ED 10</v>
      </c>
      <c r="B523" s="11">
        <v>250410</v>
      </c>
      <c r="C523" s="11">
        <v>50</v>
      </c>
      <c r="D523" s="11">
        <v>45</v>
      </c>
      <c r="E523" s="11">
        <v>4</v>
      </c>
      <c r="F523" s="11">
        <v>0</v>
      </c>
      <c r="G523" s="23">
        <f t="shared" si="45"/>
        <v>99</v>
      </c>
      <c r="H523" s="24">
        <f t="shared" si="46"/>
        <v>19</v>
      </c>
      <c r="I523" s="23">
        <f t="shared" si="47"/>
        <v>118</v>
      </c>
    </row>
    <row r="524" spans="1:9" x14ac:dyDescent="0.25">
      <c r="A524" s="22" t="str">
        <f t="shared" si="43"/>
        <v>City of Yonkers Ward 4 ED 11</v>
      </c>
      <c r="B524" s="11">
        <v>250411</v>
      </c>
      <c r="C524" s="11">
        <v>82</v>
      </c>
      <c r="D524" s="11">
        <v>57</v>
      </c>
      <c r="E524" s="11">
        <v>2</v>
      </c>
      <c r="F524" s="11">
        <v>1</v>
      </c>
      <c r="G524" s="23">
        <f t="shared" si="45"/>
        <v>142</v>
      </c>
      <c r="H524" s="24">
        <f t="shared" si="46"/>
        <v>10</v>
      </c>
      <c r="I524" s="23">
        <f t="shared" si="47"/>
        <v>152</v>
      </c>
    </row>
    <row r="525" spans="1:9" x14ac:dyDescent="0.25">
      <c r="A525" s="22" t="str">
        <f t="shared" si="43"/>
        <v>City of Yonkers Ward 4 ED 12</v>
      </c>
      <c r="B525" s="11">
        <v>250412</v>
      </c>
      <c r="C525" s="11">
        <v>25</v>
      </c>
      <c r="D525" s="11">
        <v>12</v>
      </c>
      <c r="E525" s="11">
        <v>2</v>
      </c>
      <c r="F525" s="11">
        <v>0</v>
      </c>
      <c r="G525" s="23">
        <f t="shared" si="45"/>
        <v>39</v>
      </c>
      <c r="H525" s="24">
        <f t="shared" si="46"/>
        <v>5</v>
      </c>
      <c r="I525" s="23">
        <f t="shared" si="47"/>
        <v>44</v>
      </c>
    </row>
    <row r="526" spans="1:9" x14ac:dyDescent="0.25">
      <c r="A526" s="22" t="str">
        <f t="shared" si="43"/>
        <v>City of Yonkers Ward 4 ED 15</v>
      </c>
      <c r="B526" s="11">
        <v>250415</v>
      </c>
      <c r="C526" s="11">
        <v>131</v>
      </c>
      <c r="D526" s="11">
        <v>27</v>
      </c>
      <c r="E526" s="11">
        <v>1</v>
      </c>
      <c r="F526" s="11">
        <v>1</v>
      </c>
      <c r="G526" s="23">
        <f t="shared" si="45"/>
        <v>160</v>
      </c>
      <c r="H526" s="24">
        <f t="shared" si="46"/>
        <v>23</v>
      </c>
      <c r="I526" s="23">
        <f t="shared" si="47"/>
        <v>183</v>
      </c>
    </row>
    <row r="527" spans="1:9" x14ac:dyDescent="0.25">
      <c r="A527" s="22" t="str">
        <f t="shared" si="43"/>
        <v>City of Yonkers Ward 4 ED 16</v>
      </c>
      <c r="B527" s="11">
        <v>250416</v>
      </c>
      <c r="C527" s="11">
        <v>46</v>
      </c>
      <c r="D527" s="11">
        <v>48</v>
      </c>
      <c r="E527" s="11">
        <v>1</v>
      </c>
      <c r="F527" s="11">
        <v>0</v>
      </c>
      <c r="G527" s="23">
        <f t="shared" si="45"/>
        <v>95</v>
      </c>
      <c r="H527" s="24">
        <f t="shared" si="46"/>
        <v>11</v>
      </c>
      <c r="I527" s="23">
        <f t="shared" si="47"/>
        <v>106</v>
      </c>
    </row>
    <row r="528" spans="1:9" x14ac:dyDescent="0.25">
      <c r="A528" s="22" t="str">
        <f t="shared" si="43"/>
        <v>City of Yonkers Ward 4 ED 17</v>
      </c>
      <c r="B528" s="11">
        <v>250417</v>
      </c>
      <c r="C528" s="11">
        <v>49</v>
      </c>
      <c r="D528" s="11">
        <v>18</v>
      </c>
      <c r="E528" s="11">
        <v>0</v>
      </c>
      <c r="F528" s="11">
        <v>0</v>
      </c>
      <c r="G528" s="23">
        <f t="shared" si="45"/>
        <v>67</v>
      </c>
      <c r="H528" s="24">
        <f t="shared" si="46"/>
        <v>8</v>
      </c>
      <c r="I528" s="23">
        <f t="shared" si="47"/>
        <v>75</v>
      </c>
    </row>
    <row r="529" spans="1:9" x14ac:dyDescent="0.25">
      <c r="A529" s="22" t="str">
        <f t="shared" si="43"/>
        <v>City of Yonkers Ward 4 ED 18</v>
      </c>
      <c r="B529" s="11">
        <v>250418</v>
      </c>
      <c r="C529" s="11">
        <v>55</v>
      </c>
      <c r="D529" s="11">
        <v>33</v>
      </c>
      <c r="E529" s="11">
        <v>3</v>
      </c>
      <c r="F529" s="11">
        <v>0</v>
      </c>
      <c r="G529" s="23">
        <f t="shared" si="45"/>
        <v>91</v>
      </c>
      <c r="H529" s="24">
        <f t="shared" si="46"/>
        <v>12</v>
      </c>
      <c r="I529" s="23">
        <f t="shared" si="47"/>
        <v>103</v>
      </c>
    </row>
    <row r="530" spans="1:9" x14ac:dyDescent="0.25">
      <c r="A530" s="22" t="str">
        <f t="shared" si="43"/>
        <v>City of Yonkers Ward 4 ED 19</v>
      </c>
      <c r="B530" s="11">
        <v>250419</v>
      </c>
      <c r="C530" s="11">
        <v>57</v>
      </c>
      <c r="D530" s="11">
        <v>19</v>
      </c>
      <c r="E530" s="11">
        <v>3</v>
      </c>
      <c r="F530" s="11">
        <v>0</v>
      </c>
      <c r="G530" s="23">
        <f t="shared" si="45"/>
        <v>79</v>
      </c>
      <c r="H530" s="24">
        <f t="shared" si="46"/>
        <v>12</v>
      </c>
      <c r="I530" s="23">
        <f t="shared" si="47"/>
        <v>91</v>
      </c>
    </row>
    <row r="531" spans="1:9" ht="13.8" thickBot="1" x14ac:dyDescent="0.3">
      <c r="A531" s="18" t="str">
        <f t="shared" ref="A531:A597" si="49">VLOOKUP(B531,KEY,3,FALSE)</f>
        <v>City of Yonkers Ward 4 ED 21</v>
      </c>
      <c r="B531" s="19">
        <v>250421</v>
      </c>
      <c r="C531" s="19">
        <v>31</v>
      </c>
      <c r="D531" s="19">
        <v>4</v>
      </c>
      <c r="E531" s="19">
        <v>1</v>
      </c>
      <c r="F531" s="19">
        <v>0</v>
      </c>
      <c r="G531" s="19">
        <f t="shared" si="45"/>
        <v>36</v>
      </c>
      <c r="H531" s="26">
        <f t="shared" si="46"/>
        <v>0</v>
      </c>
      <c r="I531" s="19">
        <f t="shared" si="47"/>
        <v>36</v>
      </c>
    </row>
    <row r="532" spans="1:9" x14ac:dyDescent="0.25">
      <c r="A532" s="22"/>
      <c r="B532" s="11" t="s">
        <v>977</v>
      </c>
      <c r="C532" s="11">
        <f>SUM(C514:C531)</f>
        <v>1938</v>
      </c>
      <c r="D532" s="11">
        <f t="shared" ref="D532:I532" si="50">SUM(D514:D531)</f>
        <v>683</v>
      </c>
      <c r="E532" s="11">
        <f t="shared" si="50"/>
        <v>87</v>
      </c>
      <c r="F532" s="11">
        <f t="shared" si="50"/>
        <v>3</v>
      </c>
      <c r="G532" s="11">
        <f t="shared" si="50"/>
        <v>2711</v>
      </c>
      <c r="H532" s="11">
        <f t="shared" si="50"/>
        <v>273</v>
      </c>
      <c r="I532" s="11">
        <f t="shared" si="50"/>
        <v>2984</v>
      </c>
    </row>
    <row r="533" spans="1:9" x14ac:dyDescent="0.25">
      <c r="A533" s="22" t="str">
        <f t="shared" si="49"/>
        <v>City of Yonkers Ward 5 ED 1</v>
      </c>
      <c r="B533" s="11">
        <v>250501</v>
      </c>
      <c r="C533" s="11">
        <v>94</v>
      </c>
      <c r="D533" s="11">
        <v>155</v>
      </c>
      <c r="E533" s="11">
        <v>11</v>
      </c>
      <c r="F533" s="11">
        <v>0</v>
      </c>
      <c r="G533" s="23">
        <f t="shared" si="45"/>
        <v>260</v>
      </c>
      <c r="H533" s="24">
        <f t="shared" si="46"/>
        <v>14</v>
      </c>
      <c r="I533" s="23">
        <f t="shared" si="47"/>
        <v>274</v>
      </c>
    </row>
    <row r="534" spans="1:9" x14ac:dyDescent="0.25">
      <c r="A534" s="22" t="str">
        <f t="shared" si="49"/>
        <v>City of Yonkers Ward 5 ED 2</v>
      </c>
      <c r="B534" s="11">
        <v>250502</v>
      </c>
      <c r="C534" s="11">
        <v>42</v>
      </c>
      <c r="D534" s="11">
        <v>60</v>
      </c>
      <c r="E534" s="11">
        <v>0</v>
      </c>
      <c r="F534" s="11">
        <v>0</v>
      </c>
      <c r="G534" s="23">
        <f t="shared" si="45"/>
        <v>102</v>
      </c>
      <c r="H534" s="24">
        <f t="shared" si="46"/>
        <v>5</v>
      </c>
      <c r="I534" s="23">
        <f t="shared" si="47"/>
        <v>107</v>
      </c>
    </row>
    <row r="535" spans="1:9" x14ac:dyDescent="0.25">
      <c r="A535" s="22" t="str">
        <f t="shared" si="49"/>
        <v>City of Yonkers Ward 5 ED 3</v>
      </c>
      <c r="B535" s="11">
        <v>250503</v>
      </c>
      <c r="C535" s="11">
        <v>79</v>
      </c>
      <c r="D535" s="11">
        <v>112</v>
      </c>
      <c r="E535" s="11">
        <v>1</v>
      </c>
      <c r="F535" s="11">
        <v>0</v>
      </c>
      <c r="G535" s="23">
        <f t="shared" si="45"/>
        <v>192</v>
      </c>
      <c r="H535" s="24">
        <f t="shared" si="46"/>
        <v>21</v>
      </c>
      <c r="I535" s="23">
        <f t="shared" si="47"/>
        <v>213</v>
      </c>
    </row>
    <row r="536" spans="1:9" x14ac:dyDescent="0.25">
      <c r="A536" s="22" t="str">
        <f t="shared" si="49"/>
        <v>City of Yonkers Ward 5 ED 4</v>
      </c>
      <c r="B536" s="11">
        <v>250504</v>
      </c>
      <c r="C536" s="11">
        <v>102</v>
      </c>
      <c r="D536" s="11">
        <v>191</v>
      </c>
      <c r="E536" s="11">
        <v>2</v>
      </c>
      <c r="F536" s="11">
        <v>1</v>
      </c>
      <c r="G536" s="23">
        <f t="shared" si="45"/>
        <v>296</v>
      </c>
      <c r="H536" s="24">
        <f t="shared" si="46"/>
        <v>37</v>
      </c>
      <c r="I536" s="23">
        <f t="shared" si="47"/>
        <v>333</v>
      </c>
    </row>
    <row r="537" spans="1:9" x14ac:dyDescent="0.25">
      <c r="A537" s="22" t="str">
        <f t="shared" si="49"/>
        <v>City of Yonkers Ward 5 ED 5</v>
      </c>
      <c r="B537" s="11">
        <v>250505</v>
      </c>
      <c r="C537" s="11">
        <v>54</v>
      </c>
      <c r="D537" s="11">
        <v>152</v>
      </c>
      <c r="E537" s="11">
        <v>5</v>
      </c>
      <c r="F537" s="11">
        <v>0</v>
      </c>
      <c r="G537" s="23">
        <f t="shared" si="45"/>
        <v>211</v>
      </c>
      <c r="H537" s="24">
        <f t="shared" si="46"/>
        <v>16</v>
      </c>
      <c r="I537" s="23">
        <f t="shared" si="47"/>
        <v>227</v>
      </c>
    </row>
    <row r="538" spans="1:9" x14ac:dyDescent="0.25">
      <c r="A538" s="22" t="str">
        <f t="shared" si="49"/>
        <v>City of Yonkers Ward 5 ED 6</v>
      </c>
      <c r="B538" s="11">
        <v>250506</v>
      </c>
      <c r="C538" s="11">
        <v>124</v>
      </c>
      <c r="D538" s="11">
        <v>210</v>
      </c>
      <c r="E538" s="11">
        <v>9</v>
      </c>
      <c r="F538" s="11">
        <v>0</v>
      </c>
      <c r="G538" s="23">
        <f t="shared" si="45"/>
        <v>343</v>
      </c>
      <c r="H538" s="24">
        <f t="shared" si="46"/>
        <v>7</v>
      </c>
      <c r="I538" s="23">
        <f t="shared" si="47"/>
        <v>350</v>
      </c>
    </row>
    <row r="539" spans="1:9" x14ac:dyDescent="0.25">
      <c r="A539" s="22" t="str">
        <f t="shared" si="49"/>
        <v>City of Yonkers Ward 5 ED 7</v>
      </c>
      <c r="B539" s="11">
        <v>250507</v>
      </c>
      <c r="C539" s="11">
        <v>94</v>
      </c>
      <c r="D539" s="11">
        <v>113</v>
      </c>
      <c r="E539" s="11">
        <v>1</v>
      </c>
      <c r="F539" s="11">
        <v>0</v>
      </c>
      <c r="G539" s="23">
        <f t="shared" si="45"/>
        <v>208</v>
      </c>
      <c r="H539" s="24">
        <f t="shared" si="46"/>
        <v>22</v>
      </c>
      <c r="I539" s="23">
        <f t="shared" si="47"/>
        <v>230</v>
      </c>
    </row>
    <row r="540" spans="1:9" x14ac:dyDescent="0.25">
      <c r="A540" s="22" t="str">
        <f t="shared" si="49"/>
        <v>City of Yonkers Ward 5 ED 8</v>
      </c>
      <c r="B540" s="11">
        <v>250508</v>
      </c>
      <c r="C540" s="11">
        <v>157</v>
      </c>
      <c r="D540" s="11">
        <v>202</v>
      </c>
      <c r="E540" s="11">
        <v>10</v>
      </c>
      <c r="F540" s="11">
        <v>0</v>
      </c>
      <c r="G540" s="23">
        <f t="shared" si="45"/>
        <v>369</v>
      </c>
      <c r="H540" s="24">
        <f t="shared" si="46"/>
        <v>25</v>
      </c>
      <c r="I540" s="23">
        <f t="shared" si="47"/>
        <v>394</v>
      </c>
    </row>
    <row r="541" spans="1:9" x14ac:dyDescent="0.25">
      <c r="A541" s="22" t="str">
        <f t="shared" si="49"/>
        <v>City of Yonkers Ward 5 ED 9</v>
      </c>
      <c r="B541" s="11">
        <v>250509</v>
      </c>
      <c r="C541" s="11">
        <v>128</v>
      </c>
      <c r="D541" s="11">
        <v>78</v>
      </c>
      <c r="E541" s="11">
        <v>2</v>
      </c>
      <c r="F541" s="11">
        <v>1</v>
      </c>
      <c r="G541" s="23">
        <f t="shared" si="45"/>
        <v>209</v>
      </c>
      <c r="H541" s="24">
        <f t="shared" si="46"/>
        <v>25</v>
      </c>
      <c r="I541" s="23">
        <f t="shared" si="47"/>
        <v>234</v>
      </c>
    </row>
    <row r="542" spans="1:9" x14ac:dyDescent="0.25">
      <c r="A542" s="22" t="str">
        <f t="shared" si="49"/>
        <v>City of Yonkers Ward 5 ED 10</v>
      </c>
      <c r="B542" s="11">
        <v>250510</v>
      </c>
      <c r="C542" s="11">
        <v>80</v>
      </c>
      <c r="D542" s="11">
        <v>80</v>
      </c>
      <c r="E542" s="11">
        <v>0</v>
      </c>
      <c r="F542" s="11">
        <v>0</v>
      </c>
      <c r="G542" s="23">
        <f t="shared" si="45"/>
        <v>160</v>
      </c>
      <c r="H542" s="24">
        <f t="shared" si="46"/>
        <v>16</v>
      </c>
      <c r="I542" s="23">
        <f t="shared" si="47"/>
        <v>176</v>
      </c>
    </row>
    <row r="543" spans="1:9" x14ac:dyDescent="0.25">
      <c r="A543" s="22" t="str">
        <f t="shared" si="49"/>
        <v>City of Yonkers Ward 5 ED 11</v>
      </c>
      <c r="B543" s="11">
        <v>250511</v>
      </c>
      <c r="C543" s="11">
        <v>42</v>
      </c>
      <c r="D543" s="11">
        <v>49</v>
      </c>
      <c r="E543" s="11">
        <v>0</v>
      </c>
      <c r="F543" s="11">
        <v>0</v>
      </c>
      <c r="G543" s="23">
        <f t="shared" si="45"/>
        <v>91</v>
      </c>
      <c r="H543" s="24">
        <f t="shared" si="46"/>
        <v>6</v>
      </c>
      <c r="I543" s="23">
        <f t="shared" si="47"/>
        <v>97</v>
      </c>
    </row>
    <row r="544" spans="1:9" x14ac:dyDescent="0.25">
      <c r="A544" s="22" t="str">
        <f t="shared" si="49"/>
        <v>City of Yonkers Ward 5 ED 12</v>
      </c>
      <c r="B544" s="11">
        <v>250512</v>
      </c>
      <c r="C544" s="11">
        <v>86</v>
      </c>
      <c r="D544" s="11">
        <v>217</v>
      </c>
      <c r="E544" s="11">
        <v>6</v>
      </c>
      <c r="F544" s="11">
        <v>0</v>
      </c>
      <c r="G544" s="23">
        <f t="shared" si="45"/>
        <v>309</v>
      </c>
      <c r="H544" s="24">
        <f t="shared" si="46"/>
        <v>28</v>
      </c>
      <c r="I544" s="23">
        <f t="shared" si="47"/>
        <v>337</v>
      </c>
    </row>
    <row r="545" spans="1:9" x14ac:dyDescent="0.25">
      <c r="A545" s="22" t="str">
        <f t="shared" si="49"/>
        <v>City of Yonkers Ward 5 ED 13</v>
      </c>
      <c r="B545" s="11">
        <v>250513</v>
      </c>
      <c r="C545" s="11">
        <v>71</v>
      </c>
      <c r="D545" s="11">
        <v>36</v>
      </c>
      <c r="E545" s="11">
        <v>5</v>
      </c>
      <c r="F545" s="11">
        <v>0</v>
      </c>
      <c r="G545" s="23">
        <f t="shared" si="45"/>
        <v>112</v>
      </c>
      <c r="H545" s="24">
        <f t="shared" si="46"/>
        <v>9</v>
      </c>
      <c r="I545" s="23">
        <f t="shared" si="47"/>
        <v>121</v>
      </c>
    </row>
    <row r="546" spans="1:9" x14ac:dyDescent="0.25">
      <c r="A546" s="22" t="str">
        <f t="shared" si="49"/>
        <v>City of Yonkers Ward 5 ED 14</v>
      </c>
      <c r="B546" s="11">
        <v>250514</v>
      </c>
      <c r="C546" s="11">
        <v>106</v>
      </c>
      <c r="D546" s="11">
        <v>158</v>
      </c>
      <c r="E546" s="11">
        <v>7</v>
      </c>
      <c r="F546" s="11">
        <v>0</v>
      </c>
      <c r="G546" s="23">
        <f t="shared" si="45"/>
        <v>271</v>
      </c>
      <c r="H546" s="24">
        <f t="shared" si="46"/>
        <v>23</v>
      </c>
      <c r="I546" s="23">
        <f t="shared" si="47"/>
        <v>294</v>
      </c>
    </row>
    <row r="547" spans="1:9" x14ac:dyDescent="0.25">
      <c r="A547" s="22" t="str">
        <f t="shared" si="49"/>
        <v>City of Yonkers Ward 5 ED 15</v>
      </c>
      <c r="B547" s="11">
        <v>250515</v>
      </c>
      <c r="C547" s="11">
        <v>126</v>
      </c>
      <c r="D547" s="11">
        <v>59</v>
      </c>
      <c r="E547" s="11">
        <v>5</v>
      </c>
      <c r="F547" s="11">
        <v>1</v>
      </c>
      <c r="G547" s="23">
        <f t="shared" si="45"/>
        <v>191</v>
      </c>
      <c r="H547" s="24">
        <f t="shared" si="46"/>
        <v>16</v>
      </c>
      <c r="I547" s="23">
        <f t="shared" si="47"/>
        <v>207</v>
      </c>
    </row>
    <row r="548" spans="1:9" x14ac:dyDescent="0.25">
      <c r="A548" s="22" t="str">
        <f t="shared" si="49"/>
        <v>City of Yonkers Ward 5 ED 16</v>
      </c>
      <c r="B548" s="11">
        <v>250516</v>
      </c>
      <c r="C548" s="11">
        <v>96</v>
      </c>
      <c r="D548" s="11">
        <v>114</v>
      </c>
      <c r="E548" s="11">
        <v>5</v>
      </c>
      <c r="F548" s="11">
        <v>0</v>
      </c>
      <c r="G548" s="23">
        <f t="shared" si="45"/>
        <v>215</v>
      </c>
      <c r="H548" s="24">
        <f t="shared" si="46"/>
        <v>16</v>
      </c>
      <c r="I548" s="23">
        <f t="shared" si="47"/>
        <v>231</v>
      </c>
    </row>
    <row r="549" spans="1:9" x14ac:dyDescent="0.25">
      <c r="A549" s="22" t="str">
        <f t="shared" si="49"/>
        <v>City of Yonkers Ward 5 ED 17</v>
      </c>
      <c r="B549" s="11">
        <v>250517</v>
      </c>
      <c r="C549" s="11">
        <v>117</v>
      </c>
      <c r="D549" s="11">
        <v>163</v>
      </c>
      <c r="E549" s="11">
        <v>8</v>
      </c>
      <c r="F549" s="11">
        <v>0</v>
      </c>
      <c r="G549" s="23">
        <f t="shared" si="45"/>
        <v>288</v>
      </c>
      <c r="H549" s="24">
        <f t="shared" si="46"/>
        <v>30</v>
      </c>
      <c r="I549" s="23">
        <f t="shared" si="47"/>
        <v>318</v>
      </c>
    </row>
    <row r="550" spans="1:9" x14ac:dyDescent="0.25">
      <c r="A550" s="22" t="str">
        <f t="shared" si="49"/>
        <v>City of Yonkers Ward 5 ED 18</v>
      </c>
      <c r="B550" s="11">
        <v>250518</v>
      </c>
      <c r="C550" s="11">
        <v>173</v>
      </c>
      <c r="D550" s="11">
        <v>129</v>
      </c>
      <c r="E550" s="11">
        <v>6</v>
      </c>
      <c r="F550" s="11">
        <v>0</v>
      </c>
      <c r="G550" s="23">
        <f t="shared" si="45"/>
        <v>308</v>
      </c>
      <c r="H550" s="24">
        <f t="shared" si="46"/>
        <v>39</v>
      </c>
      <c r="I550" s="23">
        <f t="shared" si="47"/>
        <v>347</v>
      </c>
    </row>
    <row r="551" spans="1:9" x14ac:dyDescent="0.25">
      <c r="A551" s="22" t="str">
        <f t="shared" si="49"/>
        <v>City of Yonkers Ward 5 ED 19</v>
      </c>
      <c r="B551" s="11">
        <v>250519</v>
      </c>
      <c r="C551" s="11">
        <v>42</v>
      </c>
      <c r="D551" s="11">
        <v>115</v>
      </c>
      <c r="E551" s="11">
        <v>1</v>
      </c>
      <c r="F551" s="11">
        <v>1</v>
      </c>
      <c r="G551" s="23">
        <f t="shared" si="45"/>
        <v>159</v>
      </c>
      <c r="H551" s="24">
        <f t="shared" si="46"/>
        <v>7</v>
      </c>
      <c r="I551" s="23">
        <f t="shared" si="47"/>
        <v>166</v>
      </c>
    </row>
    <row r="552" spans="1:9" x14ac:dyDescent="0.25">
      <c r="A552" s="22" t="str">
        <f t="shared" si="49"/>
        <v>City of Yonkers Ward 5 ED 20</v>
      </c>
      <c r="B552" s="11">
        <v>250520</v>
      </c>
      <c r="C552" s="11">
        <v>103</v>
      </c>
      <c r="D552" s="11">
        <v>188</v>
      </c>
      <c r="E552" s="11">
        <v>12</v>
      </c>
      <c r="F552" s="11">
        <v>0</v>
      </c>
      <c r="G552" s="23">
        <f t="shared" si="45"/>
        <v>303</v>
      </c>
      <c r="H552" s="24">
        <f t="shared" si="46"/>
        <v>31</v>
      </c>
      <c r="I552" s="23">
        <f t="shared" si="47"/>
        <v>334</v>
      </c>
    </row>
    <row r="553" spans="1:9" x14ac:dyDescent="0.25">
      <c r="A553" s="22" t="str">
        <f t="shared" si="49"/>
        <v>City of Yonkers Ward 5 ED 22</v>
      </c>
      <c r="B553" s="11">
        <v>250522</v>
      </c>
      <c r="C553" s="11">
        <v>89</v>
      </c>
      <c r="D553" s="11">
        <v>81</v>
      </c>
      <c r="E553" s="11">
        <v>6</v>
      </c>
      <c r="F553" s="11">
        <v>0</v>
      </c>
      <c r="G553" s="23">
        <f t="shared" si="45"/>
        <v>176</v>
      </c>
      <c r="H553" s="24">
        <f t="shared" si="46"/>
        <v>14</v>
      </c>
      <c r="I553" s="23">
        <f t="shared" si="47"/>
        <v>190</v>
      </c>
    </row>
    <row r="554" spans="1:9" x14ac:dyDescent="0.25">
      <c r="A554" s="22" t="str">
        <f t="shared" si="49"/>
        <v>City of Yonkers Ward 5 ED 23</v>
      </c>
      <c r="B554" s="11">
        <v>250523</v>
      </c>
      <c r="C554" s="11">
        <v>24</v>
      </c>
      <c r="D554" s="11">
        <v>102</v>
      </c>
      <c r="E554" s="11">
        <v>0</v>
      </c>
      <c r="F554" s="11">
        <v>0</v>
      </c>
      <c r="G554" s="23">
        <f t="shared" si="45"/>
        <v>126</v>
      </c>
      <c r="H554" s="24">
        <f t="shared" si="46"/>
        <v>14</v>
      </c>
      <c r="I554" s="23">
        <f t="shared" si="47"/>
        <v>140</v>
      </c>
    </row>
    <row r="555" spans="1:9" ht="13.8" thickBot="1" x14ac:dyDescent="0.3">
      <c r="A555" s="18" t="str">
        <f t="shared" si="49"/>
        <v>City of Yonkers Ward 5 ED 24</v>
      </c>
      <c r="B555" s="19">
        <v>250524</v>
      </c>
      <c r="C555" s="19">
        <v>82</v>
      </c>
      <c r="D555" s="19">
        <v>101</v>
      </c>
      <c r="E555" s="19">
        <v>3</v>
      </c>
      <c r="F555" s="19">
        <v>0</v>
      </c>
      <c r="G555" s="19">
        <f t="shared" si="45"/>
        <v>186</v>
      </c>
      <c r="H555" s="26">
        <f t="shared" si="46"/>
        <v>15</v>
      </c>
      <c r="I555" s="19">
        <f t="shared" si="47"/>
        <v>201</v>
      </c>
    </row>
    <row r="556" spans="1:9" x14ac:dyDescent="0.25">
      <c r="A556" s="22"/>
      <c r="B556" s="11" t="s">
        <v>977</v>
      </c>
      <c r="C556" s="11">
        <f>SUM(C533:C555)</f>
        <v>2111</v>
      </c>
      <c r="D556" s="11">
        <f t="shared" ref="D556:I556" si="51">SUM(D533:D555)</f>
        <v>2865</v>
      </c>
      <c r="E556" s="11">
        <f t="shared" si="51"/>
        <v>105</v>
      </c>
      <c r="F556" s="11">
        <f t="shared" si="51"/>
        <v>4</v>
      </c>
      <c r="G556" s="11">
        <f t="shared" si="51"/>
        <v>5085</v>
      </c>
      <c r="H556" s="11">
        <f t="shared" si="51"/>
        <v>436</v>
      </c>
      <c r="I556" s="11">
        <f t="shared" si="51"/>
        <v>5521</v>
      </c>
    </row>
    <row r="557" spans="1:9" x14ac:dyDescent="0.25">
      <c r="A557" s="22" t="str">
        <f t="shared" si="49"/>
        <v>City of Yonkers Ward 6 ED 1</v>
      </c>
      <c r="B557" s="11">
        <v>250601</v>
      </c>
      <c r="C557" s="11">
        <v>78</v>
      </c>
      <c r="D557" s="11">
        <v>17</v>
      </c>
      <c r="E557" s="11">
        <v>2</v>
      </c>
      <c r="F557" s="11">
        <v>0</v>
      </c>
      <c r="G557" s="23">
        <f t="shared" si="45"/>
        <v>97</v>
      </c>
      <c r="H557" s="24">
        <f t="shared" si="46"/>
        <v>8</v>
      </c>
      <c r="I557" s="23">
        <f t="shared" si="47"/>
        <v>105</v>
      </c>
    </row>
    <row r="558" spans="1:9" x14ac:dyDescent="0.25">
      <c r="A558" s="22" t="str">
        <f t="shared" si="49"/>
        <v>City of Yonkers Ward 6 ED 2</v>
      </c>
      <c r="B558" s="11">
        <v>250602</v>
      </c>
      <c r="C558" s="11">
        <v>34</v>
      </c>
      <c r="D558" s="11">
        <v>13</v>
      </c>
      <c r="E558" s="11">
        <v>1</v>
      </c>
      <c r="F558" s="11">
        <v>0</v>
      </c>
      <c r="G558" s="23">
        <f t="shared" si="45"/>
        <v>48</v>
      </c>
      <c r="H558" s="24">
        <f t="shared" si="46"/>
        <v>4</v>
      </c>
      <c r="I558" s="23">
        <f t="shared" si="47"/>
        <v>52</v>
      </c>
    </row>
    <row r="559" spans="1:9" x14ac:dyDescent="0.25">
      <c r="A559" s="22" t="str">
        <f t="shared" si="49"/>
        <v>City of Yonkers Ward 6 ED 3</v>
      </c>
      <c r="B559" s="11">
        <v>250603</v>
      </c>
      <c r="C559" s="11">
        <v>67</v>
      </c>
      <c r="D559" s="11">
        <v>18</v>
      </c>
      <c r="E559" s="11">
        <v>4</v>
      </c>
      <c r="F559" s="11">
        <v>0</v>
      </c>
      <c r="G559" s="23">
        <f t="shared" si="45"/>
        <v>89</v>
      </c>
      <c r="H559" s="24">
        <f t="shared" si="46"/>
        <v>5</v>
      </c>
      <c r="I559" s="23">
        <f t="shared" si="47"/>
        <v>94</v>
      </c>
    </row>
    <row r="560" spans="1:9" x14ac:dyDescent="0.25">
      <c r="A560" s="22" t="str">
        <f t="shared" si="49"/>
        <v>City of Yonkers Ward 6 ED 4</v>
      </c>
      <c r="B560" s="11">
        <v>250604</v>
      </c>
      <c r="C560" s="11">
        <v>32</v>
      </c>
      <c r="D560" s="11">
        <v>33</v>
      </c>
      <c r="E560" s="11">
        <v>5</v>
      </c>
      <c r="F560" s="11">
        <v>1</v>
      </c>
      <c r="G560" s="23">
        <f t="shared" si="45"/>
        <v>71</v>
      </c>
      <c r="H560" s="24">
        <f t="shared" si="46"/>
        <v>8</v>
      </c>
      <c r="I560" s="23">
        <f t="shared" si="47"/>
        <v>79</v>
      </c>
    </row>
    <row r="561" spans="1:9" x14ac:dyDescent="0.25">
      <c r="A561" s="22" t="str">
        <f t="shared" si="49"/>
        <v>City of Yonkers Ward 6 ED 6</v>
      </c>
      <c r="B561" s="11">
        <v>250606</v>
      </c>
      <c r="C561" s="11">
        <v>160</v>
      </c>
      <c r="D561" s="11">
        <v>129</v>
      </c>
      <c r="E561" s="11">
        <v>4</v>
      </c>
      <c r="F561" s="11">
        <v>0</v>
      </c>
      <c r="G561" s="23">
        <f t="shared" si="45"/>
        <v>293</v>
      </c>
      <c r="H561" s="24">
        <f t="shared" si="46"/>
        <v>28</v>
      </c>
      <c r="I561" s="23">
        <f t="shared" si="47"/>
        <v>321</v>
      </c>
    </row>
    <row r="562" spans="1:9" x14ac:dyDescent="0.25">
      <c r="A562" s="22" t="str">
        <f t="shared" si="49"/>
        <v>City of Yonkers Ward 6 ED 7</v>
      </c>
      <c r="B562" s="11">
        <v>250607</v>
      </c>
      <c r="C562" s="11">
        <v>61</v>
      </c>
      <c r="D562" s="11">
        <v>96</v>
      </c>
      <c r="E562" s="11">
        <v>4</v>
      </c>
      <c r="F562" s="11">
        <v>0</v>
      </c>
      <c r="G562" s="23">
        <f t="shared" si="45"/>
        <v>161</v>
      </c>
      <c r="H562" s="24">
        <f t="shared" si="46"/>
        <v>5</v>
      </c>
      <c r="I562" s="23">
        <f t="shared" si="47"/>
        <v>166</v>
      </c>
    </row>
    <row r="563" spans="1:9" x14ac:dyDescent="0.25">
      <c r="A563" s="22" t="str">
        <f t="shared" si="49"/>
        <v>City of Yonkers Ward 6 ED 8</v>
      </c>
      <c r="B563" s="11">
        <v>250608</v>
      </c>
      <c r="C563" s="11">
        <v>45</v>
      </c>
      <c r="D563" s="11">
        <v>56</v>
      </c>
      <c r="E563" s="11">
        <v>4</v>
      </c>
      <c r="F563" s="11">
        <v>0</v>
      </c>
      <c r="G563" s="23">
        <f t="shared" si="45"/>
        <v>105</v>
      </c>
      <c r="H563" s="24">
        <f t="shared" si="46"/>
        <v>10</v>
      </c>
      <c r="I563" s="23">
        <f t="shared" si="47"/>
        <v>115</v>
      </c>
    </row>
    <row r="564" spans="1:9" x14ac:dyDescent="0.25">
      <c r="A564" s="22" t="str">
        <f t="shared" si="49"/>
        <v>City of Yonkers Ward 6 ED 10</v>
      </c>
      <c r="B564" s="11">
        <v>250610</v>
      </c>
      <c r="C564" s="11">
        <v>194</v>
      </c>
      <c r="D564" s="11">
        <v>276</v>
      </c>
      <c r="E564" s="11">
        <v>11</v>
      </c>
      <c r="F564" s="11">
        <v>0</v>
      </c>
      <c r="G564" s="23">
        <f t="shared" si="45"/>
        <v>481</v>
      </c>
      <c r="H564" s="24">
        <f t="shared" si="46"/>
        <v>36</v>
      </c>
      <c r="I564" s="23">
        <f t="shared" si="47"/>
        <v>517</v>
      </c>
    </row>
    <row r="565" spans="1:9" x14ac:dyDescent="0.25">
      <c r="A565" s="22" t="str">
        <f t="shared" si="49"/>
        <v>City of Yonkers Ward 6 ED 11</v>
      </c>
      <c r="B565" s="11">
        <v>250611</v>
      </c>
      <c r="C565" s="11">
        <v>73</v>
      </c>
      <c r="D565" s="11">
        <v>63</v>
      </c>
      <c r="E565" s="11">
        <v>11</v>
      </c>
      <c r="F565" s="11">
        <v>0</v>
      </c>
      <c r="G565" s="23">
        <f t="shared" si="45"/>
        <v>147</v>
      </c>
      <c r="H565" s="24">
        <f t="shared" si="46"/>
        <v>18</v>
      </c>
      <c r="I565" s="23">
        <f t="shared" si="47"/>
        <v>165</v>
      </c>
    </row>
    <row r="566" spans="1:9" x14ac:dyDescent="0.25">
      <c r="A566" s="22" t="str">
        <f t="shared" si="49"/>
        <v>City of Yonkers Ward 6 ED 12</v>
      </c>
      <c r="B566" s="11">
        <v>250612</v>
      </c>
      <c r="C566" s="11">
        <v>69</v>
      </c>
      <c r="D566" s="11">
        <v>69</v>
      </c>
      <c r="E566" s="11">
        <v>2</v>
      </c>
      <c r="F566" s="11">
        <v>0</v>
      </c>
      <c r="G566" s="23">
        <f t="shared" si="45"/>
        <v>140</v>
      </c>
      <c r="H566" s="24">
        <f t="shared" si="46"/>
        <v>12</v>
      </c>
      <c r="I566" s="23">
        <f t="shared" si="47"/>
        <v>152</v>
      </c>
    </row>
    <row r="567" spans="1:9" x14ac:dyDescent="0.25">
      <c r="A567" s="22" t="str">
        <f t="shared" si="49"/>
        <v>City of Yonkers Ward 6 ED 13</v>
      </c>
      <c r="B567" s="11">
        <v>250613</v>
      </c>
      <c r="C567" s="11">
        <v>64</v>
      </c>
      <c r="D567" s="11">
        <v>13</v>
      </c>
      <c r="E567" s="11">
        <v>0</v>
      </c>
      <c r="F567" s="11">
        <v>0</v>
      </c>
      <c r="G567" s="23">
        <f t="shared" si="45"/>
        <v>77</v>
      </c>
      <c r="H567" s="24">
        <f t="shared" si="46"/>
        <v>6</v>
      </c>
      <c r="I567" s="23">
        <f t="shared" si="47"/>
        <v>83</v>
      </c>
    </row>
    <row r="568" spans="1:9" x14ac:dyDescent="0.25">
      <c r="A568" s="22" t="str">
        <f t="shared" si="49"/>
        <v>City of Yonkers Ward 6 ED 14</v>
      </c>
      <c r="B568" s="11">
        <v>250614</v>
      </c>
      <c r="C568" s="11">
        <v>63</v>
      </c>
      <c r="D568" s="11">
        <v>66</v>
      </c>
      <c r="E568" s="11">
        <v>1</v>
      </c>
      <c r="F568" s="11">
        <v>0</v>
      </c>
      <c r="G568" s="23">
        <f t="shared" si="45"/>
        <v>130</v>
      </c>
      <c r="H568" s="24">
        <f t="shared" si="46"/>
        <v>10</v>
      </c>
      <c r="I568" s="23">
        <f t="shared" si="47"/>
        <v>140</v>
      </c>
    </row>
    <row r="569" spans="1:9" x14ac:dyDescent="0.25">
      <c r="A569" s="22" t="str">
        <f t="shared" si="49"/>
        <v>City of Yonkers Ward 6 ED 16</v>
      </c>
      <c r="B569" s="11">
        <v>250616</v>
      </c>
      <c r="C569" s="11">
        <v>64</v>
      </c>
      <c r="D569" s="11">
        <v>103</v>
      </c>
      <c r="E569" s="11">
        <v>6</v>
      </c>
      <c r="F569" s="11">
        <v>0</v>
      </c>
      <c r="G569" s="23">
        <f t="shared" ref="G569:G635" si="52">SUM(C569:F569)</f>
        <v>173</v>
      </c>
      <c r="H569" s="24">
        <f t="shared" ref="H569:H635" si="53">SUM(I569-G569)</f>
        <v>21</v>
      </c>
      <c r="I569" s="23">
        <f t="shared" ref="I569:I635" si="54">VLOOKUP(B569,KEY,2,FALSE)</f>
        <v>194</v>
      </c>
    </row>
    <row r="570" spans="1:9" x14ac:dyDescent="0.25">
      <c r="A570" s="22" t="str">
        <f t="shared" si="49"/>
        <v>City of Yonkers Ward 6 ED 17</v>
      </c>
      <c r="B570" s="11">
        <v>250617</v>
      </c>
      <c r="C570" s="11">
        <v>37</v>
      </c>
      <c r="D570" s="11">
        <v>10</v>
      </c>
      <c r="E570" s="11">
        <v>0</v>
      </c>
      <c r="F570" s="11">
        <v>0</v>
      </c>
      <c r="G570" s="23">
        <f t="shared" si="52"/>
        <v>47</v>
      </c>
      <c r="H570" s="24">
        <f t="shared" si="53"/>
        <v>11</v>
      </c>
      <c r="I570" s="23">
        <f t="shared" si="54"/>
        <v>58</v>
      </c>
    </row>
    <row r="571" spans="1:9" x14ac:dyDescent="0.25">
      <c r="A571" s="22" t="str">
        <f t="shared" si="49"/>
        <v>City of Yonkers Ward 6 ED 18</v>
      </c>
      <c r="B571" s="11">
        <v>250618</v>
      </c>
      <c r="C571" s="11">
        <v>170</v>
      </c>
      <c r="D571" s="11">
        <v>179</v>
      </c>
      <c r="E571" s="11">
        <v>8</v>
      </c>
      <c r="F571" s="11">
        <v>0</v>
      </c>
      <c r="G571" s="23">
        <f t="shared" si="52"/>
        <v>357</v>
      </c>
      <c r="H571" s="24">
        <f t="shared" si="53"/>
        <v>20</v>
      </c>
      <c r="I571" s="23">
        <f t="shared" si="54"/>
        <v>377</v>
      </c>
    </row>
    <row r="572" spans="1:9" x14ac:dyDescent="0.25">
      <c r="A572" s="22" t="str">
        <f t="shared" si="49"/>
        <v>City of Yonkers Ward 6 ED 20</v>
      </c>
      <c r="B572" s="11">
        <v>250620</v>
      </c>
      <c r="C572" s="11">
        <v>59</v>
      </c>
      <c r="D572" s="11">
        <v>32</v>
      </c>
      <c r="E572" s="11">
        <v>2</v>
      </c>
      <c r="F572" s="11">
        <v>0</v>
      </c>
      <c r="G572" s="23">
        <f t="shared" si="52"/>
        <v>93</v>
      </c>
      <c r="H572" s="24">
        <f t="shared" si="53"/>
        <v>4</v>
      </c>
      <c r="I572" s="23">
        <f t="shared" si="54"/>
        <v>97</v>
      </c>
    </row>
    <row r="573" spans="1:9" x14ac:dyDescent="0.25">
      <c r="A573" s="22" t="str">
        <f t="shared" si="49"/>
        <v>City of Yonkers Ward 6 ED 21</v>
      </c>
      <c r="B573" s="11">
        <v>250621</v>
      </c>
      <c r="C573" s="11">
        <v>33</v>
      </c>
      <c r="D573" s="11">
        <v>4</v>
      </c>
      <c r="E573" s="11">
        <v>0</v>
      </c>
      <c r="F573" s="11">
        <v>0</v>
      </c>
      <c r="G573" s="23">
        <f t="shared" si="52"/>
        <v>37</v>
      </c>
      <c r="H573" s="24">
        <f t="shared" si="53"/>
        <v>1</v>
      </c>
      <c r="I573" s="23">
        <f t="shared" si="54"/>
        <v>38</v>
      </c>
    </row>
    <row r="574" spans="1:9" x14ac:dyDescent="0.25">
      <c r="A574" s="22" t="str">
        <f t="shared" si="49"/>
        <v>City of Yonkers Ward 6 ED 22</v>
      </c>
      <c r="B574" s="11">
        <v>250622</v>
      </c>
      <c r="C574" s="11">
        <v>50</v>
      </c>
      <c r="D574" s="11">
        <v>13</v>
      </c>
      <c r="E574" s="11">
        <v>4</v>
      </c>
      <c r="F574" s="11">
        <v>0</v>
      </c>
      <c r="G574" s="23">
        <f t="shared" si="52"/>
        <v>67</v>
      </c>
      <c r="H574" s="24">
        <f t="shared" si="53"/>
        <v>4</v>
      </c>
      <c r="I574" s="23">
        <f t="shared" si="54"/>
        <v>71</v>
      </c>
    </row>
    <row r="575" spans="1:9" x14ac:dyDescent="0.25">
      <c r="A575" s="22" t="str">
        <f t="shared" si="49"/>
        <v>City of Yonkers Ward 6 ED 24</v>
      </c>
      <c r="B575" s="11">
        <v>250624</v>
      </c>
      <c r="C575" s="11">
        <v>87</v>
      </c>
      <c r="D575" s="11">
        <v>85</v>
      </c>
      <c r="E575" s="11">
        <v>7</v>
      </c>
      <c r="F575" s="11">
        <v>0</v>
      </c>
      <c r="G575" s="23">
        <f t="shared" si="52"/>
        <v>179</v>
      </c>
      <c r="H575" s="24">
        <f t="shared" si="53"/>
        <v>20</v>
      </c>
      <c r="I575" s="23">
        <f t="shared" si="54"/>
        <v>199</v>
      </c>
    </row>
    <row r="576" spans="1:9" x14ac:dyDescent="0.25">
      <c r="A576" s="22" t="str">
        <f t="shared" si="49"/>
        <v>City of Yonkers Ward 6 ED 28</v>
      </c>
      <c r="B576" s="11">
        <v>250628</v>
      </c>
      <c r="C576" s="11">
        <v>53</v>
      </c>
      <c r="D576" s="11">
        <v>19</v>
      </c>
      <c r="E576" s="11">
        <v>1</v>
      </c>
      <c r="F576" s="11">
        <v>0</v>
      </c>
      <c r="G576" s="23">
        <f t="shared" si="52"/>
        <v>73</v>
      </c>
      <c r="H576" s="24">
        <f t="shared" si="53"/>
        <v>3</v>
      </c>
      <c r="I576" s="23">
        <f t="shared" si="54"/>
        <v>76</v>
      </c>
    </row>
    <row r="577" spans="1:9" x14ac:dyDescent="0.25">
      <c r="A577" s="22" t="str">
        <f t="shared" si="49"/>
        <v>City of Yonkers Ward 6 ED 32</v>
      </c>
      <c r="B577" s="11">
        <v>250632</v>
      </c>
      <c r="C577" s="11">
        <v>29</v>
      </c>
      <c r="D577" s="11">
        <v>28</v>
      </c>
      <c r="E577" s="11">
        <v>2</v>
      </c>
      <c r="F577" s="11">
        <v>0</v>
      </c>
      <c r="G577" s="23">
        <f t="shared" si="52"/>
        <v>59</v>
      </c>
      <c r="H577" s="24">
        <f t="shared" si="53"/>
        <v>4</v>
      </c>
      <c r="I577" s="23">
        <f t="shared" si="54"/>
        <v>63</v>
      </c>
    </row>
    <row r="578" spans="1:9" ht="13.8" thickBot="1" x14ac:dyDescent="0.3">
      <c r="A578" s="18" t="str">
        <f t="shared" si="49"/>
        <v>City of Yonkers Ward 6 ED 33</v>
      </c>
      <c r="B578" s="19">
        <v>250633</v>
      </c>
      <c r="C578" s="19">
        <v>32</v>
      </c>
      <c r="D578" s="19">
        <v>22</v>
      </c>
      <c r="E578" s="19">
        <v>3</v>
      </c>
      <c r="F578" s="19">
        <v>0</v>
      </c>
      <c r="G578" s="19">
        <f t="shared" si="52"/>
        <v>57</v>
      </c>
      <c r="H578" s="26">
        <f t="shared" si="53"/>
        <v>15</v>
      </c>
      <c r="I578" s="19">
        <f t="shared" si="54"/>
        <v>72</v>
      </c>
    </row>
    <row r="579" spans="1:9" x14ac:dyDescent="0.25">
      <c r="A579" s="22"/>
      <c r="B579" s="11" t="s">
        <v>977</v>
      </c>
      <c r="C579" s="11">
        <f>SUM(C557:C578)</f>
        <v>1554</v>
      </c>
      <c r="D579" s="11">
        <f t="shared" ref="D579:I579" si="55">SUM(D557:D578)</f>
        <v>1344</v>
      </c>
      <c r="E579" s="11">
        <f t="shared" si="55"/>
        <v>82</v>
      </c>
      <c r="F579" s="11">
        <f t="shared" si="55"/>
        <v>1</v>
      </c>
      <c r="G579" s="11">
        <f t="shared" si="55"/>
        <v>2981</v>
      </c>
      <c r="H579" s="11">
        <f t="shared" si="55"/>
        <v>253</v>
      </c>
      <c r="I579" s="11">
        <f t="shared" si="55"/>
        <v>3234</v>
      </c>
    </row>
    <row r="580" spans="1:9" x14ac:dyDescent="0.25">
      <c r="A580" s="22" t="str">
        <f t="shared" si="49"/>
        <v>City of Yonkers Ward 7 ED 1</v>
      </c>
      <c r="B580" s="11">
        <v>250701</v>
      </c>
      <c r="C580" s="11">
        <v>27</v>
      </c>
      <c r="D580" s="11">
        <v>20</v>
      </c>
      <c r="E580" s="11">
        <v>1</v>
      </c>
      <c r="F580" s="11">
        <v>0</v>
      </c>
      <c r="G580" s="23">
        <f t="shared" si="52"/>
        <v>48</v>
      </c>
      <c r="H580" s="24">
        <f t="shared" si="53"/>
        <v>4</v>
      </c>
      <c r="I580" s="23">
        <f t="shared" si="54"/>
        <v>52</v>
      </c>
    </row>
    <row r="581" spans="1:9" x14ac:dyDescent="0.25">
      <c r="A581" s="22" t="str">
        <f t="shared" si="49"/>
        <v>City of Yonkers Ward 7 ED 2</v>
      </c>
      <c r="B581" s="11">
        <v>250702</v>
      </c>
      <c r="C581" s="11">
        <v>65</v>
      </c>
      <c r="D581" s="11">
        <v>26</v>
      </c>
      <c r="E581" s="11">
        <v>2</v>
      </c>
      <c r="F581" s="11">
        <v>0</v>
      </c>
      <c r="G581" s="23">
        <f t="shared" si="52"/>
        <v>93</v>
      </c>
      <c r="H581" s="24">
        <f t="shared" si="53"/>
        <v>3</v>
      </c>
      <c r="I581" s="23">
        <f t="shared" si="54"/>
        <v>96</v>
      </c>
    </row>
    <row r="582" spans="1:9" x14ac:dyDescent="0.25">
      <c r="A582" s="22" t="str">
        <f t="shared" si="49"/>
        <v>City of Yonkers Ward 7 ED 3</v>
      </c>
      <c r="B582" s="11">
        <v>250703</v>
      </c>
      <c r="C582" s="11">
        <v>99</v>
      </c>
      <c r="D582" s="11">
        <v>18</v>
      </c>
      <c r="E582" s="11">
        <v>3</v>
      </c>
      <c r="F582" s="11">
        <v>0</v>
      </c>
      <c r="G582" s="23">
        <f t="shared" si="52"/>
        <v>120</v>
      </c>
      <c r="H582" s="24">
        <f t="shared" si="53"/>
        <v>8</v>
      </c>
      <c r="I582" s="23">
        <f t="shared" si="54"/>
        <v>128</v>
      </c>
    </row>
    <row r="583" spans="1:9" x14ac:dyDescent="0.25">
      <c r="A583" s="22" t="str">
        <f t="shared" si="49"/>
        <v>City of Yonkers Ward 7 ED 4</v>
      </c>
      <c r="B583" s="11">
        <v>250704</v>
      </c>
      <c r="C583" s="11">
        <v>127</v>
      </c>
      <c r="D583" s="11">
        <v>146</v>
      </c>
      <c r="E583" s="11">
        <v>12</v>
      </c>
      <c r="F583" s="11">
        <v>0</v>
      </c>
      <c r="G583" s="23">
        <f t="shared" si="52"/>
        <v>285</v>
      </c>
      <c r="H583" s="24">
        <f t="shared" si="53"/>
        <v>25</v>
      </c>
      <c r="I583" s="23">
        <f t="shared" si="54"/>
        <v>310</v>
      </c>
    </row>
    <row r="584" spans="1:9" x14ac:dyDescent="0.25">
      <c r="A584" s="22" t="str">
        <f t="shared" si="49"/>
        <v>City of Yonkers Ward 7 ED 5</v>
      </c>
      <c r="B584" s="11">
        <v>250705</v>
      </c>
      <c r="C584" s="11">
        <v>40</v>
      </c>
      <c r="D584" s="11">
        <v>11</v>
      </c>
      <c r="E584" s="11">
        <v>1</v>
      </c>
      <c r="F584" s="11">
        <v>0</v>
      </c>
      <c r="G584" s="23">
        <f t="shared" si="52"/>
        <v>52</v>
      </c>
      <c r="H584" s="24">
        <f t="shared" si="53"/>
        <v>9</v>
      </c>
      <c r="I584" s="23">
        <f t="shared" si="54"/>
        <v>61</v>
      </c>
    </row>
    <row r="585" spans="1:9" x14ac:dyDescent="0.25">
      <c r="A585" s="22" t="str">
        <f t="shared" si="49"/>
        <v>City of Yonkers Ward 7 ED 6</v>
      </c>
      <c r="B585" s="11">
        <v>250706</v>
      </c>
      <c r="C585" s="11">
        <v>34</v>
      </c>
      <c r="D585" s="11">
        <v>11</v>
      </c>
      <c r="E585" s="11">
        <v>2</v>
      </c>
      <c r="F585" s="11">
        <v>0</v>
      </c>
      <c r="G585" s="23">
        <f t="shared" si="52"/>
        <v>47</v>
      </c>
      <c r="H585" s="24">
        <f t="shared" si="53"/>
        <v>5</v>
      </c>
      <c r="I585" s="23">
        <f t="shared" si="54"/>
        <v>52</v>
      </c>
    </row>
    <row r="586" spans="1:9" x14ac:dyDescent="0.25">
      <c r="A586" s="22" t="str">
        <f t="shared" si="49"/>
        <v>City of Yonkers Ward 7 ED 7</v>
      </c>
      <c r="B586" s="11">
        <v>250707</v>
      </c>
      <c r="C586" s="11">
        <v>26</v>
      </c>
      <c r="D586" s="11">
        <v>9</v>
      </c>
      <c r="E586" s="11">
        <v>2</v>
      </c>
      <c r="F586" s="11">
        <v>0</v>
      </c>
      <c r="G586" s="23">
        <f t="shared" si="52"/>
        <v>37</v>
      </c>
      <c r="H586" s="24">
        <f t="shared" si="53"/>
        <v>5</v>
      </c>
      <c r="I586" s="23">
        <f t="shared" si="54"/>
        <v>42</v>
      </c>
    </row>
    <row r="587" spans="1:9" x14ac:dyDescent="0.25">
      <c r="A587" s="22" t="str">
        <f t="shared" si="49"/>
        <v>City of Yonkers Ward 7 ED 8</v>
      </c>
      <c r="B587" s="11">
        <v>250708</v>
      </c>
      <c r="C587" s="11">
        <v>75</v>
      </c>
      <c r="D587" s="11">
        <v>21</v>
      </c>
      <c r="E587" s="11">
        <v>4</v>
      </c>
      <c r="F587" s="11">
        <v>0</v>
      </c>
      <c r="G587" s="23">
        <f t="shared" si="52"/>
        <v>100</v>
      </c>
      <c r="H587" s="24">
        <f t="shared" si="53"/>
        <v>11</v>
      </c>
      <c r="I587" s="23">
        <f t="shared" si="54"/>
        <v>111</v>
      </c>
    </row>
    <row r="588" spans="1:9" x14ac:dyDescent="0.25">
      <c r="A588" s="22" t="str">
        <f t="shared" si="49"/>
        <v>City of Yonkers Ward 7 ED 9</v>
      </c>
      <c r="B588" s="11">
        <v>250709</v>
      </c>
      <c r="C588" s="11">
        <v>151</v>
      </c>
      <c r="D588" s="11">
        <v>30</v>
      </c>
      <c r="E588" s="11">
        <v>3</v>
      </c>
      <c r="F588" s="11">
        <v>0</v>
      </c>
      <c r="G588" s="23">
        <f t="shared" si="52"/>
        <v>184</v>
      </c>
      <c r="H588" s="24">
        <f t="shared" si="53"/>
        <v>30</v>
      </c>
      <c r="I588" s="23">
        <f t="shared" si="54"/>
        <v>214</v>
      </c>
    </row>
    <row r="589" spans="1:9" x14ac:dyDescent="0.25">
      <c r="A589" s="22" t="str">
        <f t="shared" si="49"/>
        <v>City of Yonkers Ward 7 ED 11</v>
      </c>
      <c r="B589" s="11">
        <v>250711</v>
      </c>
      <c r="C589" s="11">
        <v>5</v>
      </c>
      <c r="D589" s="11">
        <v>2</v>
      </c>
      <c r="E589" s="11">
        <v>0</v>
      </c>
      <c r="F589" s="11">
        <v>0</v>
      </c>
      <c r="G589" s="23">
        <f t="shared" si="52"/>
        <v>7</v>
      </c>
      <c r="H589" s="24">
        <f t="shared" si="53"/>
        <v>0</v>
      </c>
      <c r="I589" s="23">
        <f t="shared" si="54"/>
        <v>7</v>
      </c>
    </row>
    <row r="590" spans="1:9" x14ac:dyDescent="0.25">
      <c r="A590" s="22" t="str">
        <f t="shared" si="49"/>
        <v>City of Yonkers Ward 7 ED 13</v>
      </c>
      <c r="B590" s="11">
        <v>250713</v>
      </c>
      <c r="C590" s="11">
        <v>115</v>
      </c>
      <c r="D590" s="11">
        <v>71</v>
      </c>
      <c r="E590" s="11">
        <v>9</v>
      </c>
      <c r="F590" s="11">
        <v>1</v>
      </c>
      <c r="G590" s="23">
        <f t="shared" si="52"/>
        <v>196</v>
      </c>
      <c r="H590" s="24">
        <f t="shared" si="53"/>
        <v>15</v>
      </c>
      <c r="I590" s="23">
        <f t="shared" si="54"/>
        <v>211</v>
      </c>
    </row>
    <row r="591" spans="1:9" x14ac:dyDescent="0.25">
      <c r="A591" s="22" t="str">
        <f t="shared" si="49"/>
        <v>City of Yonkers Ward 7 ED 14</v>
      </c>
      <c r="B591" s="11">
        <v>250714</v>
      </c>
      <c r="C591" s="11">
        <v>68</v>
      </c>
      <c r="D591" s="11">
        <v>104</v>
      </c>
      <c r="E591" s="11">
        <v>6</v>
      </c>
      <c r="F591" s="11">
        <v>0</v>
      </c>
      <c r="G591" s="23">
        <f t="shared" si="52"/>
        <v>178</v>
      </c>
      <c r="H591" s="24">
        <f t="shared" si="53"/>
        <v>26</v>
      </c>
      <c r="I591" s="23">
        <f t="shared" si="54"/>
        <v>204</v>
      </c>
    </row>
    <row r="592" spans="1:9" x14ac:dyDescent="0.25">
      <c r="A592" s="22" t="str">
        <f t="shared" si="49"/>
        <v>City of Yonkers Ward 7 ED 15</v>
      </c>
      <c r="B592" s="11">
        <v>250715</v>
      </c>
      <c r="C592" s="11">
        <v>77</v>
      </c>
      <c r="D592" s="11">
        <v>50</v>
      </c>
      <c r="E592" s="11">
        <v>6</v>
      </c>
      <c r="F592" s="11">
        <v>0</v>
      </c>
      <c r="G592" s="23">
        <f t="shared" si="52"/>
        <v>133</v>
      </c>
      <c r="H592" s="24">
        <f t="shared" si="53"/>
        <v>8</v>
      </c>
      <c r="I592" s="23">
        <f t="shared" si="54"/>
        <v>141</v>
      </c>
    </row>
    <row r="593" spans="1:9" x14ac:dyDescent="0.25">
      <c r="A593" s="22" t="str">
        <f t="shared" si="49"/>
        <v>City of Yonkers Ward 7 ED 16</v>
      </c>
      <c r="B593" s="11">
        <v>250716</v>
      </c>
      <c r="C593" s="11">
        <v>30</v>
      </c>
      <c r="D593" s="11">
        <v>22</v>
      </c>
      <c r="E593" s="11">
        <v>2</v>
      </c>
      <c r="F593" s="11">
        <v>0</v>
      </c>
      <c r="G593" s="23">
        <f t="shared" si="52"/>
        <v>54</v>
      </c>
      <c r="H593" s="24">
        <f t="shared" si="53"/>
        <v>5</v>
      </c>
      <c r="I593" s="23">
        <f t="shared" si="54"/>
        <v>59</v>
      </c>
    </row>
    <row r="594" spans="1:9" x14ac:dyDescent="0.25">
      <c r="A594" s="22" t="str">
        <f t="shared" si="49"/>
        <v>City of Yonkers Ward 7 ED 17</v>
      </c>
      <c r="B594" s="11">
        <v>250717</v>
      </c>
      <c r="C594" s="11">
        <v>31</v>
      </c>
      <c r="D594" s="11">
        <v>15</v>
      </c>
      <c r="E594" s="11">
        <v>0</v>
      </c>
      <c r="F594" s="11">
        <v>0</v>
      </c>
      <c r="G594" s="23">
        <f t="shared" si="52"/>
        <v>46</v>
      </c>
      <c r="H594" s="24">
        <f t="shared" si="53"/>
        <v>5</v>
      </c>
      <c r="I594" s="23">
        <f t="shared" si="54"/>
        <v>51</v>
      </c>
    </row>
    <row r="595" spans="1:9" x14ac:dyDescent="0.25">
      <c r="A595" s="22" t="str">
        <f t="shared" si="49"/>
        <v>City of Yonkers Ward 7 ED 19</v>
      </c>
      <c r="B595" s="11">
        <v>250719</v>
      </c>
      <c r="C595" s="11">
        <v>53</v>
      </c>
      <c r="D595" s="11">
        <v>38</v>
      </c>
      <c r="E595" s="11">
        <v>3</v>
      </c>
      <c r="F595" s="11">
        <v>0</v>
      </c>
      <c r="G595" s="23">
        <f t="shared" si="52"/>
        <v>94</v>
      </c>
      <c r="H595" s="24">
        <f t="shared" si="53"/>
        <v>7</v>
      </c>
      <c r="I595" s="23">
        <f t="shared" si="54"/>
        <v>101</v>
      </c>
    </row>
    <row r="596" spans="1:9" x14ac:dyDescent="0.25">
      <c r="A596" s="22" t="str">
        <f t="shared" si="49"/>
        <v>City of Yonkers Ward 7 ED 20</v>
      </c>
      <c r="B596" s="11">
        <v>250720</v>
      </c>
      <c r="C596" s="11">
        <v>44</v>
      </c>
      <c r="D596" s="11">
        <v>61</v>
      </c>
      <c r="E596" s="11">
        <v>2</v>
      </c>
      <c r="F596" s="11">
        <v>0</v>
      </c>
      <c r="G596" s="23">
        <f t="shared" si="52"/>
        <v>107</v>
      </c>
      <c r="H596" s="24">
        <f t="shared" si="53"/>
        <v>12</v>
      </c>
      <c r="I596" s="23">
        <f t="shared" si="54"/>
        <v>119</v>
      </c>
    </row>
    <row r="597" spans="1:9" x14ac:dyDescent="0.25">
      <c r="A597" s="22" t="str">
        <f t="shared" si="49"/>
        <v>City of Yonkers Ward 7 ED 21</v>
      </c>
      <c r="B597" s="11">
        <v>250721</v>
      </c>
      <c r="C597" s="11">
        <v>24</v>
      </c>
      <c r="D597" s="11">
        <v>25</v>
      </c>
      <c r="E597" s="11">
        <v>1</v>
      </c>
      <c r="F597" s="11">
        <v>0</v>
      </c>
      <c r="G597" s="23">
        <f t="shared" si="52"/>
        <v>50</v>
      </c>
      <c r="H597" s="24">
        <f t="shared" si="53"/>
        <v>8</v>
      </c>
      <c r="I597" s="23">
        <f t="shared" si="54"/>
        <v>58</v>
      </c>
    </row>
    <row r="598" spans="1:9" x14ac:dyDescent="0.25">
      <c r="A598" s="22" t="str">
        <f t="shared" ref="A598:A665" si="56">VLOOKUP(B598,KEY,3,FALSE)</f>
        <v>City of Yonkers Ward 7 ED 23</v>
      </c>
      <c r="B598" s="11">
        <v>250723</v>
      </c>
      <c r="C598" s="11">
        <v>69</v>
      </c>
      <c r="D598" s="11">
        <v>10</v>
      </c>
      <c r="E598" s="11">
        <v>1</v>
      </c>
      <c r="F598" s="11">
        <v>0</v>
      </c>
      <c r="G598" s="23">
        <f t="shared" si="52"/>
        <v>80</v>
      </c>
      <c r="H598" s="24">
        <f t="shared" si="53"/>
        <v>24</v>
      </c>
      <c r="I598" s="23">
        <f t="shared" si="54"/>
        <v>104</v>
      </c>
    </row>
    <row r="599" spans="1:9" x14ac:dyDescent="0.25">
      <c r="A599" s="22" t="str">
        <f t="shared" si="56"/>
        <v>City of Yonkers Ward 7 ED 24</v>
      </c>
      <c r="B599" s="11">
        <v>250724</v>
      </c>
      <c r="C599" s="11">
        <v>0</v>
      </c>
      <c r="D599" s="11">
        <v>0</v>
      </c>
      <c r="E599" s="11">
        <v>0</v>
      </c>
      <c r="F599" s="11">
        <v>0</v>
      </c>
      <c r="G599" s="23">
        <f t="shared" si="52"/>
        <v>0</v>
      </c>
      <c r="H599" s="24">
        <f t="shared" si="53"/>
        <v>0</v>
      </c>
      <c r="I599" s="23">
        <f t="shared" si="54"/>
        <v>0</v>
      </c>
    </row>
    <row r="600" spans="1:9" x14ac:dyDescent="0.25">
      <c r="A600" s="22" t="str">
        <f t="shared" si="56"/>
        <v>City of Yonkers Ward 7 ED 25</v>
      </c>
      <c r="B600" s="11">
        <v>250725</v>
      </c>
      <c r="C600" s="11">
        <v>42</v>
      </c>
      <c r="D600" s="11">
        <v>10</v>
      </c>
      <c r="E600" s="11">
        <v>3</v>
      </c>
      <c r="F600" s="11">
        <v>0</v>
      </c>
      <c r="G600" s="23">
        <f t="shared" si="52"/>
        <v>55</v>
      </c>
      <c r="H600" s="24">
        <f t="shared" si="53"/>
        <v>12</v>
      </c>
      <c r="I600" s="23">
        <f t="shared" si="54"/>
        <v>67</v>
      </c>
    </row>
    <row r="601" spans="1:9" x14ac:dyDescent="0.25">
      <c r="A601" s="22" t="str">
        <f t="shared" si="56"/>
        <v>City of Yonkers Ward 7 ED 26</v>
      </c>
      <c r="B601" s="11">
        <v>250726</v>
      </c>
      <c r="C601" s="11">
        <v>45</v>
      </c>
      <c r="D601" s="11">
        <v>38</v>
      </c>
      <c r="E601" s="11">
        <v>0</v>
      </c>
      <c r="F601" s="11">
        <v>0</v>
      </c>
      <c r="G601" s="23">
        <f t="shared" si="52"/>
        <v>83</v>
      </c>
      <c r="H601" s="24">
        <f t="shared" si="53"/>
        <v>13</v>
      </c>
      <c r="I601" s="23">
        <f t="shared" si="54"/>
        <v>96</v>
      </c>
    </row>
    <row r="602" spans="1:9" x14ac:dyDescent="0.25">
      <c r="A602" s="22" t="str">
        <f t="shared" si="56"/>
        <v>City of Yonkers Ward 7 ED 29</v>
      </c>
      <c r="B602" s="11">
        <v>250729</v>
      </c>
      <c r="C602" s="11">
        <v>33</v>
      </c>
      <c r="D602" s="11">
        <v>15</v>
      </c>
      <c r="E602" s="11">
        <v>0</v>
      </c>
      <c r="F602" s="11">
        <v>1</v>
      </c>
      <c r="G602" s="23">
        <f t="shared" si="52"/>
        <v>49</v>
      </c>
      <c r="H602" s="24">
        <f t="shared" si="53"/>
        <v>8</v>
      </c>
      <c r="I602" s="23">
        <f t="shared" si="54"/>
        <v>57</v>
      </c>
    </row>
    <row r="603" spans="1:9" x14ac:dyDescent="0.25">
      <c r="A603" s="22" t="str">
        <f t="shared" si="56"/>
        <v>City of Yonkers Ward 7 ED 30</v>
      </c>
      <c r="B603" s="11">
        <v>250730</v>
      </c>
      <c r="C603" s="11">
        <v>37</v>
      </c>
      <c r="D603" s="11">
        <v>38</v>
      </c>
      <c r="E603" s="11">
        <v>0</v>
      </c>
      <c r="F603" s="11">
        <v>0</v>
      </c>
      <c r="G603" s="23">
        <f t="shared" si="52"/>
        <v>75</v>
      </c>
      <c r="H603" s="24">
        <f t="shared" si="53"/>
        <v>12</v>
      </c>
      <c r="I603" s="23">
        <f t="shared" si="54"/>
        <v>87</v>
      </c>
    </row>
    <row r="604" spans="1:9" ht="13.8" thickBot="1" x14ac:dyDescent="0.3">
      <c r="A604" s="18" t="str">
        <f t="shared" si="56"/>
        <v>City of Yonkers Ward 7 ED 31</v>
      </c>
      <c r="B604" s="19">
        <v>250731</v>
      </c>
      <c r="C604" s="19">
        <v>36</v>
      </c>
      <c r="D604" s="19">
        <v>36</v>
      </c>
      <c r="E604" s="19">
        <v>3</v>
      </c>
      <c r="F604" s="19">
        <v>0</v>
      </c>
      <c r="G604" s="19">
        <f t="shared" si="52"/>
        <v>75</v>
      </c>
      <c r="H604" s="26">
        <f t="shared" si="53"/>
        <v>7</v>
      </c>
      <c r="I604" s="19">
        <f t="shared" si="54"/>
        <v>82</v>
      </c>
    </row>
    <row r="605" spans="1:9" x14ac:dyDescent="0.25">
      <c r="A605" s="22"/>
      <c r="B605" s="11" t="s">
        <v>977</v>
      </c>
      <c r="C605" s="11">
        <f>SUM(C580:C604)</f>
        <v>1353</v>
      </c>
      <c r="D605" s="11">
        <f t="shared" ref="D605:I605" si="57">SUM(D580:D604)</f>
        <v>827</v>
      </c>
      <c r="E605" s="11">
        <f t="shared" si="57"/>
        <v>66</v>
      </c>
      <c r="F605" s="11">
        <f t="shared" si="57"/>
        <v>2</v>
      </c>
      <c r="G605" s="11">
        <f t="shared" si="57"/>
        <v>2248</v>
      </c>
      <c r="H605" s="11">
        <f t="shared" si="57"/>
        <v>262</v>
      </c>
      <c r="I605" s="11">
        <f t="shared" si="57"/>
        <v>2510</v>
      </c>
    </row>
    <row r="606" spans="1:9" x14ac:dyDescent="0.25">
      <c r="A606" s="22" t="str">
        <f t="shared" si="56"/>
        <v>City of Yonkers Ward 8 ED 1</v>
      </c>
      <c r="B606" s="11">
        <v>250801</v>
      </c>
      <c r="C606" s="11">
        <v>57</v>
      </c>
      <c r="D606" s="11">
        <v>28</v>
      </c>
      <c r="E606" s="11">
        <v>2</v>
      </c>
      <c r="F606" s="11">
        <v>0</v>
      </c>
      <c r="G606" s="23">
        <f t="shared" si="52"/>
        <v>87</v>
      </c>
      <c r="H606" s="24">
        <f t="shared" si="53"/>
        <v>6</v>
      </c>
      <c r="I606" s="23">
        <f t="shared" si="54"/>
        <v>93</v>
      </c>
    </row>
    <row r="607" spans="1:9" x14ac:dyDescent="0.25">
      <c r="A607" s="22" t="str">
        <f t="shared" si="56"/>
        <v>City of Yonkers Ward 8 ED 2</v>
      </c>
      <c r="B607" s="11">
        <v>250802</v>
      </c>
      <c r="C607" s="11">
        <v>95</v>
      </c>
      <c r="D607" s="11">
        <v>36</v>
      </c>
      <c r="E607" s="11">
        <v>5</v>
      </c>
      <c r="F607" s="11">
        <v>0</v>
      </c>
      <c r="G607" s="23">
        <f t="shared" si="52"/>
        <v>136</v>
      </c>
      <c r="H607" s="24">
        <f t="shared" si="53"/>
        <v>9</v>
      </c>
      <c r="I607" s="23">
        <f t="shared" si="54"/>
        <v>145</v>
      </c>
    </row>
    <row r="608" spans="1:9" x14ac:dyDescent="0.25">
      <c r="A608" s="22" t="str">
        <f t="shared" si="56"/>
        <v>City of Yonkers Ward 8 ED 3</v>
      </c>
      <c r="B608" s="11">
        <v>250803</v>
      </c>
      <c r="C608" s="11">
        <v>89</v>
      </c>
      <c r="D608" s="11">
        <v>23</v>
      </c>
      <c r="E608" s="11">
        <v>3</v>
      </c>
      <c r="F608" s="11">
        <v>0</v>
      </c>
      <c r="G608" s="23">
        <f t="shared" si="52"/>
        <v>115</v>
      </c>
      <c r="H608" s="24">
        <f t="shared" si="53"/>
        <v>15</v>
      </c>
      <c r="I608" s="23">
        <f t="shared" si="54"/>
        <v>130</v>
      </c>
    </row>
    <row r="609" spans="1:9" x14ac:dyDescent="0.25">
      <c r="A609" s="22" t="str">
        <f t="shared" si="56"/>
        <v>City of Yonkers Ward 8 ED 5</v>
      </c>
      <c r="B609" s="11">
        <v>250805</v>
      </c>
      <c r="C609" s="11">
        <v>111</v>
      </c>
      <c r="D609" s="11">
        <v>63</v>
      </c>
      <c r="E609" s="11">
        <v>16</v>
      </c>
      <c r="F609" s="11">
        <v>0</v>
      </c>
      <c r="G609" s="23">
        <f t="shared" si="52"/>
        <v>190</v>
      </c>
      <c r="H609" s="24">
        <f t="shared" si="53"/>
        <v>11</v>
      </c>
      <c r="I609" s="23">
        <f t="shared" si="54"/>
        <v>201</v>
      </c>
    </row>
    <row r="610" spans="1:9" x14ac:dyDescent="0.25">
      <c r="A610" s="22" t="str">
        <f t="shared" si="56"/>
        <v>City of Yonkers Ward 8 ED 6</v>
      </c>
      <c r="B610" s="11">
        <v>250806</v>
      </c>
      <c r="C610" s="11">
        <v>159</v>
      </c>
      <c r="D610" s="11">
        <v>62</v>
      </c>
      <c r="E610" s="11">
        <v>8</v>
      </c>
      <c r="F610" s="11">
        <v>0</v>
      </c>
      <c r="G610" s="23">
        <f t="shared" si="52"/>
        <v>229</v>
      </c>
      <c r="H610" s="24">
        <f t="shared" si="53"/>
        <v>20</v>
      </c>
      <c r="I610" s="23">
        <f t="shared" si="54"/>
        <v>249</v>
      </c>
    </row>
    <row r="611" spans="1:9" x14ac:dyDescent="0.25">
      <c r="A611" s="22" t="str">
        <f t="shared" si="56"/>
        <v>City of Yonkers Ward 8 ED 7</v>
      </c>
      <c r="B611" s="11">
        <v>250807</v>
      </c>
      <c r="C611" s="11">
        <v>147</v>
      </c>
      <c r="D611" s="11">
        <v>67</v>
      </c>
      <c r="E611" s="11">
        <v>6</v>
      </c>
      <c r="F611" s="11">
        <v>0</v>
      </c>
      <c r="G611" s="23">
        <f t="shared" si="52"/>
        <v>220</v>
      </c>
      <c r="H611" s="24">
        <f t="shared" si="53"/>
        <v>19</v>
      </c>
      <c r="I611" s="23">
        <f t="shared" si="54"/>
        <v>239</v>
      </c>
    </row>
    <row r="612" spans="1:9" x14ac:dyDescent="0.25">
      <c r="A612" s="22" t="str">
        <f t="shared" si="56"/>
        <v>City of Yonkers Ward 8 ED 9</v>
      </c>
      <c r="B612" s="11">
        <v>250809</v>
      </c>
      <c r="C612" s="11">
        <v>61</v>
      </c>
      <c r="D612" s="11">
        <v>31</v>
      </c>
      <c r="E612" s="11">
        <v>2</v>
      </c>
      <c r="F612" s="11">
        <v>0</v>
      </c>
      <c r="G612" s="23">
        <f t="shared" si="52"/>
        <v>94</v>
      </c>
      <c r="H612" s="24">
        <f t="shared" si="53"/>
        <v>6</v>
      </c>
      <c r="I612" s="23">
        <f t="shared" si="54"/>
        <v>100</v>
      </c>
    </row>
    <row r="613" spans="1:9" x14ac:dyDescent="0.25">
      <c r="A613" s="22" t="str">
        <f t="shared" si="56"/>
        <v>City of Yonkers Ward 8 ED 10</v>
      </c>
      <c r="B613" s="11">
        <v>250810</v>
      </c>
      <c r="C613" s="11">
        <v>23</v>
      </c>
      <c r="D613" s="11">
        <v>6</v>
      </c>
      <c r="E613" s="11">
        <v>2</v>
      </c>
      <c r="F613" s="11">
        <v>0</v>
      </c>
      <c r="G613" s="23">
        <f t="shared" si="52"/>
        <v>31</v>
      </c>
      <c r="H613" s="24">
        <f t="shared" si="53"/>
        <v>9</v>
      </c>
      <c r="I613" s="23">
        <f t="shared" si="54"/>
        <v>40</v>
      </c>
    </row>
    <row r="614" spans="1:9" x14ac:dyDescent="0.25">
      <c r="A614" s="22" t="str">
        <f t="shared" si="56"/>
        <v>City of Yonkers Ward 8 ED 11</v>
      </c>
      <c r="B614" s="11">
        <v>250811</v>
      </c>
      <c r="C614" s="11">
        <v>9</v>
      </c>
      <c r="D614" s="11">
        <v>8</v>
      </c>
      <c r="E614" s="11">
        <v>4</v>
      </c>
      <c r="F614" s="11">
        <v>0</v>
      </c>
      <c r="G614" s="23">
        <f t="shared" si="52"/>
        <v>21</v>
      </c>
      <c r="H614" s="24">
        <f t="shared" si="53"/>
        <v>4</v>
      </c>
      <c r="I614" s="23">
        <f t="shared" si="54"/>
        <v>25</v>
      </c>
    </row>
    <row r="615" spans="1:9" x14ac:dyDescent="0.25">
      <c r="A615" s="22" t="str">
        <f t="shared" si="56"/>
        <v>City of Yonkers Ward 8 ED 12</v>
      </c>
      <c r="B615" s="11">
        <v>250812</v>
      </c>
      <c r="C615" s="11">
        <v>59</v>
      </c>
      <c r="D615" s="11">
        <v>33</v>
      </c>
      <c r="E615" s="11">
        <v>4</v>
      </c>
      <c r="F615" s="11">
        <v>0</v>
      </c>
      <c r="G615" s="23">
        <f t="shared" si="52"/>
        <v>96</v>
      </c>
      <c r="H615" s="24">
        <f t="shared" si="53"/>
        <v>10</v>
      </c>
      <c r="I615" s="23">
        <f t="shared" si="54"/>
        <v>106</v>
      </c>
    </row>
    <row r="616" spans="1:9" x14ac:dyDescent="0.25">
      <c r="A616" s="22" t="str">
        <f t="shared" si="56"/>
        <v>City of Yonkers Ward 8 ED 13</v>
      </c>
      <c r="B616" s="11">
        <v>250813</v>
      </c>
      <c r="C616" s="11">
        <v>52</v>
      </c>
      <c r="D616" s="11">
        <v>35</v>
      </c>
      <c r="E616" s="11">
        <v>2</v>
      </c>
      <c r="F616" s="11">
        <v>0</v>
      </c>
      <c r="G616" s="23">
        <f t="shared" si="52"/>
        <v>89</v>
      </c>
      <c r="H616" s="24">
        <f t="shared" si="53"/>
        <v>7</v>
      </c>
      <c r="I616" s="23">
        <f t="shared" si="54"/>
        <v>96</v>
      </c>
    </row>
    <row r="617" spans="1:9" x14ac:dyDescent="0.25">
      <c r="A617" s="22" t="str">
        <f t="shared" si="56"/>
        <v>City of Yonkers Ward 8 ED 14</v>
      </c>
      <c r="B617" s="11">
        <v>250814</v>
      </c>
      <c r="C617" s="11">
        <v>22</v>
      </c>
      <c r="D617" s="11">
        <v>4</v>
      </c>
      <c r="E617" s="11">
        <v>2</v>
      </c>
      <c r="F617" s="11">
        <v>0</v>
      </c>
      <c r="G617" s="23">
        <f t="shared" si="52"/>
        <v>28</v>
      </c>
      <c r="H617" s="24">
        <f t="shared" si="53"/>
        <v>2</v>
      </c>
      <c r="I617" s="23">
        <f t="shared" si="54"/>
        <v>30</v>
      </c>
    </row>
    <row r="618" spans="1:9" x14ac:dyDescent="0.25">
      <c r="A618" s="22" t="str">
        <f t="shared" si="56"/>
        <v>City of Yonkers Ward 8 ED 15</v>
      </c>
      <c r="B618" s="11">
        <v>250815</v>
      </c>
      <c r="C618" s="11">
        <v>76</v>
      </c>
      <c r="D618" s="11">
        <v>15</v>
      </c>
      <c r="E618" s="11">
        <v>5</v>
      </c>
      <c r="F618" s="11">
        <v>0</v>
      </c>
      <c r="G618" s="23">
        <f t="shared" si="52"/>
        <v>96</v>
      </c>
      <c r="H618" s="24">
        <f t="shared" si="53"/>
        <v>11</v>
      </c>
      <c r="I618" s="23">
        <f t="shared" si="54"/>
        <v>107</v>
      </c>
    </row>
    <row r="619" spans="1:9" x14ac:dyDescent="0.25">
      <c r="A619" s="22" t="str">
        <f t="shared" si="56"/>
        <v>City of Yonkers Ward 8 ED 17</v>
      </c>
      <c r="B619" s="11">
        <v>250817</v>
      </c>
      <c r="C619" s="11">
        <v>40</v>
      </c>
      <c r="D619" s="11">
        <v>20</v>
      </c>
      <c r="E619" s="11">
        <v>2</v>
      </c>
      <c r="F619" s="11">
        <v>0</v>
      </c>
      <c r="G619" s="23">
        <f t="shared" si="52"/>
        <v>62</v>
      </c>
      <c r="H619" s="24">
        <f t="shared" si="53"/>
        <v>13</v>
      </c>
      <c r="I619" s="23">
        <f t="shared" si="54"/>
        <v>75</v>
      </c>
    </row>
    <row r="620" spans="1:9" x14ac:dyDescent="0.25">
      <c r="A620" s="22" t="str">
        <f t="shared" si="56"/>
        <v>City of Yonkers Ward 8 ED 22</v>
      </c>
      <c r="B620" s="11">
        <v>250822</v>
      </c>
      <c r="C620" s="11">
        <v>13</v>
      </c>
      <c r="D620" s="11">
        <v>12</v>
      </c>
      <c r="E620" s="11">
        <v>3</v>
      </c>
      <c r="F620" s="11">
        <v>0</v>
      </c>
      <c r="G620" s="23">
        <f t="shared" si="52"/>
        <v>28</v>
      </c>
      <c r="H620" s="24">
        <f t="shared" si="53"/>
        <v>1</v>
      </c>
      <c r="I620" s="23">
        <f t="shared" si="54"/>
        <v>29</v>
      </c>
    </row>
    <row r="621" spans="1:9" x14ac:dyDescent="0.25">
      <c r="A621" s="22" t="str">
        <f t="shared" si="56"/>
        <v>City of Yonkers Ward 8 ED 23</v>
      </c>
      <c r="B621" s="11">
        <v>250823</v>
      </c>
      <c r="C621" s="11">
        <v>24</v>
      </c>
      <c r="D621" s="11">
        <v>15</v>
      </c>
      <c r="E621" s="11">
        <v>2</v>
      </c>
      <c r="F621" s="11">
        <v>0</v>
      </c>
      <c r="G621" s="23">
        <f t="shared" si="52"/>
        <v>41</v>
      </c>
      <c r="H621" s="24">
        <f t="shared" si="53"/>
        <v>6</v>
      </c>
      <c r="I621" s="23">
        <f t="shared" si="54"/>
        <v>47</v>
      </c>
    </row>
    <row r="622" spans="1:9" x14ac:dyDescent="0.25">
      <c r="A622" s="22" t="str">
        <f t="shared" si="56"/>
        <v>City of Yonkers Ward 8 ED 24</v>
      </c>
      <c r="B622" s="11">
        <v>250824</v>
      </c>
      <c r="C622" s="11">
        <v>16</v>
      </c>
      <c r="D622" s="11">
        <v>3</v>
      </c>
      <c r="E622" s="11">
        <v>0</v>
      </c>
      <c r="F622" s="11">
        <v>0</v>
      </c>
      <c r="G622" s="23">
        <f t="shared" si="52"/>
        <v>19</v>
      </c>
      <c r="H622" s="24">
        <f t="shared" si="53"/>
        <v>2</v>
      </c>
      <c r="I622" s="23">
        <f t="shared" si="54"/>
        <v>21</v>
      </c>
    </row>
    <row r="623" spans="1:9" x14ac:dyDescent="0.25">
      <c r="A623" s="22" t="str">
        <f t="shared" si="56"/>
        <v>City of Yonkers Ward 8 ED 26</v>
      </c>
      <c r="B623" s="11">
        <v>250826</v>
      </c>
      <c r="C623" s="11">
        <v>57</v>
      </c>
      <c r="D623" s="11">
        <v>41</v>
      </c>
      <c r="E623" s="11">
        <v>3</v>
      </c>
      <c r="F623" s="11">
        <v>0</v>
      </c>
      <c r="G623" s="23">
        <f t="shared" si="52"/>
        <v>101</v>
      </c>
      <c r="H623" s="24">
        <f t="shared" si="53"/>
        <v>6</v>
      </c>
      <c r="I623" s="23">
        <f t="shared" si="54"/>
        <v>107</v>
      </c>
    </row>
    <row r="624" spans="1:9" ht="13.8" thickBot="1" x14ac:dyDescent="0.3">
      <c r="A624" s="18" t="str">
        <f t="shared" si="56"/>
        <v>City of Yonkers Ward 8 ED 28</v>
      </c>
      <c r="B624" s="19">
        <v>250828</v>
      </c>
      <c r="C624" s="19">
        <v>54</v>
      </c>
      <c r="D624" s="19">
        <v>7</v>
      </c>
      <c r="E624" s="19">
        <v>4</v>
      </c>
      <c r="F624" s="19">
        <v>0</v>
      </c>
      <c r="G624" s="19">
        <f t="shared" si="52"/>
        <v>65</v>
      </c>
      <c r="H624" s="26">
        <f t="shared" si="53"/>
        <v>6</v>
      </c>
      <c r="I624" s="19">
        <f t="shared" si="54"/>
        <v>71</v>
      </c>
    </row>
    <row r="625" spans="1:9" x14ac:dyDescent="0.25">
      <c r="A625" s="22"/>
      <c r="B625" s="11" t="s">
        <v>977</v>
      </c>
      <c r="C625" s="11">
        <f>SUM(C606:C624)</f>
        <v>1164</v>
      </c>
      <c r="D625" s="11">
        <f t="shared" ref="D625:I625" si="58">SUM(D606:D624)</f>
        <v>509</v>
      </c>
      <c r="E625" s="11">
        <f t="shared" si="58"/>
        <v>75</v>
      </c>
      <c r="F625" s="11">
        <f t="shared" si="58"/>
        <v>0</v>
      </c>
      <c r="G625" s="11">
        <f t="shared" si="58"/>
        <v>1748</v>
      </c>
      <c r="H625" s="11">
        <f t="shared" si="58"/>
        <v>163</v>
      </c>
      <c r="I625" s="11">
        <f t="shared" si="58"/>
        <v>1911</v>
      </c>
    </row>
    <row r="626" spans="1:9" x14ac:dyDescent="0.25">
      <c r="A626" s="22" t="str">
        <f t="shared" si="56"/>
        <v>City of Yonkers Ward 9 ED 1</v>
      </c>
      <c r="B626" s="11">
        <v>250901</v>
      </c>
      <c r="C626" s="11">
        <v>183</v>
      </c>
      <c r="D626" s="11">
        <v>162</v>
      </c>
      <c r="E626" s="11">
        <v>9</v>
      </c>
      <c r="F626" s="11">
        <v>0</v>
      </c>
      <c r="G626" s="23">
        <f t="shared" si="52"/>
        <v>354</v>
      </c>
      <c r="H626" s="24">
        <f t="shared" si="53"/>
        <v>22</v>
      </c>
      <c r="I626" s="23">
        <f t="shared" si="54"/>
        <v>376</v>
      </c>
    </row>
    <row r="627" spans="1:9" x14ac:dyDescent="0.25">
      <c r="A627" s="22" t="str">
        <f t="shared" si="56"/>
        <v>City of Yonkers Ward 9 ED 2</v>
      </c>
      <c r="B627" s="11">
        <v>250902</v>
      </c>
      <c r="C627" s="11">
        <v>82</v>
      </c>
      <c r="D627" s="11">
        <v>63</v>
      </c>
      <c r="E627" s="11">
        <v>5</v>
      </c>
      <c r="F627" s="11">
        <v>0</v>
      </c>
      <c r="G627" s="23">
        <f t="shared" si="52"/>
        <v>150</v>
      </c>
      <c r="H627" s="24">
        <f t="shared" si="53"/>
        <v>7</v>
      </c>
      <c r="I627" s="23">
        <f t="shared" si="54"/>
        <v>157</v>
      </c>
    </row>
    <row r="628" spans="1:9" x14ac:dyDescent="0.25">
      <c r="A628" s="22" t="str">
        <f t="shared" si="56"/>
        <v>City of Yonkers Ward 9 ED 3</v>
      </c>
      <c r="B628" s="11">
        <v>250903</v>
      </c>
      <c r="C628" s="11">
        <v>88</v>
      </c>
      <c r="D628" s="11">
        <v>138</v>
      </c>
      <c r="E628" s="11">
        <v>11</v>
      </c>
      <c r="F628" s="11">
        <v>0</v>
      </c>
      <c r="G628" s="23">
        <f t="shared" si="52"/>
        <v>237</v>
      </c>
      <c r="H628" s="24">
        <f t="shared" si="53"/>
        <v>21</v>
      </c>
      <c r="I628" s="23">
        <f t="shared" si="54"/>
        <v>258</v>
      </c>
    </row>
    <row r="629" spans="1:9" x14ac:dyDescent="0.25">
      <c r="A629" s="22" t="str">
        <f t="shared" si="56"/>
        <v>City of Yonkers Ward 9 ED 4</v>
      </c>
      <c r="B629" s="11">
        <v>250904</v>
      </c>
      <c r="C629" s="11">
        <v>47</v>
      </c>
      <c r="D629" s="11">
        <v>55</v>
      </c>
      <c r="E629" s="11">
        <v>5</v>
      </c>
      <c r="F629" s="11">
        <v>0</v>
      </c>
      <c r="G629" s="23">
        <f t="shared" si="52"/>
        <v>107</v>
      </c>
      <c r="H629" s="24">
        <f t="shared" si="53"/>
        <v>9</v>
      </c>
      <c r="I629" s="23">
        <f t="shared" si="54"/>
        <v>116</v>
      </c>
    </row>
    <row r="630" spans="1:9" x14ac:dyDescent="0.25">
      <c r="A630" s="22" t="str">
        <f t="shared" si="56"/>
        <v>City of Yonkers Ward 9 ED 5</v>
      </c>
      <c r="B630" s="11">
        <v>250905</v>
      </c>
      <c r="C630" s="11">
        <v>63</v>
      </c>
      <c r="D630" s="11">
        <v>102</v>
      </c>
      <c r="E630" s="11">
        <v>6</v>
      </c>
      <c r="F630" s="11">
        <v>0</v>
      </c>
      <c r="G630" s="23">
        <f t="shared" si="52"/>
        <v>171</v>
      </c>
      <c r="H630" s="24">
        <f t="shared" si="53"/>
        <v>21</v>
      </c>
      <c r="I630" s="23">
        <f t="shared" si="54"/>
        <v>192</v>
      </c>
    </row>
    <row r="631" spans="1:9" x14ac:dyDescent="0.25">
      <c r="A631" s="22" t="str">
        <f t="shared" si="56"/>
        <v>City of Yonkers Ward 9 ED 6</v>
      </c>
      <c r="B631" s="11">
        <v>250906</v>
      </c>
      <c r="C631" s="11">
        <v>35</v>
      </c>
      <c r="D631" s="11">
        <v>51</v>
      </c>
      <c r="E631" s="11">
        <v>4</v>
      </c>
      <c r="F631" s="11">
        <v>0</v>
      </c>
      <c r="G631" s="23">
        <f t="shared" si="52"/>
        <v>90</v>
      </c>
      <c r="H631" s="24">
        <f t="shared" si="53"/>
        <v>9</v>
      </c>
      <c r="I631" s="23">
        <f t="shared" si="54"/>
        <v>99</v>
      </c>
    </row>
    <row r="632" spans="1:9" x14ac:dyDescent="0.25">
      <c r="A632" s="22" t="str">
        <f t="shared" si="56"/>
        <v>City of Yonkers Ward 9 ED 7</v>
      </c>
      <c r="B632" s="11">
        <v>250907</v>
      </c>
      <c r="C632" s="11">
        <v>217</v>
      </c>
      <c r="D632" s="11">
        <v>141</v>
      </c>
      <c r="E632" s="11">
        <v>11</v>
      </c>
      <c r="F632" s="11">
        <v>0</v>
      </c>
      <c r="G632" s="23">
        <f t="shared" si="52"/>
        <v>369</v>
      </c>
      <c r="H632" s="24">
        <f t="shared" si="53"/>
        <v>29</v>
      </c>
      <c r="I632" s="23">
        <f t="shared" si="54"/>
        <v>398</v>
      </c>
    </row>
    <row r="633" spans="1:9" x14ac:dyDescent="0.25">
      <c r="A633" s="22" t="str">
        <f t="shared" si="56"/>
        <v>City of Yonkers Ward 9 ED 8</v>
      </c>
      <c r="B633" s="11">
        <v>250908</v>
      </c>
      <c r="C633" s="11">
        <v>89</v>
      </c>
      <c r="D633" s="11">
        <v>92</v>
      </c>
      <c r="E633" s="11">
        <v>4</v>
      </c>
      <c r="F633" s="11">
        <v>0</v>
      </c>
      <c r="G633" s="23">
        <f t="shared" si="52"/>
        <v>185</v>
      </c>
      <c r="H633" s="24">
        <f t="shared" si="53"/>
        <v>14</v>
      </c>
      <c r="I633" s="23">
        <f t="shared" si="54"/>
        <v>199</v>
      </c>
    </row>
    <row r="634" spans="1:9" x14ac:dyDescent="0.25">
      <c r="A634" s="22" t="str">
        <f t="shared" si="56"/>
        <v>City of Yonkers Ward 9 ED 9</v>
      </c>
      <c r="B634" s="11">
        <v>250909</v>
      </c>
      <c r="C634" s="11">
        <v>144</v>
      </c>
      <c r="D634" s="11">
        <v>199</v>
      </c>
      <c r="E634" s="11">
        <v>4</v>
      </c>
      <c r="F634" s="11">
        <v>1</v>
      </c>
      <c r="G634" s="23">
        <f t="shared" si="52"/>
        <v>348</v>
      </c>
      <c r="H634" s="24">
        <f t="shared" si="53"/>
        <v>20</v>
      </c>
      <c r="I634" s="23">
        <f t="shared" si="54"/>
        <v>368</v>
      </c>
    </row>
    <row r="635" spans="1:9" x14ac:dyDescent="0.25">
      <c r="A635" s="22" t="str">
        <f t="shared" si="56"/>
        <v>City of Yonkers Ward 9 ED 10</v>
      </c>
      <c r="B635" s="11">
        <v>250910</v>
      </c>
      <c r="C635" s="11">
        <v>113</v>
      </c>
      <c r="D635" s="11">
        <v>214</v>
      </c>
      <c r="E635" s="11">
        <v>6</v>
      </c>
      <c r="F635" s="11">
        <v>0</v>
      </c>
      <c r="G635" s="23">
        <f t="shared" si="52"/>
        <v>333</v>
      </c>
      <c r="H635" s="24">
        <f t="shared" si="53"/>
        <v>35</v>
      </c>
      <c r="I635" s="23">
        <f t="shared" si="54"/>
        <v>368</v>
      </c>
    </row>
    <row r="636" spans="1:9" x14ac:dyDescent="0.25">
      <c r="A636" s="22" t="str">
        <f t="shared" si="56"/>
        <v>City of Yonkers Ward 9 ED 11</v>
      </c>
      <c r="B636" s="11">
        <v>250911</v>
      </c>
      <c r="C636" s="11">
        <v>112</v>
      </c>
      <c r="D636" s="11">
        <v>195</v>
      </c>
      <c r="E636" s="11">
        <v>8</v>
      </c>
      <c r="F636" s="11">
        <v>1</v>
      </c>
      <c r="G636" s="23">
        <f t="shared" ref="G636:G702" si="59">SUM(C636:F636)</f>
        <v>316</v>
      </c>
      <c r="H636" s="24">
        <f t="shared" ref="H636:H702" si="60">SUM(I636-G636)</f>
        <v>32</v>
      </c>
      <c r="I636" s="23">
        <f t="shared" ref="I636:I702" si="61">VLOOKUP(B636,KEY,2,FALSE)</f>
        <v>348</v>
      </c>
    </row>
    <row r="637" spans="1:9" x14ac:dyDescent="0.25">
      <c r="A637" s="22" t="str">
        <f t="shared" si="56"/>
        <v>City of Yonkers Ward 9 ED 12</v>
      </c>
      <c r="B637" s="11">
        <v>250912</v>
      </c>
      <c r="C637" s="11">
        <v>62</v>
      </c>
      <c r="D637" s="11">
        <v>105</v>
      </c>
      <c r="E637" s="11">
        <v>7</v>
      </c>
      <c r="F637" s="11">
        <v>0</v>
      </c>
      <c r="G637" s="23">
        <f t="shared" si="59"/>
        <v>174</v>
      </c>
      <c r="H637" s="24">
        <f t="shared" si="60"/>
        <v>9</v>
      </c>
      <c r="I637" s="23">
        <f t="shared" si="61"/>
        <v>183</v>
      </c>
    </row>
    <row r="638" spans="1:9" x14ac:dyDescent="0.25">
      <c r="A638" s="22" t="str">
        <f t="shared" si="56"/>
        <v>City of Yonkers Ward 9 ED 13</v>
      </c>
      <c r="B638" s="11">
        <v>250913</v>
      </c>
      <c r="C638" s="11">
        <v>84</v>
      </c>
      <c r="D638" s="11">
        <v>51</v>
      </c>
      <c r="E638" s="11">
        <v>4</v>
      </c>
      <c r="F638" s="11">
        <v>0</v>
      </c>
      <c r="G638" s="23">
        <f t="shared" si="59"/>
        <v>139</v>
      </c>
      <c r="H638" s="24">
        <f t="shared" si="60"/>
        <v>10</v>
      </c>
      <c r="I638" s="23">
        <f t="shared" si="61"/>
        <v>149</v>
      </c>
    </row>
    <row r="639" spans="1:9" x14ac:dyDescent="0.25">
      <c r="A639" s="22" t="str">
        <f t="shared" si="56"/>
        <v>City of Yonkers Ward 9 ED 15</v>
      </c>
      <c r="B639" s="11">
        <v>250915</v>
      </c>
      <c r="C639" s="11">
        <v>114</v>
      </c>
      <c r="D639" s="11">
        <v>234</v>
      </c>
      <c r="E639" s="11">
        <v>9</v>
      </c>
      <c r="F639" s="11">
        <v>0</v>
      </c>
      <c r="G639" s="23">
        <f t="shared" si="59"/>
        <v>357</v>
      </c>
      <c r="H639" s="24">
        <f t="shared" si="60"/>
        <v>22</v>
      </c>
      <c r="I639" s="23">
        <f t="shared" si="61"/>
        <v>379</v>
      </c>
    </row>
    <row r="640" spans="1:9" x14ac:dyDescent="0.25">
      <c r="A640" s="22" t="str">
        <f t="shared" si="56"/>
        <v>City of Yonkers Ward 9 ED 16</v>
      </c>
      <c r="B640" s="11">
        <v>250916</v>
      </c>
      <c r="C640" s="11">
        <v>104</v>
      </c>
      <c r="D640" s="11">
        <v>144</v>
      </c>
      <c r="E640" s="11">
        <v>12</v>
      </c>
      <c r="F640" s="11">
        <v>0</v>
      </c>
      <c r="G640" s="23">
        <f t="shared" si="59"/>
        <v>260</v>
      </c>
      <c r="H640" s="24">
        <f t="shared" si="60"/>
        <v>24</v>
      </c>
      <c r="I640" s="23">
        <f t="shared" si="61"/>
        <v>284</v>
      </c>
    </row>
    <row r="641" spans="1:9" ht="13.8" thickBot="1" x14ac:dyDescent="0.3">
      <c r="A641" s="18" t="str">
        <f t="shared" si="56"/>
        <v>City of Yonkers Ward 9 ED 17</v>
      </c>
      <c r="B641" s="19">
        <v>250917</v>
      </c>
      <c r="C641" s="19">
        <v>42</v>
      </c>
      <c r="D641" s="19">
        <v>41</v>
      </c>
      <c r="E641" s="19">
        <v>0</v>
      </c>
      <c r="F641" s="19">
        <v>0</v>
      </c>
      <c r="G641" s="19">
        <f t="shared" si="59"/>
        <v>83</v>
      </c>
      <c r="H641" s="26">
        <f t="shared" si="60"/>
        <v>7</v>
      </c>
      <c r="I641" s="19">
        <f t="shared" si="61"/>
        <v>90</v>
      </c>
    </row>
    <row r="642" spans="1:9" x14ac:dyDescent="0.25">
      <c r="A642" s="22"/>
      <c r="B642" s="11" t="s">
        <v>977</v>
      </c>
      <c r="C642" s="11">
        <f>SUM(C626:C641)</f>
        <v>1579</v>
      </c>
      <c r="D642" s="11">
        <f t="shared" ref="D642:I642" si="62">SUM(D626:D641)</f>
        <v>1987</v>
      </c>
      <c r="E642" s="11">
        <f t="shared" si="62"/>
        <v>105</v>
      </c>
      <c r="F642" s="11">
        <f t="shared" si="62"/>
        <v>2</v>
      </c>
      <c r="G642" s="11">
        <f t="shared" si="62"/>
        <v>3673</v>
      </c>
      <c r="H642" s="11">
        <f t="shared" si="62"/>
        <v>291</v>
      </c>
      <c r="I642" s="11">
        <f t="shared" si="62"/>
        <v>3964</v>
      </c>
    </row>
    <row r="643" spans="1:9" x14ac:dyDescent="0.25">
      <c r="A643" s="22" t="str">
        <f t="shared" si="56"/>
        <v>City of Yonkers Ward 10 ED 1</v>
      </c>
      <c r="B643" s="11">
        <v>251001</v>
      </c>
      <c r="C643" s="11">
        <v>96</v>
      </c>
      <c r="D643" s="11">
        <v>91</v>
      </c>
      <c r="E643" s="11">
        <v>4</v>
      </c>
      <c r="F643" s="11">
        <v>0</v>
      </c>
      <c r="G643" s="23">
        <f t="shared" si="59"/>
        <v>191</v>
      </c>
      <c r="H643" s="24">
        <f t="shared" si="60"/>
        <v>15</v>
      </c>
      <c r="I643" s="23">
        <f t="shared" si="61"/>
        <v>206</v>
      </c>
    </row>
    <row r="644" spans="1:9" x14ac:dyDescent="0.25">
      <c r="A644" s="22" t="str">
        <f t="shared" si="56"/>
        <v>City of Yonkers Ward 10 ED 2</v>
      </c>
      <c r="B644" s="11">
        <v>251002</v>
      </c>
      <c r="C644" s="11">
        <v>100</v>
      </c>
      <c r="D644" s="11">
        <v>56</v>
      </c>
      <c r="E644" s="11">
        <v>3</v>
      </c>
      <c r="F644" s="11">
        <v>0</v>
      </c>
      <c r="G644" s="23">
        <f t="shared" si="59"/>
        <v>159</v>
      </c>
      <c r="H644" s="24">
        <f t="shared" si="60"/>
        <v>24</v>
      </c>
      <c r="I644" s="23">
        <f t="shared" si="61"/>
        <v>183</v>
      </c>
    </row>
    <row r="645" spans="1:9" x14ac:dyDescent="0.25">
      <c r="A645" s="22" t="str">
        <f t="shared" si="56"/>
        <v>City of Yonkers Ward 10 ED 3</v>
      </c>
      <c r="B645" s="11">
        <v>251003</v>
      </c>
      <c r="C645" s="11">
        <v>104</v>
      </c>
      <c r="D645" s="11">
        <v>139</v>
      </c>
      <c r="E645" s="11">
        <v>8</v>
      </c>
      <c r="F645" s="11">
        <v>0</v>
      </c>
      <c r="G645" s="23">
        <f t="shared" si="59"/>
        <v>251</v>
      </c>
      <c r="H645" s="24">
        <f t="shared" si="60"/>
        <v>13</v>
      </c>
      <c r="I645" s="23">
        <f t="shared" si="61"/>
        <v>264</v>
      </c>
    </row>
    <row r="646" spans="1:9" x14ac:dyDescent="0.25">
      <c r="A646" s="22" t="str">
        <f t="shared" si="56"/>
        <v>City of Yonkers Ward 10 ED 4</v>
      </c>
      <c r="B646" s="11">
        <v>251004</v>
      </c>
      <c r="C646" s="11">
        <v>76</v>
      </c>
      <c r="D646" s="11">
        <v>121</v>
      </c>
      <c r="E646" s="11">
        <v>7</v>
      </c>
      <c r="F646" s="11">
        <v>0</v>
      </c>
      <c r="G646" s="23">
        <f t="shared" si="59"/>
        <v>204</v>
      </c>
      <c r="H646" s="24">
        <f t="shared" si="60"/>
        <v>18</v>
      </c>
      <c r="I646" s="23">
        <f t="shared" si="61"/>
        <v>222</v>
      </c>
    </row>
    <row r="647" spans="1:9" x14ac:dyDescent="0.25">
      <c r="A647" s="22" t="str">
        <f t="shared" si="56"/>
        <v>City of Yonkers Ward 10 ED 5</v>
      </c>
      <c r="B647" s="11">
        <v>251005</v>
      </c>
      <c r="C647" s="11">
        <v>58</v>
      </c>
      <c r="D647" s="11">
        <v>109</v>
      </c>
      <c r="E647" s="11">
        <v>7</v>
      </c>
      <c r="F647" s="11">
        <v>0</v>
      </c>
      <c r="G647" s="23">
        <f t="shared" si="59"/>
        <v>174</v>
      </c>
      <c r="H647" s="24">
        <f t="shared" si="60"/>
        <v>16</v>
      </c>
      <c r="I647" s="23">
        <f t="shared" si="61"/>
        <v>190</v>
      </c>
    </row>
    <row r="648" spans="1:9" x14ac:dyDescent="0.25">
      <c r="A648" s="22" t="str">
        <f t="shared" si="56"/>
        <v>City of Yonkers Ward 10 ED 6</v>
      </c>
      <c r="B648" s="11">
        <v>251006</v>
      </c>
      <c r="C648" s="11">
        <v>294</v>
      </c>
      <c r="D648" s="11">
        <v>38</v>
      </c>
      <c r="E648" s="11">
        <v>7</v>
      </c>
      <c r="F648" s="11">
        <v>0</v>
      </c>
      <c r="G648" s="23">
        <f t="shared" si="59"/>
        <v>339</v>
      </c>
      <c r="H648" s="24">
        <f t="shared" si="60"/>
        <v>22</v>
      </c>
      <c r="I648" s="23">
        <f t="shared" si="61"/>
        <v>361</v>
      </c>
    </row>
    <row r="649" spans="1:9" x14ac:dyDescent="0.25">
      <c r="A649" s="22" t="str">
        <f t="shared" si="56"/>
        <v>City of Yonkers Ward 10 ED 7</v>
      </c>
      <c r="B649" s="11">
        <v>251007</v>
      </c>
      <c r="C649" s="11">
        <v>196</v>
      </c>
      <c r="D649" s="11">
        <v>239</v>
      </c>
      <c r="E649" s="11">
        <v>7</v>
      </c>
      <c r="F649" s="11">
        <v>0</v>
      </c>
      <c r="G649" s="23">
        <f t="shared" si="59"/>
        <v>442</v>
      </c>
      <c r="H649" s="24">
        <f t="shared" si="60"/>
        <v>33</v>
      </c>
      <c r="I649" s="23">
        <f t="shared" si="61"/>
        <v>475</v>
      </c>
    </row>
    <row r="650" spans="1:9" x14ac:dyDescent="0.25">
      <c r="A650" s="22" t="str">
        <f t="shared" si="56"/>
        <v>City of Yonkers Ward 10 ED 8</v>
      </c>
      <c r="B650" s="11">
        <v>251008</v>
      </c>
      <c r="C650" s="11">
        <v>91</v>
      </c>
      <c r="D650" s="11">
        <v>159</v>
      </c>
      <c r="E650" s="11">
        <v>3</v>
      </c>
      <c r="F650" s="11">
        <v>0</v>
      </c>
      <c r="G650" s="23">
        <f t="shared" si="59"/>
        <v>253</v>
      </c>
      <c r="H650" s="24">
        <f t="shared" si="60"/>
        <v>24</v>
      </c>
      <c r="I650" s="23">
        <f t="shared" si="61"/>
        <v>277</v>
      </c>
    </row>
    <row r="651" spans="1:9" x14ac:dyDescent="0.25">
      <c r="A651" s="22" t="str">
        <f t="shared" si="56"/>
        <v>City of Yonkers Ward 10 ED 9</v>
      </c>
      <c r="B651" s="11">
        <v>251009</v>
      </c>
      <c r="C651" s="11">
        <v>163</v>
      </c>
      <c r="D651" s="11">
        <v>218</v>
      </c>
      <c r="E651" s="11">
        <v>8</v>
      </c>
      <c r="F651" s="11">
        <v>0</v>
      </c>
      <c r="G651" s="23">
        <f t="shared" si="59"/>
        <v>389</v>
      </c>
      <c r="H651" s="24">
        <f t="shared" si="60"/>
        <v>44</v>
      </c>
      <c r="I651" s="23">
        <f t="shared" si="61"/>
        <v>433</v>
      </c>
    </row>
    <row r="652" spans="1:9" x14ac:dyDescent="0.25">
      <c r="A652" s="22" t="str">
        <f t="shared" si="56"/>
        <v>City of Yonkers Ward 10 ED 11</v>
      </c>
      <c r="B652" s="11">
        <v>251011</v>
      </c>
      <c r="C652" s="11">
        <v>193</v>
      </c>
      <c r="D652" s="11">
        <v>224</v>
      </c>
      <c r="E652" s="11">
        <v>7</v>
      </c>
      <c r="F652" s="11">
        <v>0</v>
      </c>
      <c r="G652" s="23">
        <f t="shared" si="59"/>
        <v>424</v>
      </c>
      <c r="H652" s="24">
        <f t="shared" si="60"/>
        <v>41</v>
      </c>
      <c r="I652" s="23">
        <f t="shared" si="61"/>
        <v>465</v>
      </c>
    </row>
    <row r="653" spans="1:9" x14ac:dyDescent="0.25">
      <c r="A653" s="22" t="str">
        <f t="shared" si="56"/>
        <v>City of Yonkers Ward 10 ED 12</v>
      </c>
      <c r="B653" s="11">
        <v>251012</v>
      </c>
      <c r="C653" s="11">
        <v>185</v>
      </c>
      <c r="D653" s="11">
        <v>109</v>
      </c>
      <c r="E653" s="11">
        <v>6</v>
      </c>
      <c r="F653" s="11">
        <v>0</v>
      </c>
      <c r="G653" s="23">
        <f t="shared" si="59"/>
        <v>300</v>
      </c>
      <c r="H653" s="24">
        <f t="shared" si="60"/>
        <v>28</v>
      </c>
      <c r="I653" s="23">
        <f t="shared" si="61"/>
        <v>328</v>
      </c>
    </row>
    <row r="654" spans="1:9" x14ac:dyDescent="0.25">
      <c r="A654" s="22" t="str">
        <f t="shared" si="56"/>
        <v>City of Yonkers Ward 10 ED 13</v>
      </c>
      <c r="B654" s="11">
        <v>251013</v>
      </c>
      <c r="C654" s="11">
        <v>63</v>
      </c>
      <c r="D654" s="11">
        <v>54</v>
      </c>
      <c r="E654" s="11">
        <v>3</v>
      </c>
      <c r="F654" s="11">
        <v>0</v>
      </c>
      <c r="G654" s="23">
        <f t="shared" si="59"/>
        <v>120</v>
      </c>
      <c r="H654" s="24">
        <f t="shared" si="60"/>
        <v>12</v>
      </c>
      <c r="I654" s="23">
        <f t="shared" si="61"/>
        <v>132</v>
      </c>
    </row>
    <row r="655" spans="1:9" x14ac:dyDescent="0.25">
      <c r="A655" s="22" t="str">
        <f t="shared" si="56"/>
        <v>City of Yonkers Ward 10 ED 14</v>
      </c>
      <c r="B655" s="11">
        <v>251014</v>
      </c>
      <c r="C655" s="11">
        <v>162</v>
      </c>
      <c r="D655" s="11">
        <v>281</v>
      </c>
      <c r="E655" s="11">
        <v>14</v>
      </c>
      <c r="F655" s="11">
        <v>0</v>
      </c>
      <c r="G655" s="23">
        <f t="shared" si="59"/>
        <v>457</v>
      </c>
      <c r="H655" s="24">
        <f t="shared" si="60"/>
        <v>24</v>
      </c>
      <c r="I655" s="23">
        <f t="shared" si="61"/>
        <v>481</v>
      </c>
    </row>
    <row r="656" spans="1:9" x14ac:dyDescent="0.25">
      <c r="A656" s="22" t="str">
        <f t="shared" si="56"/>
        <v>City of Yonkers Ward 10 ED 15</v>
      </c>
      <c r="B656" s="11">
        <v>251015</v>
      </c>
      <c r="C656" s="11">
        <v>100</v>
      </c>
      <c r="D656" s="11">
        <v>46</v>
      </c>
      <c r="E656" s="11">
        <v>7</v>
      </c>
      <c r="F656" s="11">
        <v>0</v>
      </c>
      <c r="G656" s="23">
        <f t="shared" si="59"/>
        <v>153</v>
      </c>
      <c r="H656" s="24">
        <f t="shared" si="60"/>
        <v>12</v>
      </c>
      <c r="I656" s="23">
        <f t="shared" si="61"/>
        <v>165</v>
      </c>
    </row>
    <row r="657" spans="1:9" x14ac:dyDescent="0.25">
      <c r="A657" s="22" t="str">
        <f t="shared" si="56"/>
        <v>City of Yonkers Ward 10 ED 16</v>
      </c>
      <c r="B657" s="11">
        <v>251016</v>
      </c>
      <c r="C657" s="11">
        <v>154</v>
      </c>
      <c r="D657" s="11">
        <v>226</v>
      </c>
      <c r="E657" s="11">
        <v>9</v>
      </c>
      <c r="F657" s="11">
        <v>0</v>
      </c>
      <c r="G657" s="23">
        <f t="shared" si="59"/>
        <v>389</v>
      </c>
      <c r="H657" s="24">
        <f t="shared" si="60"/>
        <v>33</v>
      </c>
      <c r="I657" s="23">
        <f t="shared" si="61"/>
        <v>422</v>
      </c>
    </row>
    <row r="658" spans="1:9" x14ac:dyDescent="0.25">
      <c r="A658" s="22" t="str">
        <f t="shared" si="56"/>
        <v>City of Yonkers Ward 10 ED 17</v>
      </c>
      <c r="B658" s="11">
        <v>251017</v>
      </c>
      <c r="C658" s="11">
        <v>4</v>
      </c>
      <c r="D658" s="11">
        <v>9</v>
      </c>
      <c r="E658" s="11">
        <v>2</v>
      </c>
      <c r="F658" s="11">
        <v>0</v>
      </c>
      <c r="G658" s="23">
        <f t="shared" si="59"/>
        <v>15</v>
      </c>
      <c r="H658" s="24">
        <f t="shared" si="60"/>
        <v>3</v>
      </c>
      <c r="I658" s="23">
        <f t="shared" si="61"/>
        <v>18</v>
      </c>
    </row>
    <row r="659" spans="1:9" x14ac:dyDescent="0.25">
      <c r="A659" s="22" t="str">
        <f t="shared" si="56"/>
        <v>City of Yonkers Ward 10 ED 18</v>
      </c>
      <c r="B659" s="11">
        <v>251018</v>
      </c>
      <c r="C659" s="11">
        <v>15</v>
      </c>
      <c r="D659" s="11">
        <v>22</v>
      </c>
      <c r="E659" s="11">
        <v>4</v>
      </c>
      <c r="F659" s="11">
        <v>0</v>
      </c>
      <c r="G659" s="23">
        <f t="shared" si="59"/>
        <v>41</v>
      </c>
      <c r="H659" s="24">
        <f t="shared" si="60"/>
        <v>5</v>
      </c>
      <c r="I659" s="23">
        <f t="shared" si="61"/>
        <v>46</v>
      </c>
    </row>
    <row r="660" spans="1:9" x14ac:dyDescent="0.25">
      <c r="A660" s="22" t="str">
        <f t="shared" si="56"/>
        <v>City of Yonkers Ward 10 ED 20</v>
      </c>
      <c r="B660" s="11">
        <v>251020</v>
      </c>
      <c r="C660" s="11">
        <v>165</v>
      </c>
      <c r="D660" s="11">
        <v>228</v>
      </c>
      <c r="E660" s="11">
        <v>5</v>
      </c>
      <c r="F660" s="11">
        <v>0</v>
      </c>
      <c r="G660" s="23">
        <f t="shared" si="59"/>
        <v>398</v>
      </c>
      <c r="H660" s="24">
        <f t="shared" si="60"/>
        <v>24</v>
      </c>
      <c r="I660" s="23">
        <f t="shared" si="61"/>
        <v>422</v>
      </c>
    </row>
    <row r="661" spans="1:9" x14ac:dyDescent="0.25">
      <c r="A661" s="22" t="str">
        <f t="shared" si="56"/>
        <v>City of Yonkers Ward 10 ED 21</v>
      </c>
      <c r="B661" s="11">
        <v>251021</v>
      </c>
      <c r="C661" s="11">
        <v>27</v>
      </c>
      <c r="D661" s="11">
        <v>63</v>
      </c>
      <c r="E661" s="11">
        <v>3</v>
      </c>
      <c r="F661" s="11">
        <v>0</v>
      </c>
      <c r="G661" s="23">
        <f t="shared" si="59"/>
        <v>93</v>
      </c>
      <c r="H661" s="24">
        <f t="shared" si="60"/>
        <v>8</v>
      </c>
      <c r="I661" s="23">
        <f t="shared" si="61"/>
        <v>101</v>
      </c>
    </row>
    <row r="662" spans="1:9" ht="13.8" thickBot="1" x14ac:dyDescent="0.3">
      <c r="A662" s="18" t="str">
        <f t="shared" si="56"/>
        <v>City of Yonkers Ward 10 ED 25</v>
      </c>
      <c r="B662" s="19">
        <v>251025</v>
      </c>
      <c r="C662" s="19">
        <v>143</v>
      </c>
      <c r="D662" s="19">
        <v>165</v>
      </c>
      <c r="E662" s="19">
        <v>8</v>
      </c>
      <c r="F662" s="19">
        <v>0</v>
      </c>
      <c r="G662" s="19">
        <f t="shared" si="59"/>
        <v>316</v>
      </c>
      <c r="H662" s="26">
        <f t="shared" si="60"/>
        <v>30</v>
      </c>
      <c r="I662" s="19">
        <f t="shared" si="61"/>
        <v>346</v>
      </c>
    </row>
    <row r="663" spans="1:9" x14ac:dyDescent="0.25">
      <c r="A663" s="22"/>
      <c r="B663" s="11" t="s">
        <v>977</v>
      </c>
      <c r="C663" s="11">
        <f>SUM(C643:C662)</f>
        <v>2389</v>
      </c>
      <c r="D663" s="11">
        <f t="shared" ref="D663:I663" si="63">SUM(D643:D662)</f>
        <v>2597</v>
      </c>
      <c r="E663" s="11">
        <f t="shared" si="63"/>
        <v>122</v>
      </c>
      <c r="F663" s="11">
        <f t="shared" si="63"/>
        <v>0</v>
      </c>
      <c r="G663" s="11">
        <f t="shared" si="63"/>
        <v>5108</v>
      </c>
      <c r="H663" s="11">
        <f t="shared" si="63"/>
        <v>429</v>
      </c>
      <c r="I663" s="11">
        <f t="shared" si="63"/>
        <v>5537</v>
      </c>
    </row>
    <row r="664" spans="1:9" x14ac:dyDescent="0.25">
      <c r="A664" s="22" t="str">
        <f t="shared" si="56"/>
        <v>City of Yonkers Ward 11 ED 1</v>
      </c>
      <c r="B664" s="11">
        <v>251101</v>
      </c>
      <c r="C664" s="11">
        <v>179</v>
      </c>
      <c r="D664" s="11">
        <v>242</v>
      </c>
      <c r="E664" s="11">
        <v>10</v>
      </c>
      <c r="F664" s="11">
        <v>0</v>
      </c>
      <c r="G664" s="23">
        <f t="shared" si="59"/>
        <v>431</v>
      </c>
      <c r="H664" s="24">
        <f t="shared" si="60"/>
        <v>20</v>
      </c>
      <c r="I664" s="23">
        <f t="shared" si="61"/>
        <v>451</v>
      </c>
    </row>
    <row r="665" spans="1:9" x14ac:dyDescent="0.25">
      <c r="A665" s="22" t="str">
        <f t="shared" si="56"/>
        <v>City of Yonkers Ward 11 ED 2</v>
      </c>
      <c r="B665" s="11">
        <v>251102</v>
      </c>
      <c r="C665" s="11">
        <v>166</v>
      </c>
      <c r="D665" s="11">
        <v>163</v>
      </c>
      <c r="E665" s="11">
        <v>11</v>
      </c>
      <c r="F665" s="11">
        <v>1</v>
      </c>
      <c r="G665" s="23">
        <f t="shared" si="59"/>
        <v>341</v>
      </c>
      <c r="H665" s="24">
        <f t="shared" si="60"/>
        <v>28</v>
      </c>
      <c r="I665" s="23">
        <f t="shared" si="61"/>
        <v>369</v>
      </c>
    </row>
    <row r="666" spans="1:9" x14ac:dyDescent="0.25">
      <c r="A666" s="22" t="str">
        <f t="shared" ref="A666:A703" si="64">VLOOKUP(B666,KEY,3,FALSE)</f>
        <v>City of Yonkers Ward 11 ED 3</v>
      </c>
      <c r="B666" s="11">
        <v>251103</v>
      </c>
      <c r="C666" s="11">
        <v>151</v>
      </c>
      <c r="D666" s="11">
        <v>221</v>
      </c>
      <c r="E666" s="11">
        <v>9</v>
      </c>
      <c r="F666" s="11">
        <v>0</v>
      </c>
      <c r="G666" s="23">
        <f t="shared" si="59"/>
        <v>381</v>
      </c>
      <c r="H666" s="24">
        <f t="shared" si="60"/>
        <v>19</v>
      </c>
      <c r="I666" s="23">
        <f t="shared" si="61"/>
        <v>400</v>
      </c>
    </row>
    <row r="667" spans="1:9" x14ac:dyDescent="0.25">
      <c r="A667" s="22" t="str">
        <f t="shared" si="64"/>
        <v>City of Yonkers Ward 11 ED 4</v>
      </c>
      <c r="B667" s="11">
        <v>251104</v>
      </c>
      <c r="C667" s="11">
        <v>224</v>
      </c>
      <c r="D667" s="11">
        <v>153</v>
      </c>
      <c r="E667" s="11">
        <v>11</v>
      </c>
      <c r="F667" s="11">
        <v>0</v>
      </c>
      <c r="G667" s="23">
        <f t="shared" si="59"/>
        <v>388</v>
      </c>
      <c r="H667" s="24">
        <f t="shared" si="60"/>
        <v>22</v>
      </c>
      <c r="I667" s="23">
        <f t="shared" si="61"/>
        <v>410</v>
      </c>
    </row>
    <row r="668" spans="1:9" x14ac:dyDescent="0.25">
      <c r="A668" s="22" t="str">
        <f t="shared" si="64"/>
        <v>City of Yonkers Ward 11 ED 5</v>
      </c>
      <c r="B668" s="11">
        <v>251105</v>
      </c>
      <c r="C668" s="11">
        <v>211</v>
      </c>
      <c r="D668" s="11">
        <v>221</v>
      </c>
      <c r="E668" s="11">
        <v>11</v>
      </c>
      <c r="F668" s="11">
        <v>0</v>
      </c>
      <c r="G668" s="23">
        <f t="shared" si="59"/>
        <v>443</v>
      </c>
      <c r="H668" s="24">
        <f t="shared" si="60"/>
        <v>25</v>
      </c>
      <c r="I668" s="23">
        <f t="shared" si="61"/>
        <v>468</v>
      </c>
    </row>
    <row r="669" spans="1:9" x14ac:dyDescent="0.25">
      <c r="A669" s="22" t="str">
        <f t="shared" si="64"/>
        <v>City of Yonkers Ward 11 ED 6</v>
      </c>
      <c r="B669" s="11">
        <v>251106</v>
      </c>
      <c r="C669" s="11">
        <v>62</v>
      </c>
      <c r="D669" s="11">
        <v>68</v>
      </c>
      <c r="E669" s="11">
        <v>4</v>
      </c>
      <c r="F669" s="11">
        <v>0</v>
      </c>
      <c r="G669" s="23">
        <f t="shared" si="59"/>
        <v>134</v>
      </c>
      <c r="H669" s="24">
        <f t="shared" si="60"/>
        <v>10</v>
      </c>
      <c r="I669" s="23">
        <f t="shared" si="61"/>
        <v>144</v>
      </c>
    </row>
    <row r="670" spans="1:9" x14ac:dyDescent="0.25">
      <c r="A670" s="22" t="str">
        <f t="shared" si="64"/>
        <v>City of Yonkers Ward 11 ED 7</v>
      </c>
      <c r="B670" s="11">
        <v>251107</v>
      </c>
      <c r="C670" s="11">
        <v>143</v>
      </c>
      <c r="D670" s="11">
        <v>181</v>
      </c>
      <c r="E670" s="11">
        <v>14</v>
      </c>
      <c r="F670" s="11">
        <v>0</v>
      </c>
      <c r="G670" s="23">
        <f t="shared" si="59"/>
        <v>338</v>
      </c>
      <c r="H670" s="24">
        <f t="shared" si="60"/>
        <v>12</v>
      </c>
      <c r="I670" s="23">
        <f t="shared" si="61"/>
        <v>350</v>
      </c>
    </row>
    <row r="671" spans="1:9" x14ac:dyDescent="0.25">
      <c r="A671" s="22" t="str">
        <f t="shared" si="64"/>
        <v>City of Yonkers Ward 11 ED 8</v>
      </c>
      <c r="B671" s="11">
        <v>251108</v>
      </c>
      <c r="C671" s="11">
        <v>110</v>
      </c>
      <c r="D671" s="11">
        <v>128</v>
      </c>
      <c r="E671" s="11">
        <v>7</v>
      </c>
      <c r="F671" s="11">
        <v>1</v>
      </c>
      <c r="G671" s="23">
        <f t="shared" si="59"/>
        <v>246</v>
      </c>
      <c r="H671" s="24">
        <f t="shared" si="60"/>
        <v>23</v>
      </c>
      <c r="I671" s="23">
        <f t="shared" si="61"/>
        <v>269</v>
      </c>
    </row>
    <row r="672" spans="1:9" x14ac:dyDescent="0.25">
      <c r="A672" s="22" t="str">
        <f t="shared" si="64"/>
        <v>City of Yonkers Ward 11 ED 9</v>
      </c>
      <c r="B672" s="11">
        <v>251109</v>
      </c>
      <c r="C672" s="11">
        <v>90</v>
      </c>
      <c r="D672" s="11">
        <v>130</v>
      </c>
      <c r="E672" s="11">
        <v>8</v>
      </c>
      <c r="F672" s="11">
        <v>0</v>
      </c>
      <c r="G672" s="23">
        <f t="shared" si="59"/>
        <v>228</v>
      </c>
      <c r="H672" s="24">
        <f t="shared" si="60"/>
        <v>16</v>
      </c>
      <c r="I672" s="23">
        <f t="shared" si="61"/>
        <v>244</v>
      </c>
    </row>
    <row r="673" spans="1:9" x14ac:dyDescent="0.25">
      <c r="A673" s="22" t="str">
        <f t="shared" si="64"/>
        <v>City of Yonkers Ward 11 ED 10</v>
      </c>
      <c r="B673" s="11">
        <v>251110</v>
      </c>
      <c r="C673" s="11">
        <v>148</v>
      </c>
      <c r="D673" s="11">
        <v>190</v>
      </c>
      <c r="E673" s="11">
        <v>5</v>
      </c>
      <c r="F673" s="11">
        <v>1</v>
      </c>
      <c r="G673" s="23">
        <f t="shared" si="59"/>
        <v>344</v>
      </c>
      <c r="H673" s="24">
        <f t="shared" si="60"/>
        <v>33</v>
      </c>
      <c r="I673" s="23">
        <f t="shared" si="61"/>
        <v>377</v>
      </c>
    </row>
    <row r="674" spans="1:9" x14ac:dyDescent="0.25">
      <c r="A674" s="22" t="str">
        <f t="shared" si="64"/>
        <v>City of Yonkers Ward 11 ED 11</v>
      </c>
      <c r="B674" s="11">
        <v>251111</v>
      </c>
      <c r="C674" s="11">
        <v>169</v>
      </c>
      <c r="D674" s="11">
        <v>136</v>
      </c>
      <c r="E674" s="11">
        <v>12</v>
      </c>
      <c r="F674" s="11">
        <v>0</v>
      </c>
      <c r="G674" s="23">
        <f t="shared" si="59"/>
        <v>317</v>
      </c>
      <c r="H674" s="24">
        <f t="shared" si="60"/>
        <v>23</v>
      </c>
      <c r="I674" s="23">
        <f t="shared" si="61"/>
        <v>340</v>
      </c>
    </row>
    <row r="675" spans="1:9" x14ac:dyDescent="0.25">
      <c r="A675" s="22" t="str">
        <f t="shared" si="64"/>
        <v>City of Yonkers Ward 11 ED 12</v>
      </c>
      <c r="B675" s="11">
        <v>251112</v>
      </c>
      <c r="C675" s="11">
        <v>231</v>
      </c>
      <c r="D675" s="11">
        <v>121</v>
      </c>
      <c r="E675" s="11">
        <v>12</v>
      </c>
      <c r="F675" s="11">
        <v>0</v>
      </c>
      <c r="G675" s="23">
        <f t="shared" si="59"/>
        <v>364</v>
      </c>
      <c r="H675" s="24">
        <f t="shared" si="60"/>
        <v>19</v>
      </c>
      <c r="I675" s="23">
        <f t="shared" si="61"/>
        <v>383</v>
      </c>
    </row>
    <row r="676" spans="1:9" x14ac:dyDescent="0.25">
      <c r="A676" s="22" t="str">
        <f t="shared" si="64"/>
        <v>City of Yonkers Ward 11 ED 13</v>
      </c>
      <c r="B676" s="11">
        <v>251113</v>
      </c>
      <c r="C676" s="11">
        <v>68</v>
      </c>
      <c r="D676" s="11">
        <v>35</v>
      </c>
      <c r="E676" s="11">
        <v>3</v>
      </c>
      <c r="F676" s="11">
        <v>0</v>
      </c>
      <c r="G676" s="23">
        <f t="shared" si="59"/>
        <v>106</v>
      </c>
      <c r="H676" s="24">
        <f t="shared" si="60"/>
        <v>10</v>
      </c>
      <c r="I676" s="23">
        <f t="shared" si="61"/>
        <v>116</v>
      </c>
    </row>
    <row r="677" spans="1:9" x14ac:dyDescent="0.25">
      <c r="A677" s="22" t="str">
        <f t="shared" si="64"/>
        <v>City of Yonkers Ward 11 ED 14</v>
      </c>
      <c r="B677" s="11">
        <v>251114</v>
      </c>
      <c r="C677" s="11">
        <v>153</v>
      </c>
      <c r="D677" s="11">
        <v>84</v>
      </c>
      <c r="E677" s="11">
        <v>12</v>
      </c>
      <c r="F677" s="11">
        <v>0</v>
      </c>
      <c r="G677" s="23">
        <f t="shared" si="59"/>
        <v>249</v>
      </c>
      <c r="H677" s="24">
        <f t="shared" si="60"/>
        <v>45</v>
      </c>
      <c r="I677" s="23">
        <f t="shared" si="61"/>
        <v>294</v>
      </c>
    </row>
    <row r="678" spans="1:9" x14ac:dyDescent="0.25">
      <c r="A678" s="22" t="str">
        <f t="shared" si="64"/>
        <v>City of Yonkers Ward 11 ED 16</v>
      </c>
      <c r="B678" s="11">
        <v>251116</v>
      </c>
      <c r="C678" s="11">
        <v>119</v>
      </c>
      <c r="D678" s="11">
        <v>49</v>
      </c>
      <c r="E678" s="11">
        <v>2</v>
      </c>
      <c r="F678" s="11">
        <v>0</v>
      </c>
      <c r="G678" s="23">
        <f t="shared" si="59"/>
        <v>170</v>
      </c>
      <c r="H678" s="24">
        <f t="shared" si="60"/>
        <v>7</v>
      </c>
      <c r="I678" s="23">
        <f t="shared" si="61"/>
        <v>177</v>
      </c>
    </row>
    <row r="679" spans="1:9" x14ac:dyDescent="0.25">
      <c r="A679" s="22" t="str">
        <f t="shared" si="64"/>
        <v>City of Yonkers Ward 11 ED 17</v>
      </c>
      <c r="B679" s="11">
        <v>251117</v>
      </c>
      <c r="C679" s="11">
        <v>156</v>
      </c>
      <c r="D679" s="11">
        <v>227</v>
      </c>
      <c r="E679" s="11">
        <v>18</v>
      </c>
      <c r="F679" s="11">
        <v>0</v>
      </c>
      <c r="G679" s="23">
        <f t="shared" si="59"/>
        <v>401</v>
      </c>
      <c r="H679" s="24">
        <f t="shared" si="60"/>
        <v>22</v>
      </c>
      <c r="I679" s="23">
        <f t="shared" si="61"/>
        <v>423</v>
      </c>
    </row>
    <row r="680" spans="1:9" x14ac:dyDescent="0.25">
      <c r="A680" s="22" t="str">
        <f t="shared" si="64"/>
        <v>City of Yonkers Ward 11 ED 18</v>
      </c>
      <c r="B680" s="11">
        <v>251118</v>
      </c>
      <c r="C680" s="11">
        <v>101</v>
      </c>
      <c r="D680" s="11">
        <v>94</v>
      </c>
      <c r="E680" s="11">
        <v>5</v>
      </c>
      <c r="F680" s="11">
        <v>0</v>
      </c>
      <c r="G680" s="23">
        <f t="shared" si="59"/>
        <v>200</v>
      </c>
      <c r="H680" s="24">
        <f t="shared" si="60"/>
        <v>16</v>
      </c>
      <c r="I680" s="23">
        <f t="shared" si="61"/>
        <v>216</v>
      </c>
    </row>
    <row r="681" spans="1:9" x14ac:dyDescent="0.25">
      <c r="A681" s="22" t="str">
        <f t="shared" si="64"/>
        <v>City of Yonkers Ward 11 ED 19</v>
      </c>
      <c r="B681" s="11">
        <v>251119</v>
      </c>
      <c r="C681" s="11">
        <v>80</v>
      </c>
      <c r="D681" s="11">
        <v>130</v>
      </c>
      <c r="E681" s="11">
        <v>2</v>
      </c>
      <c r="F681" s="11">
        <v>0</v>
      </c>
      <c r="G681" s="23">
        <f t="shared" si="59"/>
        <v>212</v>
      </c>
      <c r="H681" s="24">
        <f t="shared" si="60"/>
        <v>23</v>
      </c>
      <c r="I681" s="23">
        <f t="shared" si="61"/>
        <v>235</v>
      </c>
    </row>
    <row r="682" spans="1:9" x14ac:dyDescent="0.25">
      <c r="A682" s="22" t="str">
        <f t="shared" si="64"/>
        <v>City of Yonkers Ward 11 ED 20</v>
      </c>
      <c r="B682" s="11">
        <v>251120</v>
      </c>
      <c r="C682" s="11">
        <v>79</v>
      </c>
      <c r="D682" s="11">
        <v>78</v>
      </c>
      <c r="E682" s="11">
        <v>4</v>
      </c>
      <c r="F682" s="11">
        <v>1</v>
      </c>
      <c r="G682" s="23">
        <f t="shared" si="59"/>
        <v>162</v>
      </c>
      <c r="H682" s="24">
        <f t="shared" si="60"/>
        <v>8</v>
      </c>
      <c r="I682" s="23">
        <f t="shared" si="61"/>
        <v>170</v>
      </c>
    </row>
    <row r="683" spans="1:9" ht="13.8" thickBot="1" x14ac:dyDescent="0.3">
      <c r="A683" s="18" t="str">
        <f t="shared" si="64"/>
        <v>City of Yonkers Ward 11 ED 21</v>
      </c>
      <c r="B683" s="19">
        <v>251121</v>
      </c>
      <c r="C683" s="19">
        <v>108</v>
      </c>
      <c r="D683" s="19">
        <v>55</v>
      </c>
      <c r="E683" s="19">
        <v>2</v>
      </c>
      <c r="F683" s="19">
        <v>1</v>
      </c>
      <c r="G683" s="19">
        <f t="shared" si="59"/>
        <v>166</v>
      </c>
      <c r="H683" s="26">
        <f t="shared" si="60"/>
        <v>9</v>
      </c>
      <c r="I683" s="19">
        <f t="shared" si="61"/>
        <v>175</v>
      </c>
    </row>
    <row r="684" spans="1:9" x14ac:dyDescent="0.25">
      <c r="A684" s="22"/>
      <c r="B684" s="11" t="s">
        <v>977</v>
      </c>
      <c r="C684" s="11">
        <f>SUM(C664:C683)</f>
        <v>2748</v>
      </c>
      <c r="D684" s="11">
        <f t="shared" ref="D684:I684" si="65">SUM(D664:D683)</f>
        <v>2706</v>
      </c>
      <c r="E684" s="11">
        <f t="shared" si="65"/>
        <v>162</v>
      </c>
      <c r="F684" s="11">
        <f t="shared" si="65"/>
        <v>5</v>
      </c>
      <c r="G684" s="11">
        <f t="shared" si="65"/>
        <v>5621</v>
      </c>
      <c r="H684" s="11">
        <f t="shared" si="65"/>
        <v>390</v>
      </c>
      <c r="I684" s="11">
        <f t="shared" si="65"/>
        <v>6011</v>
      </c>
    </row>
    <row r="685" spans="1:9" x14ac:dyDescent="0.25">
      <c r="A685" s="22" t="str">
        <f t="shared" si="64"/>
        <v>City of Yonkers Ward 12 ED 1</v>
      </c>
      <c r="B685" s="11">
        <v>251201</v>
      </c>
      <c r="C685" s="11">
        <v>98</v>
      </c>
      <c r="D685" s="11">
        <v>89</v>
      </c>
      <c r="E685" s="11">
        <v>8</v>
      </c>
      <c r="F685" s="11">
        <v>0</v>
      </c>
      <c r="G685" s="23">
        <f t="shared" si="59"/>
        <v>195</v>
      </c>
      <c r="H685" s="24">
        <f t="shared" si="60"/>
        <v>19</v>
      </c>
      <c r="I685" s="23">
        <f t="shared" si="61"/>
        <v>214</v>
      </c>
    </row>
    <row r="686" spans="1:9" x14ac:dyDescent="0.25">
      <c r="A686" s="22" t="str">
        <f t="shared" si="64"/>
        <v>City of Yonkers Ward 12 ED 2</v>
      </c>
      <c r="B686" s="11">
        <v>251202</v>
      </c>
      <c r="C686" s="11">
        <v>103</v>
      </c>
      <c r="D686" s="11">
        <v>65</v>
      </c>
      <c r="E686" s="11">
        <v>4</v>
      </c>
      <c r="F686" s="11">
        <v>0</v>
      </c>
      <c r="G686" s="23">
        <f t="shared" si="59"/>
        <v>172</v>
      </c>
      <c r="H686" s="24">
        <f t="shared" si="60"/>
        <v>9</v>
      </c>
      <c r="I686" s="23">
        <f t="shared" si="61"/>
        <v>181</v>
      </c>
    </row>
    <row r="687" spans="1:9" x14ac:dyDescent="0.25">
      <c r="A687" s="22" t="str">
        <f t="shared" si="64"/>
        <v>City of Yonkers Ward 12 ED 3</v>
      </c>
      <c r="B687" s="11">
        <v>251203</v>
      </c>
      <c r="C687" s="11">
        <v>63</v>
      </c>
      <c r="D687" s="11">
        <v>90</v>
      </c>
      <c r="E687" s="11">
        <v>4</v>
      </c>
      <c r="F687" s="11">
        <v>1</v>
      </c>
      <c r="G687" s="23">
        <f t="shared" si="59"/>
        <v>158</v>
      </c>
      <c r="H687" s="24">
        <f t="shared" si="60"/>
        <v>16</v>
      </c>
      <c r="I687" s="23">
        <f t="shared" si="61"/>
        <v>174</v>
      </c>
    </row>
    <row r="688" spans="1:9" x14ac:dyDescent="0.25">
      <c r="A688" s="22" t="str">
        <f t="shared" si="64"/>
        <v>City of Yonkers Ward 12 ED 4</v>
      </c>
      <c r="B688" s="11">
        <v>251204</v>
      </c>
      <c r="C688" s="11">
        <v>185</v>
      </c>
      <c r="D688" s="11">
        <v>89</v>
      </c>
      <c r="E688" s="11">
        <v>9</v>
      </c>
      <c r="F688" s="11">
        <v>0</v>
      </c>
      <c r="G688" s="23">
        <f t="shared" si="59"/>
        <v>283</v>
      </c>
      <c r="H688" s="24">
        <f t="shared" si="60"/>
        <v>16</v>
      </c>
      <c r="I688" s="23">
        <f t="shared" si="61"/>
        <v>299</v>
      </c>
    </row>
    <row r="689" spans="1:9" x14ac:dyDescent="0.25">
      <c r="A689" s="22" t="str">
        <f t="shared" si="64"/>
        <v>City of Yonkers Ward 12 ED 5</v>
      </c>
      <c r="B689" s="11">
        <v>251205</v>
      </c>
      <c r="C689" s="11">
        <v>60</v>
      </c>
      <c r="D689" s="11">
        <v>91</v>
      </c>
      <c r="E689" s="11">
        <v>4</v>
      </c>
      <c r="F689" s="11">
        <v>0</v>
      </c>
      <c r="G689" s="23">
        <f t="shared" si="59"/>
        <v>155</v>
      </c>
      <c r="H689" s="24">
        <f t="shared" si="60"/>
        <v>23</v>
      </c>
      <c r="I689" s="23">
        <f t="shared" si="61"/>
        <v>178</v>
      </c>
    </row>
    <row r="690" spans="1:9" x14ac:dyDescent="0.25">
      <c r="A690" s="22" t="str">
        <f t="shared" si="64"/>
        <v>City of Yonkers Ward 12 ED 6</v>
      </c>
      <c r="B690" s="11">
        <v>251206</v>
      </c>
      <c r="C690" s="11">
        <v>290</v>
      </c>
      <c r="D690" s="11">
        <v>184</v>
      </c>
      <c r="E690" s="11">
        <v>23</v>
      </c>
      <c r="F690" s="11">
        <v>0</v>
      </c>
      <c r="G690" s="23">
        <f t="shared" si="59"/>
        <v>497</v>
      </c>
      <c r="H690" s="24">
        <f t="shared" si="60"/>
        <v>37</v>
      </c>
      <c r="I690" s="23">
        <f t="shared" si="61"/>
        <v>534</v>
      </c>
    </row>
    <row r="691" spans="1:9" x14ac:dyDescent="0.25">
      <c r="A691" s="22" t="str">
        <f t="shared" si="64"/>
        <v>City of Yonkers Ward 12 ED 7</v>
      </c>
      <c r="B691" s="11">
        <v>251207</v>
      </c>
      <c r="C691" s="11">
        <v>178</v>
      </c>
      <c r="D691" s="11">
        <v>111</v>
      </c>
      <c r="E691" s="11">
        <v>14</v>
      </c>
      <c r="F691" s="11">
        <v>0</v>
      </c>
      <c r="G691" s="23">
        <f t="shared" si="59"/>
        <v>303</v>
      </c>
      <c r="H691" s="24">
        <f t="shared" si="60"/>
        <v>25</v>
      </c>
      <c r="I691" s="23">
        <f t="shared" si="61"/>
        <v>328</v>
      </c>
    </row>
    <row r="692" spans="1:9" x14ac:dyDescent="0.25">
      <c r="A692" s="22" t="str">
        <f t="shared" si="64"/>
        <v>City of Yonkers Ward 12 ED 8</v>
      </c>
      <c r="B692" s="11">
        <v>251208</v>
      </c>
      <c r="C692" s="11">
        <v>142</v>
      </c>
      <c r="D692" s="11">
        <v>215</v>
      </c>
      <c r="E692" s="11">
        <v>14</v>
      </c>
      <c r="F692" s="11">
        <v>0</v>
      </c>
      <c r="G692" s="23">
        <f t="shared" si="59"/>
        <v>371</v>
      </c>
      <c r="H692" s="24">
        <f t="shared" si="60"/>
        <v>26</v>
      </c>
      <c r="I692" s="23">
        <f t="shared" si="61"/>
        <v>397</v>
      </c>
    </row>
    <row r="693" spans="1:9" x14ac:dyDescent="0.25">
      <c r="A693" s="22" t="str">
        <f t="shared" si="64"/>
        <v>City of Yonkers Ward 12 ED 9</v>
      </c>
      <c r="B693" s="11">
        <v>251209</v>
      </c>
      <c r="C693" s="11">
        <v>123</v>
      </c>
      <c r="D693" s="11">
        <v>84</v>
      </c>
      <c r="E693" s="11">
        <v>4</v>
      </c>
      <c r="F693" s="11">
        <v>0</v>
      </c>
      <c r="G693" s="23">
        <f t="shared" si="59"/>
        <v>211</v>
      </c>
      <c r="H693" s="24">
        <f t="shared" si="60"/>
        <v>12</v>
      </c>
      <c r="I693" s="23">
        <f t="shared" si="61"/>
        <v>223</v>
      </c>
    </row>
    <row r="694" spans="1:9" x14ac:dyDescent="0.25">
      <c r="A694" s="22" t="str">
        <f t="shared" si="64"/>
        <v xml:space="preserve">City of Yonkers Ward 12 ED 10 </v>
      </c>
      <c r="B694" s="11">
        <v>251210</v>
      </c>
      <c r="C694" s="11">
        <v>100</v>
      </c>
      <c r="D694" s="11">
        <v>67</v>
      </c>
      <c r="E694" s="11">
        <v>6</v>
      </c>
      <c r="F694" s="11">
        <v>0</v>
      </c>
      <c r="G694" s="23">
        <f t="shared" si="59"/>
        <v>173</v>
      </c>
      <c r="H694" s="24">
        <f t="shared" si="60"/>
        <v>13</v>
      </c>
      <c r="I694" s="23">
        <f t="shared" si="61"/>
        <v>186</v>
      </c>
    </row>
    <row r="695" spans="1:9" x14ac:dyDescent="0.25">
      <c r="A695" s="22" t="str">
        <f t="shared" si="64"/>
        <v>City of Yonkers Ward 12 ED 11</v>
      </c>
      <c r="B695" s="11">
        <v>251211</v>
      </c>
      <c r="C695" s="11">
        <v>68</v>
      </c>
      <c r="D695" s="11">
        <v>68</v>
      </c>
      <c r="E695" s="11">
        <v>2</v>
      </c>
      <c r="F695" s="11">
        <v>0</v>
      </c>
      <c r="G695" s="23">
        <f t="shared" si="59"/>
        <v>138</v>
      </c>
      <c r="H695" s="24">
        <f t="shared" si="60"/>
        <v>13</v>
      </c>
      <c r="I695" s="23">
        <f t="shared" si="61"/>
        <v>151</v>
      </c>
    </row>
    <row r="696" spans="1:9" x14ac:dyDescent="0.25">
      <c r="A696" s="22" t="str">
        <f t="shared" si="64"/>
        <v>City of Yonkers Ward 12 ED 12</v>
      </c>
      <c r="B696" s="11">
        <v>251212</v>
      </c>
      <c r="C696" s="11">
        <v>39</v>
      </c>
      <c r="D696" s="11">
        <v>103</v>
      </c>
      <c r="E696" s="11">
        <v>1</v>
      </c>
      <c r="F696" s="11">
        <v>0</v>
      </c>
      <c r="G696" s="23">
        <f t="shared" si="59"/>
        <v>143</v>
      </c>
      <c r="H696" s="24">
        <f t="shared" si="60"/>
        <v>15</v>
      </c>
      <c r="I696" s="23">
        <f t="shared" si="61"/>
        <v>158</v>
      </c>
    </row>
    <row r="697" spans="1:9" x14ac:dyDescent="0.25">
      <c r="A697" s="22" t="str">
        <f t="shared" si="64"/>
        <v>City of Yonkers Ward 12 ED 13</v>
      </c>
      <c r="B697" s="11">
        <v>251213</v>
      </c>
      <c r="C697" s="11">
        <v>264</v>
      </c>
      <c r="D697" s="11">
        <v>172</v>
      </c>
      <c r="E697" s="11">
        <v>11</v>
      </c>
      <c r="F697" s="11">
        <v>0</v>
      </c>
      <c r="G697" s="23">
        <f t="shared" si="59"/>
        <v>447</v>
      </c>
      <c r="H697" s="24">
        <f t="shared" si="60"/>
        <v>40</v>
      </c>
      <c r="I697" s="23">
        <f t="shared" si="61"/>
        <v>487</v>
      </c>
    </row>
    <row r="698" spans="1:9" x14ac:dyDescent="0.25">
      <c r="A698" s="22" t="str">
        <f t="shared" si="64"/>
        <v>City of Yonkers Ward 12 ED 15</v>
      </c>
      <c r="B698" s="11">
        <v>251215</v>
      </c>
      <c r="C698" s="11">
        <v>18</v>
      </c>
      <c r="D698" s="11">
        <v>35</v>
      </c>
      <c r="E698" s="11">
        <v>0</v>
      </c>
      <c r="F698" s="11">
        <v>0</v>
      </c>
      <c r="G698" s="23">
        <f t="shared" si="59"/>
        <v>53</v>
      </c>
      <c r="H698" s="24">
        <f t="shared" si="60"/>
        <v>6</v>
      </c>
      <c r="I698" s="23">
        <f t="shared" si="61"/>
        <v>59</v>
      </c>
    </row>
    <row r="699" spans="1:9" x14ac:dyDescent="0.25">
      <c r="A699" s="22" t="str">
        <f t="shared" si="64"/>
        <v>City of Yonkers Ward 12 ED 16</v>
      </c>
      <c r="B699" s="11">
        <v>251216</v>
      </c>
      <c r="C699" s="11">
        <v>143</v>
      </c>
      <c r="D699" s="11">
        <v>136</v>
      </c>
      <c r="E699" s="11">
        <v>9</v>
      </c>
      <c r="F699" s="11">
        <v>0</v>
      </c>
      <c r="G699" s="23">
        <f t="shared" si="59"/>
        <v>288</v>
      </c>
      <c r="H699" s="24">
        <f t="shared" si="60"/>
        <v>22</v>
      </c>
      <c r="I699" s="23">
        <f t="shared" si="61"/>
        <v>310</v>
      </c>
    </row>
    <row r="700" spans="1:9" x14ac:dyDescent="0.25">
      <c r="A700" s="22" t="str">
        <f t="shared" si="64"/>
        <v>City of Yonkers Ward 12 ED 17</v>
      </c>
      <c r="B700" s="11">
        <v>251217</v>
      </c>
      <c r="C700" s="11">
        <v>19</v>
      </c>
      <c r="D700" s="11">
        <v>32</v>
      </c>
      <c r="E700" s="11">
        <v>5</v>
      </c>
      <c r="F700" s="11">
        <v>1</v>
      </c>
      <c r="G700" s="23">
        <f t="shared" si="59"/>
        <v>57</v>
      </c>
      <c r="H700" s="24">
        <f t="shared" si="60"/>
        <v>11</v>
      </c>
      <c r="I700" s="23">
        <f t="shared" si="61"/>
        <v>68</v>
      </c>
    </row>
    <row r="701" spans="1:9" x14ac:dyDescent="0.25">
      <c r="A701" s="22" t="str">
        <f t="shared" si="64"/>
        <v>City of Yonkers Ward 12 ED 18</v>
      </c>
      <c r="B701" s="11">
        <v>251218</v>
      </c>
      <c r="C701" s="11">
        <v>184</v>
      </c>
      <c r="D701" s="11">
        <v>76</v>
      </c>
      <c r="E701" s="11">
        <v>15</v>
      </c>
      <c r="F701" s="11">
        <v>1</v>
      </c>
      <c r="G701" s="23">
        <f t="shared" si="59"/>
        <v>276</v>
      </c>
      <c r="H701" s="24">
        <f t="shared" si="60"/>
        <v>28</v>
      </c>
      <c r="I701" s="23">
        <f t="shared" si="61"/>
        <v>304</v>
      </c>
    </row>
    <row r="702" spans="1:9" x14ac:dyDescent="0.25">
      <c r="A702" s="22" t="str">
        <f t="shared" si="64"/>
        <v>City of Yonkers Ward 12 ED 19</v>
      </c>
      <c r="B702" s="11">
        <v>251219</v>
      </c>
      <c r="C702" s="11">
        <v>59</v>
      </c>
      <c r="D702" s="11">
        <v>48</v>
      </c>
      <c r="E702" s="11">
        <v>0</v>
      </c>
      <c r="F702" s="11">
        <v>0</v>
      </c>
      <c r="G702" s="23">
        <f t="shared" si="59"/>
        <v>107</v>
      </c>
      <c r="H702" s="24">
        <f t="shared" si="60"/>
        <v>4</v>
      </c>
      <c r="I702" s="23">
        <f t="shared" si="61"/>
        <v>111</v>
      </c>
    </row>
    <row r="703" spans="1:9" ht="13.8" thickBot="1" x14ac:dyDescent="0.3">
      <c r="A703" s="18" t="str">
        <f t="shared" si="64"/>
        <v>City of Yonkers Ward 12 ED 20</v>
      </c>
      <c r="B703" s="19">
        <v>251220</v>
      </c>
      <c r="C703" s="19">
        <v>22</v>
      </c>
      <c r="D703" s="19">
        <v>6</v>
      </c>
      <c r="E703" s="19">
        <v>2</v>
      </c>
      <c r="F703" s="19">
        <v>0</v>
      </c>
      <c r="G703" s="19">
        <f>SUM(C703:F703)</f>
        <v>30</v>
      </c>
      <c r="H703" s="26">
        <f>SUM(I703-G703)</f>
        <v>2</v>
      </c>
      <c r="I703" s="19">
        <f>VLOOKUP(B703,KEY,2,FALSE)</f>
        <v>32</v>
      </c>
    </row>
    <row r="704" spans="1:9" x14ac:dyDescent="0.25">
      <c r="B704" s="11" t="s">
        <v>977</v>
      </c>
      <c r="C704" s="11">
        <f>SUM(C685:C703)</f>
        <v>2158</v>
      </c>
      <c r="D704" s="11">
        <f t="shared" ref="D704:I704" si="66">SUM(D685:D703)</f>
        <v>1761</v>
      </c>
      <c r="E704" s="11">
        <f t="shared" si="66"/>
        <v>135</v>
      </c>
      <c r="F704" s="11">
        <f t="shared" si="66"/>
        <v>3</v>
      </c>
      <c r="G704" s="11">
        <f t="shared" si="66"/>
        <v>4057</v>
      </c>
      <c r="H704" s="11">
        <f t="shared" si="66"/>
        <v>337</v>
      </c>
      <c r="I704" s="11">
        <f t="shared" si="66"/>
        <v>4394</v>
      </c>
    </row>
    <row r="706" spans="1:9" ht="13.8" x14ac:dyDescent="0.3">
      <c r="A706" s="15" t="s">
        <v>658</v>
      </c>
      <c r="C706" s="11"/>
      <c r="D706" s="11"/>
      <c r="E706" s="11"/>
      <c r="F706" s="11"/>
      <c r="G706" s="11"/>
      <c r="H706" s="11"/>
      <c r="I706" s="11"/>
    </row>
    <row r="707" spans="1:9" ht="13.8" x14ac:dyDescent="0.3">
      <c r="A707" s="15" t="s">
        <v>663</v>
      </c>
      <c r="B707" s="14" t="s">
        <v>659</v>
      </c>
      <c r="C707" s="11">
        <f>SUM(C464,C487,C513,C532,C556,C579,C605,C625,C642,C663,C684,C704)</f>
        <v>23764</v>
      </c>
      <c r="D707" s="11">
        <f t="shared" ref="D707:I707" si="67">SUM(D464,D487,D513,D532,D556,D579,D605,D625,D642,D663,D684,D704)</f>
        <v>19001</v>
      </c>
      <c r="E707" s="11">
        <f t="shared" si="67"/>
        <v>1300</v>
      </c>
      <c r="F707" s="11">
        <f t="shared" si="67"/>
        <v>27</v>
      </c>
      <c r="G707" s="11">
        <f t="shared" si="67"/>
        <v>44092</v>
      </c>
      <c r="H707" s="11">
        <f t="shared" si="67"/>
        <v>3660</v>
      </c>
      <c r="I707" s="11">
        <f t="shared" si="67"/>
        <v>47752</v>
      </c>
    </row>
    <row r="708" spans="1:9" ht="13.8" x14ac:dyDescent="0.3">
      <c r="A708" s="15"/>
    </row>
    <row r="709" spans="1:9" ht="13.8" x14ac:dyDescent="0.3">
      <c r="A709" s="15" t="s">
        <v>660</v>
      </c>
    </row>
    <row r="710" spans="1:9" ht="13.8" x14ac:dyDescent="0.3">
      <c r="A710" s="15" t="s">
        <v>663</v>
      </c>
      <c r="B710" s="14" t="s">
        <v>659</v>
      </c>
      <c r="C710" s="11">
        <f>SUM(C42,C120,C141,C170,C181,C213,C233)</f>
        <v>53748</v>
      </c>
      <c r="D710" s="11">
        <f t="shared" ref="D710:I710" si="68">SUM(D42,D120,D141,D170,D181,D213,D233)</f>
        <v>35757</v>
      </c>
      <c r="E710" s="11">
        <f t="shared" si="68"/>
        <v>3047</v>
      </c>
      <c r="F710" s="11">
        <f t="shared" si="68"/>
        <v>104</v>
      </c>
      <c r="G710" s="11">
        <f t="shared" si="68"/>
        <v>92656</v>
      </c>
      <c r="H710" s="11">
        <f t="shared" si="68"/>
        <v>5653</v>
      </c>
      <c r="I710" s="11">
        <f t="shared" si="68"/>
        <v>98309</v>
      </c>
    </row>
    <row r="711" spans="1:9" x14ac:dyDescent="0.25">
      <c r="A711" s="16"/>
    </row>
    <row r="712" spans="1:9" ht="13.8" x14ac:dyDescent="0.3">
      <c r="A712" s="15" t="s">
        <v>661</v>
      </c>
    </row>
    <row r="713" spans="1:9" ht="13.8" x14ac:dyDescent="0.3">
      <c r="A713" s="15" t="s">
        <v>663</v>
      </c>
      <c r="B713" s="14" t="s">
        <v>659</v>
      </c>
      <c r="C713" s="11">
        <f>SUM(C308,C385,C400,C448,C464,C487,C513,C532,C556,C579,C605,C625,C642,C663,C684,C704)</f>
        <v>63882</v>
      </c>
      <c r="D713" s="11">
        <f t="shared" ref="D713:I713" si="69">SUM(D308,D385,D400,D448,D464,D487,D513,D532,D556,D579,D605,D625,D642,D663,D684,D704)</f>
        <v>37593</v>
      </c>
      <c r="E713" s="11">
        <f t="shared" si="69"/>
        <v>3247</v>
      </c>
      <c r="F713" s="11">
        <f t="shared" si="69"/>
        <v>97</v>
      </c>
      <c r="G713" s="11">
        <f t="shared" si="69"/>
        <v>104819</v>
      </c>
      <c r="H713" s="11">
        <f t="shared" si="69"/>
        <v>7408</v>
      </c>
      <c r="I713" s="11">
        <f t="shared" si="69"/>
        <v>112227</v>
      </c>
    </row>
    <row r="714" spans="1:9" x14ac:dyDescent="0.25">
      <c r="A714" s="16"/>
    </row>
    <row r="715" spans="1:9" ht="13.8" x14ac:dyDescent="0.3">
      <c r="A715" s="15" t="s">
        <v>662</v>
      </c>
    </row>
    <row r="716" spans="1:9" ht="13.8" x14ac:dyDescent="0.3">
      <c r="B716" s="14" t="s">
        <v>659</v>
      </c>
      <c r="C716" s="11">
        <f>SUM(C713,C710)</f>
        <v>117630</v>
      </c>
      <c r="D716" s="11">
        <f t="shared" ref="D716:I716" si="70">SUM(D713,D710)</f>
        <v>73350</v>
      </c>
      <c r="E716" s="11">
        <f t="shared" si="70"/>
        <v>6294</v>
      </c>
      <c r="F716" s="11">
        <f t="shared" si="70"/>
        <v>201</v>
      </c>
      <c r="G716" s="11">
        <f t="shared" si="70"/>
        <v>197475</v>
      </c>
      <c r="H716" s="11">
        <f t="shared" si="70"/>
        <v>13061</v>
      </c>
      <c r="I716" s="11">
        <f t="shared" si="70"/>
        <v>210536</v>
      </c>
    </row>
  </sheetData>
  <customSheetViews>
    <customSheetView guid="{21F6F7E7-9A75-4345-9750-5E0B3659CEC9}" showRuler="0">
      <selection activeCell="F2" sqref="F2"/>
      <pageMargins left="0" right="0" top="1.75" bottom="0" header="1.25" footer="0.75"/>
      <pageSetup orientation="landscape" r:id="rId1"/>
      <headerFooter alignWithMargins="0">
        <oddHeader>&amp;L&amp;"Arial Black,Regular"2008&amp;C&amp;"Arial Black,Regular"&amp;16 CONGRESSIONAL DISTRICT - 19TH&amp;R&amp;"Arial Black,Regular"&amp;P OF &amp;N</oddHeader>
      </headerFooter>
    </customSheetView>
    <customSheetView guid="{953A518F-01B4-4B4A-96C2-DE2B3F25C938}" showRuler="0">
      <selection activeCell="F2" sqref="F2"/>
      <pageMargins left="0" right="0" top="1.75" bottom="0" header="1.25" footer="0.75"/>
      <pageSetup orientation="landscape" r:id="rId2"/>
      <headerFooter alignWithMargins="0">
        <oddHeader>&amp;L&amp;"Arial Black,Regular"2008&amp;C&amp;"Arial Black,Regular"&amp;16 CONGRESSIONAL DISTRICT - 19TH&amp;R&amp;"Arial Black,Regular"&amp;P OF &amp;N</oddHeader>
      </headerFooter>
    </customSheetView>
    <customSheetView guid="{ECF63988-E563-49ED-820F-97C798C1C961}" showPageBreaks="1" showRuler="0">
      <selection activeCell="K2" sqref="K2"/>
      <pageMargins left="0" right="0" top="1.75" bottom="0" header="1.25" footer="0.75"/>
      <pageSetup orientation="landscape" r:id="rId3"/>
      <headerFooter alignWithMargins="0">
        <oddHeader>&amp;L&amp;"Arial Black,Regular"2008&amp;C&amp;"Arial Black,Regular"&amp;16 CONGRESSIONAL DISTRICT - 19TH&amp;R&amp;"Arial Black,Regular"&amp;P OF &amp;N</oddHeader>
      </headerFooter>
    </customSheetView>
    <customSheetView guid="{4E2DE85C-C13E-4014-8E0F-42F2EAA57FE2}" showPageBreaks="1" showRuler="0" topLeftCell="A52">
      <selection activeCell="P169" sqref="P169"/>
      <pageMargins left="0" right="0" top="1.75" bottom="0" header="1.25" footer="0.75"/>
      <pageSetup orientation="landscape" r:id="rId4"/>
      <headerFooter alignWithMargins="0">
        <oddHeader>&amp;L&amp;"Arial Black,Regular"2008&amp;C&amp;"Arial Black,Regular"&amp;16 CONGRESSIONAL DISTRICT - 19TH&amp;R&amp;"Arial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 16TH - CONGRESSIONAL DISTRICT&amp;R&amp;"Arial Black,Regular"&amp;P OF 630</oddHeader>
  </headerFooter>
  <rowBreaks count="25" manualBreakCount="25">
    <brk id="42" max="16383" man="1"/>
    <brk id="120" max="16383" man="1"/>
    <brk id="141" max="16383" man="1"/>
    <brk id="155" max="16383" man="1"/>
    <brk id="170" max="16383" man="1"/>
    <brk id="181" max="16383" man="1"/>
    <brk id="197" max="16383" man="1"/>
    <brk id="213" max="16383" man="1"/>
    <brk id="233" max="16383" man="1"/>
    <brk id="308" max="16383" man="1"/>
    <brk id="385" max="16383" man="1"/>
    <brk id="400" max="16383" man="1"/>
    <brk id="448" max="16383" man="1"/>
    <brk id="464" max="16383" man="1"/>
    <brk id="487" max="16383" man="1"/>
    <brk id="513" max="16383" man="1"/>
    <brk id="532" max="16383" man="1"/>
    <brk id="556" max="16383" man="1"/>
    <brk id="579" max="16383" man="1"/>
    <brk id="605" max="16383" man="1"/>
    <brk id="625" max="16383" man="1"/>
    <brk id="642" max="16383" man="1"/>
    <brk id="663" max="16383" man="1"/>
    <brk id="684" max="16383" man="1"/>
    <brk id="704"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J297"/>
  <sheetViews>
    <sheetView topLeftCell="A243" zoomScaleNormal="100" workbookViewId="0">
      <selection activeCell="C6" sqref="C6"/>
    </sheetView>
  </sheetViews>
  <sheetFormatPr defaultRowHeight="13.2" x14ac:dyDescent="0.25"/>
  <cols>
    <col min="1" max="1" width="25" bestFit="1" customWidth="1"/>
    <col min="9" max="9" width="14.44140625" style="21" customWidth="1"/>
  </cols>
  <sheetData>
    <row r="1" spans="1:10" ht="13.8" x14ac:dyDescent="0.3">
      <c r="A1" s="1" t="s">
        <v>663</v>
      </c>
      <c r="B1" s="2"/>
      <c r="C1" s="2" t="s">
        <v>684</v>
      </c>
      <c r="D1" s="2" t="s">
        <v>664</v>
      </c>
      <c r="E1" s="2" t="s">
        <v>685</v>
      </c>
      <c r="F1" s="2" t="s">
        <v>686</v>
      </c>
      <c r="G1" s="2" t="s">
        <v>982</v>
      </c>
      <c r="H1" s="3"/>
      <c r="J1" s="3"/>
    </row>
    <row r="2" spans="1:10" ht="129" customHeight="1" thickBot="1" x14ac:dyDescent="0.3">
      <c r="A2" s="4"/>
      <c r="B2" s="5" t="s">
        <v>665</v>
      </c>
      <c r="C2" s="5" t="s">
        <v>1057</v>
      </c>
      <c r="D2" s="5" t="s">
        <v>1058</v>
      </c>
      <c r="E2" s="5" t="s">
        <v>1058</v>
      </c>
      <c r="F2" s="5" t="s">
        <v>1057</v>
      </c>
      <c r="G2" s="5" t="s">
        <v>984</v>
      </c>
      <c r="H2" s="5" t="s">
        <v>666</v>
      </c>
      <c r="I2" s="5" t="s">
        <v>667</v>
      </c>
      <c r="J2" s="5" t="s">
        <v>668</v>
      </c>
    </row>
    <row r="3" spans="1:10" x14ac:dyDescent="0.25">
      <c r="A3" t="str">
        <f t="shared" ref="A3:A70" si="0">VLOOKUP(B3,KEY,3,FALSE)</f>
        <v>Town of Bedford - 1</v>
      </c>
      <c r="B3" s="11">
        <v>10001</v>
      </c>
      <c r="C3" s="11">
        <v>158</v>
      </c>
      <c r="D3" s="11">
        <v>87</v>
      </c>
      <c r="E3" s="11">
        <v>1</v>
      </c>
      <c r="F3" s="11">
        <v>9</v>
      </c>
      <c r="G3" s="11">
        <v>0</v>
      </c>
      <c r="H3" s="11">
        <f t="shared" ref="H3:H36" si="1">SUM(C3:G3)</f>
        <v>255</v>
      </c>
      <c r="I3" s="13">
        <f>SUM(J3-H3)</f>
        <v>6</v>
      </c>
      <c r="J3" s="11">
        <f t="shared" ref="J3:J36" si="2">VLOOKUP(B3,KEY,2,FALSE)</f>
        <v>261</v>
      </c>
    </row>
    <row r="4" spans="1:10" x14ac:dyDescent="0.25">
      <c r="A4" s="22" t="str">
        <f t="shared" si="0"/>
        <v>Town of Bedford - 2</v>
      </c>
      <c r="B4" s="11">
        <v>10002</v>
      </c>
      <c r="C4" s="11">
        <v>220</v>
      </c>
      <c r="D4" s="11">
        <v>109</v>
      </c>
      <c r="E4" s="11">
        <v>8</v>
      </c>
      <c r="F4" s="11">
        <v>10</v>
      </c>
      <c r="G4" s="11">
        <v>0</v>
      </c>
      <c r="H4" s="23">
        <f t="shared" si="1"/>
        <v>347</v>
      </c>
      <c r="I4" s="24">
        <f t="shared" ref="I4:I36" si="3">SUM(J4-H4)</f>
        <v>3</v>
      </c>
      <c r="J4" s="23">
        <f t="shared" si="2"/>
        <v>350</v>
      </c>
    </row>
    <row r="5" spans="1:10" x14ac:dyDescent="0.25">
      <c r="A5" s="22" t="str">
        <f t="shared" si="0"/>
        <v>Town of Bedford - 3</v>
      </c>
      <c r="B5" s="11">
        <v>10003</v>
      </c>
      <c r="C5" s="11">
        <v>318</v>
      </c>
      <c r="D5" s="11">
        <v>171</v>
      </c>
      <c r="E5" s="11">
        <v>10</v>
      </c>
      <c r="F5" s="11">
        <v>13</v>
      </c>
      <c r="G5" s="11">
        <v>0</v>
      </c>
      <c r="H5" s="23">
        <f t="shared" si="1"/>
        <v>512</v>
      </c>
      <c r="I5" s="24">
        <f t="shared" si="3"/>
        <v>8</v>
      </c>
      <c r="J5" s="23">
        <f t="shared" si="2"/>
        <v>520</v>
      </c>
    </row>
    <row r="6" spans="1:10" x14ac:dyDescent="0.25">
      <c r="A6" s="22" t="str">
        <f t="shared" si="0"/>
        <v>Town of Bedford - 4</v>
      </c>
      <c r="B6" s="11">
        <v>10004</v>
      </c>
      <c r="C6" s="11">
        <v>245</v>
      </c>
      <c r="D6" s="11">
        <v>163</v>
      </c>
      <c r="E6" s="11">
        <v>23</v>
      </c>
      <c r="F6" s="11">
        <v>19</v>
      </c>
      <c r="G6" s="11">
        <v>0</v>
      </c>
      <c r="H6" s="23">
        <f t="shared" si="1"/>
        <v>450</v>
      </c>
      <c r="I6" s="24">
        <f t="shared" si="3"/>
        <v>9</v>
      </c>
      <c r="J6" s="23">
        <f t="shared" si="2"/>
        <v>459</v>
      </c>
    </row>
    <row r="7" spans="1:10" x14ac:dyDescent="0.25">
      <c r="A7" s="22" t="str">
        <f t="shared" si="0"/>
        <v>Town of Bedford - 5</v>
      </c>
      <c r="B7" s="11">
        <v>10005</v>
      </c>
      <c r="C7" s="11">
        <v>215</v>
      </c>
      <c r="D7" s="11">
        <v>139</v>
      </c>
      <c r="E7" s="11">
        <v>17</v>
      </c>
      <c r="F7" s="11">
        <v>13</v>
      </c>
      <c r="G7" s="11">
        <v>0</v>
      </c>
      <c r="H7" s="23">
        <f t="shared" si="1"/>
        <v>384</v>
      </c>
      <c r="I7" s="24">
        <f t="shared" si="3"/>
        <v>11</v>
      </c>
      <c r="J7" s="23">
        <f t="shared" si="2"/>
        <v>395</v>
      </c>
    </row>
    <row r="8" spans="1:10" x14ac:dyDescent="0.25">
      <c r="A8" s="22" t="str">
        <f t="shared" si="0"/>
        <v>Town of Bedford - 6</v>
      </c>
      <c r="B8" s="11">
        <v>10006</v>
      </c>
      <c r="C8" s="11">
        <v>257</v>
      </c>
      <c r="D8" s="11">
        <v>85</v>
      </c>
      <c r="E8" s="11">
        <v>11</v>
      </c>
      <c r="F8" s="11">
        <v>8</v>
      </c>
      <c r="G8" s="11">
        <v>0</v>
      </c>
      <c r="H8" s="23">
        <f t="shared" si="1"/>
        <v>361</v>
      </c>
      <c r="I8" s="24">
        <f t="shared" si="3"/>
        <v>5</v>
      </c>
      <c r="J8" s="23">
        <f t="shared" si="2"/>
        <v>366</v>
      </c>
    </row>
    <row r="9" spans="1:10" x14ac:dyDescent="0.25">
      <c r="A9" s="22" t="str">
        <f t="shared" si="0"/>
        <v>Town of Bedford - 7</v>
      </c>
      <c r="B9" s="11">
        <v>10007</v>
      </c>
      <c r="C9" s="11">
        <v>49</v>
      </c>
      <c r="D9" s="11">
        <v>44</v>
      </c>
      <c r="E9" s="11">
        <v>2</v>
      </c>
      <c r="F9" s="11">
        <v>2</v>
      </c>
      <c r="G9" s="11">
        <v>0</v>
      </c>
      <c r="H9" s="23">
        <f t="shared" si="1"/>
        <v>97</v>
      </c>
      <c r="I9" s="24">
        <f t="shared" si="3"/>
        <v>0</v>
      </c>
      <c r="J9" s="23">
        <f t="shared" si="2"/>
        <v>97</v>
      </c>
    </row>
    <row r="10" spans="1:10" x14ac:dyDescent="0.25">
      <c r="A10" s="22" t="str">
        <f t="shared" si="0"/>
        <v>Town of Bedford - 8</v>
      </c>
      <c r="B10" s="11">
        <v>10008</v>
      </c>
      <c r="C10" s="11">
        <v>438</v>
      </c>
      <c r="D10" s="11">
        <v>126</v>
      </c>
      <c r="E10" s="11">
        <v>21</v>
      </c>
      <c r="F10" s="11">
        <v>21</v>
      </c>
      <c r="G10" s="11">
        <v>0</v>
      </c>
      <c r="H10" s="23">
        <f t="shared" si="1"/>
        <v>606</v>
      </c>
      <c r="I10" s="24">
        <f t="shared" si="3"/>
        <v>16</v>
      </c>
      <c r="J10" s="23">
        <f t="shared" si="2"/>
        <v>622</v>
      </c>
    </row>
    <row r="11" spans="1:10" x14ac:dyDescent="0.25">
      <c r="A11" s="22" t="str">
        <f t="shared" si="0"/>
        <v>Town of Bedford - 9</v>
      </c>
      <c r="B11" s="11">
        <v>10009</v>
      </c>
      <c r="C11" s="11">
        <v>303</v>
      </c>
      <c r="D11" s="11">
        <v>136</v>
      </c>
      <c r="E11" s="11">
        <v>15</v>
      </c>
      <c r="F11" s="11">
        <v>9</v>
      </c>
      <c r="G11" s="11">
        <v>0</v>
      </c>
      <c r="H11" s="23">
        <f t="shared" si="1"/>
        <v>463</v>
      </c>
      <c r="I11" s="24">
        <f t="shared" si="3"/>
        <v>6</v>
      </c>
      <c r="J11" s="23">
        <f t="shared" si="2"/>
        <v>469</v>
      </c>
    </row>
    <row r="12" spans="1:10" x14ac:dyDescent="0.25">
      <c r="A12" s="22" t="str">
        <f t="shared" si="0"/>
        <v>Town of Bedford - 10</v>
      </c>
      <c r="B12" s="11">
        <v>10010</v>
      </c>
      <c r="C12" s="11">
        <v>333</v>
      </c>
      <c r="D12" s="11">
        <v>188</v>
      </c>
      <c r="E12" s="11">
        <v>15</v>
      </c>
      <c r="F12" s="11">
        <v>13</v>
      </c>
      <c r="G12" s="11">
        <v>0</v>
      </c>
      <c r="H12" s="23">
        <f t="shared" si="1"/>
        <v>549</v>
      </c>
      <c r="I12" s="24">
        <f t="shared" si="3"/>
        <v>11</v>
      </c>
      <c r="J12" s="23">
        <f t="shared" si="2"/>
        <v>560</v>
      </c>
    </row>
    <row r="13" spans="1:10" x14ac:dyDescent="0.25">
      <c r="A13" s="22" t="str">
        <f t="shared" si="0"/>
        <v>Town of Bedford - 11</v>
      </c>
      <c r="B13" s="11">
        <v>10011</v>
      </c>
      <c r="C13" s="11">
        <v>258</v>
      </c>
      <c r="D13" s="11">
        <v>141</v>
      </c>
      <c r="E13" s="11">
        <v>7</v>
      </c>
      <c r="F13" s="11">
        <v>9</v>
      </c>
      <c r="G13" s="11">
        <v>0</v>
      </c>
      <c r="H13" s="23">
        <f t="shared" si="1"/>
        <v>415</v>
      </c>
      <c r="I13" s="24">
        <f t="shared" si="3"/>
        <v>9</v>
      </c>
      <c r="J13" s="23">
        <f t="shared" si="2"/>
        <v>424</v>
      </c>
    </row>
    <row r="14" spans="1:10" x14ac:dyDescent="0.25">
      <c r="A14" s="22" t="str">
        <f t="shared" si="0"/>
        <v>Town of Bedford - 12</v>
      </c>
      <c r="B14" s="11">
        <v>10012</v>
      </c>
      <c r="C14" s="11">
        <v>260</v>
      </c>
      <c r="D14" s="11">
        <v>167</v>
      </c>
      <c r="E14" s="11">
        <v>4</v>
      </c>
      <c r="F14" s="11">
        <v>11</v>
      </c>
      <c r="G14" s="11">
        <v>0</v>
      </c>
      <c r="H14" s="23">
        <f t="shared" si="1"/>
        <v>442</v>
      </c>
      <c r="I14" s="24">
        <f t="shared" si="3"/>
        <v>9</v>
      </c>
      <c r="J14" s="23">
        <f t="shared" si="2"/>
        <v>451</v>
      </c>
    </row>
    <row r="15" spans="1:10" x14ac:dyDescent="0.25">
      <c r="A15" s="22" t="str">
        <f t="shared" si="0"/>
        <v>Town of Bedford - 13</v>
      </c>
      <c r="B15" s="11">
        <v>10013</v>
      </c>
      <c r="C15" s="11">
        <v>238</v>
      </c>
      <c r="D15" s="11">
        <v>138</v>
      </c>
      <c r="E15" s="11">
        <v>9</v>
      </c>
      <c r="F15" s="11">
        <v>6</v>
      </c>
      <c r="G15" s="11">
        <v>0</v>
      </c>
      <c r="H15" s="23">
        <f t="shared" si="1"/>
        <v>391</v>
      </c>
      <c r="I15" s="24">
        <f t="shared" si="3"/>
        <v>5</v>
      </c>
      <c r="J15" s="23">
        <f t="shared" si="2"/>
        <v>396</v>
      </c>
    </row>
    <row r="16" spans="1:10" x14ac:dyDescent="0.25">
      <c r="A16" s="22" t="str">
        <f t="shared" si="0"/>
        <v>Town of Bedford - 14</v>
      </c>
      <c r="B16" s="11">
        <v>10014</v>
      </c>
      <c r="C16" s="11">
        <v>340</v>
      </c>
      <c r="D16" s="11">
        <v>144</v>
      </c>
      <c r="E16" s="11">
        <v>14</v>
      </c>
      <c r="F16" s="11">
        <v>23</v>
      </c>
      <c r="G16" s="11">
        <v>0</v>
      </c>
      <c r="H16" s="23">
        <f t="shared" si="1"/>
        <v>521</v>
      </c>
      <c r="I16" s="24">
        <f t="shared" si="3"/>
        <v>5</v>
      </c>
      <c r="J16" s="23">
        <f t="shared" si="2"/>
        <v>526</v>
      </c>
    </row>
    <row r="17" spans="1:10" x14ac:dyDescent="0.25">
      <c r="A17" s="22" t="str">
        <f t="shared" si="0"/>
        <v>Town of Bedford - 15</v>
      </c>
      <c r="B17" s="11">
        <v>10015</v>
      </c>
      <c r="C17" s="11">
        <v>273</v>
      </c>
      <c r="D17" s="11">
        <v>108</v>
      </c>
      <c r="E17" s="11">
        <v>10</v>
      </c>
      <c r="F17" s="11">
        <v>18</v>
      </c>
      <c r="G17" s="11">
        <v>0</v>
      </c>
      <c r="H17" s="23">
        <f t="shared" si="1"/>
        <v>409</v>
      </c>
      <c r="I17" s="24">
        <f t="shared" si="3"/>
        <v>4</v>
      </c>
      <c r="J17" s="23">
        <f t="shared" si="2"/>
        <v>413</v>
      </c>
    </row>
    <row r="18" spans="1:10" x14ac:dyDescent="0.25">
      <c r="A18" s="22" t="str">
        <f t="shared" si="0"/>
        <v>Town of Bedford - 16</v>
      </c>
      <c r="B18" s="11">
        <v>10016</v>
      </c>
      <c r="C18" s="11">
        <v>336</v>
      </c>
      <c r="D18" s="11">
        <v>134</v>
      </c>
      <c r="E18" s="11">
        <v>22</v>
      </c>
      <c r="F18" s="11">
        <v>12</v>
      </c>
      <c r="G18" s="11">
        <v>0</v>
      </c>
      <c r="H18" s="23">
        <f t="shared" si="1"/>
        <v>504</v>
      </c>
      <c r="I18" s="24">
        <f t="shared" si="3"/>
        <v>5</v>
      </c>
      <c r="J18" s="23">
        <f t="shared" si="2"/>
        <v>509</v>
      </c>
    </row>
    <row r="19" spans="1:10" x14ac:dyDescent="0.25">
      <c r="A19" s="22" t="str">
        <f t="shared" si="0"/>
        <v>Town of Bedford - 17</v>
      </c>
      <c r="B19" s="11">
        <v>10017</v>
      </c>
      <c r="C19" s="11">
        <v>163</v>
      </c>
      <c r="D19" s="11">
        <v>95</v>
      </c>
      <c r="E19" s="11">
        <v>10</v>
      </c>
      <c r="F19" s="11">
        <v>6</v>
      </c>
      <c r="G19" s="11">
        <v>0</v>
      </c>
      <c r="H19" s="23">
        <f t="shared" si="1"/>
        <v>274</v>
      </c>
      <c r="I19" s="24">
        <f t="shared" si="3"/>
        <v>13</v>
      </c>
      <c r="J19" s="23">
        <f t="shared" si="2"/>
        <v>287</v>
      </c>
    </row>
    <row r="20" spans="1:10" ht="13.8" thickBot="1" x14ac:dyDescent="0.3">
      <c r="A20" s="18" t="str">
        <f t="shared" si="0"/>
        <v>Town of Bedford - 18</v>
      </c>
      <c r="B20" s="19">
        <v>10018</v>
      </c>
      <c r="C20" s="19">
        <v>115</v>
      </c>
      <c r="D20" s="19">
        <v>62</v>
      </c>
      <c r="E20" s="19">
        <v>16</v>
      </c>
      <c r="F20" s="19">
        <v>7</v>
      </c>
      <c r="G20" s="19">
        <v>4</v>
      </c>
      <c r="H20" s="19">
        <f t="shared" si="1"/>
        <v>204</v>
      </c>
      <c r="I20" s="26">
        <f t="shared" si="3"/>
        <v>7</v>
      </c>
      <c r="J20" s="19">
        <f t="shared" si="2"/>
        <v>211</v>
      </c>
    </row>
    <row r="21" spans="1:10" x14ac:dyDescent="0.25">
      <c r="A21" s="22"/>
      <c r="B21" s="13" t="s">
        <v>977</v>
      </c>
      <c r="C21" s="11">
        <f>SUM(C3:C20)</f>
        <v>4519</v>
      </c>
      <c r="D21" s="11">
        <f t="shared" ref="D21:J21" si="4">SUM(D3:D20)</f>
        <v>2237</v>
      </c>
      <c r="E21" s="11">
        <f t="shared" si="4"/>
        <v>215</v>
      </c>
      <c r="F21" s="11">
        <f t="shared" si="4"/>
        <v>209</v>
      </c>
      <c r="G21" s="11">
        <f t="shared" si="4"/>
        <v>4</v>
      </c>
      <c r="H21" s="11">
        <f t="shared" si="4"/>
        <v>7184</v>
      </c>
      <c r="I21" s="11">
        <f t="shared" si="4"/>
        <v>132</v>
      </c>
      <c r="J21" s="11">
        <f t="shared" si="4"/>
        <v>7316</v>
      </c>
    </row>
    <row r="22" spans="1:10" x14ac:dyDescent="0.25">
      <c r="A22" s="22" t="str">
        <f t="shared" si="0"/>
        <v>Town of Cortlandt - 1</v>
      </c>
      <c r="B22" s="11">
        <v>20001</v>
      </c>
      <c r="C22" s="11">
        <v>181</v>
      </c>
      <c r="D22" s="11">
        <v>253</v>
      </c>
      <c r="E22" s="11">
        <v>34</v>
      </c>
      <c r="F22" s="11">
        <v>13</v>
      </c>
      <c r="G22" s="11">
        <v>0</v>
      </c>
      <c r="H22" s="23">
        <f t="shared" si="1"/>
        <v>481</v>
      </c>
      <c r="I22" s="24">
        <f t="shared" si="3"/>
        <v>18</v>
      </c>
      <c r="J22" s="23">
        <f t="shared" si="2"/>
        <v>499</v>
      </c>
    </row>
    <row r="23" spans="1:10" x14ac:dyDescent="0.25">
      <c r="A23" s="22" t="str">
        <f t="shared" si="0"/>
        <v>Town of Cortlandt - 2</v>
      </c>
      <c r="B23" s="11">
        <v>20002</v>
      </c>
      <c r="C23" s="11">
        <v>129</v>
      </c>
      <c r="D23" s="11">
        <v>180</v>
      </c>
      <c r="E23" s="11">
        <v>18</v>
      </c>
      <c r="F23" s="11">
        <v>9</v>
      </c>
      <c r="G23" s="11">
        <v>0</v>
      </c>
      <c r="H23" s="23">
        <f t="shared" si="1"/>
        <v>336</v>
      </c>
      <c r="I23" s="24">
        <f t="shared" si="3"/>
        <v>8</v>
      </c>
      <c r="J23" s="23">
        <f t="shared" si="2"/>
        <v>344</v>
      </c>
    </row>
    <row r="24" spans="1:10" x14ac:dyDescent="0.25">
      <c r="A24" s="22" t="str">
        <f t="shared" si="0"/>
        <v>Town of Cortlandt - 3</v>
      </c>
      <c r="B24" s="11">
        <v>20003</v>
      </c>
      <c r="C24" s="11">
        <v>80</v>
      </c>
      <c r="D24" s="11">
        <v>109</v>
      </c>
      <c r="E24" s="11">
        <v>13</v>
      </c>
      <c r="F24" s="11">
        <v>8</v>
      </c>
      <c r="G24" s="11">
        <v>0</v>
      </c>
      <c r="H24" s="23">
        <f t="shared" si="1"/>
        <v>210</v>
      </c>
      <c r="I24" s="24">
        <f t="shared" si="3"/>
        <v>4</v>
      </c>
      <c r="J24" s="23">
        <f t="shared" si="2"/>
        <v>214</v>
      </c>
    </row>
    <row r="25" spans="1:10" x14ac:dyDescent="0.25">
      <c r="A25" s="22" t="str">
        <f t="shared" si="0"/>
        <v>Town of Cortlandt - 4</v>
      </c>
      <c r="B25" s="11">
        <v>20004</v>
      </c>
      <c r="C25" s="11">
        <v>208</v>
      </c>
      <c r="D25" s="11">
        <v>233</v>
      </c>
      <c r="E25" s="11">
        <v>13</v>
      </c>
      <c r="F25" s="11">
        <v>21</v>
      </c>
      <c r="G25" s="11">
        <v>0</v>
      </c>
      <c r="H25" s="23">
        <f t="shared" si="1"/>
        <v>475</v>
      </c>
      <c r="I25" s="24">
        <f t="shared" si="3"/>
        <v>7</v>
      </c>
      <c r="J25" s="23">
        <f t="shared" si="2"/>
        <v>482</v>
      </c>
    </row>
    <row r="26" spans="1:10" x14ac:dyDescent="0.25">
      <c r="A26" s="22" t="str">
        <f t="shared" si="0"/>
        <v>Town of Cortlandt - 5</v>
      </c>
      <c r="B26" s="11">
        <v>20005</v>
      </c>
      <c r="C26" s="11">
        <v>284</v>
      </c>
      <c r="D26" s="11">
        <v>146</v>
      </c>
      <c r="E26" s="11">
        <v>23</v>
      </c>
      <c r="F26" s="11">
        <v>12</v>
      </c>
      <c r="G26" s="11">
        <v>0</v>
      </c>
      <c r="H26" s="23">
        <f t="shared" si="1"/>
        <v>465</v>
      </c>
      <c r="I26" s="24">
        <f t="shared" si="3"/>
        <v>18</v>
      </c>
      <c r="J26" s="23">
        <f t="shared" si="2"/>
        <v>483</v>
      </c>
    </row>
    <row r="27" spans="1:10" x14ac:dyDescent="0.25">
      <c r="A27" s="22" t="str">
        <f t="shared" si="0"/>
        <v>Town of Cortlandt - 6</v>
      </c>
      <c r="B27" s="11">
        <v>20006</v>
      </c>
      <c r="C27" s="11">
        <v>395</v>
      </c>
      <c r="D27" s="11">
        <v>80</v>
      </c>
      <c r="E27" s="11">
        <v>11</v>
      </c>
      <c r="F27" s="11">
        <v>39</v>
      </c>
      <c r="G27" s="11">
        <v>0</v>
      </c>
      <c r="H27" s="23">
        <f t="shared" si="1"/>
        <v>525</v>
      </c>
      <c r="I27" s="24">
        <f t="shared" si="3"/>
        <v>11</v>
      </c>
      <c r="J27" s="23">
        <f t="shared" si="2"/>
        <v>536</v>
      </c>
    </row>
    <row r="28" spans="1:10" x14ac:dyDescent="0.25">
      <c r="A28" s="22" t="str">
        <f t="shared" si="0"/>
        <v>Town of Cortlandt - 7</v>
      </c>
      <c r="B28" s="11">
        <v>20007</v>
      </c>
      <c r="C28" s="11">
        <v>258</v>
      </c>
      <c r="D28" s="11">
        <v>88</v>
      </c>
      <c r="E28" s="11">
        <v>5</v>
      </c>
      <c r="F28" s="11">
        <v>47</v>
      </c>
      <c r="G28" s="11">
        <v>0</v>
      </c>
      <c r="H28" s="23">
        <f t="shared" si="1"/>
        <v>398</v>
      </c>
      <c r="I28" s="24">
        <f t="shared" si="3"/>
        <v>5</v>
      </c>
      <c r="J28" s="23">
        <f t="shared" si="2"/>
        <v>403</v>
      </c>
    </row>
    <row r="29" spans="1:10" x14ac:dyDescent="0.25">
      <c r="A29" s="22" t="str">
        <f t="shared" si="0"/>
        <v>Town of Cortlandt - 8</v>
      </c>
      <c r="B29" s="11">
        <v>20008</v>
      </c>
      <c r="C29" s="11">
        <v>285</v>
      </c>
      <c r="D29" s="11">
        <v>102</v>
      </c>
      <c r="E29" s="11">
        <v>9</v>
      </c>
      <c r="F29" s="11">
        <v>31</v>
      </c>
      <c r="G29" s="11">
        <v>0</v>
      </c>
      <c r="H29" s="23">
        <f t="shared" si="1"/>
        <v>427</v>
      </c>
      <c r="I29" s="24">
        <f t="shared" si="3"/>
        <v>12</v>
      </c>
      <c r="J29" s="23">
        <f t="shared" si="2"/>
        <v>439</v>
      </c>
    </row>
    <row r="30" spans="1:10" x14ac:dyDescent="0.25">
      <c r="A30" s="22" t="str">
        <f t="shared" si="0"/>
        <v>Town of Cortlandt - 9</v>
      </c>
      <c r="B30" s="11">
        <v>20009</v>
      </c>
      <c r="C30" s="11">
        <v>205</v>
      </c>
      <c r="D30" s="11">
        <v>74</v>
      </c>
      <c r="E30" s="11">
        <v>6</v>
      </c>
      <c r="F30" s="11">
        <v>32</v>
      </c>
      <c r="G30" s="11">
        <v>1</v>
      </c>
      <c r="H30" s="23">
        <f t="shared" si="1"/>
        <v>318</v>
      </c>
      <c r="I30" s="24">
        <f t="shared" si="3"/>
        <v>3</v>
      </c>
      <c r="J30" s="23">
        <f t="shared" si="2"/>
        <v>321</v>
      </c>
    </row>
    <row r="31" spans="1:10" x14ac:dyDescent="0.25">
      <c r="A31" s="22" t="str">
        <f t="shared" si="0"/>
        <v>Town of Cortlandt - 10</v>
      </c>
      <c r="B31" s="11">
        <v>20010</v>
      </c>
      <c r="C31" s="11">
        <v>384</v>
      </c>
      <c r="D31" s="11">
        <v>159</v>
      </c>
      <c r="E31" s="11">
        <v>20</v>
      </c>
      <c r="F31" s="11">
        <v>57</v>
      </c>
      <c r="G31" s="11">
        <v>1</v>
      </c>
      <c r="H31" s="23">
        <f t="shared" si="1"/>
        <v>621</v>
      </c>
      <c r="I31" s="24">
        <f t="shared" si="3"/>
        <v>6</v>
      </c>
      <c r="J31" s="23">
        <f t="shared" si="2"/>
        <v>627</v>
      </c>
    </row>
    <row r="32" spans="1:10" x14ac:dyDescent="0.25">
      <c r="A32" s="22" t="str">
        <f t="shared" si="0"/>
        <v>Town of Cortlandt - 11</v>
      </c>
      <c r="B32" s="11">
        <v>20011</v>
      </c>
      <c r="C32" s="11">
        <v>256</v>
      </c>
      <c r="D32" s="11">
        <v>208</v>
      </c>
      <c r="E32" s="11">
        <v>28</v>
      </c>
      <c r="F32" s="11">
        <v>21</v>
      </c>
      <c r="G32" s="11">
        <v>0</v>
      </c>
      <c r="H32" s="23">
        <f t="shared" si="1"/>
        <v>513</v>
      </c>
      <c r="I32" s="24">
        <f t="shared" si="3"/>
        <v>4</v>
      </c>
      <c r="J32" s="23">
        <f t="shared" si="2"/>
        <v>517</v>
      </c>
    </row>
    <row r="33" spans="1:10" x14ac:dyDescent="0.25">
      <c r="A33" s="22" t="str">
        <f t="shared" si="0"/>
        <v>Town of Cortlandt - 12</v>
      </c>
      <c r="B33" s="11">
        <v>20012</v>
      </c>
      <c r="C33" s="11">
        <v>224</v>
      </c>
      <c r="D33" s="11">
        <v>161</v>
      </c>
      <c r="E33" s="11">
        <v>24</v>
      </c>
      <c r="F33" s="11">
        <v>14</v>
      </c>
      <c r="G33" s="11">
        <v>0</v>
      </c>
      <c r="H33" s="23">
        <f t="shared" si="1"/>
        <v>423</v>
      </c>
      <c r="I33" s="24">
        <f t="shared" si="3"/>
        <v>11</v>
      </c>
      <c r="J33" s="23">
        <f t="shared" si="2"/>
        <v>434</v>
      </c>
    </row>
    <row r="34" spans="1:10" x14ac:dyDescent="0.25">
      <c r="A34" s="22" t="str">
        <f t="shared" si="0"/>
        <v>Town of Cortlandt - 13</v>
      </c>
      <c r="B34" s="11">
        <v>20013</v>
      </c>
      <c r="C34" s="11">
        <v>376</v>
      </c>
      <c r="D34" s="11">
        <v>375</v>
      </c>
      <c r="E34" s="11">
        <v>29</v>
      </c>
      <c r="F34" s="11">
        <v>39</v>
      </c>
      <c r="G34" s="11">
        <v>0</v>
      </c>
      <c r="H34" s="23">
        <f t="shared" si="1"/>
        <v>819</v>
      </c>
      <c r="I34" s="24">
        <f t="shared" si="3"/>
        <v>17</v>
      </c>
      <c r="J34" s="23">
        <f t="shared" si="2"/>
        <v>836</v>
      </c>
    </row>
    <row r="35" spans="1:10" x14ac:dyDescent="0.25">
      <c r="A35" s="22" t="str">
        <f t="shared" si="0"/>
        <v>Town of Cortlandt - 14</v>
      </c>
      <c r="B35" s="11">
        <v>20014</v>
      </c>
      <c r="C35" s="11">
        <v>245</v>
      </c>
      <c r="D35" s="11">
        <v>210</v>
      </c>
      <c r="E35" s="11">
        <v>13</v>
      </c>
      <c r="F35" s="11">
        <v>15</v>
      </c>
      <c r="G35" s="11">
        <v>0</v>
      </c>
      <c r="H35" s="23">
        <f t="shared" si="1"/>
        <v>483</v>
      </c>
      <c r="I35" s="24">
        <f t="shared" si="3"/>
        <v>12</v>
      </c>
      <c r="J35" s="23">
        <f t="shared" si="2"/>
        <v>495</v>
      </c>
    </row>
    <row r="36" spans="1:10" x14ac:dyDescent="0.25">
      <c r="A36" s="22" t="str">
        <f t="shared" si="0"/>
        <v>Town of Cortlandt - 15</v>
      </c>
      <c r="B36" s="11">
        <v>20015</v>
      </c>
      <c r="C36" s="11">
        <v>349</v>
      </c>
      <c r="D36" s="11">
        <v>265</v>
      </c>
      <c r="E36" s="11">
        <v>24</v>
      </c>
      <c r="F36" s="11">
        <v>10</v>
      </c>
      <c r="G36" s="11">
        <v>0</v>
      </c>
      <c r="H36" s="23">
        <f t="shared" si="1"/>
        <v>648</v>
      </c>
      <c r="I36" s="24">
        <f t="shared" si="3"/>
        <v>6</v>
      </c>
      <c r="J36" s="23">
        <f t="shared" si="2"/>
        <v>654</v>
      </c>
    </row>
    <row r="37" spans="1:10" x14ac:dyDescent="0.25">
      <c r="A37" s="22" t="str">
        <f t="shared" si="0"/>
        <v>Town of Cortlandt - 16</v>
      </c>
      <c r="B37" s="11">
        <v>20016</v>
      </c>
      <c r="C37" s="11">
        <v>105</v>
      </c>
      <c r="D37" s="11">
        <v>170</v>
      </c>
      <c r="E37" s="11">
        <v>27</v>
      </c>
      <c r="F37" s="11">
        <v>13</v>
      </c>
      <c r="G37" s="11">
        <v>0</v>
      </c>
      <c r="H37" s="23">
        <f t="shared" ref="H37:H104" si="5">SUM(C37:G37)</f>
        <v>315</v>
      </c>
      <c r="I37" s="24">
        <f t="shared" ref="I37:I104" si="6">SUM(J37-H37)</f>
        <v>7</v>
      </c>
      <c r="J37" s="23">
        <f t="shared" ref="J37:J104" si="7">VLOOKUP(B37,KEY,2,FALSE)</f>
        <v>322</v>
      </c>
    </row>
    <row r="38" spans="1:10" x14ac:dyDescent="0.25">
      <c r="A38" s="22" t="str">
        <f t="shared" si="0"/>
        <v>Town of Cortlandt - 17</v>
      </c>
      <c r="B38" s="11">
        <v>20017</v>
      </c>
      <c r="C38" s="11">
        <v>152</v>
      </c>
      <c r="D38" s="11">
        <v>125</v>
      </c>
      <c r="E38" s="11">
        <v>11</v>
      </c>
      <c r="F38" s="11">
        <v>16</v>
      </c>
      <c r="G38" s="11">
        <v>0</v>
      </c>
      <c r="H38" s="23">
        <f t="shared" si="5"/>
        <v>304</v>
      </c>
      <c r="I38" s="24">
        <f t="shared" si="6"/>
        <v>4</v>
      </c>
      <c r="J38" s="23">
        <f t="shared" si="7"/>
        <v>308</v>
      </c>
    </row>
    <row r="39" spans="1:10" x14ac:dyDescent="0.25">
      <c r="A39" s="22" t="str">
        <f t="shared" si="0"/>
        <v>Town of Cortlandt - 18</v>
      </c>
      <c r="B39" s="11">
        <v>20018</v>
      </c>
      <c r="C39" s="11">
        <v>179</v>
      </c>
      <c r="D39" s="11">
        <v>159</v>
      </c>
      <c r="E39" s="11">
        <v>11</v>
      </c>
      <c r="F39" s="11">
        <v>16</v>
      </c>
      <c r="G39" s="11">
        <v>0</v>
      </c>
      <c r="H39" s="23">
        <f t="shared" si="5"/>
        <v>365</v>
      </c>
      <c r="I39" s="24">
        <f t="shared" si="6"/>
        <v>12</v>
      </c>
      <c r="J39" s="23">
        <f t="shared" si="7"/>
        <v>377</v>
      </c>
    </row>
    <row r="40" spans="1:10" x14ac:dyDescent="0.25">
      <c r="A40" s="22" t="str">
        <f t="shared" si="0"/>
        <v>Town of Cortlandt - 19</v>
      </c>
      <c r="B40" s="11">
        <v>20019</v>
      </c>
      <c r="C40" s="11">
        <v>140</v>
      </c>
      <c r="D40" s="11">
        <v>46</v>
      </c>
      <c r="E40" s="11">
        <v>5</v>
      </c>
      <c r="F40" s="11">
        <v>23</v>
      </c>
      <c r="G40" s="11">
        <v>0</v>
      </c>
      <c r="H40" s="23">
        <f t="shared" si="5"/>
        <v>214</v>
      </c>
      <c r="I40" s="24">
        <f t="shared" si="6"/>
        <v>1</v>
      </c>
      <c r="J40" s="23">
        <f t="shared" si="7"/>
        <v>215</v>
      </c>
    </row>
    <row r="41" spans="1:10" x14ac:dyDescent="0.25">
      <c r="A41" s="22" t="str">
        <f t="shared" si="0"/>
        <v>Town of Cortlandt - 20</v>
      </c>
      <c r="B41" s="11">
        <v>20020</v>
      </c>
      <c r="C41" s="11">
        <v>207</v>
      </c>
      <c r="D41" s="11">
        <v>194</v>
      </c>
      <c r="E41" s="11">
        <v>15</v>
      </c>
      <c r="F41" s="11">
        <v>18</v>
      </c>
      <c r="G41" s="11">
        <v>1</v>
      </c>
      <c r="H41" s="23">
        <f t="shared" si="5"/>
        <v>435</v>
      </c>
      <c r="I41" s="24">
        <f t="shared" si="6"/>
        <v>9</v>
      </c>
      <c r="J41" s="23">
        <f t="shared" si="7"/>
        <v>444</v>
      </c>
    </row>
    <row r="42" spans="1:10" x14ac:dyDescent="0.25">
      <c r="A42" s="22" t="str">
        <f t="shared" si="0"/>
        <v>Town of Cortlandt - 21</v>
      </c>
      <c r="B42" s="11">
        <v>20021</v>
      </c>
      <c r="C42" s="11">
        <v>248</v>
      </c>
      <c r="D42" s="11">
        <v>303</v>
      </c>
      <c r="E42" s="11">
        <v>31</v>
      </c>
      <c r="F42" s="11">
        <v>27</v>
      </c>
      <c r="G42" s="11">
        <v>0</v>
      </c>
      <c r="H42" s="23">
        <f t="shared" si="5"/>
        <v>609</v>
      </c>
      <c r="I42" s="24">
        <f t="shared" si="6"/>
        <v>8</v>
      </c>
      <c r="J42" s="23">
        <f t="shared" si="7"/>
        <v>617</v>
      </c>
    </row>
    <row r="43" spans="1:10" x14ac:dyDescent="0.25">
      <c r="A43" s="22" t="str">
        <f t="shared" si="0"/>
        <v>Town of Cortlandt - 22</v>
      </c>
      <c r="B43" s="11">
        <v>20022</v>
      </c>
      <c r="C43" s="11">
        <v>536</v>
      </c>
      <c r="D43" s="11">
        <v>265</v>
      </c>
      <c r="E43" s="11">
        <v>26</v>
      </c>
      <c r="F43" s="11">
        <v>45</v>
      </c>
      <c r="G43" s="11">
        <v>0</v>
      </c>
      <c r="H43" s="23">
        <f t="shared" si="5"/>
        <v>872</v>
      </c>
      <c r="I43" s="24">
        <f t="shared" si="6"/>
        <v>11</v>
      </c>
      <c r="J43" s="23">
        <f t="shared" si="7"/>
        <v>883</v>
      </c>
    </row>
    <row r="44" spans="1:10" x14ac:dyDescent="0.25">
      <c r="A44" s="22" t="str">
        <f t="shared" si="0"/>
        <v>Town of Cortlandt - 23</v>
      </c>
      <c r="B44" s="11">
        <v>20023</v>
      </c>
      <c r="C44" s="11">
        <v>297</v>
      </c>
      <c r="D44" s="11">
        <v>153</v>
      </c>
      <c r="E44" s="11">
        <v>19</v>
      </c>
      <c r="F44" s="11">
        <v>20</v>
      </c>
      <c r="G44" s="11">
        <v>0</v>
      </c>
      <c r="H44" s="23">
        <f t="shared" si="5"/>
        <v>489</v>
      </c>
      <c r="I44" s="24">
        <f t="shared" si="6"/>
        <v>16</v>
      </c>
      <c r="J44" s="23">
        <f t="shared" si="7"/>
        <v>505</v>
      </c>
    </row>
    <row r="45" spans="1:10" x14ac:dyDescent="0.25">
      <c r="A45" s="22" t="str">
        <f t="shared" si="0"/>
        <v>Town of Cortlandt - 24</v>
      </c>
      <c r="B45" s="11">
        <v>20024</v>
      </c>
      <c r="C45" s="11">
        <v>276</v>
      </c>
      <c r="D45" s="11">
        <v>245</v>
      </c>
      <c r="E45" s="11">
        <v>24</v>
      </c>
      <c r="F45" s="11">
        <v>13</v>
      </c>
      <c r="G45" s="11">
        <v>0</v>
      </c>
      <c r="H45" s="23">
        <f t="shared" si="5"/>
        <v>558</v>
      </c>
      <c r="I45" s="24">
        <f t="shared" si="6"/>
        <v>10</v>
      </c>
      <c r="J45" s="23">
        <f t="shared" si="7"/>
        <v>568</v>
      </c>
    </row>
    <row r="46" spans="1:10" x14ac:dyDescent="0.25">
      <c r="A46" s="22" t="str">
        <f t="shared" si="0"/>
        <v>Town of Cortlandt - 25</v>
      </c>
      <c r="B46" s="11">
        <v>20025</v>
      </c>
      <c r="C46" s="11">
        <v>489</v>
      </c>
      <c r="D46" s="11">
        <v>154</v>
      </c>
      <c r="E46" s="11">
        <v>20</v>
      </c>
      <c r="F46" s="11">
        <v>70</v>
      </c>
      <c r="G46" s="11">
        <v>1</v>
      </c>
      <c r="H46" s="23">
        <f t="shared" si="5"/>
        <v>734</v>
      </c>
      <c r="I46" s="24">
        <f t="shared" si="6"/>
        <v>14</v>
      </c>
      <c r="J46" s="23">
        <f t="shared" si="7"/>
        <v>748</v>
      </c>
    </row>
    <row r="47" spans="1:10" x14ac:dyDescent="0.25">
      <c r="A47" s="22" t="str">
        <f t="shared" si="0"/>
        <v>Town of Cortlandt - 26</v>
      </c>
      <c r="B47" s="11">
        <v>20026</v>
      </c>
      <c r="C47" s="11">
        <v>183</v>
      </c>
      <c r="D47" s="11">
        <v>210</v>
      </c>
      <c r="E47" s="11">
        <v>25</v>
      </c>
      <c r="F47" s="11">
        <v>16</v>
      </c>
      <c r="G47" s="11">
        <v>0</v>
      </c>
      <c r="H47" s="23">
        <f t="shared" si="5"/>
        <v>434</v>
      </c>
      <c r="I47" s="24">
        <f t="shared" si="6"/>
        <v>8</v>
      </c>
      <c r="J47" s="23">
        <f t="shared" si="7"/>
        <v>442</v>
      </c>
    </row>
    <row r="48" spans="1:10" x14ac:dyDescent="0.25">
      <c r="A48" s="22" t="str">
        <f t="shared" si="0"/>
        <v>Town of Cortlandt - 27</v>
      </c>
      <c r="B48" s="11">
        <v>20027</v>
      </c>
      <c r="C48" s="11">
        <v>221</v>
      </c>
      <c r="D48" s="11">
        <v>297</v>
      </c>
      <c r="E48" s="11">
        <v>32</v>
      </c>
      <c r="F48" s="11">
        <v>14</v>
      </c>
      <c r="G48" s="11">
        <v>0</v>
      </c>
      <c r="H48" s="23">
        <f t="shared" si="5"/>
        <v>564</v>
      </c>
      <c r="I48" s="24">
        <f t="shared" si="6"/>
        <v>13</v>
      </c>
      <c r="J48" s="23">
        <f t="shared" si="7"/>
        <v>577</v>
      </c>
    </row>
    <row r="49" spans="1:10" x14ac:dyDescent="0.25">
      <c r="A49" s="22" t="str">
        <f t="shared" si="0"/>
        <v>Town of Cortlandt - 28</v>
      </c>
      <c r="B49" s="11">
        <v>20028</v>
      </c>
      <c r="C49" s="11">
        <v>351</v>
      </c>
      <c r="D49" s="11">
        <v>289</v>
      </c>
      <c r="E49" s="11">
        <v>32</v>
      </c>
      <c r="F49" s="11">
        <v>23</v>
      </c>
      <c r="G49" s="11">
        <v>2</v>
      </c>
      <c r="H49" s="23">
        <f t="shared" si="5"/>
        <v>697</v>
      </c>
      <c r="I49" s="24">
        <f t="shared" si="6"/>
        <v>18</v>
      </c>
      <c r="J49" s="23">
        <f t="shared" si="7"/>
        <v>715</v>
      </c>
    </row>
    <row r="50" spans="1:10" x14ac:dyDescent="0.25">
      <c r="A50" s="22" t="str">
        <f t="shared" si="0"/>
        <v>Town of Cortlandt - 29</v>
      </c>
      <c r="B50" s="11">
        <v>20029</v>
      </c>
      <c r="C50" s="11">
        <v>146</v>
      </c>
      <c r="D50" s="11">
        <v>39</v>
      </c>
      <c r="E50" s="11">
        <v>5</v>
      </c>
      <c r="F50" s="11">
        <v>9</v>
      </c>
      <c r="G50" s="11">
        <v>0</v>
      </c>
      <c r="H50" s="23">
        <f t="shared" si="5"/>
        <v>199</v>
      </c>
      <c r="I50" s="24">
        <f t="shared" si="6"/>
        <v>1</v>
      </c>
      <c r="J50" s="23">
        <f t="shared" si="7"/>
        <v>200</v>
      </c>
    </row>
    <row r="51" spans="1:10" x14ac:dyDescent="0.25">
      <c r="A51" s="22" t="str">
        <f t="shared" si="0"/>
        <v>Town of Cortlandt - 30</v>
      </c>
      <c r="B51" s="11">
        <v>20030</v>
      </c>
      <c r="C51" s="11">
        <v>242</v>
      </c>
      <c r="D51" s="11">
        <v>146</v>
      </c>
      <c r="E51" s="11">
        <v>10</v>
      </c>
      <c r="F51" s="11">
        <v>14</v>
      </c>
      <c r="G51" s="11">
        <v>0</v>
      </c>
      <c r="H51" s="23">
        <f t="shared" si="5"/>
        <v>412</v>
      </c>
      <c r="I51" s="24">
        <f t="shared" si="6"/>
        <v>4</v>
      </c>
      <c r="J51" s="23">
        <f t="shared" si="7"/>
        <v>416</v>
      </c>
    </row>
    <row r="52" spans="1:10" x14ac:dyDescent="0.25">
      <c r="A52" s="22" t="str">
        <f t="shared" si="0"/>
        <v>Town of Cortlandt - 31</v>
      </c>
      <c r="B52" s="11">
        <v>20031</v>
      </c>
      <c r="C52" s="11">
        <v>221</v>
      </c>
      <c r="D52" s="11">
        <v>107</v>
      </c>
      <c r="E52" s="11">
        <v>13</v>
      </c>
      <c r="F52" s="11">
        <v>21</v>
      </c>
      <c r="G52" s="11">
        <v>1</v>
      </c>
      <c r="H52" s="23">
        <f t="shared" si="5"/>
        <v>363</v>
      </c>
      <c r="I52" s="24">
        <f t="shared" si="6"/>
        <v>6</v>
      </c>
      <c r="J52" s="23">
        <f t="shared" si="7"/>
        <v>369</v>
      </c>
    </row>
    <row r="53" spans="1:10" x14ac:dyDescent="0.25">
      <c r="A53" s="22" t="str">
        <f t="shared" si="0"/>
        <v>Town of Cortlandt - 32</v>
      </c>
      <c r="B53" s="11">
        <v>20032</v>
      </c>
      <c r="C53" s="11">
        <v>218</v>
      </c>
      <c r="D53" s="11">
        <v>64</v>
      </c>
      <c r="E53" s="11">
        <v>10</v>
      </c>
      <c r="F53" s="11">
        <v>23</v>
      </c>
      <c r="G53" s="11">
        <v>0</v>
      </c>
      <c r="H53" s="23">
        <f t="shared" si="5"/>
        <v>315</v>
      </c>
      <c r="I53" s="24">
        <f t="shared" si="6"/>
        <v>2</v>
      </c>
      <c r="J53" s="23">
        <f t="shared" si="7"/>
        <v>317</v>
      </c>
    </row>
    <row r="54" spans="1:10" x14ac:dyDescent="0.25">
      <c r="A54" s="22" t="str">
        <f t="shared" si="0"/>
        <v>Town of Cortlandt - 33</v>
      </c>
      <c r="B54" s="11">
        <v>20033</v>
      </c>
      <c r="C54" s="11">
        <v>248</v>
      </c>
      <c r="D54" s="11">
        <v>112</v>
      </c>
      <c r="E54" s="11">
        <v>9</v>
      </c>
      <c r="F54" s="11">
        <v>18</v>
      </c>
      <c r="G54" s="11">
        <v>0</v>
      </c>
      <c r="H54" s="23">
        <f t="shared" si="5"/>
        <v>387</v>
      </c>
      <c r="I54" s="24">
        <f t="shared" si="6"/>
        <v>6</v>
      </c>
      <c r="J54" s="23">
        <f t="shared" si="7"/>
        <v>393</v>
      </c>
    </row>
    <row r="55" spans="1:10" x14ac:dyDescent="0.25">
      <c r="A55" s="22" t="str">
        <f t="shared" si="0"/>
        <v>Town of Cortlandt - 34</v>
      </c>
      <c r="B55" s="11">
        <v>20034</v>
      </c>
      <c r="C55" s="11">
        <v>307</v>
      </c>
      <c r="D55" s="11">
        <v>239</v>
      </c>
      <c r="E55" s="11">
        <v>27</v>
      </c>
      <c r="F55" s="11">
        <v>24</v>
      </c>
      <c r="G55" s="11">
        <v>0</v>
      </c>
      <c r="H55" s="23">
        <f t="shared" si="5"/>
        <v>597</v>
      </c>
      <c r="I55" s="24">
        <f t="shared" si="6"/>
        <v>19</v>
      </c>
      <c r="J55" s="23">
        <f t="shared" si="7"/>
        <v>616</v>
      </c>
    </row>
    <row r="56" spans="1:10" x14ac:dyDescent="0.25">
      <c r="A56" s="22" t="str">
        <f t="shared" si="0"/>
        <v>Town of Cortlandt - 35</v>
      </c>
      <c r="B56" s="11">
        <v>20035</v>
      </c>
      <c r="C56" s="11">
        <v>147</v>
      </c>
      <c r="D56" s="11">
        <v>145</v>
      </c>
      <c r="E56" s="11">
        <v>13</v>
      </c>
      <c r="F56" s="11">
        <v>13</v>
      </c>
      <c r="G56" s="11">
        <v>0</v>
      </c>
      <c r="H56" s="23">
        <f t="shared" si="5"/>
        <v>318</v>
      </c>
      <c r="I56" s="24">
        <f t="shared" si="6"/>
        <v>8</v>
      </c>
      <c r="J56" s="23">
        <f t="shared" si="7"/>
        <v>326</v>
      </c>
    </row>
    <row r="57" spans="1:10" x14ac:dyDescent="0.25">
      <c r="A57" s="22" t="str">
        <f t="shared" si="0"/>
        <v>Town of Cortlandt - 38</v>
      </c>
      <c r="B57" s="11">
        <v>20038</v>
      </c>
      <c r="C57" s="11">
        <v>329</v>
      </c>
      <c r="D57" s="11">
        <v>194</v>
      </c>
      <c r="E57" s="11">
        <v>36</v>
      </c>
      <c r="F57" s="11">
        <v>20</v>
      </c>
      <c r="G57" s="11">
        <v>0</v>
      </c>
      <c r="H57" s="23">
        <f t="shared" si="5"/>
        <v>579</v>
      </c>
      <c r="I57" s="24">
        <f t="shared" si="6"/>
        <v>10</v>
      </c>
      <c r="J57" s="23">
        <f t="shared" si="7"/>
        <v>589</v>
      </c>
    </row>
    <row r="58" spans="1:10" ht="13.8" thickBot="1" x14ac:dyDescent="0.3">
      <c r="A58" s="18" t="str">
        <f t="shared" si="0"/>
        <v>Town of Cortlandt - 39</v>
      </c>
      <c r="B58" s="19">
        <v>20039</v>
      </c>
      <c r="C58" s="19">
        <v>388</v>
      </c>
      <c r="D58" s="19">
        <v>181</v>
      </c>
      <c r="E58" s="19">
        <v>13</v>
      </c>
      <c r="F58" s="19">
        <v>28</v>
      </c>
      <c r="G58" s="19">
        <v>0</v>
      </c>
      <c r="H58" s="19">
        <f t="shared" si="5"/>
        <v>610</v>
      </c>
      <c r="I58" s="26">
        <f t="shared" si="6"/>
        <v>7</v>
      </c>
      <c r="J58" s="19">
        <f t="shared" si="7"/>
        <v>617</v>
      </c>
    </row>
    <row r="59" spans="1:10" x14ac:dyDescent="0.25">
      <c r="A59" s="22"/>
      <c r="B59" s="13" t="s">
        <v>977</v>
      </c>
      <c r="C59" s="11">
        <f>SUM(C22:C58)</f>
        <v>9489</v>
      </c>
      <c r="D59" s="11">
        <f t="shared" ref="D59:J59" si="8">SUM(D22:D58)</f>
        <v>6480</v>
      </c>
      <c r="E59" s="11">
        <f t="shared" si="8"/>
        <v>684</v>
      </c>
      <c r="F59" s="11">
        <f t="shared" si="8"/>
        <v>852</v>
      </c>
      <c r="G59" s="11">
        <f t="shared" si="8"/>
        <v>7</v>
      </c>
      <c r="H59" s="11">
        <f t="shared" si="8"/>
        <v>17512</v>
      </c>
      <c r="I59" s="11">
        <f t="shared" si="8"/>
        <v>336</v>
      </c>
      <c r="J59" s="11">
        <f t="shared" si="8"/>
        <v>17848</v>
      </c>
    </row>
    <row r="60" spans="1:10" x14ac:dyDescent="0.25">
      <c r="A60" s="22" t="str">
        <f t="shared" si="0"/>
        <v>Town of Greenburgh - 1</v>
      </c>
      <c r="B60" s="11">
        <v>40001</v>
      </c>
      <c r="C60" s="11">
        <v>586</v>
      </c>
      <c r="D60" s="11">
        <v>187</v>
      </c>
      <c r="E60" s="11">
        <v>16</v>
      </c>
      <c r="F60" s="11">
        <v>31</v>
      </c>
      <c r="G60" s="11">
        <v>0</v>
      </c>
      <c r="H60" s="23">
        <f t="shared" si="5"/>
        <v>820</v>
      </c>
      <c r="I60" s="24">
        <f t="shared" si="6"/>
        <v>22</v>
      </c>
      <c r="J60" s="23">
        <f t="shared" si="7"/>
        <v>842</v>
      </c>
    </row>
    <row r="61" spans="1:10" x14ac:dyDescent="0.25">
      <c r="A61" s="22" t="str">
        <f t="shared" si="0"/>
        <v>Town of Greenburgh - 2</v>
      </c>
      <c r="B61" s="11">
        <v>40002</v>
      </c>
      <c r="C61" s="11">
        <v>188</v>
      </c>
      <c r="D61" s="11">
        <v>55</v>
      </c>
      <c r="E61" s="11">
        <v>8</v>
      </c>
      <c r="F61" s="11">
        <v>27</v>
      </c>
      <c r="G61" s="11">
        <v>0</v>
      </c>
      <c r="H61" s="23">
        <f t="shared" si="5"/>
        <v>278</v>
      </c>
      <c r="I61" s="24">
        <f t="shared" si="6"/>
        <v>5</v>
      </c>
      <c r="J61" s="23">
        <f t="shared" si="7"/>
        <v>283</v>
      </c>
    </row>
    <row r="62" spans="1:10" x14ac:dyDescent="0.25">
      <c r="A62" s="22" t="str">
        <f t="shared" si="0"/>
        <v>Town of Greenburgh - 3</v>
      </c>
      <c r="B62" s="11">
        <v>40003</v>
      </c>
      <c r="C62" s="11">
        <v>472</v>
      </c>
      <c r="D62" s="11">
        <v>133</v>
      </c>
      <c r="E62" s="11">
        <v>8</v>
      </c>
      <c r="F62" s="11">
        <v>48</v>
      </c>
      <c r="G62" s="11">
        <v>0</v>
      </c>
      <c r="H62" s="23">
        <f t="shared" si="5"/>
        <v>661</v>
      </c>
      <c r="I62" s="24">
        <f t="shared" si="6"/>
        <v>18</v>
      </c>
      <c r="J62" s="23">
        <f t="shared" si="7"/>
        <v>679</v>
      </c>
    </row>
    <row r="63" spans="1:10" ht="13.8" thickBot="1" x14ac:dyDescent="0.3">
      <c r="A63" s="18" t="str">
        <f t="shared" si="0"/>
        <v>Town of Greenburgh - 5</v>
      </c>
      <c r="B63" s="19">
        <v>40005</v>
      </c>
      <c r="C63" s="19">
        <v>385</v>
      </c>
      <c r="D63" s="19">
        <v>212</v>
      </c>
      <c r="E63" s="19">
        <v>15</v>
      </c>
      <c r="F63" s="19">
        <v>34</v>
      </c>
      <c r="G63" s="19">
        <v>0</v>
      </c>
      <c r="H63" s="19">
        <f t="shared" si="5"/>
        <v>646</v>
      </c>
      <c r="I63" s="26">
        <f t="shared" si="6"/>
        <v>24</v>
      </c>
      <c r="J63" s="19">
        <f t="shared" si="7"/>
        <v>670</v>
      </c>
    </row>
    <row r="64" spans="1:10" x14ac:dyDescent="0.25">
      <c r="A64" s="22"/>
      <c r="B64" s="13" t="s">
        <v>977</v>
      </c>
      <c r="C64" s="11">
        <f>SUM(C60:C63)</f>
        <v>1631</v>
      </c>
      <c r="D64" s="11">
        <f t="shared" ref="D64:J64" si="9">SUM(D60:D63)</f>
        <v>587</v>
      </c>
      <c r="E64" s="11">
        <f t="shared" si="9"/>
        <v>47</v>
      </c>
      <c r="F64" s="11">
        <f t="shared" si="9"/>
        <v>140</v>
      </c>
      <c r="G64" s="11">
        <f t="shared" si="9"/>
        <v>0</v>
      </c>
      <c r="H64" s="11">
        <f t="shared" si="9"/>
        <v>2405</v>
      </c>
      <c r="I64" s="11">
        <f t="shared" si="9"/>
        <v>69</v>
      </c>
      <c r="J64" s="11">
        <f t="shared" si="9"/>
        <v>2474</v>
      </c>
    </row>
    <row r="65" spans="1:10" x14ac:dyDescent="0.25">
      <c r="A65" s="22" t="str">
        <f t="shared" si="0"/>
        <v>Town of Lewisboro - 1</v>
      </c>
      <c r="B65" s="11">
        <v>60001</v>
      </c>
      <c r="C65" s="11">
        <v>273</v>
      </c>
      <c r="D65" s="11">
        <v>162</v>
      </c>
      <c r="E65" s="11">
        <v>10</v>
      </c>
      <c r="F65" s="11">
        <v>4</v>
      </c>
      <c r="G65" s="11">
        <v>0</v>
      </c>
      <c r="H65" s="23">
        <f t="shared" si="5"/>
        <v>449</v>
      </c>
      <c r="I65" s="24">
        <f t="shared" si="6"/>
        <v>9</v>
      </c>
      <c r="J65" s="23">
        <f t="shared" si="7"/>
        <v>458</v>
      </c>
    </row>
    <row r="66" spans="1:10" x14ac:dyDescent="0.25">
      <c r="A66" s="22" t="str">
        <f t="shared" si="0"/>
        <v>Town of Lewisboro - 2</v>
      </c>
      <c r="B66" s="11">
        <v>60002</v>
      </c>
      <c r="C66" s="11">
        <v>346</v>
      </c>
      <c r="D66" s="11">
        <v>169</v>
      </c>
      <c r="E66" s="11">
        <v>21</v>
      </c>
      <c r="F66" s="11">
        <v>17</v>
      </c>
      <c r="G66" s="11">
        <v>0</v>
      </c>
      <c r="H66" s="23">
        <f t="shared" si="5"/>
        <v>553</v>
      </c>
      <c r="I66" s="24">
        <f t="shared" si="6"/>
        <v>11</v>
      </c>
      <c r="J66" s="23">
        <f t="shared" si="7"/>
        <v>564</v>
      </c>
    </row>
    <row r="67" spans="1:10" x14ac:dyDescent="0.25">
      <c r="A67" s="22" t="str">
        <f t="shared" si="0"/>
        <v>Town of Lewisboro - 3</v>
      </c>
      <c r="B67" s="11">
        <v>60003</v>
      </c>
      <c r="C67" s="11">
        <v>249</v>
      </c>
      <c r="D67" s="11">
        <v>172</v>
      </c>
      <c r="E67" s="11">
        <v>17</v>
      </c>
      <c r="F67" s="11">
        <v>17</v>
      </c>
      <c r="G67" s="11">
        <v>0</v>
      </c>
      <c r="H67" s="23">
        <f t="shared" si="5"/>
        <v>455</v>
      </c>
      <c r="I67" s="24">
        <f t="shared" si="6"/>
        <v>3</v>
      </c>
      <c r="J67" s="23">
        <f t="shared" si="7"/>
        <v>458</v>
      </c>
    </row>
    <row r="68" spans="1:10" x14ac:dyDescent="0.25">
      <c r="A68" s="22" t="str">
        <f t="shared" si="0"/>
        <v>Town of Lewisboro - 4</v>
      </c>
      <c r="B68" s="11">
        <v>60004</v>
      </c>
      <c r="C68" s="11">
        <v>348</v>
      </c>
      <c r="D68" s="11">
        <v>151</v>
      </c>
      <c r="E68" s="11">
        <v>16</v>
      </c>
      <c r="F68" s="11">
        <v>34</v>
      </c>
      <c r="G68" s="11">
        <v>0</v>
      </c>
      <c r="H68" s="23">
        <f t="shared" si="5"/>
        <v>549</v>
      </c>
      <c r="I68" s="24">
        <f t="shared" si="6"/>
        <v>3</v>
      </c>
      <c r="J68" s="23">
        <f t="shared" si="7"/>
        <v>552</v>
      </c>
    </row>
    <row r="69" spans="1:10" x14ac:dyDescent="0.25">
      <c r="A69" s="22" t="str">
        <f t="shared" si="0"/>
        <v>Town of Lewisboro - 5</v>
      </c>
      <c r="B69" s="11">
        <v>60005</v>
      </c>
      <c r="C69" s="11">
        <v>263</v>
      </c>
      <c r="D69" s="11">
        <v>165</v>
      </c>
      <c r="E69" s="11">
        <v>15</v>
      </c>
      <c r="F69" s="11">
        <v>16</v>
      </c>
      <c r="G69" s="11">
        <v>0</v>
      </c>
      <c r="H69" s="23">
        <f t="shared" si="5"/>
        <v>459</v>
      </c>
      <c r="I69" s="24">
        <f t="shared" si="6"/>
        <v>8</v>
      </c>
      <c r="J69" s="23">
        <f t="shared" si="7"/>
        <v>467</v>
      </c>
    </row>
    <row r="70" spans="1:10" x14ac:dyDescent="0.25">
      <c r="A70" s="22" t="str">
        <f t="shared" si="0"/>
        <v>Town of Lewisboro - 6</v>
      </c>
      <c r="B70" s="11">
        <v>60006</v>
      </c>
      <c r="C70" s="11">
        <v>308</v>
      </c>
      <c r="D70" s="11">
        <v>208</v>
      </c>
      <c r="E70" s="11">
        <v>25</v>
      </c>
      <c r="F70" s="11">
        <v>12</v>
      </c>
      <c r="G70" s="11">
        <v>0</v>
      </c>
      <c r="H70" s="23">
        <f t="shared" si="5"/>
        <v>553</v>
      </c>
      <c r="I70" s="24">
        <f t="shared" si="6"/>
        <v>3</v>
      </c>
      <c r="J70" s="23">
        <f t="shared" si="7"/>
        <v>556</v>
      </c>
    </row>
    <row r="71" spans="1:10" x14ac:dyDescent="0.25">
      <c r="A71" s="22" t="str">
        <f t="shared" ref="A71:A137" si="10">VLOOKUP(B71,KEY,3,FALSE)</f>
        <v>Town of Lewisboro - 7</v>
      </c>
      <c r="B71" s="11">
        <v>60007</v>
      </c>
      <c r="C71" s="11">
        <v>304</v>
      </c>
      <c r="D71" s="11">
        <v>137</v>
      </c>
      <c r="E71" s="11">
        <v>16</v>
      </c>
      <c r="F71" s="11">
        <v>20</v>
      </c>
      <c r="G71" s="11">
        <v>0</v>
      </c>
      <c r="H71" s="23">
        <f t="shared" si="5"/>
        <v>477</v>
      </c>
      <c r="I71" s="24">
        <f t="shared" si="6"/>
        <v>5</v>
      </c>
      <c r="J71" s="23">
        <f t="shared" si="7"/>
        <v>482</v>
      </c>
    </row>
    <row r="72" spans="1:10" x14ac:dyDescent="0.25">
      <c r="A72" s="22" t="str">
        <f t="shared" si="10"/>
        <v>Town of Lewisboro - 8</v>
      </c>
      <c r="B72" s="11">
        <v>60008</v>
      </c>
      <c r="C72" s="11">
        <v>353</v>
      </c>
      <c r="D72" s="11">
        <v>197</v>
      </c>
      <c r="E72" s="11">
        <v>27</v>
      </c>
      <c r="F72" s="11">
        <v>12</v>
      </c>
      <c r="G72" s="11">
        <v>0</v>
      </c>
      <c r="H72" s="23">
        <f t="shared" si="5"/>
        <v>589</v>
      </c>
      <c r="I72" s="24">
        <f t="shared" si="6"/>
        <v>16</v>
      </c>
      <c r="J72" s="23">
        <f t="shared" si="7"/>
        <v>605</v>
      </c>
    </row>
    <row r="73" spans="1:10" x14ac:dyDescent="0.25">
      <c r="A73" s="22" t="str">
        <f t="shared" si="10"/>
        <v>Town of Lewisboro - 9</v>
      </c>
      <c r="B73" s="11">
        <v>60009</v>
      </c>
      <c r="C73" s="11">
        <v>366</v>
      </c>
      <c r="D73" s="11">
        <v>172</v>
      </c>
      <c r="E73" s="11">
        <v>19</v>
      </c>
      <c r="F73" s="11">
        <v>28</v>
      </c>
      <c r="G73" s="11">
        <v>0</v>
      </c>
      <c r="H73" s="23">
        <f t="shared" si="5"/>
        <v>585</v>
      </c>
      <c r="I73" s="24">
        <f t="shared" si="6"/>
        <v>10</v>
      </c>
      <c r="J73" s="23">
        <f t="shared" si="7"/>
        <v>595</v>
      </c>
    </row>
    <row r="74" spans="1:10" x14ac:dyDescent="0.25">
      <c r="A74" s="22" t="str">
        <f t="shared" si="10"/>
        <v>Town of Lewisboro - 10</v>
      </c>
      <c r="B74" s="11">
        <v>60010</v>
      </c>
      <c r="C74" s="11">
        <v>358</v>
      </c>
      <c r="D74" s="11">
        <v>195</v>
      </c>
      <c r="E74" s="11">
        <v>19</v>
      </c>
      <c r="F74" s="11">
        <v>10</v>
      </c>
      <c r="G74" s="11">
        <v>0</v>
      </c>
      <c r="H74" s="23">
        <f t="shared" si="5"/>
        <v>582</v>
      </c>
      <c r="I74" s="24">
        <f t="shared" si="6"/>
        <v>10</v>
      </c>
      <c r="J74" s="23">
        <f t="shared" si="7"/>
        <v>592</v>
      </c>
    </row>
    <row r="75" spans="1:10" x14ac:dyDescent="0.25">
      <c r="A75" s="22" t="str">
        <f t="shared" si="10"/>
        <v>Town of Lewisboro - 11</v>
      </c>
      <c r="B75" s="11">
        <v>60011</v>
      </c>
      <c r="C75" s="11">
        <v>299</v>
      </c>
      <c r="D75" s="11">
        <v>169</v>
      </c>
      <c r="E75" s="11">
        <v>14</v>
      </c>
      <c r="F75" s="11">
        <v>12</v>
      </c>
      <c r="G75" s="11">
        <v>0</v>
      </c>
      <c r="H75" s="23">
        <f t="shared" si="5"/>
        <v>494</v>
      </c>
      <c r="I75" s="24">
        <f t="shared" si="6"/>
        <v>3</v>
      </c>
      <c r="J75" s="23">
        <f t="shared" si="7"/>
        <v>497</v>
      </c>
    </row>
    <row r="76" spans="1:10" ht="13.8" thickBot="1" x14ac:dyDescent="0.3">
      <c r="A76" s="18" t="str">
        <f t="shared" si="10"/>
        <v>Town of Lewisboro - 12</v>
      </c>
      <c r="B76" s="19">
        <v>60012</v>
      </c>
      <c r="C76" s="19">
        <v>304</v>
      </c>
      <c r="D76" s="19">
        <v>170</v>
      </c>
      <c r="E76" s="19">
        <v>30</v>
      </c>
      <c r="F76" s="19">
        <v>17</v>
      </c>
      <c r="G76" s="19">
        <v>0</v>
      </c>
      <c r="H76" s="19">
        <f t="shared" si="5"/>
        <v>521</v>
      </c>
      <c r="I76" s="26">
        <f t="shared" si="6"/>
        <v>6</v>
      </c>
      <c r="J76" s="19">
        <f t="shared" si="7"/>
        <v>527</v>
      </c>
    </row>
    <row r="77" spans="1:10" x14ac:dyDescent="0.25">
      <c r="A77" s="22"/>
      <c r="B77" s="13" t="s">
        <v>977</v>
      </c>
      <c r="C77" s="11">
        <f>SUM(C65:C76)</f>
        <v>3771</v>
      </c>
      <c r="D77" s="11">
        <f t="shared" ref="D77:J77" si="11">SUM(D65:D76)</f>
        <v>2067</v>
      </c>
      <c r="E77" s="11">
        <f t="shared" si="11"/>
        <v>229</v>
      </c>
      <c r="F77" s="11">
        <f t="shared" si="11"/>
        <v>199</v>
      </c>
      <c r="G77" s="11">
        <f t="shared" si="11"/>
        <v>0</v>
      </c>
      <c r="H77" s="11">
        <f t="shared" si="11"/>
        <v>6266</v>
      </c>
      <c r="I77" s="11">
        <f t="shared" si="11"/>
        <v>87</v>
      </c>
      <c r="J77" s="11">
        <f t="shared" si="11"/>
        <v>6353</v>
      </c>
    </row>
    <row r="78" spans="1:10" x14ac:dyDescent="0.25">
      <c r="A78" s="22" t="str">
        <f t="shared" si="10"/>
        <v>Town of Mount Kisco - 1</v>
      </c>
      <c r="B78" s="11">
        <v>80001</v>
      </c>
      <c r="C78" s="11">
        <v>212</v>
      </c>
      <c r="D78" s="11">
        <v>136</v>
      </c>
      <c r="E78" s="11">
        <v>18</v>
      </c>
      <c r="F78" s="11">
        <v>23</v>
      </c>
      <c r="G78" s="11">
        <v>1</v>
      </c>
      <c r="H78" s="23">
        <f t="shared" si="5"/>
        <v>390</v>
      </c>
      <c r="I78" s="24">
        <f t="shared" si="6"/>
        <v>24</v>
      </c>
      <c r="J78" s="23">
        <f t="shared" si="7"/>
        <v>414</v>
      </c>
    </row>
    <row r="79" spans="1:10" x14ac:dyDescent="0.25">
      <c r="A79" s="22" t="str">
        <f t="shared" si="10"/>
        <v>Town of Mount Kisco - 2</v>
      </c>
      <c r="B79" s="11">
        <v>80002</v>
      </c>
      <c r="C79" s="11">
        <v>440</v>
      </c>
      <c r="D79" s="11">
        <v>273</v>
      </c>
      <c r="E79" s="11">
        <v>22</v>
      </c>
      <c r="F79" s="11">
        <v>29</v>
      </c>
      <c r="G79" s="11">
        <v>3</v>
      </c>
      <c r="H79" s="23">
        <f t="shared" si="5"/>
        <v>767</v>
      </c>
      <c r="I79" s="24">
        <f t="shared" si="6"/>
        <v>23</v>
      </c>
      <c r="J79" s="23">
        <f t="shared" si="7"/>
        <v>790</v>
      </c>
    </row>
    <row r="80" spans="1:10" x14ac:dyDescent="0.25">
      <c r="A80" s="22" t="str">
        <f t="shared" si="10"/>
        <v>Town of Mount Kisco - 3</v>
      </c>
      <c r="B80" s="11">
        <v>80003</v>
      </c>
      <c r="C80" s="11">
        <v>261</v>
      </c>
      <c r="D80" s="11">
        <v>144</v>
      </c>
      <c r="E80" s="11">
        <v>15</v>
      </c>
      <c r="F80" s="11">
        <v>23</v>
      </c>
      <c r="G80" s="11">
        <v>0</v>
      </c>
      <c r="H80" s="23">
        <f t="shared" si="5"/>
        <v>443</v>
      </c>
      <c r="I80" s="24">
        <f t="shared" si="6"/>
        <v>18</v>
      </c>
      <c r="J80" s="23">
        <f t="shared" si="7"/>
        <v>461</v>
      </c>
    </row>
    <row r="81" spans="1:10" x14ac:dyDescent="0.25">
      <c r="A81" s="22" t="str">
        <f t="shared" si="10"/>
        <v>Town of Mount Kisco - 4</v>
      </c>
      <c r="B81" s="11">
        <v>80004</v>
      </c>
      <c r="C81" s="11">
        <v>372</v>
      </c>
      <c r="D81" s="11">
        <v>180</v>
      </c>
      <c r="E81" s="11">
        <v>20</v>
      </c>
      <c r="F81" s="11">
        <v>30</v>
      </c>
      <c r="G81" s="11">
        <v>0</v>
      </c>
      <c r="H81" s="23">
        <f t="shared" si="5"/>
        <v>602</v>
      </c>
      <c r="I81" s="24">
        <f t="shared" si="6"/>
        <v>20</v>
      </c>
      <c r="J81" s="23">
        <f t="shared" si="7"/>
        <v>622</v>
      </c>
    </row>
    <row r="82" spans="1:10" x14ac:dyDescent="0.25">
      <c r="A82" s="22" t="str">
        <f t="shared" si="10"/>
        <v>Town of Mount Kisco - 5</v>
      </c>
      <c r="B82" s="11">
        <v>80005</v>
      </c>
      <c r="C82" s="11">
        <v>163</v>
      </c>
      <c r="D82" s="11">
        <v>118</v>
      </c>
      <c r="E82" s="11">
        <v>13</v>
      </c>
      <c r="F82" s="11">
        <v>4</v>
      </c>
      <c r="G82" s="11">
        <v>0</v>
      </c>
      <c r="H82" s="23">
        <f t="shared" si="5"/>
        <v>298</v>
      </c>
      <c r="I82" s="24">
        <f t="shared" si="6"/>
        <v>16</v>
      </c>
      <c r="J82" s="23">
        <f t="shared" si="7"/>
        <v>314</v>
      </c>
    </row>
    <row r="83" spans="1:10" x14ac:dyDescent="0.25">
      <c r="A83" s="22" t="str">
        <f t="shared" si="10"/>
        <v>Town of Mount Kisco - 6</v>
      </c>
      <c r="B83" s="11">
        <v>80006</v>
      </c>
      <c r="C83" s="11">
        <v>317</v>
      </c>
      <c r="D83" s="11">
        <v>122</v>
      </c>
      <c r="E83" s="11">
        <v>8</v>
      </c>
      <c r="F83" s="11">
        <v>17</v>
      </c>
      <c r="G83" s="11">
        <v>0</v>
      </c>
      <c r="H83" s="23">
        <f t="shared" si="5"/>
        <v>464</v>
      </c>
      <c r="I83" s="24">
        <f t="shared" si="6"/>
        <v>20</v>
      </c>
      <c r="J83" s="23">
        <f t="shared" si="7"/>
        <v>484</v>
      </c>
    </row>
    <row r="84" spans="1:10" ht="13.8" thickBot="1" x14ac:dyDescent="0.3">
      <c r="A84" s="18" t="str">
        <f t="shared" si="10"/>
        <v>Town of Mount Kisco - 7</v>
      </c>
      <c r="B84" s="19">
        <v>80007</v>
      </c>
      <c r="C84" s="19">
        <v>173</v>
      </c>
      <c r="D84" s="19">
        <v>66</v>
      </c>
      <c r="E84" s="19">
        <v>11</v>
      </c>
      <c r="F84" s="19">
        <v>9</v>
      </c>
      <c r="G84" s="19">
        <v>0</v>
      </c>
      <c r="H84" s="19">
        <f t="shared" si="5"/>
        <v>259</v>
      </c>
      <c r="I84" s="26">
        <f t="shared" si="6"/>
        <v>0</v>
      </c>
      <c r="J84" s="19">
        <f t="shared" si="7"/>
        <v>259</v>
      </c>
    </row>
    <row r="85" spans="1:10" x14ac:dyDescent="0.25">
      <c r="A85" s="22"/>
      <c r="B85" s="13" t="s">
        <v>977</v>
      </c>
      <c r="C85" s="11">
        <f>SUM(C78:C84)</f>
        <v>1938</v>
      </c>
      <c r="D85" s="11">
        <f t="shared" ref="D85:J85" si="12">SUM(D78:D84)</f>
        <v>1039</v>
      </c>
      <c r="E85" s="11">
        <f t="shared" si="12"/>
        <v>107</v>
      </c>
      <c r="F85" s="11">
        <f t="shared" si="12"/>
        <v>135</v>
      </c>
      <c r="G85" s="11">
        <f t="shared" si="12"/>
        <v>4</v>
      </c>
      <c r="H85" s="11">
        <f t="shared" si="12"/>
        <v>3223</v>
      </c>
      <c r="I85" s="11">
        <f t="shared" si="12"/>
        <v>121</v>
      </c>
      <c r="J85" s="11">
        <f t="shared" si="12"/>
        <v>3344</v>
      </c>
    </row>
    <row r="86" spans="1:10" x14ac:dyDescent="0.25">
      <c r="A86" s="22" t="str">
        <f t="shared" si="10"/>
        <v>Town of Mount Pleasant - 1</v>
      </c>
      <c r="B86" s="11">
        <v>90001</v>
      </c>
      <c r="C86" s="11">
        <v>124</v>
      </c>
      <c r="D86" s="11">
        <v>76</v>
      </c>
      <c r="E86" s="11">
        <v>5</v>
      </c>
      <c r="F86" s="11">
        <v>3</v>
      </c>
      <c r="G86" s="11">
        <v>0</v>
      </c>
      <c r="H86" s="23">
        <f t="shared" si="5"/>
        <v>208</v>
      </c>
      <c r="I86" s="24">
        <f t="shared" si="6"/>
        <v>11</v>
      </c>
      <c r="J86" s="23">
        <f t="shared" si="7"/>
        <v>219</v>
      </c>
    </row>
    <row r="87" spans="1:10" x14ac:dyDescent="0.25">
      <c r="A87" s="22" t="str">
        <f t="shared" si="10"/>
        <v>Town of Mount Pleasant - 2</v>
      </c>
      <c r="B87" s="11">
        <v>90002</v>
      </c>
      <c r="C87" s="11">
        <v>194</v>
      </c>
      <c r="D87" s="11">
        <v>50</v>
      </c>
      <c r="E87" s="11">
        <v>6</v>
      </c>
      <c r="F87" s="11">
        <v>4</v>
      </c>
      <c r="G87" s="11">
        <v>0</v>
      </c>
      <c r="H87" s="23">
        <f t="shared" si="5"/>
        <v>254</v>
      </c>
      <c r="I87" s="24">
        <f t="shared" si="6"/>
        <v>18</v>
      </c>
      <c r="J87" s="23">
        <f t="shared" si="7"/>
        <v>272</v>
      </c>
    </row>
    <row r="88" spans="1:10" x14ac:dyDescent="0.25">
      <c r="A88" s="22" t="str">
        <f t="shared" si="10"/>
        <v>Town of Mount Pleasant - 3</v>
      </c>
      <c r="B88" s="11">
        <v>90003</v>
      </c>
      <c r="C88" s="11">
        <v>116</v>
      </c>
      <c r="D88" s="11">
        <v>57</v>
      </c>
      <c r="E88" s="11">
        <v>4</v>
      </c>
      <c r="F88" s="11">
        <v>12</v>
      </c>
      <c r="G88" s="11">
        <v>0</v>
      </c>
      <c r="H88" s="23">
        <f t="shared" si="5"/>
        <v>189</v>
      </c>
      <c r="I88" s="24">
        <f t="shared" si="6"/>
        <v>8</v>
      </c>
      <c r="J88" s="23">
        <f t="shared" si="7"/>
        <v>197</v>
      </c>
    </row>
    <row r="89" spans="1:10" x14ac:dyDescent="0.25">
      <c r="A89" s="22" t="str">
        <f t="shared" si="10"/>
        <v>Town of Mount Pleasant - 4</v>
      </c>
      <c r="B89" s="11">
        <v>90004</v>
      </c>
      <c r="C89" s="11">
        <v>99</v>
      </c>
      <c r="D89" s="11">
        <v>54</v>
      </c>
      <c r="E89" s="11">
        <v>7</v>
      </c>
      <c r="F89" s="11">
        <v>11</v>
      </c>
      <c r="G89" s="11">
        <v>0</v>
      </c>
      <c r="H89" s="23">
        <f t="shared" si="5"/>
        <v>171</v>
      </c>
      <c r="I89" s="24">
        <f t="shared" si="6"/>
        <v>10</v>
      </c>
      <c r="J89" s="23">
        <f t="shared" si="7"/>
        <v>181</v>
      </c>
    </row>
    <row r="90" spans="1:10" x14ac:dyDescent="0.25">
      <c r="A90" s="22" t="str">
        <f t="shared" si="10"/>
        <v>Town of Mount Pleasant - 5</v>
      </c>
      <c r="B90" s="11">
        <v>90005</v>
      </c>
      <c r="C90" s="11">
        <v>199</v>
      </c>
      <c r="D90" s="11">
        <v>79</v>
      </c>
      <c r="E90" s="11">
        <v>10</v>
      </c>
      <c r="F90" s="11">
        <v>10</v>
      </c>
      <c r="G90" s="11">
        <v>0</v>
      </c>
      <c r="H90" s="23">
        <f t="shared" si="5"/>
        <v>298</v>
      </c>
      <c r="I90" s="24">
        <f t="shared" si="6"/>
        <v>8</v>
      </c>
      <c r="J90" s="23">
        <f t="shared" si="7"/>
        <v>306</v>
      </c>
    </row>
    <row r="91" spans="1:10" x14ac:dyDescent="0.25">
      <c r="A91" s="22" t="str">
        <f t="shared" si="10"/>
        <v>Town of Mount Pleasant - 6</v>
      </c>
      <c r="B91" s="11">
        <v>90006</v>
      </c>
      <c r="C91" s="11">
        <v>378</v>
      </c>
      <c r="D91" s="11">
        <v>100</v>
      </c>
      <c r="E91" s="11">
        <v>5</v>
      </c>
      <c r="F91" s="11">
        <v>14</v>
      </c>
      <c r="G91" s="11">
        <v>0</v>
      </c>
      <c r="H91" s="23">
        <f t="shared" si="5"/>
        <v>497</v>
      </c>
      <c r="I91" s="24">
        <f t="shared" si="6"/>
        <v>7</v>
      </c>
      <c r="J91" s="23">
        <f t="shared" si="7"/>
        <v>504</v>
      </c>
    </row>
    <row r="92" spans="1:10" x14ac:dyDescent="0.25">
      <c r="A92" s="22" t="str">
        <f t="shared" si="10"/>
        <v>Town of Mount Pleasant - 7</v>
      </c>
      <c r="B92" s="11">
        <v>90007</v>
      </c>
      <c r="C92" s="11">
        <v>339</v>
      </c>
      <c r="D92" s="11">
        <v>194</v>
      </c>
      <c r="E92" s="11">
        <v>27</v>
      </c>
      <c r="F92" s="11">
        <v>39</v>
      </c>
      <c r="G92" s="11">
        <v>0</v>
      </c>
      <c r="H92" s="23">
        <f t="shared" si="5"/>
        <v>599</v>
      </c>
      <c r="I92" s="24">
        <f t="shared" si="6"/>
        <v>8</v>
      </c>
      <c r="J92" s="23">
        <f t="shared" si="7"/>
        <v>607</v>
      </c>
    </row>
    <row r="93" spans="1:10" x14ac:dyDescent="0.25">
      <c r="A93" s="22" t="str">
        <f t="shared" si="10"/>
        <v>Town of Mount Pleasant - 9</v>
      </c>
      <c r="B93" s="11">
        <v>90009</v>
      </c>
      <c r="C93" s="11">
        <v>221</v>
      </c>
      <c r="D93" s="11">
        <v>168</v>
      </c>
      <c r="E93" s="11">
        <v>13</v>
      </c>
      <c r="F93" s="11">
        <v>15</v>
      </c>
      <c r="G93" s="11">
        <v>0</v>
      </c>
      <c r="H93" s="23">
        <f t="shared" si="5"/>
        <v>417</v>
      </c>
      <c r="I93" s="24">
        <f t="shared" si="6"/>
        <v>7</v>
      </c>
      <c r="J93" s="23">
        <f t="shared" si="7"/>
        <v>424</v>
      </c>
    </row>
    <row r="94" spans="1:10" x14ac:dyDescent="0.25">
      <c r="A94" s="22" t="str">
        <f t="shared" si="10"/>
        <v>Town of Mount Pleasant - 10</v>
      </c>
      <c r="B94" s="11">
        <v>90010</v>
      </c>
      <c r="C94" s="11">
        <v>119</v>
      </c>
      <c r="D94" s="11">
        <v>166</v>
      </c>
      <c r="E94" s="11">
        <v>11</v>
      </c>
      <c r="F94" s="11">
        <v>9</v>
      </c>
      <c r="G94" s="11">
        <v>0</v>
      </c>
      <c r="H94" s="23">
        <f t="shared" si="5"/>
        <v>305</v>
      </c>
      <c r="I94" s="24">
        <f t="shared" si="6"/>
        <v>3</v>
      </c>
      <c r="J94" s="23">
        <f t="shared" si="7"/>
        <v>308</v>
      </c>
    </row>
    <row r="95" spans="1:10" x14ac:dyDescent="0.25">
      <c r="A95" s="22" t="str">
        <f t="shared" si="10"/>
        <v>Town of Mount Pleasant - 11</v>
      </c>
      <c r="B95" s="11">
        <v>90011</v>
      </c>
      <c r="C95" s="11">
        <v>138</v>
      </c>
      <c r="D95" s="11">
        <v>250</v>
      </c>
      <c r="E95" s="11">
        <v>29</v>
      </c>
      <c r="F95" s="11">
        <v>9</v>
      </c>
      <c r="G95" s="11">
        <v>0</v>
      </c>
      <c r="H95" s="23">
        <f t="shared" si="5"/>
        <v>426</v>
      </c>
      <c r="I95" s="24">
        <f t="shared" si="6"/>
        <v>12</v>
      </c>
      <c r="J95" s="23">
        <f t="shared" si="7"/>
        <v>438</v>
      </c>
    </row>
    <row r="96" spans="1:10" x14ac:dyDescent="0.25">
      <c r="A96" s="22" t="str">
        <f t="shared" si="10"/>
        <v>Town of Mount Pleasant - 12</v>
      </c>
      <c r="B96" s="11">
        <v>90012</v>
      </c>
      <c r="C96" s="11">
        <v>157</v>
      </c>
      <c r="D96" s="11">
        <v>266</v>
      </c>
      <c r="E96" s="11">
        <v>26</v>
      </c>
      <c r="F96" s="11">
        <v>9</v>
      </c>
      <c r="G96" s="11">
        <v>0</v>
      </c>
      <c r="H96" s="23">
        <f t="shared" si="5"/>
        <v>458</v>
      </c>
      <c r="I96" s="24">
        <f t="shared" si="6"/>
        <v>13</v>
      </c>
      <c r="J96" s="23">
        <f t="shared" si="7"/>
        <v>471</v>
      </c>
    </row>
    <row r="97" spans="1:10" x14ac:dyDescent="0.25">
      <c r="A97" s="22" t="str">
        <f t="shared" si="10"/>
        <v>Town of Mount Pleasant - 13</v>
      </c>
      <c r="B97" s="11">
        <v>90013</v>
      </c>
      <c r="C97" s="11">
        <v>428</v>
      </c>
      <c r="D97" s="11">
        <v>220</v>
      </c>
      <c r="E97" s="11">
        <v>25</v>
      </c>
      <c r="F97" s="11">
        <v>27</v>
      </c>
      <c r="G97" s="11">
        <v>0</v>
      </c>
      <c r="H97" s="23">
        <f t="shared" si="5"/>
        <v>700</v>
      </c>
      <c r="I97" s="24">
        <f t="shared" si="6"/>
        <v>11</v>
      </c>
      <c r="J97" s="23">
        <f t="shared" si="7"/>
        <v>711</v>
      </c>
    </row>
    <row r="98" spans="1:10" x14ac:dyDescent="0.25">
      <c r="A98" s="22" t="str">
        <f t="shared" si="10"/>
        <v>Town of Mount Pleasant - 14</v>
      </c>
      <c r="B98" s="11">
        <v>90014</v>
      </c>
      <c r="C98" s="11">
        <v>445</v>
      </c>
      <c r="D98" s="11">
        <v>205</v>
      </c>
      <c r="E98" s="11">
        <v>17</v>
      </c>
      <c r="F98" s="11">
        <v>26</v>
      </c>
      <c r="G98" s="11">
        <v>0</v>
      </c>
      <c r="H98" s="23">
        <f t="shared" si="5"/>
        <v>693</v>
      </c>
      <c r="I98" s="24">
        <f t="shared" si="6"/>
        <v>10</v>
      </c>
      <c r="J98" s="23">
        <f t="shared" si="7"/>
        <v>703</v>
      </c>
    </row>
    <row r="99" spans="1:10" x14ac:dyDescent="0.25">
      <c r="A99" s="22" t="str">
        <f t="shared" si="10"/>
        <v>Town of Mount Pleasant - 15</v>
      </c>
      <c r="B99" s="11">
        <v>90015</v>
      </c>
      <c r="C99" s="11">
        <v>375</v>
      </c>
      <c r="D99" s="11">
        <v>204</v>
      </c>
      <c r="E99" s="11">
        <v>18</v>
      </c>
      <c r="F99" s="11">
        <v>28</v>
      </c>
      <c r="G99" s="11">
        <v>0</v>
      </c>
      <c r="H99" s="23">
        <f t="shared" si="5"/>
        <v>625</v>
      </c>
      <c r="I99" s="24">
        <f t="shared" si="6"/>
        <v>10</v>
      </c>
      <c r="J99" s="23">
        <f t="shared" si="7"/>
        <v>635</v>
      </c>
    </row>
    <row r="100" spans="1:10" x14ac:dyDescent="0.25">
      <c r="A100" s="22" t="str">
        <f t="shared" si="10"/>
        <v>Town of Mount Pleasant - 16</v>
      </c>
      <c r="B100" s="11">
        <v>90016</v>
      </c>
      <c r="C100" s="11">
        <v>375</v>
      </c>
      <c r="D100" s="11">
        <v>216</v>
      </c>
      <c r="E100" s="11">
        <v>20</v>
      </c>
      <c r="F100" s="11">
        <v>22</v>
      </c>
      <c r="G100" s="11">
        <v>1</v>
      </c>
      <c r="H100" s="23">
        <f t="shared" si="5"/>
        <v>634</v>
      </c>
      <c r="I100" s="24">
        <f t="shared" si="6"/>
        <v>6</v>
      </c>
      <c r="J100" s="23">
        <f t="shared" si="7"/>
        <v>640</v>
      </c>
    </row>
    <row r="101" spans="1:10" x14ac:dyDescent="0.25">
      <c r="A101" s="22" t="str">
        <f t="shared" si="10"/>
        <v>Town of Mount Pleasant - 17</v>
      </c>
      <c r="B101" s="11">
        <v>90017</v>
      </c>
      <c r="C101" s="11">
        <v>260</v>
      </c>
      <c r="D101" s="11">
        <v>109</v>
      </c>
      <c r="E101" s="11">
        <v>15</v>
      </c>
      <c r="F101" s="11">
        <v>14</v>
      </c>
      <c r="G101" s="11">
        <v>0</v>
      </c>
      <c r="H101" s="23">
        <f t="shared" si="5"/>
        <v>398</v>
      </c>
      <c r="I101" s="24">
        <f t="shared" si="6"/>
        <v>9</v>
      </c>
      <c r="J101" s="23">
        <f t="shared" si="7"/>
        <v>407</v>
      </c>
    </row>
    <row r="102" spans="1:10" x14ac:dyDescent="0.25">
      <c r="A102" s="22" t="str">
        <f t="shared" si="10"/>
        <v>Town of Mount Pleasant - 18</v>
      </c>
      <c r="B102" s="11">
        <v>90018</v>
      </c>
      <c r="C102" s="11">
        <v>237</v>
      </c>
      <c r="D102" s="11">
        <v>274</v>
      </c>
      <c r="E102" s="11">
        <v>36</v>
      </c>
      <c r="F102" s="11">
        <v>19</v>
      </c>
      <c r="G102" s="11">
        <v>0</v>
      </c>
      <c r="H102" s="23">
        <f t="shared" si="5"/>
        <v>566</v>
      </c>
      <c r="I102" s="24">
        <f t="shared" si="6"/>
        <v>19</v>
      </c>
      <c r="J102" s="23">
        <f t="shared" si="7"/>
        <v>585</v>
      </c>
    </row>
    <row r="103" spans="1:10" x14ac:dyDescent="0.25">
      <c r="A103" s="22" t="str">
        <f t="shared" si="10"/>
        <v>Town of Mount Pleasant - 19</v>
      </c>
      <c r="B103" s="11">
        <v>90019</v>
      </c>
      <c r="C103" s="11">
        <v>175</v>
      </c>
      <c r="D103" s="11">
        <v>320</v>
      </c>
      <c r="E103" s="11">
        <v>21</v>
      </c>
      <c r="F103" s="11">
        <v>6</v>
      </c>
      <c r="G103" s="11">
        <v>0</v>
      </c>
      <c r="H103" s="23">
        <f t="shared" si="5"/>
        <v>522</v>
      </c>
      <c r="I103" s="24">
        <f t="shared" si="6"/>
        <v>14</v>
      </c>
      <c r="J103" s="23">
        <f t="shared" si="7"/>
        <v>536</v>
      </c>
    </row>
    <row r="104" spans="1:10" x14ac:dyDescent="0.25">
      <c r="A104" s="22" t="str">
        <f t="shared" si="10"/>
        <v>Town of Mount Pleasant - 20</v>
      </c>
      <c r="B104" s="11">
        <v>90020</v>
      </c>
      <c r="C104" s="11">
        <v>257</v>
      </c>
      <c r="D104" s="11">
        <v>218</v>
      </c>
      <c r="E104" s="11">
        <v>18</v>
      </c>
      <c r="F104" s="11">
        <v>17</v>
      </c>
      <c r="G104" s="11">
        <v>0</v>
      </c>
      <c r="H104" s="23">
        <f t="shared" si="5"/>
        <v>510</v>
      </c>
      <c r="I104" s="24">
        <f t="shared" si="6"/>
        <v>15</v>
      </c>
      <c r="J104" s="23">
        <f t="shared" si="7"/>
        <v>525</v>
      </c>
    </row>
    <row r="105" spans="1:10" x14ac:dyDescent="0.25">
      <c r="A105" s="22" t="str">
        <f t="shared" si="10"/>
        <v>Town of Mount Pleasant - 22</v>
      </c>
      <c r="B105" s="11">
        <v>90022</v>
      </c>
      <c r="C105" s="11">
        <v>237</v>
      </c>
      <c r="D105" s="11">
        <v>181</v>
      </c>
      <c r="E105" s="11">
        <v>11</v>
      </c>
      <c r="F105" s="11">
        <v>16</v>
      </c>
      <c r="G105" s="11">
        <v>0</v>
      </c>
      <c r="H105" s="23">
        <f t="shared" ref="H105:H172" si="13">SUM(C105:G105)</f>
        <v>445</v>
      </c>
      <c r="I105" s="24">
        <f t="shared" ref="I105:I172" si="14">SUM(J105-H105)</f>
        <v>7</v>
      </c>
      <c r="J105" s="23">
        <f t="shared" ref="J105:J172" si="15">VLOOKUP(B105,KEY,2,FALSE)</f>
        <v>452</v>
      </c>
    </row>
    <row r="106" spans="1:10" x14ac:dyDescent="0.25">
      <c r="A106" s="22" t="str">
        <f t="shared" si="10"/>
        <v>Town of Mount Pleasant - 23</v>
      </c>
      <c r="B106" s="11">
        <v>90023</v>
      </c>
      <c r="C106" s="11">
        <v>13</v>
      </c>
      <c r="D106" s="11">
        <v>13</v>
      </c>
      <c r="E106" s="11">
        <v>1</v>
      </c>
      <c r="F106" s="11">
        <v>2</v>
      </c>
      <c r="G106" s="11">
        <v>0</v>
      </c>
      <c r="H106" s="23">
        <f t="shared" si="13"/>
        <v>29</v>
      </c>
      <c r="I106" s="24">
        <f t="shared" si="14"/>
        <v>3</v>
      </c>
      <c r="J106" s="23">
        <f t="shared" si="15"/>
        <v>32</v>
      </c>
    </row>
    <row r="107" spans="1:10" x14ac:dyDescent="0.25">
      <c r="A107" s="22" t="str">
        <f t="shared" si="10"/>
        <v>Town of Mount Pleasant - 24</v>
      </c>
      <c r="B107" s="11">
        <v>90024</v>
      </c>
      <c r="C107" s="11">
        <v>129</v>
      </c>
      <c r="D107" s="11">
        <v>255</v>
      </c>
      <c r="E107" s="11">
        <v>21</v>
      </c>
      <c r="F107" s="11">
        <v>12</v>
      </c>
      <c r="G107" s="11">
        <v>0</v>
      </c>
      <c r="H107" s="23">
        <f t="shared" si="13"/>
        <v>417</v>
      </c>
      <c r="I107" s="24">
        <f t="shared" si="14"/>
        <v>13</v>
      </c>
      <c r="J107" s="23">
        <f t="shared" si="15"/>
        <v>430</v>
      </c>
    </row>
    <row r="108" spans="1:10" x14ac:dyDescent="0.25">
      <c r="A108" s="22" t="str">
        <f t="shared" si="10"/>
        <v>Town of Mount Pleasant - 25</v>
      </c>
      <c r="B108" s="11">
        <v>90025</v>
      </c>
      <c r="C108" s="11">
        <v>301</v>
      </c>
      <c r="D108" s="11">
        <v>202</v>
      </c>
      <c r="E108" s="11">
        <v>17</v>
      </c>
      <c r="F108" s="11">
        <v>13</v>
      </c>
      <c r="G108" s="11">
        <v>0</v>
      </c>
      <c r="H108" s="23">
        <f t="shared" si="13"/>
        <v>533</v>
      </c>
      <c r="I108" s="24">
        <f t="shared" si="14"/>
        <v>5</v>
      </c>
      <c r="J108" s="23">
        <f t="shared" si="15"/>
        <v>538</v>
      </c>
    </row>
    <row r="109" spans="1:10" x14ac:dyDescent="0.25">
      <c r="A109" s="22" t="str">
        <f t="shared" si="10"/>
        <v>Town of Mount Pleasant - 26</v>
      </c>
      <c r="B109" s="11">
        <v>90026</v>
      </c>
      <c r="C109" s="11">
        <v>103</v>
      </c>
      <c r="D109" s="11">
        <v>261</v>
      </c>
      <c r="E109" s="11">
        <v>25</v>
      </c>
      <c r="F109" s="11">
        <v>8</v>
      </c>
      <c r="G109" s="11">
        <v>0</v>
      </c>
      <c r="H109" s="23">
        <f t="shared" si="13"/>
        <v>397</v>
      </c>
      <c r="I109" s="24">
        <f t="shared" si="14"/>
        <v>10</v>
      </c>
      <c r="J109" s="23">
        <f t="shared" si="15"/>
        <v>407</v>
      </c>
    </row>
    <row r="110" spans="1:10" x14ac:dyDescent="0.25">
      <c r="A110" s="22" t="str">
        <f t="shared" si="10"/>
        <v>Town of Mount Pleasant - 27</v>
      </c>
      <c r="B110" s="11">
        <v>90027</v>
      </c>
      <c r="C110" s="11">
        <v>104</v>
      </c>
      <c r="D110" s="11">
        <v>198</v>
      </c>
      <c r="E110" s="11">
        <v>15</v>
      </c>
      <c r="F110" s="11">
        <v>14</v>
      </c>
      <c r="G110" s="11">
        <v>0</v>
      </c>
      <c r="H110" s="23">
        <f t="shared" si="13"/>
        <v>331</v>
      </c>
      <c r="I110" s="24">
        <f t="shared" si="14"/>
        <v>4</v>
      </c>
      <c r="J110" s="23">
        <f t="shared" si="15"/>
        <v>335</v>
      </c>
    </row>
    <row r="111" spans="1:10" x14ac:dyDescent="0.25">
      <c r="A111" s="22" t="str">
        <f t="shared" si="10"/>
        <v>Town of Mount Pleasant - 28</v>
      </c>
      <c r="B111" s="11">
        <v>90028</v>
      </c>
      <c r="C111" s="11">
        <v>138</v>
      </c>
      <c r="D111" s="11">
        <v>276</v>
      </c>
      <c r="E111" s="11">
        <v>12</v>
      </c>
      <c r="F111" s="11">
        <v>5</v>
      </c>
      <c r="G111" s="11">
        <v>0</v>
      </c>
      <c r="H111" s="23">
        <f t="shared" si="13"/>
        <v>431</v>
      </c>
      <c r="I111" s="24">
        <f t="shared" si="14"/>
        <v>10</v>
      </c>
      <c r="J111" s="23">
        <f t="shared" si="15"/>
        <v>441</v>
      </c>
    </row>
    <row r="112" spans="1:10" x14ac:dyDescent="0.25">
      <c r="A112" s="22" t="str">
        <f t="shared" si="10"/>
        <v>Town of Mount Pleasant - 29</v>
      </c>
      <c r="B112" s="11">
        <v>90029</v>
      </c>
      <c r="C112" s="11">
        <v>81</v>
      </c>
      <c r="D112" s="11">
        <v>230</v>
      </c>
      <c r="E112" s="11">
        <v>15</v>
      </c>
      <c r="F112" s="11">
        <v>1</v>
      </c>
      <c r="G112" s="11">
        <v>0</v>
      </c>
      <c r="H112" s="23">
        <f t="shared" si="13"/>
        <v>327</v>
      </c>
      <c r="I112" s="24">
        <f t="shared" si="14"/>
        <v>4</v>
      </c>
      <c r="J112" s="23">
        <f t="shared" si="15"/>
        <v>331</v>
      </c>
    </row>
    <row r="113" spans="1:10" x14ac:dyDescent="0.25">
      <c r="A113" s="22" t="str">
        <f t="shared" si="10"/>
        <v>Town of Mount Pleasant - 30</v>
      </c>
      <c r="B113" s="11">
        <v>90030</v>
      </c>
      <c r="C113" s="11">
        <v>351</v>
      </c>
      <c r="D113" s="11">
        <v>255</v>
      </c>
      <c r="E113" s="11">
        <v>21</v>
      </c>
      <c r="F113" s="11">
        <v>16</v>
      </c>
      <c r="G113" s="11">
        <v>0</v>
      </c>
      <c r="H113" s="23">
        <f t="shared" si="13"/>
        <v>643</v>
      </c>
      <c r="I113" s="24">
        <f t="shared" si="14"/>
        <v>13</v>
      </c>
      <c r="J113" s="23">
        <f t="shared" si="15"/>
        <v>656</v>
      </c>
    </row>
    <row r="114" spans="1:10" x14ac:dyDescent="0.25">
      <c r="A114" s="22" t="str">
        <f t="shared" si="10"/>
        <v>Town of Mount Pleasant - 31</v>
      </c>
      <c r="B114" s="11">
        <v>90031</v>
      </c>
      <c r="C114" s="11">
        <v>190</v>
      </c>
      <c r="D114" s="11">
        <v>109</v>
      </c>
      <c r="E114" s="11">
        <v>12</v>
      </c>
      <c r="F114" s="11">
        <v>23</v>
      </c>
      <c r="G114" s="11">
        <v>0</v>
      </c>
      <c r="H114" s="23">
        <f t="shared" si="13"/>
        <v>334</v>
      </c>
      <c r="I114" s="24">
        <f t="shared" si="14"/>
        <v>5</v>
      </c>
      <c r="J114" s="23">
        <f t="shared" si="15"/>
        <v>339</v>
      </c>
    </row>
    <row r="115" spans="1:10" x14ac:dyDescent="0.25">
      <c r="A115" s="22" t="str">
        <f t="shared" si="10"/>
        <v>Town of Mount Pleasant - 32</v>
      </c>
      <c r="B115" s="11">
        <v>90032</v>
      </c>
      <c r="C115" s="11">
        <v>435</v>
      </c>
      <c r="D115" s="11">
        <v>201</v>
      </c>
      <c r="E115" s="11">
        <v>8</v>
      </c>
      <c r="F115" s="11">
        <v>14</v>
      </c>
      <c r="G115" s="11">
        <v>1</v>
      </c>
      <c r="H115" s="23">
        <f t="shared" si="13"/>
        <v>659</v>
      </c>
      <c r="I115" s="24">
        <f t="shared" si="14"/>
        <v>4</v>
      </c>
      <c r="J115" s="23">
        <f t="shared" si="15"/>
        <v>663</v>
      </c>
    </row>
    <row r="116" spans="1:10" x14ac:dyDescent="0.25">
      <c r="A116" s="22" t="str">
        <f t="shared" si="10"/>
        <v>Town of Mount Pleasant - 33</v>
      </c>
      <c r="B116" s="11">
        <v>90033</v>
      </c>
      <c r="C116" s="11">
        <v>420</v>
      </c>
      <c r="D116" s="11">
        <v>76</v>
      </c>
      <c r="E116" s="11">
        <v>10</v>
      </c>
      <c r="F116" s="11">
        <v>23</v>
      </c>
      <c r="G116" s="11">
        <v>0</v>
      </c>
      <c r="H116" s="23">
        <f t="shared" si="13"/>
        <v>529</v>
      </c>
      <c r="I116" s="24">
        <f t="shared" si="14"/>
        <v>13</v>
      </c>
      <c r="J116" s="23">
        <f t="shared" si="15"/>
        <v>542</v>
      </c>
    </row>
    <row r="117" spans="1:10" x14ac:dyDescent="0.25">
      <c r="A117" s="22" t="str">
        <f t="shared" si="10"/>
        <v>Town of Mount Pleasant - 34</v>
      </c>
      <c r="B117" s="11">
        <v>90034</v>
      </c>
      <c r="C117" s="11">
        <v>89</v>
      </c>
      <c r="D117" s="11">
        <v>167</v>
      </c>
      <c r="E117" s="11">
        <v>13</v>
      </c>
      <c r="F117" s="11">
        <v>9</v>
      </c>
      <c r="G117" s="11">
        <v>0</v>
      </c>
      <c r="H117" s="23">
        <f t="shared" si="13"/>
        <v>278</v>
      </c>
      <c r="I117" s="24">
        <f t="shared" si="14"/>
        <v>13</v>
      </c>
      <c r="J117" s="23">
        <f t="shared" si="15"/>
        <v>291</v>
      </c>
    </row>
    <row r="118" spans="1:10" x14ac:dyDescent="0.25">
      <c r="A118" s="22" t="str">
        <f t="shared" si="10"/>
        <v>Town of Mount Pleasant - 35</v>
      </c>
      <c r="B118" s="11">
        <v>90035</v>
      </c>
      <c r="C118" s="11">
        <v>119</v>
      </c>
      <c r="D118" s="11">
        <v>232</v>
      </c>
      <c r="E118" s="11">
        <v>24</v>
      </c>
      <c r="F118" s="11">
        <v>2</v>
      </c>
      <c r="G118" s="11">
        <v>0</v>
      </c>
      <c r="H118" s="23">
        <f t="shared" si="13"/>
        <v>377</v>
      </c>
      <c r="I118" s="24">
        <f t="shared" si="14"/>
        <v>9</v>
      </c>
      <c r="J118" s="23">
        <f t="shared" si="15"/>
        <v>386</v>
      </c>
    </row>
    <row r="119" spans="1:10" x14ac:dyDescent="0.25">
      <c r="A119" s="22" t="str">
        <f t="shared" si="10"/>
        <v>Town of Mount Pleasant - 36</v>
      </c>
      <c r="B119" s="11">
        <v>90036</v>
      </c>
      <c r="C119" s="11">
        <v>81</v>
      </c>
      <c r="D119" s="11">
        <v>188</v>
      </c>
      <c r="E119" s="11">
        <v>10</v>
      </c>
      <c r="F119" s="11">
        <v>3</v>
      </c>
      <c r="G119" s="11">
        <v>0</v>
      </c>
      <c r="H119" s="23">
        <f t="shared" si="13"/>
        <v>282</v>
      </c>
      <c r="I119" s="24">
        <f t="shared" si="14"/>
        <v>6</v>
      </c>
      <c r="J119" s="23">
        <f t="shared" si="15"/>
        <v>288</v>
      </c>
    </row>
    <row r="120" spans="1:10" x14ac:dyDescent="0.25">
      <c r="A120" s="22" t="str">
        <f t="shared" si="10"/>
        <v>Town of Mount Pleasant - 37</v>
      </c>
      <c r="B120" s="11">
        <v>90037</v>
      </c>
      <c r="C120" s="11">
        <v>74</v>
      </c>
      <c r="D120" s="11">
        <v>167</v>
      </c>
      <c r="E120" s="11">
        <v>19</v>
      </c>
      <c r="F120" s="11">
        <v>6</v>
      </c>
      <c r="G120" s="11">
        <v>0</v>
      </c>
      <c r="H120" s="23">
        <f t="shared" si="13"/>
        <v>266</v>
      </c>
      <c r="I120" s="24">
        <f t="shared" si="14"/>
        <v>6</v>
      </c>
      <c r="J120" s="23">
        <f t="shared" si="15"/>
        <v>272</v>
      </c>
    </row>
    <row r="121" spans="1:10" x14ac:dyDescent="0.25">
      <c r="A121" s="22" t="str">
        <f t="shared" si="10"/>
        <v>Town of Mount Pleasant - 38</v>
      </c>
      <c r="B121" s="11">
        <v>90038</v>
      </c>
      <c r="C121" s="11">
        <v>119</v>
      </c>
      <c r="D121" s="11">
        <v>347</v>
      </c>
      <c r="E121" s="11">
        <v>18</v>
      </c>
      <c r="F121" s="11">
        <v>6</v>
      </c>
      <c r="G121" s="11">
        <v>0</v>
      </c>
      <c r="H121" s="23">
        <f t="shared" si="13"/>
        <v>490</v>
      </c>
      <c r="I121" s="24">
        <f t="shared" si="14"/>
        <v>15</v>
      </c>
      <c r="J121" s="23">
        <f t="shared" si="15"/>
        <v>505</v>
      </c>
    </row>
    <row r="122" spans="1:10" x14ac:dyDescent="0.25">
      <c r="A122" s="22" t="str">
        <f t="shared" si="10"/>
        <v>Town of Mount Pleasant - 39</v>
      </c>
      <c r="B122" s="11">
        <v>90039</v>
      </c>
      <c r="C122" s="11">
        <v>96</v>
      </c>
      <c r="D122" s="11">
        <v>218</v>
      </c>
      <c r="E122" s="11">
        <v>22</v>
      </c>
      <c r="F122" s="11">
        <v>5</v>
      </c>
      <c r="G122" s="11">
        <v>0</v>
      </c>
      <c r="H122" s="23">
        <f t="shared" si="13"/>
        <v>341</v>
      </c>
      <c r="I122" s="24">
        <f t="shared" si="14"/>
        <v>6</v>
      </c>
      <c r="J122" s="23">
        <f t="shared" si="15"/>
        <v>347</v>
      </c>
    </row>
    <row r="123" spans="1:10" x14ac:dyDescent="0.25">
      <c r="A123" s="22" t="str">
        <f t="shared" si="10"/>
        <v>Town of Mount Pleasant - 40</v>
      </c>
      <c r="B123" s="11">
        <v>90040</v>
      </c>
      <c r="C123" s="11">
        <v>115</v>
      </c>
      <c r="D123" s="11">
        <v>239</v>
      </c>
      <c r="E123" s="11">
        <v>21</v>
      </c>
      <c r="F123" s="11">
        <v>5</v>
      </c>
      <c r="G123" s="11">
        <v>0</v>
      </c>
      <c r="H123" s="23">
        <f t="shared" si="13"/>
        <v>380</v>
      </c>
      <c r="I123" s="24">
        <f t="shared" si="14"/>
        <v>4</v>
      </c>
      <c r="J123" s="23">
        <f t="shared" si="15"/>
        <v>384</v>
      </c>
    </row>
    <row r="124" spans="1:10" x14ac:dyDescent="0.25">
      <c r="A124" s="22" t="str">
        <f t="shared" si="10"/>
        <v>Town of Mount Pleasant - 41</v>
      </c>
      <c r="B124" s="11">
        <v>90041</v>
      </c>
      <c r="C124" s="11">
        <v>326</v>
      </c>
      <c r="D124" s="11">
        <v>154</v>
      </c>
      <c r="E124" s="11">
        <v>8</v>
      </c>
      <c r="F124" s="11">
        <v>7</v>
      </c>
      <c r="G124" s="11">
        <v>0</v>
      </c>
      <c r="H124" s="23">
        <f t="shared" si="13"/>
        <v>495</v>
      </c>
      <c r="I124" s="24">
        <f t="shared" si="14"/>
        <v>8</v>
      </c>
      <c r="J124" s="23">
        <f t="shared" si="15"/>
        <v>503</v>
      </c>
    </row>
    <row r="125" spans="1:10" x14ac:dyDescent="0.25">
      <c r="A125" s="22" t="str">
        <f t="shared" si="10"/>
        <v>Town of Mount Pleasant - 42</v>
      </c>
      <c r="B125" s="11">
        <v>90042</v>
      </c>
      <c r="C125" s="11">
        <v>127</v>
      </c>
      <c r="D125" s="11">
        <v>182</v>
      </c>
      <c r="E125" s="11">
        <v>18</v>
      </c>
      <c r="F125" s="11">
        <v>4</v>
      </c>
      <c r="G125" s="11">
        <v>0</v>
      </c>
      <c r="H125" s="23">
        <f t="shared" si="13"/>
        <v>331</v>
      </c>
      <c r="I125" s="24">
        <f t="shared" si="14"/>
        <v>4</v>
      </c>
      <c r="J125" s="23">
        <f t="shared" si="15"/>
        <v>335</v>
      </c>
    </row>
    <row r="126" spans="1:10" x14ac:dyDescent="0.25">
      <c r="A126" s="22" t="str">
        <f t="shared" si="10"/>
        <v>Town of Mount Pleasant - 43</v>
      </c>
      <c r="B126" s="11">
        <v>90043</v>
      </c>
      <c r="C126" s="11">
        <v>228</v>
      </c>
      <c r="D126" s="11">
        <v>106</v>
      </c>
      <c r="E126" s="11">
        <v>13</v>
      </c>
      <c r="F126" s="11">
        <v>23</v>
      </c>
      <c r="G126" s="11">
        <v>1</v>
      </c>
      <c r="H126" s="23">
        <f t="shared" si="13"/>
        <v>371</v>
      </c>
      <c r="I126" s="24">
        <f t="shared" si="14"/>
        <v>9</v>
      </c>
      <c r="J126" s="23">
        <f t="shared" si="15"/>
        <v>380</v>
      </c>
    </row>
    <row r="127" spans="1:10" ht="13.8" thickBot="1" x14ac:dyDescent="0.3">
      <c r="A127" s="18" t="str">
        <f t="shared" si="10"/>
        <v>Town of Mount Pleasant - 44</v>
      </c>
      <c r="B127" s="19">
        <v>90044</v>
      </c>
      <c r="C127" s="19">
        <v>125</v>
      </c>
      <c r="D127" s="19">
        <v>136</v>
      </c>
      <c r="E127" s="19">
        <v>17</v>
      </c>
      <c r="F127" s="19">
        <v>10</v>
      </c>
      <c r="G127" s="19">
        <v>0</v>
      </c>
      <c r="H127" s="19">
        <f t="shared" si="13"/>
        <v>288</v>
      </c>
      <c r="I127" s="26">
        <f t="shared" si="14"/>
        <v>8</v>
      </c>
      <c r="J127" s="19">
        <f t="shared" si="15"/>
        <v>296</v>
      </c>
    </row>
    <row r="128" spans="1:10" x14ac:dyDescent="0.25">
      <c r="A128" s="22"/>
      <c r="B128" s="13" t="s">
        <v>977</v>
      </c>
      <c r="C128" s="11">
        <f>SUM(C86:C127)</f>
        <v>8637</v>
      </c>
      <c r="D128" s="11">
        <f t="shared" ref="D128:J128" si="16">SUM(D86:D127)</f>
        <v>7619</v>
      </c>
      <c r="E128" s="11">
        <f t="shared" si="16"/>
        <v>664</v>
      </c>
      <c r="F128" s="11">
        <f t="shared" si="16"/>
        <v>521</v>
      </c>
      <c r="G128" s="11">
        <f t="shared" si="16"/>
        <v>3</v>
      </c>
      <c r="H128" s="11">
        <f t="shared" si="16"/>
        <v>17444</v>
      </c>
      <c r="I128" s="11">
        <f t="shared" si="16"/>
        <v>378</v>
      </c>
      <c r="J128" s="11">
        <f t="shared" si="16"/>
        <v>17822</v>
      </c>
    </row>
    <row r="129" spans="1:10" x14ac:dyDescent="0.25">
      <c r="A129" s="22" t="str">
        <f t="shared" si="10"/>
        <v>Town of New Castle - 1</v>
      </c>
      <c r="B129" s="11">
        <v>100001</v>
      </c>
      <c r="C129" s="11">
        <v>394</v>
      </c>
      <c r="D129" s="11">
        <v>138</v>
      </c>
      <c r="E129" s="11">
        <v>13</v>
      </c>
      <c r="F129" s="11">
        <v>10</v>
      </c>
      <c r="G129" s="11">
        <v>0</v>
      </c>
      <c r="H129" s="23">
        <f t="shared" si="13"/>
        <v>555</v>
      </c>
      <c r="I129" s="24">
        <f t="shared" si="14"/>
        <v>14</v>
      </c>
      <c r="J129" s="23">
        <f t="shared" si="15"/>
        <v>569</v>
      </c>
    </row>
    <row r="130" spans="1:10" x14ac:dyDescent="0.25">
      <c r="A130" s="22" t="str">
        <f t="shared" si="10"/>
        <v>Town of New Castle - 2</v>
      </c>
      <c r="B130" s="11">
        <v>100002</v>
      </c>
      <c r="C130" s="11">
        <v>312</v>
      </c>
      <c r="D130" s="11">
        <v>174</v>
      </c>
      <c r="E130" s="11">
        <v>23</v>
      </c>
      <c r="F130" s="11">
        <v>19</v>
      </c>
      <c r="G130" s="11">
        <v>0</v>
      </c>
      <c r="H130" s="23">
        <f t="shared" si="13"/>
        <v>528</v>
      </c>
      <c r="I130" s="24">
        <f t="shared" si="14"/>
        <v>11</v>
      </c>
      <c r="J130" s="23">
        <f t="shared" si="15"/>
        <v>539</v>
      </c>
    </row>
    <row r="131" spans="1:10" x14ac:dyDescent="0.25">
      <c r="A131" s="22" t="str">
        <f t="shared" si="10"/>
        <v>Town of New Castle - 3</v>
      </c>
      <c r="B131" s="11">
        <v>100003</v>
      </c>
      <c r="C131" s="11">
        <v>342</v>
      </c>
      <c r="D131" s="11">
        <v>122</v>
      </c>
      <c r="E131" s="11">
        <v>15</v>
      </c>
      <c r="F131" s="11">
        <v>17</v>
      </c>
      <c r="G131" s="11">
        <v>0</v>
      </c>
      <c r="H131" s="23">
        <f t="shared" si="13"/>
        <v>496</v>
      </c>
      <c r="I131" s="24">
        <f t="shared" si="14"/>
        <v>12</v>
      </c>
      <c r="J131" s="23">
        <f t="shared" si="15"/>
        <v>508</v>
      </c>
    </row>
    <row r="132" spans="1:10" x14ac:dyDescent="0.25">
      <c r="A132" s="22" t="str">
        <f t="shared" si="10"/>
        <v>Town of New Castle - 4</v>
      </c>
      <c r="B132" s="11">
        <v>100004</v>
      </c>
      <c r="C132" s="11">
        <v>324</v>
      </c>
      <c r="D132" s="11">
        <v>86</v>
      </c>
      <c r="E132" s="11">
        <v>6</v>
      </c>
      <c r="F132" s="11">
        <v>15</v>
      </c>
      <c r="G132" s="11">
        <v>0</v>
      </c>
      <c r="H132" s="23">
        <f t="shared" si="13"/>
        <v>431</v>
      </c>
      <c r="I132" s="24">
        <f t="shared" si="14"/>
        <v>5</v>
      </c>
      <c r="J132" s="23">
        <f t="shared" si="15"/>
        <v>436</v>
      </c>
    </row>
    <row r="133" spans="1:10" x14ac:dyDescent="0.25">
      <c r="A133" s="22" t="str">
        <f t="shared" si="10"/>
        <v>Town of New Castle - 5</v>
      </c>
      <c r="B133" s="11">
        <v>100005</v>
      </c>
      <c r="C133" s="11">
        <v>422</v>
      </c>
      <c r="D133" s="11">
        <v>86</v>
      </c>
      <c r="E133" s="11">
        <v>12</v>
      </c>
      <c r="F133" s="11">
        <v>20</v>
      </c>
      <c r="G133" s="11">
        <v>0</v>
      </c>
      <c r="H133" s="23">
        <f t="shared" si="13"/>
        <v>540</v>
      </c>
      <c r="I133" s="24">
        <f t="shared" si="14"/>
        <v>2</v>
      </c>
      <c r="J133" s="23">
        <f t="shared" si="15"/>
        <v>542</v>
      </c>
    </row>
    <row r="134" spans="1:10" x14ac:dyDescent="0.25">
      <c r="A134" s="22" t="str">
        <f t="shared" si="10"/>
        <v>Town of New Castle - 6</v>
      </c>
      <c r="B134" s="11">
        <v>100006</v>
      </c>
      <c r="C134" s="11">
        <v>388</v>
      </c>
      <c r="D134" s="11">
        <v>125</v>
      </c>
      <c r="E134" s="11">
        <v>24</v>
      </c>
      <c r="F134" s="11">
        <v>17</v>
      </c>
      <c r="G134" s="11">
        <v>0</v>
      </c>
      <c r="H134" s="23">
        <f t="shared" si="13"/>
        <v>554</v>
      </c>
      <c r="I134" s="24">
        <f t="shared" si="14"/>
        <v>8</v>
      </c>
      <c r="J134" s="23">
        <f t="shared" si="15"/>
        <v>562</v>
      </c>
    </row>
    <row r="135" spans="1:10" x14ac:dyDescent="0.25">
      <c r="A135" s="22" t="str">
        <f t="shared" si="10"/>
        <v>Town of New Castle - 7</v>
      </c>
      <c r="B135" s="11">
        <v>100007</v>
      </c>
      <c r="C135" s="11">
        <v>414</v>
      </c>
      <c r="D135" s="11">
        <v>160</v>
      </c>
      <c r="E135" s="11">
        <v>16</v>
      </c>
      <c r="F135" s="11">
        <v>11</v>
      </c>
      <c r="G135" s="11">
        <v>0</v>
      </c>
      <c r="H135" s="23">
        <f t="shared" si="13"/>
        <v>601</v>
      </c>
      <c r="I135" s="24">
        <f t="shared" si="14"/>
        <v>8</v>
      </c>
      <c r="J135" s="23">
        <f t="shared" si="15"/>
        <v>609</v>
      </c>
    </row>
    <row r="136" spans="1:10" x14ac:dyDescent="0.25">
      <c r="A136" s="22" t="str">
        <f t="shared" si="10"/>
        <v>Town of New Castle - 8</v>
      </c>
      <c r="B136" s="11">
        <v>100008</v>
      </c>
      <c r="C136" s="11">
        <v>383</v>
      </c>
      <c r="D136" s="11">
        <v>93</v>
      </c>
      <c r="E136" s="11">
        <v>0</v>
      </c>
      <c r="F136" s="11">
        <v>9</v>
      </c>
      <c r="G136" s="11">
        <v>0</v>
      </c>
      <c r="H136" s="23">
        <f t="shared" si="13"/>
        <v>485</v>
      </c>
      <c r="I136" s="24">
        <f t="shared" si="14"/>
        <v>6</v>
      </c>
      <c r="J136" s="23">
        <f t="shared" si="15"/>
        <v>491</v>
      </c>
    </row>
    <row r="137" spans="1:10" x14ac:dyDescent="0.25">
      <c r="A137" s="22" t="str">
        <f t="shared" si="10"/>
        <v>Town of New Castle - 9</v>
      </c>
      <c r="B137" s="11">
        <v>100009</v>
      </c>
      <c r="C137" s="11">
        <v>297</v>
      </c>
      <c r="D137" s="11">
        <v>104</v>
      </c>
      <c r="E137" s="11">
        <v>9</v>
      </c>
      <c r="F137" s="11">
        <v>13</v>
      </c>
      <c r="G137" s="11">
        <v>0</v>
      </c>
      <c r="H137" s="23">
        <f t="shared" si="13"/>
        <v>423</v>
      </c>
      <c r="I137" s="24">
        <f t="shared" si="14"/>
        <v>6</v>
      </c>
      <c r="J137" s="23">
        <f t="shared" si="15"/>
        <v>429</v>
      </c>
    </row>
    <row r="138" spans="1:10" x14ac:dyDescent="0.25">
      <c r="A138" s="22" t="str">
        <f t="shared" ref="A138:A206" si="17">VLOOKUP(B138,KEY,3,FALSE)</f>
        <v>Town of New Castle - 10</v>
      </c>
      <c r="B138" s="11">
        <v>100010</v>
      </c>
      <c r="C138" s="11">
        <v>411</v>
      </c>
      <c r="D138" s="11">
        <v>136</v>
      </c>
      <c r="E138" s="11">
        <v>10</v>
      </c>
      <c r="F138" s="11">
        <v>12</v>
      </c>
      <c r="G138" s="11">
        <v>0</v>
      </c>
      <c r="H138" s="23">
        <f t="shared" si="13"/>
        <v>569</v>
      </c>
      <c r="I138" s="24">
        <f t="shared" si="14"/>
        <v>13</v>
      </c>
      <c r="J138" s="23">
        <f t="shared" si="15"/>
        <v>582</v>
      </c>
    </row>
    <row r="139" spans="1:10" x14ac:dyDescent="0.25">
      <c r="A139" s="22" t="str">
        <f t="shared" si="17"/>
        <v>Town of New Castle - 11</v>
      </c>
      <c r="B139" s="11">
        <v>100011</v>
      </c>
      <c r="C139" s="11">
        <v>389</v>
      </c>
      <c r="D139" s="11">
        <v>127</v>
      </c>
      <c r="E139" s="11">
        <v>29</v>
      </c>
      <c r="F139" s="11">
        <v>20</v>
      </c>
      <c r="G139" s="11">
        <v>0</v>
      </c>
      <c r="H139" s="23">
        <f t="shared" si="13"/>
        <v>565</v>
      </c>
      <c r="I139" s="24">
        <f t="shared" si="14"/>
        <v>12</v>
      </c>
      <c r="J139" s="23">
        <f t="shared" si="15"/>
        <v>577</v>
      </c>
    </row>
    <row r="140" spans="1:10" x14ac:dyDescent="0.25">
      <c r="A140" s="22" t="str">
        <f t="shared" si="17"/>
        <v>Town of New Castle - 12</v>
      </c>
      <c r="B140" s="11">
        <v>100012</v>
      </c>
      <c r="C140" s="11">
        <v>360</v>
      </c>
      <c r="D140" s="11">
        <v>68</v>
      </c>
      <c r="E140" s="11">
        <v>4</v>
      </c>
      <c r="F140" s="11">
        <v>8</v>
      </c>
      <c r="G140" s="11">
        <v>0</v>
      </c>
      <c r="H140" s="23">
        <f t="shared" si="13"/>
        <v>440</v>
      </c>
      <c r="I140" s="24">
        <f t="shared" si="14"/>
        <v>5</v>
      </c>
      <c r="J140" s="23">
        <f t="shared" si="15"/>
        <v>445</v>
      </c>
    </row>
    <row r="141" spans="1:10" x14ac:dyDescent="0.25">
      <c r="A141" s="22" t="str">
        <f t="shared" si="17"/>
        <v>Town of New Castle - 13</v>
      </c>
      <c r="B141" s="11">
        <v>100013</v>
      </c>
      <c r="C141" s="11">
        <v>392</v>
      </c>
      <c r="D141" s="11">
        <v>188</v>
      </c>
      <c r="E141" s="11">
        <v>9</v>
      </c>
      <c r="F141" s="11">
        <v>15</v>
      </c>
      <c r="G141" s="11">
        <v>0</v>
      </c>
      <c r="H141" s="23">
        <f t="shared" si="13"/>
        <v>604</v>
      </c>
      <c r="I141" s="24">
        <f t="shared" si="14"/>
        <v>10</v>
      </c>
      <c r="J141" s="23">
        <f t="shared" si="15"/>
        <v>614</v>
      </c>
    </row>
    <row r="142" spans="1:10" x14ac:dyDescent="0.25">
      <c r="A142" s="22" t="str">
        <f t="shared" si="17"/>
        <v>Town of New Castle - 14</v>
      </c>
      <c r="B142" s="11">
        <v>100014</v>
      </c>
      <c r="C142" s="11">
        <v>402</v>
      </c>
      <c r="D142" s="11">
        <v>139</v>
      </c>
      <c r="E142" s="11">
        <v>19</v>
      </c>
      <c r="F142" s="11">
        <v>18</v>
      </c>
      <c r="G142" s="11">
        <v>0</v>
      </c>
      <c r="H142" s="23">
        <f t="shared" si="13"/>
        <v>578</v>
      </c>
      <c r="I142" s="24">
        <f t="shared" si="14"/>
        <v>7</v>
      </c>
      <c r="J142" s="23">
        <f t="shared" si="15"/>
        <v>585</v>
      </c>
    </row>
    <row r="143" spans="1:10" x14ac:dyDescent="0.25">
      <c r="A143" s="22" t="str">
        <f t="shared" si="17"/>
        <v>Town of New Castle - 15</v>
      </c>
      <c r="B143" s="11">
        <v>100015</v>
      </c>
      <c r="C143" s="11">
        <v>398</v>
      </c>
      <c r="D143" s="11">
        <v>113</v>
      </c>
      <c r="E143" s="11">
        <v>15</v>
      </c>
      <c r="F143" s="11">
        <v>7</v>
      </c>
      <c r="G143" s="11">
        <v>1</v>
      </c>
      <c r="H143" s="23">
        <f t="shared" si="13"/>
        <v>534</v>
      </c>
      <c r="I143" s="24">
        <f t="shared" si="14"/>
        <v>16</v>
      </c>
      <c r="J143" s="23">
        <f t="shared" si="15"/>
        <v>550</v>
      </c>
    </row>
    <row r="144" spans="1:10" ht="13.8" thickBot="1" x14ac:dyDescent="0.3">
      <c r="A144" s="18" t="str">
        <f t="shared" si="17"/>
        <v>Town of New Castle - 16</v>
      </c>
      <c r="B144" s="19">
        <v>100016</v>
      </c>
      <c r="C144" s="19">
        <v>381</v>
      </c>
      <c r="D144" s="19">
        <v>120</v>
      </c>
      <c r="E144" s="19">
        <v>15</v>
      </c>
      <c r="F144" s="19">
        <v>21</v>
      </c>
      <c r="G144" s="19">
        <v>0</v>
      </c>
      <c r="H144" s="19">
        <f t="shared" si="13"/>
        <v>537</v>
      </c>
      <c r="I144" s="26">
        <f t="shared" si="14"/>
        <v>7</v>
      </c>
      <c r="J144" s="19">
        <f t="shared" si="15"/>
        <v>544</v>
      </c>
    </row>
    <row r="145" spans="1:10" x14ac:dyDescent="0.25">
      <c r="A145" s="22"/>
      <c r="B145" s="13" t="s">
        <v>977</v>
      </c>
      <c r="C145" s="11">
        <f>SUM(C129:C144)</f>
        <v>6009</v>
      </c>
      <c r="D145" s="11">
        <f t="shared" ref="D145:J145" si="18">SUM(D129:D144)</f>
        <v>1979</v>
      </c>
      <c r="E145" s="11">
        <f t="shared" si="18"/>
        <v>219</v>
      </c>
      <c r="F145" s="11">
        <f t="shared" si="18"/>
        <v>232</v>
      </c>
      <c r="G145" s="11">
        <f t="shared" si="18"/>
        <v>1</v>
      </c>
      <c r="H145" s="11">
        <f t="shared" si="18"/>
        <v>8440</v>
      </c>
      <c r="I145" s="11">
        <f t="shared" si="18"/>
        <v>142</v>
      </c>
      <c r="J145" s="11">
        <f t="shared" si="18"/>
        <v>8582</v>
      </c>
    </row>
    <row r="146" spans="1:10" x14ac:dyDescent="0.25">
      <c r="A146" s="22" t="str">
        <f t="shared" si="17"/>
        <v>Town of North Castle - 1</v>
      </c>
      <c r="B146" s="11">
        <v>110001</v>
      </c>
      <c r="C146" s="11">
        <v>284</v>
      </c>
      <c r="D146" s="11">
        <v>160</v>
      </c>
      <c r="E146" s="11">
        <v>11</v>
      </c>
      <c r="F146" s="11">
        <v>7</v>
      </c>
      <c r="G146" s="11">
        <v>0</v>
      </c>
      <c r="H146" s="23">
        <f t="shared" si="13"/>
        <v>462</v>
      </c>
      <c r="I146" s="24">
        <f t="shared" si="14"/>
        <v>8</v>
      </c>
      <c r="J146" s="23">
        <f t="shared" si="15"/>
        <v>470</v>
      </c>
    </row>
    <row r="147" spans="1:10" x14ac:dyDescent="0.25">
      <c r="A147" s="22" t="str">
        <f t="shared" si="17"/>
        <v>Town of North Castle - 2</v>
      </c>
      <c r="B147" s="11">
        <v>110002</v>
      </c>
      <c r="C147" s="11">
        <v>232</v>
      </c>
      <c r="D147" s="11">
        <v>261</v>
      </c>
      <c r="E147" s="11">
        <v>32</v>
      </c>
      <c r="F147" s="11">
        <v>3</v>
      </c>
      <c r="G147" s="11">
        <v>0</v>
      </c>
      <c r="H147" s="23">
        <f t="shared" si="13"/>
        <v>528</v>
      </c>
      <c r="I147" s="24">
        <f t="shared" si="14"/>
        <v>9</v>
      </c>
      <c r="J147" s="23">
        <f t="shared" si="15"/>
        <v>537</v>
      </c>
    </row>
    <row r="148" spans="1:10" x14ac:dyDescent="0.25">
      <c r="A148" s="22" t="str">
        <f t="shared" si="17"/>
        <v>Town of North Castle - 3</v>
      </c>
      <c r="B148" s="11">
        <v>110003</v>
      </c>
      <c r="C148" s="11">
        <v>138</v>
      </c>
      <c r="D148" s="11">
        <v>220</v>
      </c>
      <c r="E148" s="11">
        <v>26</v>
      </c>
      <c r="F148" s="11">
        <v>12</v>
      </c>
      <c r="G148" s="11">
        <v>0</v>
      </c>
      <c r="H148" s="23">
        <f t="shared" si="13"/>
        <v>396</v>
      </c>
      <c r="I148" s="24">
        <f t="shared" si="14"/>
        <v>18</v>
      </c>
      <c r="J148" s="23">
        <f t="shared" si="15"/>
        <v>414</v>
      </c>
    </row>
    <row r="149" spans="1:10" x14ac:dyDescent="0.25">
      <c r="A149" s="22" t="str">
        <f t="shared" si="17"/>
        <v>Town of North Castle - 4</v>
      </c>
      <c r="B149" s="11">
        <v>110004</v>
      </c>
      <c r="C149" s="11">
        <v>371</v>
      </c>
      <c r="D149" s="11">
        <v>234</v>
      </c>
      <c r="E149" s="11">
        <v>18</v>
      </c>
      <c r="F149" s="11">
        <v>6</v>
      </c>
      <c r="G149" s="11">
        <v>0</v>
      </c>
      <c r="H149" s="23">
        <f t="shared" si="13"/>
        <v>629</v>
      </c>
      <c r="I149" s="24">
        <f t="shared" si="14"/>
        <v>12</v>
      </c>
      <c r="J149" s="23">
        <f t="shared" si="15"/>
        <v>641</v>
      </c>
    </row>
    <row r="150" spans="1:10" x14ac:dyDescent="0.25">
      <c r="A150" s="22" t="str">
        <f t="shared" si="17"/>
        <v>Town of North Castle - 5</v>
      </c>
      <c r="B150" s="11">
        <v>110005</v>
      </c>
      <c r="C150" s="11">
        <v>183</v>
      </c>
      <c r="D150" s="11">
        <v>171</v>
      </c>
      <c r="E150" s="11">
        <v>12</v>
      </c>
      <c r="F150" s="11">
        <v>15</v>
      </c>
      <c r="G150" s="11">
        <v>0</v>
      </c>
      <c r="H150" s="23">
        <f t="shared" si="13"/>
        <v>381</v>
      </c>
      <c r="I150" s="24">
        <f t="shared" si="14"/>
        <v>10</v>
      </c>
      <c r="J150" s="23">
        <f t="shared" si="15"/>
        <v>391</v>
      </c>
    </row>
    <row r="151" spans="1:10" x14ac:dyDescent="0.25">
      <c r="A151" s="22" t="str">
        <f t="shared" si="17"/>
        <v>Town of North Castle - 6</v>
      </c>
      <c r="B151" s="11">
        <v>110006</v>
      </c>
      <c r="C151" s="11">
        <v>467</v>
      </c>
      <c r="D151" s="11">
        <v>185</v>
      </c>
      <c r="E151" s="11">
        <v>11</v>
      </c>
      <c r="F151" s="11">
        <v>5</v>
      </c>
      <c r="G151" s="11">
        <v>0</v>
      </c>
      <c r="H151" s="23">
        <f t="shared" si="13"/>
        <v>668</v>
      </c>
      <c r="I151" s="24">
        <f t="shared" si="14"/>
        <v>13</v>
      </c>
      <c r="J151" s="23">
        <f t="shared" si="15"/>
        <v>681</v>
      </c>
    </row>
    <row r="152" spans="1:10" x14ac:dyDescent="0.25">
      <c r="A152" s="22" t="str">
        <f t="shared" si="17"/>
        <v>Town of North Castle - 7</v>
      </c>
      <c r="B152" s="11">
        <v>110007</v>
      </c>
      <c r="C152" s="11">
        <v>184</v>
      </c>
      <c r="D152" s="11">
        <v>166</v>
      </c>
      <c r="E152" s="11">
        <v>13</v>
      </c>
      <c r="F152" s="11">
        <v>8</v>
      </c>
      <c r="G152" s="11">
        <v>0</v>
      </c>
      <c r="H152" s="23">
        <f t="shared" si="13"/>
        <v>371</v>
      </c>
      <c r="I152" s="24">
        <f t="shared" si="14"/>
        <v>7</v>
      </c>
      <c r="J152" s="23">
        <f t="shared" si="15"/>
        <v>378</v>
      </c>
    </row>
    <row r="153" spans="1:10" x14ac:dyDescent="0.25">
      <c r="A153" s="22" t="str">
        <f t="shared" si="17"/>
        <v>Town of North Castle - 8</v>
      </c>
      <c r="B153" s="11">
        <v>110008</v>
      </c>
      <c r="C153" s="11">
        <v>316</v>
      </c>
      <c r="D153" s="11">
        <v>264</v>
      </c>
      <c r="E153" s="11">
        <v>24</v>
      </c>
      <c r="F153" s="11">
        <v>7</v>
      </c>
      <c r="G153" s="11">
        <v>0</v>
      </c>
      <c r="H153" s="23">
        <f t="shared" si="13"/>
        <v>611</v>
      </c>
      <c r="I153" s="24">
        <f t="shared" si="14"/>
        <v>16</v>
      </c>
      <c r="J153" s="23">
        <f t="shared" si="15"/>
        <v>627</v>
      </c>
    </row>
    <row r="154" spans="1:10" x14ac:dyDescent="0.25">
      <c r="A154" s="22" t="str">
        <f t="shared" si="17"/>
        <v>Town of North Castle - 9</v>
      </c>
      <c r="B154" s="11">
        <v>110009</v>
      </c>
      <c r="C154" s="11">
        <v>305</v>
      </c>
      <c r="D154" s="11">
        <v>228</v>
      </c>
      <c r="E154" s="11">
        <v>18</v>
      </c>
      <c r="F154" s="11">
        <v>5</v>
      </c>
      <c r="G154" s="11">
        <v>0</v>
      </c>
      <c r="H154" s="23">
        <f t="shared" si="13"/>
        <v>556</v>
      </c>
      <c r="I154" s="24">
        <f t="shared" si="14"/>
        <v>11</v>
      </c>
      <c r="J154" s="23">
        <f t="shared" si="15"/>
        <v>567</v>
      </c>
    </row>
    <row r="155" spans="1:10" x14ac:dyDescent="0.25">
      <c r="A155" s="22" t="str">
        <f t="shared" si="17"/>
        <v>Town of North Castle - 10</v>
      </c>
      <c r="B155" s="11">
        <v>110010</v>
      </c>
      <c r="C155" s="11">
        <v>241</v>
      </c>
      <c r="D155" s="11">
        <v>178</v>
      </c>
      <c r="E155" s="11">
        <v>7</v>
      </c>
      <c r="F155" s="11">
        <v>9</v>
      </c>
      <c r="G155" s="11">
        <v>0</v>
      </c>
      <c r="H155" s="23">
        <f t="shared" si="13"/>
        <v>435</v>
      </c>
      <c r="I155" s="24">
        <f t="shared" si="14"/>
        <v>14</v>
      </c>
      <c r="J155" s="23">
        <f t="shared" si="15"/>
        <v>449</v>
      </c>
    </row>
    <row r="156" spans="1:10" ht="13.8" thickBot="1" x14ac:dyDescent="0.3">
      <c r="A156" s="18" t="str">
        <f t="shared" si="17"/>
        <v>Town of North Castle - 11</v>
      </c>
      <c r="B156" s="19">
        <v>110011</v>
      </c>
      <c r="C156" s="19">
        <v>204</v>
      </c>
      <c r="D156" s="19">
        <v>145</v>
      </c>
      <c r="E156" s="19">
        <v>12</v>
      </c>
      <c r="F156" s="19">
        <v>12</v>
      </c>
      <c r="G156" s="19">
        <v>0</v>
      </c>
      <c r="H156" s="19">
        <f t="shared" si="13"/>
        <v>373</v>
      </c>
      <c r="I156" s="26">
        <f t="shared" si="14"/>
        <v>9</v>
      </c>
      <c r="J156" s="19">
        <f t="shared" si="15"/>
        <v>382</v>
      </c>
    </row>
    <row r="157" spans="1:10" x14ac:dyDescent="0.25">
      <c r="A157" s="22"/>
      <c r="B157" s="13" t="s">
        <v>977</v>
      </c>
      <c r="C157" s="11">
        <f>SUM(C146:C156)</f>
        <v>2925</v>
      </c>
      <c r="D157" s="11">
        <f t="shared" ref="D157:J157" si="19">SUM(D146:D156)</f>
        <v>2212</v>
      </c>
      <c r="E157" s="11">
        <f t="shared" si="19"/>
        <v>184</v>
      </c>
      <c r="F157" s="11">
        <f t="shared" si="19"/>
        <v>89</v>
      </c>
      <c r="G157" s="11">
        <f t="shared" si="19"/>
        <v>0</v>
      </c>
      <c r="H157" s="11">
        <f t="shared" si="19"/>
        <v>5410</v>
      </c>
      <c r="I157" s="11">
        <f t="shared" si="19"/>
        <v>127</v>
      </c>
      <c r="J157" s="11">
        <f t="shared" si="19"/>
        <v>5537</v>
      </c>
    </row>
    <row r="158" spans="1:10" x14ac:dyDescent="0.25">
      <c r="A158" s="22" t="str">
        <f t="shared" si="17"/>
        <v>Town of North Salem - 1</v>
      </c>
      <c r="B158" s="11">
        <v>120001</v>
      </c>
      <c r="C158" s="11">
        <v>125</v>
      </c>
      <c r="D158" s="11">
        <v>113</v>
      </c>
      <c r="E158" s="11">
        <v>12</v>
      </c>
      <c r="F158" s="11">
        <v>16</v>
      </c>
      <c r="G158" s="11">
        <v>0</v>
      </c>
      <c r="H158" s="23">
        <f t="shared" si="13"/>
        <v>266</v>
      </c>
      <c r="I158" s="24">
        <f t="shared" si="14"/>
        <v>6</v>
      </c>
      <c r="J158" s="23">
        <f t="shared" si="15"/>
        <v>272</v>
      </c>
    </row>
    <row r="159" spans="1:10" x14ac:dyDescent="0.25">
      <c r="A159" s="22" t="str">
        <f t="shared" si="17"/>
        <v>Town of North Salem - 2</v>
      </c>
      <c r="B159" s="11">
        <v>120002</v>
      </c>
      <c r="C159" s="11">
        <v>143</v>
      </c>
      <c r="D159" s="11">
        <v>168</v>
      </c>
      <c r="E159" s="11">
        <v>14</v>
      </c>
      <c r="F159" s="11">
        <v>8</v>
      </c>
      <c r="G159" s="11">
        <v>0</v>
      </c>
      <c r="H159" s="23">
        <f t="shared" si="13"/>
        <v>333</v>
      </c>
      <c r="I159" s="24">
        <f t="shared" si="14"/>
        <v>6</v>
      </c>
      <c r="J159" s="23">
        <f t="shared" si="15"/>
        <v>339</v>
      </c>
    </row>
    <row r="160" spans="1:10" x14ac:dyDescent="0.25">
      <c r="A160" s="22" t="str">
        <f t="shared" si="17"/>
        <v>Town of North Salem - 3</v>
      </c>
      <c r="B160" s="11">
        <v>120003</v>
      </c>
      <c r="C160" s="11">
        <v>91</v>
      </c>
      <c r="D160" s="11">
        <v>87</v>
      </c>
      <c r="E160" s="11">
        <v>8</v>
      </c>
      <c r="F160" s="11">
        <v>2</v>
      </c>
      <c r="G160" s="11">
        <v>0</v>
      </c>
      <c r="H160" s="23">
        <f t="shared" si="13"/>
        <v>188</v>
      </c>
      <c r="I160" s="24">
        <f t="shared" si="14"/>
        <v>4</v>
      </c>
      <c r="J160" s="23">
        <f t="shared" si="15"/>
        <v>192</v>
      </c>
    </row>
    <row r="161" spans="1:10" x14ac:dyDescent="0.25">
      <c r="A161" s="22" t="str">
        <f t="shared" si="17"/>
        <v>Town of North Salem - 4</v>
      </c>
      <c r="B161" s="11">
        <v>120004</v>
      </c>
      <c r="C161" s="11">
        <v>140</v>
      </c>
      <c r="D161" s="11">
        <v>173</v>
      </c>
      <c r="E161" s="11">
        <v>21</v>
      </c>
      <c r="F161" s="11">
        <v>11</v>
      </c>
      <c r="G161" s="11">
        <v>0</v>
      </c>
      <c r="H161" s="23">
        <f t="shared" si="13"/>
        <v>345</v>
      </c>
      <c r="I161" s="24">
        <f t="shared" si="14"/>
        <v>8</v>
      </c>
      <c r="J161" s="23">
        <f t="shared" si="15"/>
        <v>353</v>
      </c>
    </row>
    <row r="162" spans="1:10" x14ac:dyDescent="0.25">
      <c r="A162" s="22" t="str">
        <f t="shared" si="17"/>
        <v>Town of North Salem - 5</v>
      </c>
      <c r="B162" s="11">
        <v>120005</v>
      </c>
      <c r="C162" s="11">
        <v>109</v>
      </c>
      <c r="D162" s="11">
        <v>62</v>
      </c>
      <c r="E162" s="11">
        <v>6</v>
      </c>
      <c r="F162" s="11">
        <v>5</v>
      </c>
      <c r="G162" s="11">
        <v>0</v>
      </c>
      <c r="H162" s="23">
        <f t="shared" si="13"/>
        <v>182</v>
      </c>
      <c r="I162" s="24">
        <f t="shared" si="14"/>
        <v>7</v>
      </c>
      <c r="J162" s="23">
        <f t="shared" si="15"/>
        <v>189</v>
      </c>
    </row>
    <row r="163" spans="1:10" x14ac:dyDescent="0.25">
      <c r="A163" s="22" t="str">
        <f t="shared" si="17"/>
        <v>Town of North Salem - 6</v>
      </c>
      <c r="B163" s="11">
        <v>120006</v>
      </c>
      <c r="C163" s="11">
        <v>209</v>
      </c>
      <c r="D163" s="11">
        <v>149</v>
      </c>
      <c r="E163" s="11">
        <v>15</v>
      </c>
      <c r="F163" s="11">
        <v>6</v>
      </c>
      <c r="G163" s="11">
        <v>0</v>
      </c>
      <c r="H163" s="23">
        <f t="shared" si="13"/>
        <v>379</v>
      </c>
      <c r="I163" s="24">
        <f t="shared" si="14"/>
        <v>3</v>
      </c>
      <c r="J163" s="23">
        <f t="shared" si="15"/>
        <v>382</v>
      </c>
    </row>
    <row r="164" spans="1:10" x14ac:dyDescent="0.25">
      <c r="A164" s="22" t="str">
        <f t="shared" si="17"/>
        <v>Town of North Salem - 7</v>
      </c>
      <c r="B164" s="11">
        <v>120007</v>
      </c>
      <c r="C164" s="11">
        <v>231</v>
      </c>
      <c r="D164" s="11">
        <v>194</v>
      </c>
      <c r="E164" s="11">
        <v>14</v>
      </c>
      <c r="F164" s="11">
        <v>14</v>
      </c>
      <c r="G164" s="11">
        <v>0</v>
      </c>
      <c r="H164" s="23">
        <f t="shared" si="13"/>
        <v>453</v>
      </c>
      <c r="I164" s="24">
        <f t="shared" si="14"/>
        <v>6</v>
      </c>
      <c r="J164" s="23">
        <f t="shared" si="15"/>
        <v>459</v>
      </c>
    </row>
    <row r="165" spans="1:10" ht="13.8" thickBot="1" x14ac:dyDescent="0.3">
      <c r="A165" s="18" t="str">
        <f t="shared" si="17"/>
        <v>Town of North Salem - 8</v>
      </c>
      <c r="B165" s="19">
        <v>120008</v>
      </c>
      <c r="C165" s="19">
        <v>105</v>
      </c>
      <c r="D165" s="19">
        <v>72</v>
      </c>
      <c r="E165" s="19">
        <v>6</v>
      </c>
      <c r="F165" s="19">
        <v>6</v>
      </c>
      <c r="G165" s="19">
        <v>0</v>
      </c>
      <c r="H165" s="19">
        <f t="shared" si="13"/>
        <v>189</v>
      </c>
      <c r="I165" s="26">
        <f t="shared" si="14"/>
        <v>3</v>
      </c>
      <c r="J165" s="19">
        <f t="shared" si="15"/>
        <v>192</v>
      </c>
    </row>
    <row r="166" spans="1:10" x14ac:dyDescent="0.25">
      <c r="A166" s="22"/>
      <c r="B166" s="13" t="s">
        <v>977</v>
      </c>
      <c r="C166" s="11">
        <f>SUM(C158:C165)</f>
        <v>1153</v>
      </c>
      <c r="D166" s="11">
        <f t="shared" ref="D166:J166" si="20">SUM(D158:D165)</f>
        <v>1018</v>
      </c>
      <c r="E166" s="11">
        <f t="shared" si="20"/>
        <v>96</v>
      </c>
      <c r="F166" s="11">
        <f t="shared" si="20"/>
        <v>68</v>
      </c>
      <c r="G166" s="11">
        <f t="shared" si="20"/>
        <v>0</v>
      </c>
      <c r="H166" s="11">
        <f t="shared" si="20"/>
        <v>2335</v>
      </c>
      <c r="I166" s="11">
        <f t="shared" si="20"/>
        <v>43</v>
      </c>
      <c r="J166" s="11">
        <f t="shared" si="20"/>
        <v>2378</v>
      </c>
    </row>
    <row r="167" spans="1:10" x14ac:dyDescent="0.25">
      <c r="A167" s="22" t="str">
        <f t="shared" si="17"/>
        <v>Town of Ossining - 1</v>
      </c>
      <c r="B167" s="11">
        <v>130001</v>
      </c>
      <c r="C167" s="11">
        <v>168</v>
      </c>
      <c r="D167" s="11">
        <v>58</v>
      </c>
      <c r="E167" s="11">
        <v>13</v>
      </c>
      <c r="F167" s="11">
        <v>14</v>
      </c>
      <c r="G167" s="11">
        <v>0</v>
      </c>
      <c r="H167" s="23">
        <f t="shared" si="13"/>
        <v>253</v>
      </c>
      <c r="I167" s="24">
        <f t="shared" si="14"/>
        <v>10</v>
      </c>
      <c r="J167" s="23">
        <f t="shared" si="15"/>
        <v>263</v>
      </c>
    </row>
    <row r="168" spans="1:10" x14ac:dyDescent="0.25">
      <c r="A168" s="22" t="str">
        <f t="shared" si="17"/>
        <v>Town of Ossining - 2</v>
      </c>
      <c r="B168" s="11">
        <v>130002</v>
      </c>
      <c r="C168" s="11">
        <v>233</v>
      </c>
      <c r="D168" s="11">
        <v>84</v>
      </c>
      <c r="E168" s="11">
        <v>10</v>
      </c>
      <c r="F168" s="11">
        <v>22</v>
      </c>
      <c r="G168" s="11">
        <v>0</v>
      </c>
      <c r="H168" s="23">
        <f t="shared" si="13"/>
        <v>349</v>
      </c>
      <c r="I168" s="24">
        <f t="shared" si="14"/>
        <v>15</v>
      </c>
      <c r="J168" s="23">
        <f t="shared" si="15"/>
        <v>364</v>
      </c>
    </row>
    <row r="169" spans="1:10" x14ac:dyDescent="0.25">
      <c r="A169" s="22" t="str">
        <f t="shared" si="17"/>
        <v>Town of Ossining - 3</v>
      </c>
      <c r="B169" s="11">
        <v>130003</v>
      </c>
      <c r="C169" s="11">
        <v>263</v>
      </c>
      <c r="D169" s="11">
        <v>55</v>
      </c>
      <c r="E169" s="11">
        <v>6</v>
      </c>
      <c r="F169" s="11">
        <v>30</v>
      </c>
      <c r="G169" s="11">
        <v>0</v>
      </c>
      <c r="H169" s="23">
        <f t="shared" si="13"/>
        <v>354</v>
      </c>
      <c r="I169" s="24">
        <f t="shared" si="14"/>
        <v>25</v>
      </c>
      <c r="J169" s="23">
        <f t="shared" si="15"/>
        <v>379</v>
      </c>
    </row>
    <row r="170" spans="1:10" x14ac:dyDescent="0.25">
      <c r="A170" s="22" t="str">
        <f t="shared" si="17"/>
        <v>Town of Ossining - 4</v>
      </c>
      <c r="B170" s="11">
        <v>130004</v>
      </c>
      <c r="C170" s="11">
        <v>221</v>
      </c>
      <c r="D170" s="11">
        <v>125</v>
      </c>
      <c r="E170" s="11">
        <v>6</v>
      </c>
      <c r="F170" s="11">
        <v>29</v>
      </c>
      <c r="G170" s="11">
        <v>0</v>
      </c>
      <c r="H170" s="23">
        <f t="shared" si="13"/>
        <v>381</v>
      </c>
      <c r="I170" s="24">
        <f t="shared" si="14"/>
        <v>6</v>
      </c>
      <c r="J170" s="23">
        <f t="shared" si="15"/>
        <v>387</v>
      </c>
    </row>
    <row r="171" spans="1:10" x14ac:dyDescent="0.25">
      <c r="A171" s="22" t="str">
        <f t="shared" si="17"/>
        <v>Town of Ossining - 5</v>
      </c>
      <c r="B171" s="11">
        <v>130005</v>
      </c>
      <c r="C171" s="11">
        <v>249</v>
      </c>
      <c r="D171" s="11">
        <v>44</v>
      </c>
      <c r="E171" s="11">
        <v>6</v>
      </c>
      <c r="F171" s="11">
        <v>17</v>
      </c>
      <c r="G171" s="11">
        <v>0</v>
      </c>
      <c r="H171" s="23">
        <f t="shared" si="13"/>
        <v>316</v>
      </c>
      <c r="I171" s="24">
        <f t="shared" si="14"/>
        <v>21</v>
      </c>
      <c r="J171" s="23">
        <f t="shared" si="15"/>
        <v>337</v>
      </c>
    </row>
    <row r="172" spans="1:10" x14ac:dyDescent="0.25">
      <c r="A172" s="22" t="str">
        <f t="shared" si="17"/>
        <v>Town of Ossining - 6</v>
      </c>
      <c r="B172" s="11">
        <v>130006</v>
      </c>
      <c r="C172" s="11">
        <v>325</v>
      </c>
      <c r="D172" s="11">
        <v>113</v>
      </c>
      <c r="E172" s="11">
        <v>11</v>
      </c>
      <c r="F172" s="11">
        <v>33</v>
      </c>
      <c r="G172" s="11">
        <v>0</v>
      </c>
      <c r="H172" s="23">
        <f t="shared" si="13"/>
        <v>482</v>
      </c>
      <c r="I172" s="24">
        <f t="shared" si="14"/>
        <v>16</v>
      </c>
      <c r="J172" s="23">
        <f t="shared" si="15"/>
        <v>498</v>
      </c>
    </row>
    <row r="173" spans="1:10" x14ac:dyDescent="0.25">
      <c r="A173" s="22" t="str">
        <f t="shared" si="17"/>
        <v>Town of Ossining - 7</v>
      </c>
      <c r="B173" s="11">
        <v>130007</v>
      </c>
      <c r="C173" s="11">
        <v>196</v>
      </c>
      <c r="D173" s="11">
        <v>68</v>
      </c>
      <c r="E173" s="11">
        <v>10</v>
      </c>
      <c r="F173" s="11">
        <v>26</v>
      </c>
      <c r="G173" s="11">
        <v>0</v>
      </c>
      <c r="H173" s="23">
        <f t="shared" ref="H173:H239" si="21">SUM(C173:G173)</f>
        <v>300</v>
      </c>
      <c r="I173" s="24">
        <f t="shared" ref="I173:I239" si="22">SUM(J173-H173)</f>
        <v>17</v>
      </c>
      <c r="J173" s="23">
        <f t="shared" ref="J173:J239" si="23">VLOOKUP(B173,KEY,2,FALSE)</f>
        <v>317</v>
      </c>
    </row>
    <row r="174" spans="1:10" x14ac:dyDescent="0.25">
      <c r="A174" s="22" t="str">
        <f t="shared" si="17"/>
        <v>Town of Ossining - 8</v>
      </c>
      <c r="B174" s="11">
        <v>130008</v>
      </c>
      <c r="C174" s="11">
        <v>349</v>
      </c>
      <c r="D174" s="11">
        <v>100</v>
      </c>
      <c r="E174" s="11">
        <v>22</v>
      </c>
      <c r="F174" s="11">
        <v>14</v>
      </c>
      <c r="G174" s="11">
        <v>0</v>
      </c>
      <c r="H174" s="23">
        <f t="shared" si="21"/>
        <v>485</v>
      </c>
      <c r="I174" s="24">
        <f t="shared" si="22"/>
        <v>4</v>
      </c>
      <c r="J174" s="23">
        <f t="shared" si="23"/>
        <v>489</v>
      </c>
    </row>
    <row r="175" spans="1:10" x14ac:dyDescent="0.25">
      <c r="A175" s="22" t="str">
        <f t="shared" si="17"/>
        <v>Town of Ossining - 9</v>
      </c>
      <c r="B175" s="11">
        <v>130009</v>
      </c>
      <c r="C175" s="11">
        <v>203</v>
      </c>
      <c r="D175" s="11">
        <v>104</v>
      </c>
      <c r="E175" s="11">
        <v>14</v>
      </c>
      <c r="F175" s="11">
        <v>23</v>
      </c>
      <c r="G175" s="11">
        <v>1</v>
      </c>
      <c r="H175" s="23">
        <f t="shared" si="21"/>
        <v>345</v>
      </c>
      <c r="I175" s="24">
        <f t="shared" si="22"/>
        <v>10</v>
      </c>
      <c r="J175" s="23">
        <f t="shared" si="23"/>
        <v>355</v>
      </c>
    </row>
    <row r="176" spans="1:10" x14ac:dyDescent="0.25">
      <c r="A176" s="22" t="str">
        <f t="shared" si="17"/>
        <v>Town of Ossining - 10</v>
      </c>
      <c r="B176" s="11">
        <v>130010</v>
      </c>
      <c r="C176" s="11">
        <v>273</v>
      </c>
      <c r="D176" s="11">
        <v>101</v>
      </c>
      <c r="E176" s="11">
        <v>11</v>
      </c>
      <c r="F176" s="11">
        <v>43</v>
      </c>
      <c r="G176" s="11">
        <v>0</v>
      </c>
      <c r="H176" s="23">
        <f t="shared" si="21"/>
        <v>428</v>
      </c>
      <c r="I176" s="24">
        <f t="shared" si="22"/>
        <v>13</v>
      </c>
      <c r="J176" s="23">
        <f t="shared" si="23"/>
        <v>441</v>
      </c>
    </row>
    <row r="177" spans="1:10" x14ac:dyDescent="0.25">
      <c r="A177" s="22" t="str">
        <f t="shared" si="17"/>
        <v>Town of Ossining - 11</v>
      </c>
      <c r="B177" s="11">
        <v>130011</v>
      </c>
      <c r="C177" s="11">
        <v>172</v>
      </c>
      <c r="D177" s="11">
        <v>94</v>
      </c>
      <c r="E177" s="11">
        <v>11</v>
      </c>
      <c r="F177" s="11">
        <v>12</v>
      </c>
      <c r="G177" s="11">
        <v>0</v>
      </c>
      <c r="H177" s="23">
        <f t="shared" si="21"/>
        <v>289</v>
      </c>
      <c r="I177" s="24">
        <f t="shared" si="22"/>
        <v>8</v>
      </c>
      <c r="J177" s="23">
        <f t="shared" si="23"/>
        <v>297</v>
      </c>
    </row>
    <row r="178" spans="1:10" x14ac:dyDescent="0.25">
      <c r="A178" s="22" t="str">
        <f t="shared" si="17"/>
        <v>Town of Ossining - 12</v>
      </c>
      <c r="B178" s="11">
        <v>130012</v>
      </c>
      <c r="C178" s="11">
        <v>273</v>
      </c>
      <c r="D178" s="11">
        <v>172</v>
      </c>
      <c r="E178" s="11">
        <v>18</v>
      </c>
      <c r="F178" s="11">
        <v>32</v>
      </c>
      <c r="G178" s="11">
        <v>0</v>
      </c>
      <c r="H178" s="23">
        <f t="shared" si="21"/>
        <v>495</v>
      </c>
      <c r="I178" s="24">
        <f t="shared" si="22"/>
        <v>17</v>
      </c>
      <c r="J178" s="23">
        <f t="shared" si="23"/>
        <v>512</v>
      </c>
    </row>
    <row r="179" spans="1:10" x14ac:dyDescent="0.25">
      <c r="A179" s="22" t="str">
        <f t="shared" si="17"/>
        <v>Town of Ossining - 13</v>
      </c>
      <c r="B179" s="11">
        <v>130013</v>
      </c>
      <c r="C179" s="11">
        <v>241</v>
      </c>
      <c r="D179" s="11">
        <v>107</v>
      </c>
      <c r="E179" s="11">
        <v>11</v>
      </c>
      <c r="F179" s="11">
        <v>13</v>
      </c>
      <c r="G179" s="11">
        <v>0</v>
      </c>
      <c r="H179" s="23">
        <f t="shared" si="21"/>
        <v>372</v>
      </c>
      <c r="I179" s="24">
        <f t="shared" si="22"/>
        <v>11</v>
      </c>
      <c r="J179" s="23">
        <f t="shared" si="23"/>
        <v>383</v>
      </c>
    </row>
    <row r="180" spans="1:10" x14ac:dyDescent="0.25">
      <c r="A180" s="22" t="str">
        <f t="shared" si="17"/>
        <v>Town of Ossining - 14</v>
      </c>
      <c r="B180" s="11">
        <v>130014</v>
      </c>
      <c r="C180" s="11">
        <v>336</v>
      </c>
      <c r="D180" s="11">
        <v>244</v>
      </c>
      <c r="E180" s="11">
        <v>27</v>
      </c>
      <c r="F180" s="11">
        <v>28</v>
      </c>
      <c r="G180" s="11">
        <v>0</v>
      </c>
      <c r="H180" s="23">
        <f t="shared" si="21"/>
        <v>635</v>
      </c>
      <c r="I180" s="24">
        <f t="shared" si="22"/>
        <v>15</v>
      </c>
      <c r="J180" s="23">
        <f t="shared" si="23"/>
        <v>650</v>
      </c>
    </row>
    <row r="181" spans="1:10" x14ac:dyDescent="0.25">
      <c r="A181" s="22" t="str">
        <f t="shared" si="17"/>
        <v>Town of Ossining - 15</v>
      </c>
      <c r="B181" s="11">
        <v>130015</v>
      </c>
      <c r="C181" s="11">
        <v>405</v>
      </c>
      <c r="D181" s="11">
        <v>240</v>
      </c>
      <c r="E181" s="11">
        <v>23</v>
      </c>
      <c r="F181" s="11">
        <v>25</v>
      </c>
      <c r="G181" s="11">
        <v>0</v>
      </c>
      <c r="H181" s="23">
        <f t="shared" si="21"/>
        <v>693</v>
      </c>
      <c r="I181" s="24">
        <f t="shared" si="22"/>
        <v>33</v>
      </c>
      <c r="J181" s="23">
        <f t="shared" si="23"/>
        <v>726</v>
      </c>
    </row>
    <row r="182" spans="1:10" x14ac:dyDescent="0.25">
      <c r="A182" s="22" t="str">
        <f t="shared" si="17"/>
        <v>Town of Ossining - 16</v>
      </c>
      <c r="B182" s="11">
        <v>130016</v>
      </c>
      <c r="C182" s="11">
        <v>213</v>
      </c>
      <c r="D182" s="11">
        <v>121</v>
      </c>
      <c r="E182" s="11">
        <v>13</v>
      </c>
      <c r="F182" s="11">
        <v>19</v>
      </c>
      <c r="G182" s="11">
        <v>0</v>
      </c>
      <c r="H182" s="23">
        <f t="shared" si="21"/>
        <v>366</v>
      </c>
      <c r="I182" s="24">
        <f t="shared" si="22"/>
        <v>4</v>
      </c>
      <c r="J182" s="23">
        <f t="shared" si="23"/>
        <v>370</v>
      </c>
    </row>
    <row r="183" spans="1:10" x14ac:dyDescent="0.25">
      <c r="A183" s="22" t="str">
        <f t="shared" si="17"/>
        <v>Town of Ossining - 17</v>
      </c>
      <c r="B183" s="11">
        <v>130017</v>
      </c>
      <c r="C183" s="11">
        <v>334</v>
      </c>
      <c r="D183" s="11">
        <v>184</v>
      </c>
      <c r="E183" s="11">
        <v>19</v>
      </c>
      <c r="F183" s="11">
        <v>27</v>
      </c>
      <c r="G183" s="11">
        <v>0</v>
      </c>
      <c r="H183" s="23">
        <f t="shared" si="21"/>
        <v>564</v>
      </c>
      <c r="I183" s="24">
        <f t="shared" si="22"/>
        <v>14</v>
      </c>
      <c r="J183" s="23">
        <f t="shared" si="23"/>
        <v>578</v>
      </c>
    </row>
    <row r="184" spans="1:10" x14ac:dyDescent="0.25">
      <c r="A184" s="22" t="str">
        <f t="shared" si="17"/>
        <v>Town of Ossining - 18</v>
      </c>
      <c r="B184" s="11">
        <v>130018</v>
      </c>
      <c r="C184" s="11">
        <v>226</v>
      </c>
      <c r="D184" s="11">
        <v>101</v>
      </c>
      <c r="E184" s="11">
        <v>16</v>
      </c>
      <c r="F184" s="11">
        <v>21</v>
      </c>
      <c r="G184" s="11">
        <v>0</v>
      </c>
      <c r="H184" s="23">
        <f t="shared" si="21"/>
        <v>364</v>
      </c>
      <c r="I184" s="24">
        <f t="shared" si="22"/>
        <v>9</v>
      </c>
      <c r="J184" s="23">
        <f t="shared" si="23"/>
        <v>373</v>
      </c>
    </row>
    <row r="185" spans="1:10" x14ac:dyDescent="0.25">
      <c r="A185" s="22" t="str">
        <f t="shared" si="17"/>
        <v>Town of Ossining - 19</v>
      </c>
      <c r="B185" s="11">
        <v>130019</v>
      </c>
      <c r="C185" s="11">
        <v>477</v>
      </c>
      <c r="D185" s="11">
        <v>236</v>
      </c>
      <c r="E185" s="11">
        <v>17</v>
      </c>
      <c r="F185" s="11">
        <v>15</v>
      </c>
      <c r="G185" s="11">
        <v>0</v>
      </c>
      <c r="H185" s="23">
        <f t="shared" si="21"/>
        <v>745</v>
      </c>
      <c r="I185" s="24">
        <f t="shared" si="22"/>
        <v>21</v>
      </c>
      <c r="J185" s="23">
        <f t="shared" si="23"/>
        <v>766</v>
      </c>
    </row>
    <row r="186" spans="1:10" x14ac:dyDescent="0.25">
      <c r="A186" s="22" t="str">
        <f t="shared" si="17"/>
        <v>Town of Ossining - 20</v>
      </c>
      <c r="B186" s="11">
        <v>130020</v>
      </c>
      <c r="C186" s="11">
        <v>111</v>
      </c>
      <c r="D186" s="11">
        <v>72</v>
      </c>
      <c r="E186" s="11">
        <v>4</v>
      </c>
      <c r="F186" s="11">
        <v>9</v>
      </c>
      <c r="G186" s="11">
        <v>0</v>
      </c>
      <c r="H186" s="23">
        <f t="shared" si="21"/>
        <v>196</v>
      </c>
      <c r="I186" s="24">
        <f t="shared" si="22"/>
        <v>1</v>
      </c>
      <c r="J186" s="23">
        <f t="shared" si="23"/>
        <v>197</v>
      </c>
    </row>
    <row r="187" spans="1:10" x14ac:dyDescent="0.25">
      <c r="A187" s="22" t="str">
        <f t="shared" si="17"/>
        <v>Town of Ossining - 21</v>
      </c>
      <c r="B187" s="11">
        <v>130021</v>
      </c>
      <c r="C187" s="11">
        <v>270</v>
      </c>
      <c r="D187" s="11">
        <v>138</v>
      </c>
      <c r="E187" s="11">
        <v>12</v>
      </c>
      <c r="F187" s="11">
        <v>27</v>
      </c>
      <c r="G187" s="11">
        <v>0</v>
      </c>
      <c r="H187" s="23">
        <f t="shared" si="21"/>
        <v>447</v>
      </c>
      <c r="I187" s="24">
        <f t="shared" si="22"/>
        <v>10</v>
      </c>
      <c r="J187" s="23">
        <f t="shared" si="23"/>
        <v>457</v>
      </c>
    </row>
    <row r="188" spans="1:10" x14ac:dyDescent="0.25">
      <c r="A188" s="22" t="str">
        <f t="shared" si="17"/>
        <v>Town of Ossining - 22</v>
      </c>
      <c r="B188" s="11">
        <v>130022</v>
      </c>
      <c r="C188" s="11">
        <v>209</v>
      </c>
      <c r="D188" s="11">
        <v>87</v>
      </c>
      <c r="E188" s="11">
        <v>11</v>
      </c>
      <c r="F188" s="11">
        <v>21</v>
      </c>
      <c r="G188" s="11">
        <v>0</v>
      </c>
      <c r="H188" s="23">
        <f t="shared" si="21"/>
        <v>328</v>
      </c>
      <c r="I188" s="24">
        <f t="shared" si="22"/>
        <v>13</v>
      </c>
      <c r="J188" s="23">
        <f t="shared" si="23"/>
        <v>341</v>
      </c>
    </row>
    <row r="189" spans="1:10" x14ac:dyDescent="0.25">
      <c r="A189" s="22" t="str">
        <f t="shared" si="17"/>
        <v>Town of Ossining - 23</v>
      </c>
      <c r="B189" s="11">
        <v>130023</v>
      </c>
      <c r="C189" s="11">
        <v>195</v>
      </c>
      <c r="D189" s="11">
        <v>116</v>
      </c>
      <c r="E189" s="11">
        <v>5</v>
      </c>
      <c r="F189" s="11">
        <v>11</v>
      </c>
      <c r="G189" s="11">
        <v>0</v>
      </c>
      <c r="H189" s="23">
        <f t="shared" si="21"/>
        <v>327</v>
      </c>
      <c r="I189" s="24">
        <f t="shared" si="22"/>
        <v>8</v>
      </c>
      <c r="J189" s="23">
        <f t="shared" si="23"/>
        <v>335</v>
      </c>
    </row>
    <row r="190" spans="1:10" x14ac:dyDescent="0.25">
      <c r="A190" s="22" t="str">
        <f t="shared" si="17"/>
        <v>Town of Ossining - 24</v>
      </c>
      <c r="B190" s="11">
        <v>130024</v>
      </c>
      <c r="C190" s="11">
        <v>75</v>
      </c>
      <c r="D190" s="11">
        <v>16</v>
      </c>
      <c r="E190" s="11">
        <v>2</v>
      </c>
      <c r="F190" s="11">
        <v>3</v>
      </c>
      <c r="G190" s="11">
        <v>0</v>
      </c>
      <c r="H190" s="23">
        <f t="shared" si="21"/>
        <v>96</v>
      </c>
      <c r="I190" s="24">
        <f t="shared" si="22"/>
        <v>7</v>
      </c>
      <c r="J190" s="23">
        <f t="shared" si="23"/>
        <v>103</v>
      </c>
    </row>
    <row r="191" spans="1:10" x14ac:dyDescent="0.25">
      <c r="A191" s="22" t="str">
        <f t="shared" si="17"/>
        <v>Town of Ossining - 25</v>
      </c>
      <c r="B191" s="11">
        <v>130025</v>
      </c>
      <c r="C191" s="11">
        <v>115</v>
      </c>
      <c r="D191" s="11">
        <v>5</v>
      </c>
      <c r="E191" s="11">
        <v>1</v>
      </c>
      <c r="F191" s="11">
        <v>3</v>
      </c>
      <c r="G191" s="11">
        <v>0</v>
      </c>
      <c r="H191" s="23">
        <f t="shared" si="21"/>
        <v>124</v>
      </c>
      <c r="I191" s="24">
        <f t="shared" si="22"/>
        <v>6</v>
      </c>
      <c r="J191" s="23">
        <f t="shared" si="23"/>
        <v>130</v>
      </c>
    </row>
    <row r="192" spans="1:10" x14ac:dyDescent="0.25">
      <c r="A192" s="22" t="str">
        <f t="shared" si="17"/>
        <v>Town of Ossining - 26</v>
      </c>
      <c r="B192" s="11">
        <v>130026</v>
      </c>
      <c r="C192" s="11">
        <v>394</v>
      </c>
      <c r="D192" s="11">
        <v>188</v>
      </c>
      <c r="E192" s="11">
        <v>14</v>
      </c>
      <c r="F192" s="11">
        <v>12</v>
      </c>
      <c r="G192" s="11">
        <v>1</v>
      </c>
      <c r="H192" s="23">
        <f t="shared" si="21"/>
        <v>609</v>
      </c>
      <c r="I192" s="24">
        <f t="shared" si="22"/>
        <v>23</v>
      </c>
      <c r="J192" s="23">
        <f t="shared" si="23"/>
        <v>632</v>
      </c>
    </row>
    <row r="193" spans="1:10" x14ac:dyDescent="0.25">
      <c r="A193" s="22" t="str">
        <f t="shared" si="17"/>
        <v>Town of Ossining - 27</v>
      </c>
      <c r="B193" s="11">
        <v>130027</v>
      </c>
      <c r="C193" s="11">
        <v>359</v>
      </c>
      <c r="D193" s="11">
        <v>141</v>
      </c>
      <c r="E193" s="11">
        <v>10</v>
      </c>
      <c r="F193" s="11">
        <v>20</v>
      </c>
      <c r="G193" s="11">
        <v>0</v>
      </c>
      <c r="H193" s="23">
        <f t="shared" si="21"/>
        <v>530</v>
      </c>
      <c r="I193" s="24">
        <f t="shared" si="22"/>
        <v>10</v>
      </c>
      <c r="J193" s="23">
        <f t="shared" si="23"/>
        <v>540</v>
      </c>
    </row>
    <row r="194" spans="1:10" x14ac:dyDescent="0.25">
      <c r="A194" s="22" t="str">
        <f t="shared" si="17"/>
        <v>Town of Ossining - 28</v>
      </c>
      <c r="B194" s="11">
        <v>130028</v>
      </c>
      <c r="C194" s="11">
        <v>440</v>
      </c>
      <c r="D194" s="11">
        <v>196</v>
      </c>
      <c r="E194" s="11">
        <v>19</v>
      </c>
      <c r="F194" s="11">
        <v>30</v>
      </c>
      <c r="G194" s="11">
        <v>0</v>
      </c>
      <c r="H194" s="23">
        <f t="shared" si="21"/>
        <v>685</v>
      </c>
      <c r="I194" s="24">
        <f t="shared" si="22"/>
        <v>18</v>
      </c>
      <c r="J194" s="23">
        <f t="shared" si="23"/>
        <v>703</v>
      </c>
    </row>
    <row r="195" spans="1:10" x14ac:dyDescent="0.25">
      <c r="A195" s="22" t="str">
        <f t="shared" si="17"/>
        <v>Town of Ossining - 29</v>
      </c>
      <c r="B195" s="11">
        <v>130029</v>
      </c>
      <c r="C195" s="11">
        <v>289</v>
      </c>
      <c r="D195" s="11">
        <v>105</v>
      </c>
      <c r="E195" s="11">
        <v>11</v>
      </c>
      <c r="F195" s="11">
        <v>8</v>
      </c>
      <c r="G195" s="11">
        <v>0</v>
      </c>
      <c r="H195" s="23">
        <f t="shared" si="21"/>
        <v>413</v>
      </c>
      <c r="I195" s="24">
        <f t="shared" si="22"/>
        <v>8</v>
      </c>
      <c r="J195" s="23">
        <f t="shared" si="23"/>
        <v>421</v>
      </c>
    </row>
    <row r="196" spans="1:10" ht="13.8" thickBot="1" x14ac:dyDescent="0.3">
      <c r="A196" s="18" t="str">
        <f t="shared" si="17"/>
        <v>Town of Ossining - 30</v>
      </c>
      <c r="B196" s="19">
        <v>130030</v>
      </c>
      <c r="C196" s="19">
        <v>250</v>
      </c>
      <c r="D196" s="19">
        <v>105</v>
      </c>
      <c r="E196" s="19">
        <v>14</v>
      </c>
      <c r="F196" s="19">
        <v>18</v>
      </c>
      <c r="G196" s="19">
        <v>0</v>
      </c>
      <c r="H196" s="19">
        <f t="shared" si="21"/>
        <v>387</v>
      </c>
      <c r="I196" s="26">
        <f t="shared" si="22"/>
        <v>4</v>
      </c>
      <c r="J196" s="19">
        <f t="shared" si="23"/>
        <v>391</v>
      </c>
    </row>
    <row r="197" spans="1:10" x14ac:dyDescent="0.25">
      <c r="A197" s="22"/>
      <c r="B197" s="13" t="s">
        <v>977</v>
      </c>
      <c r="C197" s="11">
        <f>SUM(C167:C196)</f>
        <v>7864</v>
      </c>
      <c r="D197" s="11">
        <f t="shared" ref="D197:J197" si="24">SUM(D167:D196)</f>
        <v>3520</v>
      </c>
      <c r="E197" s="11">
        <f t="shared" si="24"/>
        <v>367</v>
      </c>
      <c r="F197" s="11">
        <f t="shared" si="24"/>
        <v>605</v>
      </c>
      <c r="G197" s="11">
        <f t="shared" si="24"/>
        <v>2</v>
      </c>
      <c r="H197" s="11">
        <f t="shared" si="24"/>
        <v>12358</v>
      </c>
      <c r="I197" s="11">
        <f t="shared" si="24"/>
        <v>377</v>
      </c>
      <c r="J197" s="11">
        <f t="shared" si="24"/>
        <v>12735</v>
      </c>
    </row>
    <row r="198" spans="1:10" x14ac:dyDescent="0.25">
      <c r="A198" s="22" t="str">
        <f t="shared" si="17"/>
        <v>Town of Pound Ridge - 1</v>
      </c>
      <c r="B198" s="11">
        <v>150001</v>
      </c>
      <c r="C198" s="11">
        <v>456</v>
      </c>
      <c r="D198" s="11">
        <v>231</v>
      </c>
      <c r="E198" s="11">
        <v>18</v>
      </c>
      <c r="F198" s="11">
        <v>20</v>
      </c>
      <c r="G198" s="11">
        <v>0</v>
      </c>
      <c r="H198" s="23">
        <f t="shared" si="21"/>
        <v>725</v>
      </c>
      <c r="I198" s="24">
        <f t="shared" si="22"/>
        <v>10</v>
      </c>
      <c r="J198" s="23">
        <f t="shared" si="23"/>
        <v>735</v>
      </c>
    </row>
    <row r="199" spans="1:10" x14ac:dyDescent="0.25">
      <c r="A199" s="22" t="str">
        <f t="shared" si="17"/>
        <v>Town of Pound Ridge - 2</v>
      </c>
      <c r="B199" s="11">
        <v>150002</v>
      </c>
      <c r="C199" s="11">
        <v>499</v>
      </c>
      <c r="D199" s="11">
        <v>221</v>
      </c>
      <c r="E199" s="11">
        <v>15</v>
      </c>
      <c r="F199" s="11">
        <v>15</v>
      </c>
      <c r="G199" s="11">
        <v>0</v>
      </c>
      <c r="H199" s="23">
        <f t="shared" si="21"/>
        <v>750</v>
      </c>
      <c r="I199" s="24">
        <f t="shared" si="22"/>
        <v>7</v>
      </c>
      <c r="J199" s="23">
        <f t="shared" si="23"/>
        <v>757</v>
      </c>
    </row>
    <row r="200" spans="1:10" x14ac:dyDescent="0.25">
      <c r="A200" s="22" t="str">
        <f t="shared" si="17"/>
        <v>Town of Pound Ridge - 3</v>
      </c>
      <c r="B200" s="11">
        <v>150003</v>
      </c>
      <c r="C200" s="11">
        <v>378</v>
      </c>
      <c r="D200" s="11">
        <v>169</v>
      </c>
      <c r="E200" s="11">
        <v>21</v>
      </c>
      <c r="F200" s="11">
        <v>12</v>
      </c>
      <c r="G200" s="11">
        <v>0</v>
      </c>
      <c r="H200" s="23">
        <f t="shared" si="21"/>
        <v>580</v>
      </c>
      <c r="I200" s="24">
        <f t="shared" si="22"/>
        <v>6</v>
      </c>
      <c r="J200" s="23">
        <f t="shared" si="23"/>
        <v>586</v>
      </c>
    </row>
    <row r="201" spans="1:10" ht="13.8" thickBot="1" x14ac:dyDescent="0.3">
      <c r="A201" s="18" t="str">
        <f t="shared" si="17"/>
        <v>Town of Pound Ridge - 4</v>
      </c>
      <c r="B201" s="19">
        <v>150004</v>
      </c>
      <c r="C201" s="19">
        <v>383</v>
      </c>
      <c r="D201" s="19">
        <v>201</v>
      </c>
      <c r="E201" s="19">
        <v>13</v>
      </c>
      <c r="F201" s="19">
        <v>14</v>
      </c>
      <c r="G201" s="19">
        <v>0</v>
      </c>
      <c r="H201" s="19">
        <f t="shared" si="21"/>
        <v>611</v>
      </c>
      <c r="I201" s="26">
        <f t="shared" si="22"/>
        <v>9</v>
      </c>
      <c r="J201" s="19">
        <f t="shared" si="23"/>
        <v>620</v>
      </c>
    </row>
    <row r="202" spans="1:10" x14ac:dyDescent="0.25">
      <c r="A202" s="22"/>
      <c r="B202" s="13" t="s">
        <v>977</v>
      </c>
      <c r="C202" s="11">
        <f>SUM(C198:C201)</f>
        <v>1716</v>
      </c>
      <c r="D202" s="11">
        <f t="shared" ref="D202:J202" si="25">SUM(D198:D201)</f>
        <v>822</v>
      </c>
      <c r="E202" s="11">
        <f t="shared" si="25"/>
        <v>67</v>
      </c>
      <c r="F202" s="11">
        <f t="shared" si="25"/>
        <v>61</v>
      </c>
      <c r="G202" s="11">
        <f t="shared" si="25"/>
        <v>0</v>
      </c>
      <c r="H202" s="11">
        <f t="shared" si="25"/>
        <v>2666</v>
      </c>
      <c r="I202" s="11">
        <f t="shared" si="25"/>
        <v>32</v>
      </c>
      <c r="J202" s="11">
        <f t="shared" si="25"/>
        <v>2698</v>
      </c>
    </row>
    <row r="203" spans="1:10" x14ac:dyDescent="0.25">
      <c r="A203" s="22" t="str">
        <f t="shared" si="17"/>
        <v>Town of Somers - 1</v>
      </c>
      <c r="B203" s="11">
        <v>180001</v>
      </c>
      <c r="C203" s="11">
        <v>223</v>
      </c>
      <c r="D203" s="11">
        <v>279</v>
      </c>
      <c r="E203" s="11">
        <v>21</v>
      </c>
      <c r="F203" s="11">
        <v>10</v>
      </c>
      <c r="G203" s="11">
        <v>1</v>
      </c>
      <c r="H203" s="23">
        <f t="shared" si="21"/>
        <v>534</v>
      </c>
      <c r="I203" s="24">
        <f t="shared" si="22"/>
        <v>10</v>
      </c>
      <c r="J203" s="23">
        <f t="shared" si="23"/>
        <v>544</v>
      </c>
    </row>
    <row r="204" spans="1:10" x14ac:dyDescent="0.25">
      <c r="A204" s="22" t="str">
        <f t="shared" si="17"/>
        <v>Town of Somers - 2</v>
      </c>
      <c r="B204" s="11">
        <v>180002</v>
      </c>
      <c r="C204" s="11">
        <v>337</v>
      </c>
      <c r="D204" s="11">
        <v>331</v>
      </c>
      <c r="E204" s="11">
        <v>28</v>
      </c>
      <c r="F204" s="11">
        <v>11</v>
      </c>
      <c r="G204" s="11">
        <v>0</v>
      </c>
      <c r="H204" s="23">
        <f t="shared" si="21"/>
        <v>707</v>
      </c>
      <c r="I204" s="24">
        <f t="shared" si="22"/>
        <v>14</v>
      </c>
      <c r="J204" s="23">
        <f t="shared" si="23"/>
        <v>721</v>
      </c>
    </row>
    <row r="205" spans="1:10" x14ac:dyDescent="0.25">
      <c r="A205" s="22" t="str">
        <f t="shared" si="17"/>
        <v>Town of Somers - 3</v>
      </c>
      <c r="B205" s="11">
        <v>180003</v>
      </c>
      <c r="C205" s="11">
        <v>228</v>
      </c>
      <c r="D205" s="11">
        <v>305</v>
      </c>
      <c r="E205" s="11">
        <v>29</v>
      </c>
      <c r="F205" s="11">
        <v>10</v>
      </c>
      <c r="G205" s="11">
        <v>1</v>
      </c>
      <c r="H205" s="23">
        <f t="shared" si="21"/>
        <v>573</v>
      </c>
      <c r="I205" s="24">
        <f t="shared" si="22"/>
        <v>13</v>
      </c>
      <c r="J205" s="23">
        <f t="shared" si="23"/>
        <v>586</v>
      </c>
    </row>
    <row r="206" spans="1:10" x14ac:dyDescent="0.25">
      <c r="A206" s="22" t="str">
        <f t="shared" si="17"/>
        <v>Town of Somers - 4</v>
      </c>
      <c r="B206" s="11">
        <v>180004</v>
      </c>
      <c r="C206" s="11">
        <v>303</v>
      </c>
      <c r="D206" s="11">
        <v>312</v>
      </c>
      <c r="E206" s="11">
        <v>35</v>
      </c>
      <c r="F206" s="11">
        <v>10</v>
      </c>
      <c r="G206" s="11">
        <v>0</v>
      </c>
      <c r="H206" s="23">
        <f t="shared" si="21"/>
        <v>660</v>
      </c>
      <c r="I206" s="24">
        <f t="shared" si="22"/>
        <v>13</v>
      </c>
      <c r="J206" s="23">
        <f t="shared" si="23"/>
        <v>673</v>
      </c>
    </row>
    <row r="207" spans="1:10" x14ac:dyDescent="0.25">
      <c r="A207" s="22" t="str">
        <f t="shared" ref="A207:A272" si="26">VLOOKUP(B207,KEY,3,FALSE)</f>
        <v>Town of Somers - 5</v>
      </c>
      <c r="B207" s="11">
        <v>180005</v>
      </c>
      <c r="C207" s="11">
        <v>268</v>
      </c>
      <c r="D207" s="11">
        <v>423</v>
      </c>
      <c r="E207" s="11">
        <v>37</v>
      </c>
      <c r="F207" s="11">
        <v>10</v>
      </c>
      <c r="G207" s="11">
        <v>0</v>
      </c>
      <c r="H207" s="23">
        <f t="shared" si="21"/>
        <v>738</v>
      </c>
      <c r="I207" s="24">
        <f t="shared" si="22"/>
        <v>14</v>
      </c>
      <c r="J207" s="23">
        <f t="shared" si="23"/>
        <v>752</v>
      </c>
    </row>
    <row r="208" spans="1:10" x14ac:dyDescent="0.25">
      <c r="A208" s="22" t="str">
        <f t="shared" si="26"/>
        <v>Town of Somers - 6</v>
      </c>
      <c r="B208" s="11">
        <v>180006</v>
      </c>
      <c r="C208" s="11">
        <v>174</v>
      </c>
      <c r="D208" s="11">
        <v>229</v>
      </c>
      <c r="E208" s="11">
        <v>23</v>
      </c>
      <c r="F208" s="11">
        <v>1</v>
      </c>
      <c r="G208" s="11">
        <v>0</v>
      </c>
      <c r="H208" s="23">
        <f t="shared" si="21"/>
        <v>427</v>
      </c>
      <c r="I208" s="24">
        <f t="shared" si="22"/>
        <v>6</v>
      </c>
      <c r="J208" s="23">
        <f t="shared" si="23"/>
        <v>433</v>
      </c>
    </row>
    <row r="209" spans="1:10" x14ac:dyDescent="0.25">
      <c r="A209" s="22" t="str">
        <f t="shared" si="26"/>
        <v>Town of Somers - 7</v>
      </c>
      <c r="B209" s="11">
        <v>180007</v>
      </c>
      <c r="C209" s="11">
        <v>192</v>
      </c>
      <c r="D209" s="11">
        <v>319</v>
      </c>
      <c r="E209" s="11">
        <v>29</v>
      </c>
      <c r="F209" s="11">
        <v>7</v>
      </c>
      <c r="G209" s="11">
        <v>0</v>
      </c>
      <c r="H209" s="23">
        <f t="shared" si="21"/>
        <v>547</v>
      </c>
      <c r="I209" s="24">
        <f t="shared" si="22"/>
        <v>10</v>
      </c>
      <c r="J209" s="23">
        <f t="shared" si="23"/>
        <v>557</v>
      </c>
    </row>
    <row r="210" spans="1:10" x14ac:dyDescent="0.25">
      <c r="A210" s="22" t="str">
        <f t="shared" si="26"/>
        <v>Town of Somers - 8</v>
      </c>
      <c r="B210" s="11">
        <v>180008</v>
      </c>
      <c r="C210" s="11">
        <v>257</v>
      </c>
      <c r="D210" s="11">
        <v>333</v>
      </c>
      <c r="E210" s="11">
        <v>42</v>
      </c>
      <c r="F210" s="11">
        <v>14</v>
      </c>
      <c r="G210" s="11">
        <v>0</v>
      </c>
      <c r="H210" s="23">
        <f t="shared" si="21"/>
        <v>646</v>
      </c>
      <c r="I210" s="24">
        <f t="shared" si="22"/>
        <v>12</v>
      </c>
      <c r="J210" s="23">
        <f t="shared" si="23"/>
        <v>658</v>
      </c>
    </row>
    <row r="211" spans="1:10" x14ac:dyDescent="0.25">
      <c r="A211" s="22" t="str">
        <f t="shared" si="26"/>
        <v>Town of Somers - 9</v>
      </c>
      <c r="B211" s="11">
        <v>180009</v>
      </c>
      <c r="C211" s="11">
        <v>306</v>
      </c>
      <c r="D211" s="11">
        <v>253</v>
      </c>
      <c r="E211" s="11">
        <v>27</v>
      </c>
      <c r="F211" s="11">
        <v>15</v>
      </c>
      <c r="G211" s="11">
        <v>0</v>
      </c>
      <c r="H211" s="23">
        <f t="shared" si="21"/>
        <v>601</v>
      </c>
      <c r="I211" s="24">
        <f t="shared" si="22"/>
        <v>4</v>
      </c>
      <c r="J211" s="23">
        <f t="shared" si="23"/>
        <v>605</v>
      </c>
    </row>
    <row r="212" spans="1:10" x14ac:dyDescent="0.25">
      <c r="A212" s="22" t="str">
        <f t="shared" si="26"/>
        <v>Town of Somers - 10</v>
      </c>
      <c r="B212" s="11">
        <v>180010</v>
      </c>
      <c r="C212" s="11">
        <v>299</v>
      </c>
      <c r="D212" s="11">
        <v>219</v>
      </c>
      <c r="E212" s="11">
        <v>28</v>
      </c>
      <c r="F212" s="11">
        <v>9</v>
      </c>
      <c r="G212" s="11">
        <v>0</v>
      </c>
      <c r="H212" s="23">
        <f t="shared" si="21"/>
        <v>555</v>
      </c>
      <c r="I212" s="24">
        <f t="shared" si="22"/>
        <v>11</v>
      </c>
      <c r="J212" s="23">
        <f t="shared" si="23"/>
        <v>566</v>
      </c>
    </row>
    <row r="213" spans="1:10" x14ac:dyDescent="0.25">
      <c r="A213" s="22" t="str">
        <f t="shared" si="26"/>
        <v>Town of Somers - 11</v>
      </c>
      <c r="B213" s="11">
        <v>180011</v>
      </c>
      <c r="C213" s="11">
        <v>208</v>
      </c>
      <c r="D213" s="11">
        <v>290</v>
      </c>
      <c r="E213" s="11">
        <v>24</v>
      </c>
      <c r="F213" s="11">
        <v>8</v>
      </c>
      <c r="G213" s="11">
        <v>0</v>
      </c>
      <c r="H213" s="23">
        <f t="shared" si="21"/>
        <v>530</v>
      </c>
      <c r="I213" s="24">
        <f t="shared" si="22"/>
        <v>8</v>
      </c>
      <c r="J213" s="23">
        <f t="shared" si="23"/>
        <v>538</v>
      </c>
    </row>
    <row r="214" spans="1:10" x14ac:dyDescent="0.25">
      <c r="A214" s="22" t="str">
        <f t="shared" si="26"/>
        <v>Town of Somers - 12</v>
      </c>
      <c r="B214" s="11">
        <v>180012</v>
      </c>
      <c r="C214" s="11">
        <v>265</v>
      </c>
      <c r="D214" s="11">
        <v>333</v>
      </c>
      <c r="E214" s="11">
        <v>34</v>
      </c>
      <c r="F214" s="11">
        <v>18</v>
      </c>
      <c r="G214" s="11">
        <v>0</v>
      </c>
      <c r="H214" s="23">
        <f t="shared" si="21"/>
        <v>650</v>
      </c>
      <c r="I214" s="24">
        <f t="shared" si="22"/>
        <v>13</v>
      </c>
      <c r="J214" s="23">
        <f t="shared" si="23"/>
        <v>663</v>
      </c>
    </row>
    <row r="215" spans="1:10" x14ac:dyDescent="0.25">
      <c r="A215" s="22" t="str">
        <f t="shared" si="26"/>
        <v>Town of Somers - 13</v>
      </c>
      <c r="B215" s="11">
        <v>180013</v>
      </c>
      <c r="C215" s="11">
        <v>243</v>
      </c>
      <c r="D215" s="11">
        <v>351</v>
      </c>
      <c r="E215" s="11">
        <v>31</v>
      </c>
      <c r="F215" s="11">
        <v>8</v>
      </c>
      <c r="G215" s="11">
        <v>0</v>
      </c>
      <c r="H215" s="23">
        <f t="shared" si="21"/>
        <v>633</v>
      </c>
      <c r="I215" s="24">
        <f t="shared" si="22"/>
        <v>21</v>
      </c>
      <c r="J215" s="23">
        <f t="shared" si="23"/>
        <v>654</v>
      </c>
    </row>
    <row r="216" spans="1:10" x14ac:dyDescent="0.25">
      <c r="A216" s="22" t="str">
        <f t="shared" si="26"/>
        <v>Town of Somers - 14</v>
      </c>
      <c r="B216" s="11">
        <v>180014</v>
      </c>
      <c r="C216" s="11">
        <v>365</v>
      </c>
      <c r="D216" s="11">
        <v>310</v>
      </c>
      <c r="E216" s="11">
        <v>41</v>
      </c>
      <c r="F216" s="11">
        <v>6</v>
      </c>
      <c r="G216" s="11">
        <v>1</v>
      </c>
      <c r="H216" s="23">
        <f t="shared" si="21"/>
        <v>723</v>
      </c>
      <c r="I216" s="24">
        <f t="shared" si="22"/>
        <v>26</v>
      </c>
      <c r="J216" s="23">
        <f t="shared" si="23"/>
        <v>749</v>
      </c>
    </row>
    <row r="217" spans="1:10" x14ac:dyDescent="0.25">
      <c r="A217" s="22" t="str">
        <f t="shared" si="26"/>
        <v>Town of Somers - 15</v>
      </c>
      <c r="B217" s="11">
        <v>180015</v>
      </c>
      <c r="C217" s="11">
        <v>320</v>
      </c>
      <c r="D217" s="11">
        <v>251</v>
      </c>
      <c r="E217" s="11">
        <v>28</v>
      </c>
      <c r="F217" s="11">
        <v>10</v>
      </c>
      <c r="G217" s="11">
        <v>0</v>
      </c>
      <c r="H217" s="23">
        <f t="shared" si="21"/>
        <v>609</v>
      </c>
      <c r="I217" s="24">
        <f t="shared" si="22"/>
        <v>10</v>
      </c>
      <c r="J217" s="23">
        <f t="shared" si="23"/>
        <v>619</v>
      </c>
    </row>
    <row r="218" spans="1:10" x14ac:dyDescent="0.25">
      <c r="A218" s="22" t="str">
        <f t="shared" si="26"/>
        <v>Town of Somers - 16</v>
      </c>
      <c r="B218" s="11">
        <v>180016</v>
      </c>
      <c r="C218" s="11">
        <v>172</v>
      </c>
      <c r="D218" s="11">
        <v>168</v>
      </c>
      <c r="E218" s="11">
        <v>21</v>
      </c>
      <c r="F218" s="11">
        <v>10</v>
      </c>
      <c r="G218" s="11">
        <v>0</v>
      </c>
      <c r="H218" s="23">
        <f t="shared" si="21"/>
        <v>371</v>
      </c>
      <c r="I218" s="24">
        <f t="shared" si="22"/>
        <v>8</v>
      </c>
      <c r="J218" s="23">
        <f t="shared" si="23"/>
        <v>379</v>
      </c>
    </row>
    <row r="219" spans="1:10" x14ac:dyDescent="0.25">
      <c r="A219" s="22" t="str">
        <f t="shared" si="26"/>
        <v>Town of Somers - 17</v>
      </c>
      <c r="B219" s="11">
        <v>180017</v>
      </c>
      <c r="C219" s="11">
        <v>251</v>
      </c>
      <c r="D219" s="11">
        <v>295</v>
      </c>
      <c r="E219" s="11">
        <v>25</v>
      </c>
      <c r="F219" s="11">
        <v>11</v>
      </c>
      <c r="G219" s="11">
        <v>0</v>
      </c>
      <c r="H219" s="23">
        <f t="shared" si="21"/>
        <v>582</v>
      </c>
      <c r="I219" s="24">
        <f t="shared" si="22"/>
        <v>12</v>
      </c>
      <c r="J219" s="23">
        <f t="shared" si="23"/>
        <v>594</v>
      </c>
    </row>
    <row r="220" spans="1:10" ht="13.8" thickBot="1" x14ac:dyDescent="0.3">
      <c r="A220" s="18" t="str">
        <f t="shared" si="26"/>
        <v>Town of Somers - 18</v>
      </c>
      <c r="B220" s="19">
        <v>180018</v>
      </c>
      <c r="C220" s="19">
        <v>259</v>
      </c>
      <c r="D220" s="19">
        <v>181</v>
      </c>
      <c r="E220" s="19">
        <v>18</v>
      </c>
      <c r="F220" s="19">
        <v>3</v>
      </c>
      <c r="G220" s="19">
        <v>0</v>
      </c>
      <c r="H220" s="19">
        <f t="shared" si="21"/>
        <v>461</v>
      </c>
      <c r="I220" s="26">
        <f t="shared" si="22"/>
        <v>14</v>
      </c>
      <c r="J220" s="19">
        <f t="shared" si="23"/>
        <v>475</v>
      </c>
    </row>
    <row r="221" spans="1:10" x14ac:dyDescent="0.25">
      <c r="A221" s="22"/>
      <c r="B221" s="13" t="s">
        <v>977</v>
      </c>
      <c r="C221" s="11">
        <f>SUM(C203:C220)</f>
        <v>4670</v>
      </c>
      <c r="D221" s="11">
        <f t="shared" ref="D221:J221" si="27">SUM(D203:D220)</f>
        <v>5182</v>
      </c>
      <c r="E221" s="11">
        <f t="shared" si="27"/>
        <v>521</v>
      </c>
      <c r="F221" s="11">
        <f t="shared" si="27"/>
        <v>171</v>
      </c>
      <c r="G221" s="11">
        <f t="shared" si="27"/>
        <v>3</v>
      </c>
      <c r="H221" s="11">
        <f t="shared" si="27"/>
        <v>10547</v>
      </c>
      <c r="I221" s="11">
        <f t="shared" si="27"/>
        <v>219</v>
      </c>
      <c r="J221" s="11">
        <f t="shared" si="27"/>
        <v>10766</v>
      </c>
    </row>
    <row r="222" spans="1:10" x14ac:dyDescent="0.25">
      <c r="A222" s="22" t="str">
        <f t="shared" si="26"/>
        <v>Town of Yorktown - 1</v>
      </c>
      <c r="B222" s="11">
        <v>190001</v>
      </c>
      <c r="C222" s="11">
        <v>210</v>
      </c>
      <c r="D222" s="11">
        <v>249</v>
      </c>
      <c r="E222" s="11">
        <v>23</v>
      </c>
      <c r="F222" s="11">
        <v>17</v>
      </c>
      <c r="G222" s="11">
        <v>0</v>
      </c>
      <c r="H222" s="23">
        <f t="shared" si="21"/>
        <v>499</v>
      </c>
      <c r="I222" s="24">
        <f t="shared" si="22"/>
        <v>7</v>
      </c>
      <c r="J222" s="23">
        <f t="shared" si="23"/>
        <v>506</v>
      </c>
    </row>
    <row r="223" spans="1:10" x14ac:dyDescent="0.25">
      <c r="A223" s="22" t="str">
        <f t="shared" si="26"/>
        <v>Town of Yorktown - 2</v>
      </c>
      <c r="B223" s="11">
        <v>190002</v>
      </c>
      <c r="C223" s="11">
        <v>162</v>
      </c>
      <c r="D223" s="11">
        <v>171</v>
      </c>
      <c r="E223" s="11">
        <v>12</v>
      </c>
      <c r="F223" s="11">
        <v>11</v>
      </c>
      <c r="G223" s="11">
        <v>0</v>
      </c>
      <c r="H223" s="23">
        <f t="shared" si="21"/>
        <v>356</v>
      </c>
      <c r="I223" s="24">
        <f t="shared" si="22"/>
        <v>4</v>
      </c>
      <c r="J223" s="23">
        <f t="shared" si="23"/>
        <v>360</v>
      </c>
    </row>
    <row r="224" spans="1:10" x14ac:dyDescent="0.25">
      <c r="A224" s="22" t="str">
        <f t="shared" si="26"/>
        <v>Town of Yorktown - 3</v>
      </c>
      <c r="B224" s="11">
        <v>190003</v>
      </c>
      <c r="C224" s="11">
        <v>265</v>
      </c>
      <c r="D224" s="11">
        <v>158</v>
      </c>
      <c r="E224" s="11">
        <v>13</v>
      </c>
      <c r="F224" s="11">
        <v>15</v>
      </c>
      <c r="G224" s="11">
        <v>0</v>
      </c>
      <c r="H224" s="23">
        <f t="shared" si="21"/>
        <v>451</v>
      </c>
      <c r="I224" s="24">
        <f t="shared" si="22"/>
        <v>5</v>
      </c>
      <c r="J224" s="23">
        <f t="shared" si="23"/>
        <v>456</v>
      </c>
    </row>
    <row r="225" spans="1:10" x14ac:dyDescent="0.25">
      <c r="A225" s="22" t="str">
        <f t="shared" si="26"/>
        <v>Town of Yorktown - 4</v>
      </c>
      <c r="B225" s="11">
        <v>190004</v>
      </c>
      <c r="C225" s="11">
        <v>167</v>
      </c>
      <c r="D225" s="11">
        <v>287</v>
      </c>
      <c r="E225" s="11">
        <v>40</v>
      </c>
      <c r="F225" s="11">
        <v>9</v>
      </c>
      <c r="G225" s="11">
        <v>0</v>
      </c>
      <c r="H225" s="23">
        <f t="shared" si="21"/>
        <v>503</v>
      </c>
      <c r="I225" s="24">
        <f t="shared" si="22"/>
        <v>17</v>
      </c>
      <c r="J225" s="23">
        <f t="shared" si="23"/>
        <v>520</v>
      </c>
    </row>
    <row r="226" spans="1:10" x14ac:dyDescent="0.25">
      <c r="A226" s="22" t="str">
        <f t="shared" si="26"/>
        <v>Town of Yorktown - 5</v>
      </c>
      <c r="B226" s="11">
        <v>190005</v>
      </c>
      <c r="C226" s="11">
        <v>209</v>
      </c>
      <c r="D226" s="11">
        <v>243</v>
      </c>
      <c r="E226" s="11">
        <v>29</v>
      </c>
      <c r="F226" s="11">
        <v>9</v>
      </c>
      <c r="G226" s="11">
        <v>0</v>
      </c>
      <c r="H226" s="23">
        <f t="shared" si="21"/>
        <v>490</v>
      </c>
      <c r="I226" s="24">
        <f t="shared" si="22"/>
        <v>9</v>
      </c>
      <c r="J226" s="23">
        <f t="shared" si="23"/>
        <v>499</v>
      </c>
    </row>
    <row r="227" spans="1:10" x14ac:dyDescent="0.25">
      <c r="A227" s="22" t="str">
        <f t="shared" si="26"/>
        <v>Town of Yorktown - 6</v>
      </c>
      <c r="B227" s="11">
        <v>190006</v>
      </c>
      <c r="C227" s="11">
        <v>177</v>
      </c>
      <c r="D227" s="11">
        <v>161</v>
      </c>
      <c r="E227" s="11">
        <v>14</v>
      </c>
      <c r="F227" s="11">
        <v>15</v>
      </c>
      <c r="G227" s="11">
        <v>0</v>
      </c>
      <c r="H227" s="23">
        <f t="shared" si="21"/>
        <v>367</v>
      </c>
      <c r="I227" s="24">
        <f t="shared" si="22"/>
        <v>3</v>
      </c>
      <c r="J227" s="23">
        <f t="shared" si="23"/>
        <v>370</v>
      </c>
    </row>
    <row r="228" spans="1:10" x14ac:dyDescent="0.25">
      <c r="A228" s="22" t="str">
        <f t="shared" si="26"/>
        <v>Town of Yorktown - 7</v>
      </c>
      <c r="B228" s="11">
        <v>190007</v>
      </c>
      <c r="C228" s="11">
        <v>166</v>
      </c>
      <c r="D228" s="11">
        <v>184</v>
      </c>
      <c r="E228" s="11">
        <v>18</v>
      </c>
      <c r="F228" s="11">
        <v>11</v>
      </c>
      <c r="G228" s="11">
        <v>0</v>
      </c>
      <c r="H228" s="23">
        <f t="shared" si="21"/>
        <v>379</v>
      </c>
      <c r="I228" s="24">
        <f t="shared" si="22"/>
        <v>16</v>
      </c>
      <c r="J228" s="23">
        <f t="shared" si="23"/>
        <v>395</v>
      </c>
    </row>
    <row r="229" spans="1:10" x14ac:dyDescent="0.25">
      <c r="A229" s="22" t="str">
        <f t="shared" si="26"/>
        <v>Town of Yorktown - 8</v>
      </c>
      <c r="B229" s="11">
        <v>190008</v>
      </c>
      <c r="C229" s="11">
        <v>160</v>
      </c>
      <c r="D229" s="11">
        <v>165</v>
      </c>
      <c r="E229" s="11">
        <v>14</v>
      </c>
      <c r="F229" s="11">
        <v>8</v>
      </c>
      <c r="G229" s="11">
        <v>0</v>
      </c>
      <c r="H229" s="23">
        <f t="shared" si="21"/>
        <v>347</v>
      </c>
      <c r="I229" s="24">
        <f t="shared" si="22"/>
        <v>2</v>
      </c>
      <c r="J229" s="23">
        <f t="shared" si="23"/>
        <v>349</v>
      </c>
    </row>
    <row r="230" spans="1:10" x14ac:dyDescent="0.25">
      <c r="A230" s="22" t="str">
        <f t="shared" si="26"/>
        <v>Town of Yorktown - 9</v>
      </c>
      <c r="B230" s="11">
        <v>190009</v>
      </c>
      <c r="C230" s="11">
        <v>277</v>
      </c>
      <c r="D230" s="11">
        <v>301</v>
      </c>
      <c r="E230" s="11">
        <v>30</v>
      </c>
      <c r="F230" s="11">
        <v>23</v>
      </c>
      <c r="G230" s="11">
        <v>0</v>
      </c>
      <c r="H230" s="23">
        <f t="shared" si="21"/>
        <v>631</v>
      </c>
      <c r="I230" s="24">
        <f t="shared" si="22"/>
        <v>14</v>
      </c>
      <c r="J230" s="23">
        <f t="shared" si="23"/>
        <v>645</v>
      </c>
    </row>
    <row r="231" spans="1:10" x14ac:dyDescent="0.25">
      <c r="A231" s="22" t="str">
        <f t="shared" si="26"/>
        <v>Town of Yorktown - 10</v>
      </c>
      <c r="B231" s="11">
        <v>190010</v>
      </c>
      <c r="C231" s="11">
        <v>77</v>
      </c>
      <c r="D231" s="11">
        <v>102</v>
      </c>
      <c r="E231" s="11">
        <v>11</v>
      </c>
      <c r="F231" s="11">
        <v>6</v>
      </c>
      <c r="G231" s="11">
        <v>0</v>
      </c>
      <c r="H231" s="23">
        <f t="shared" si="21"/>
        <v>196</v>
      </c>
      <c r="I231" s="24">
        <f t="shared" si="22"/>
        <v>7</v>
      </c>
      <c r="J231" s="23">
        <f t="shared" si="23"/>
        <v>203</v>
      </c>
    </row>
    <row r="232" spans="1:10" x14ac:dyDescent="0.25">
      <c r="A232" s="22" t="str">
        <f t="shared" si="26"/>
        <v>Town of Yorktown - 11</v>
      </c>
      <c r="B232" s="11">
        <v>190011</v>
      </c>
      <c r="C232" s="11">
        <v>190</v>
      </c>
      <c r="D232" s="11">
        <v>292</v>
      </c>
      <c r="E232" s="11">
        <v>19</v>
      </c>
      <c r="F232" s="11">
        <v>7</v>
      </c>
      <c r="G232" s="11">
        <v>0</v>
      </c>
      <c r="H232" s="23">
        <f t="shared" si="21"/>
        <v>508</v>
      </c>
      <c r="I232" s="24">
        <f t="shared" si="22"/>
        <v>5</v>
      </c>
      <c r="J232" s="23">
        <f t="shared" si="23"/>
        <v>513</v>
      </c>
    </row>
    <row r="233" spans="1:10" x14ac:dyDescent="0.25">
      <c r="A233" s="22" t="str">
        <f t="shared" si="26"/>
        <v>Town of Yorktown - 12</v>
      </c>
      <c r="B233" s="11">
        <v>190012</v>
      </c>
      <c r="C233" s="11">
        <v>106</v>
      </c>
      <c r="D233" s="11">
        <v>117</v>
      </c>
      <c r="E233" s="11">
        <v>10</v>
      </c>
      <c r="F233" s="11">
        <v>5</v>
      </c>
      <c r="G233" s="11">
        <v>0</v>
      </c>
      <c r="H233" s="23">
        <f t="shared" si="21"/>
        <v>238</v>
      </c>
      <c r="I233" s="24">
        <f t="shared" si="22"/>
        <v>4</v>
      </c>
      <c r="J233" s="23">
        <f t="shared" si="23"/>
        <v>242</v>
      </c>
    </row>
    <row r="234" spans="1:10" x14ac:dyDescent="0.25">
      <c r="A234" s="22" t="str">
        <f t="shared" si="26"/>
        <v>Town of Yorktown - 13</v>
      </c>
      <c r="B234" s="11">
        <v>190013</v>
      </c>
      <c r="C234" s="11">
        <v>206</v>
      </c>
      <c r="D234" s="11">
        <v>225</v>
      </c>
      <c r="E234" s="11">
        <v>27</v>
      </c>
      <c r="F234" s="11">
        <v>16</v>
      </c>
      <c r="G234" s="11">
        <v>0</v>
      </c>
      <c r="H234" s="23">
        <f t="shared" si="21"/>
        <v>474</v>
      </c>
      <c r="I234" s="24">
        <f t="shared" si="22"/>
        <v>7</v>
      </c>
      <c r="J234" s="23">
        <f t="shared" si="23"/>
        <v>481</v>
      </c>
    </row>
    <row r="235" spans="1:10" x14ac:dyDescent="0.25">
      <c r="A235" s="22" t="str">
        <f t="shared" si="26"/>
        <v>Town of Yorktown - 14</v>
      </c>
      <c r="B235" s="11">
        <v>190014</v>
      </c>
      <c r="C235" s="11">
        <v>104</v>
      </c>
      <c r="D235" s="11">
        <v>250</v>
      </c>
      <c r="E235" s="11">
        <v>20</v>
      </c>
      <c r="F235" s="11">
        <v>8</v>
      </c>
      <c r="G235" s="11">
        <v>0</v>
      </c>
      <c r="H235" s="23">
        <f t="shared" si="21"/>
        <v>382</v>
      </c>
      <c r="I235" s="24">
        <f t="shared" si="22"/>
        <v>7</v>
      </c>
      <c r="J235" s="23">
        <f t="shared" si="23"/>
        <v>389</v>
      </c>
    </row>
    <row r="236" spans="1:10" x14ac:dyDescent="0.25">
      <c r="A236" s="22" t="str">
        <f t="shared" si="26"/>
        <v>Town of Yorktown - 15</v>
      </c>
      <c r="B236" s="11">
        <v>190015</v>
      </c>
      <c r="C236" s="11">
        <v>167</v>
      </c>
      <c r="D236" s="11">
        <v>181</v>
      </c>
      <c r="E236" s="11">
        <v>25</v>
      </c>
      <c r="F236" s="11">
        <v>7</v>
      </c>
      <c r="G236" s="11">
        <v>0</v>
      </c>
      <c r="H236" s="23">
        <f t="shared" si="21"/>
        <v>380</v>
      </c>
      <c r="I236" s="24">
        <f t="shared" si="22"/>
        <v>6</v>
      </c>
      <c r="J236" s="23">
        <f t="shared" si="23"/>
        <v>386</v>
      </c>
    </row>
    <row r="237" spans="1:10" x14ac:dyDescent="0.25">
      <c r="A237" s="22" t="str">
        <f t="shared" si="26"/>
        <v>Town of Yorktown - 16</v>
      </c>
      <c r="B237" s="11">
        <v>190016</v>
      </c>
      <c r="C237" s="11">
        <v>111</v>
      </c>
      <c r="D237" s="11">
        <v>159</v>
      </c>
      <c r="E237" s="11">
        <v>23</v>
      </c>
      <c r="F237" s="11">
        <v>8</v>
      </c>
      <c r="G237" s="11">
        <v>0</v>
      </c>
      <c r="H237" s="23">
        <f t="shared" si="21"/>
        <v>301</v>
      </c>
      <c r="I237" s="24">
        <f t="shared" si="22"/>
        <v>8</v>
      </c>
      <c r="J237" s="23">
        <f t="shared" si="23"/>
        <v>309</v>
      </c>
    </row>
    <row r="238" spans="1:10" x14ac:dyDescent="0.25">
      <c r="A238" s="22" t="str">
        <f t="shared" si="26"/>
        <v>Town of Yorktown - 17</v>
      </c>
      <c r="B238" s="11">
        <v>190017</v>
      </c>
      <c r="C238" s="11">
        <v>199</v>
      </c>
      <c r="D238" s="11">
        <v>217</v>
      </c>
      <c r="E238" s="11">
        <v>19</v>
      </c>
      <c r="F238" s="11">
        <v>15</v>
      </c>
      <c r="G238" s="11">
        <v>0</v>
      </c>
      <c r="H238" s="23">
        <f t="shared" si="21"/>
        <v>450</v>
      </c>
      <c r="I238" s="24">
        <f t="shared" si="22"/>
        <v>12</v>
      </c>
      <c r="J238" s="23">
        <f t="shared" si="23"/>
        <v>462</v>
      </c>
    </row>
    <row r="239" spans="1:10" x14ac:dyDescent="0.25">
      <c r="A239" s="22" t="str">
        <f t="shared" si="26"/>
        <v>Town of Yorktown - 18</v>
      </c>
      <c r="B239" s="11">
        <v>190018</v>
      </c>
      <c r="C239" s="11">
        <v>207</v>
      </c>
      <c r="D239" s="11">
        <v>202</v>
      </c>
      <c r="E239" s="11">
        <v>14</v>
      </c>
      <c r="F239" s="11">
        <v>6</v>
      </c>
      <c r="G239" s="11">
        <v>0</v>
      </c>
      <c r="H239" s="23">
        <f t="shared" si="21"/>
        <v>429</v>
      </c>
      <c r="I239" s="24">
        <f t="shared" si="22"/>
        <v>13</v>
      </c>
      <c r="J239" s="23">
        <f t="shared" si="23"/>
        <v>442</v>
      </c>
    </row>
    <row r="240" spans="1:10" x14ac:dyDescent="0.25">
      <c r="A240" s="22" t="str">
        <f t="shared" si="26"/>
        <v>Town of Yorktown - 19</v>
      </c>
      <c r="B240" s="11">
        <v>190019</v>
      </c>
      <c r="C240" s="11">
        <v>235</v>
      </c>
      <c r="D240" s="11">
        <v>378</v>
      </c>
      <c r="E240" s="11">
        <v>33</v>
      </c>
      <c r="F240" s="11">
        <v>7</v>
      </c>
      <c r="G240" s="11">
        <v>0</v>
      </c>
      <c r="H240" s="23">
        <f t="shared" ref="H240:H286" si="28">SUM(C240:G240)</f>
        <v>653</v>
      </c>
      <c r="I240" s="24">
        <f t="shared" ref="I240:I286" si="29">SUM(J240-H240)</f>
        <v>17</v>
      </c>
      <c r="J240" s="23">
        <f t="shared" ref="J240:J286" si="30">VLOOKUP(B240,KEY,2,FALSE)</f>
        <v>670</v>
      </c>
    </row>
    <row r="241" spans="1:10" x14ac:dyDescent="0.25">
      <c r="A241" s="22" t="str">
        <f t="shared" si="26"/>
        <v>Town of Yorktown - 20</v>
      </c>
      <c r="B241" s="11">
        <v>190020</v>
      </c>
      <c r="C241" s="11">
        <v>251</v>
      </c>
      <c r="D241" s="11">
        <v>328</v>
      </c>
      <c r="E241" s="11">
        <v>26</v>
      </c>
      <c r="F241" s="11">
        <v>20</v>
      </c>
      <c r="G241" s="11">
        <v>0</v>
      </c>
      <c r="H241" s="23">
        <f t="shared" si="28"/>
        <v>625</v>
      </c>
      <c r="I241" s="24">
        <f t="shared" si="29"/>
        <v>15</v>
      </c>
      <c r="J241" s="23">
        <f t="shared" si="30"/>
        <v>640</v>
      </c>
    </row>
    <row r="242" spans="1:10" x14ac:dyDescent="0.25">
      <c r="A242" s="22" t="str">
        <f t="shared" si="26"/>
        <v>Town of Yorktown - 21</v>
      </c>
      <c r="B242" s="11">
        <v>190021</v>
      </c>
      <c r="C242" s="11">
        <v>201</v>
      </c>
      <c r="D242" s="11">
        <v>233</v>
      </c>
      <c r="E242" s="11">
        <v>26</v>
      </c>
      <c r="F242" s="11">
        <v>12</v>
      </c>
      <c r="G242" s="11">
        <v>0</v>
      </c>
      <c r="H242" s="23">
        <f t="shared" si="28"/>
        <v>472</v>
      </c>
      <c r="I242" s="24">
        <f t="shared" si="29"/>
        <v>21</v>
      </c>
      <c r="J242" s="23">
        <f t="shared" si="30"/>
        <v>493</v>
      </c>
    </row>
    <row r="243" spans="1:10" x14ac:dyDescent="0.25">
      <c r="A243" s="22" t="str">
        <f t="shared" si="26"/>
        <v>Town of Yorktown - 22</v>
      </c>
      <c r="B243" s="11">
        <v>190022</v>
      </c>
      <c r="C243" s="11">
        <v>140</v>
      </c>
      <c r="D243" s="11">
        <v>191</v>
      </c>
      <c r="E243" s="11">
        <v>23</v>
      </c>
      <c r="F243" s="11">
        <v>13</v>
      </c>
      <c r="G243" s="11">
        <v>1</v>
      </c>
      <c r="H243" s="23">
        <f t="shared" si="28"/>
        <v>368</v>
      </c>
      <c r="I243" s="24">
        <f t="shared" si="29"/>
        <v>10</v>
      </c>
      <c r="J243" s="23">
        <f t="shared" si="30"/>
        <v>378</v>
      </c>
    </row>
    <row r="244" spans="1:10" x14ac:dyDescent="0.25">
      <c r="A244" s="22" t="str">
        <f t="shared" si="26"/>
        <v>Town of Yorktown - 23</v>
      </c>
      <c r="B244" s="11">
        <v>190023</v>
      </c>
      <c r="C244" s="11">
        <v>144</v>
      </c>
      <c r="D244" s="11">
        <v>224</v>
      </c>
      <c r="E244" s="11">
        <v>22</v>
      </c>
      <c r="F244" s="11">
        <v>4</v>
      </c>
      <c r="G244" s="11">
        <v>0</v>
      </c>
      <c r="H244" s="23">
        <f t="shared" si="28"/>
        <v>394</v>
      </c>
      <c r="I244" s="24">
        <f t="shared" si="29"/>
        <v>22</v>
      </c>
      <c r="J244" s="23">
        <f t="shared" si="30"/>
        <v>416</v>
      </c>
    </row>
    <row r="245" spans="1:10" x14ac:dyDescent="0.25">
      <c r="A245" s="22" t="str">
        <f t="shared" si="26"/>
        <v>Town of Yorktown - 24</v>
      </c>
      <c r="B245" s="11">
        <v>190024</v>
      </c>
      <c r="C245" s="11">
        <v>108</v>
      </c>
      <c r="D245" s="11">
        <v>115</v>
      </c>
      <c r="E245" s="11">
        <v>8</v>
      </c>
      <c r="F245" s="11">
        <v>6</v>
      </c>
      <c r="G245" s="11">
        <v>0</v>
      </c>
      <c r="H245" s="23">
        <f t="shared" si="28"/>
        <v>237</v>
      </c>
      <c r="I245" s="24">
        <f t="shared" si="29"/>
        <v>7</v>
      </c>
      <c r="J245" s="23">
        <f t="shared" si="30"/>
        <v>244</v>
      </c>
    </row>
    <row r="246" spans="1:10" x14ac:dyDescent="0.25">
      <c r="A246" s="22" t="str">
        <f t="shared" si="26"/>
        <v>Town of Yorktown - 25</v>
      </c>
      <c r="B246" s="11">
        <v>190025</v>
      </c>
      <c r="C246" s="11">
        <v>80</v>
      </c>
      <c r="D246" s="11">
        <v>75</v>
      </c>
      <c r="E246" s="11">
        <v>11</v>
      </c>
      <c r="F246" s="11">
        <v>2</v>
      </c>
      <c r="G246" s="11">
        <v>0</v>
      </c>
      <c r="H246" s="23">
        <f t="shared" si="28"/>
        <v>168</v>
      </c>
      <c r="I246" s="24">
        <f t="shared" si="29"/>
        <v>6</v>
      </c>
      <c r="J246" s="23">
        <f t="shared" si="30"/>
        <v>174</v>
      </c>
    </row>
    <row r="247" spans="1:10" x14ac:dyDescent="0.25">
      <c r="A247" s="22" t="str">
        <f t="shared" si="26"/>
        <v>Town of Yorktown - 26</v>
      </c>
      <c r="B247" s="11">
        <v>190026</v>
      </c>
      <c r="C247" s="11">
        <v>120</v>
      </c>
      <c r="D247" s="11">
        <v>133</v>
      </c>
      <c r="E247" s="11">
        <v>17</v>
      </c>
      <c r="F247" s="11">
        <v>6</v>
      </c>
      <c r="G247" s="11">
        <v>0</v>
      </c>
      <c r="H247" s="23">
        <f t="shared" si="28"/>
        <v>276</v>
      </c>
      <c r="I247" s="24">
        <f t="shared" si="29"/>
        <v>6</v>
      </c>
      <c r="J247" s="23">
        <f t="shared" si="30"/>
        <v>282</v>
      </c>
    </row>
    <row r="248" spans="1:10" x14ac:dyDescent="0.25">
      <c r="A248" s="22" t="str">
        <f t="shared" si="26"/>
        <v>Town of Yorktown - 27</v>
      </c>
      <c r="B248" s="11">
        <v>190027</v>
      </c>
      <c r="C248" s="11">
        <v>204</v>
      </c>
      <c r="D248" s="11">
        <v>300</v>
      </c>
      <c r="E248" s="11">
        <v>19</v>
      </c>
      <c r="F248" s="11">
        <v>10</v>
      </c>
      <c r="G248" s="11">
        <v>0</v>
      </c>
      <c r="H248" s="23">
        <f t="shared" si="28"/>
        <v>533</v>
      </c>
      <c r="I248" s="24">
        <f t="shared" si="29"/>
        <v>29</v>
      </c>
      <c r="J248" s="23">
        <f t="shared" si="30"/>
        <v>562</v>
      </c>
    </row>
    <row r="249" spans="1:10" x14ac:dyDescent="0.25">
      <c r="A249" s="22" t="str">
        <f t="shared" si="26"/>
        <v>Town of Yorktown - 28</v>
      </c>
      <c r="B249" s="11">
        <v>190028</v>
      </c>
      <c r="C249" s="11">
        <v>202</v>
      </c>
      <c r="D249" s="11">
        <v>242</v>
      </c>
      <c r="E249" s="11">
        <v>10</v>
      </c>
      <c r="F249" s="11">
        <v>9</v>
      </c>
      <c r="G249" s="11">
        <v>0</v>
      </c>
      <c r="H249" s="23">
        <f t="shared" si="28"/>
        <v>463</v>
      </c>
      <c r="I249" s="24">
        <f t="shared" si="29"/>
        <v>12</v>
      </c>
      <c r="J249" s="23">
        <f t="shared" si="30"/>
        <v>475</v>
      </c>
    </row>
    <row r="250" spans="1:10" x14ac:dyDescent="0.25">
      <c r="A250" s="22" t="str">
        <f t="shared" si="26"/>
        <v>Town of Yorktown - 29</v>
      </c>
      <c r="B250" s="11">
        <v>190029</v>
      </c>
      <c r="C250" s="11">
        <v>118</v>
      </c>
      <c r="D250" s="11">
        <v>118</v>
      </c>
      <c r="E250" s="11">
        <v>7</v>
      </c>
      <c r="F250" s="11">
        <v>6</v>
      </c>
      <c r="G250" s="11">
        <v>0</v>
      </c>
      <c r="H250" s="23">
        <f t="shared" si="28"/>
        <v>249</v>
      </c>
      <c r="I250" s="24">
        <f t="shared" si="29"/>
        <v>5</v>
      </c>
      <c r="J250" s="23">
        <f t="shared" si="30"/>
        <v>254</v>
      </c>
    </row>
    <row r="251" spans="1:10" x14ac:dyDescent="0.25">
      <c r="A251" s="22" t="str">
        <f t="shared" si="26"/>
        <v>Town of Yorktown - 30</v>
      </c>
      <c r="B251" s="11">
        <v>190030</v>
      </c>
      <c r="C251" s="11">
        <v>129</v>
      </c>
      <c r="D251" s="11">
        <v>160</v>
      </c>
      <c r="E251" s="11">
        <v>11</v>
      </c>
      <c r="F251" s="11">
        <v>4</v>
      </c>
      <c r="G251" s="11">
        <v>0</v>
      </c>
      <c r="H251" s="23">
        <f t="shared" si="28"/>
        <v>304</v>
      </c>
      <c r="I251" s="24">
        <f t="shared" si="29"/>
        <v>3</v>
      </c>
      <c r="J251" s="23">
        <f t="shared" si="30"/>
        <v>307</v>
      </c>
    </row>
    <row r="252" spans="1:10" x14ac:dyDescent="0.25">
      <c r="A252" s="22" t="str">
        <f t="shared" si="26"/>
        <v>Town of Yorktown - 31</v>
      </c>
      <c r="B252" s="11">
        <v>190031</v>
      </c>
      <c r="C252" s="11">
        <v>230</v>
      </c>
      <c r="D252" s="11">
        <v>284</v>
      </c>
      <c r="E252" s="11">
        <v>22</v>
      </c>
      <c r="F252" s="11">
        <v>11</v>
      </c>
      <c r="G252" s="11">
        <v>0</v>
      </c>
      <c r="H252" s="23">
        <f t="shared" si="28"/>
        <v>547</v>
      </c>
      <c r="I252" s="24">
        <f t="shared" si="29"/>
        <v>8</v>
      </c>
      <c r="J252" s="23">
        <f t="shared" si="30"/>
        <v>555</v>
      </c>
    </row>
    <row r="253" spans="1:10" x14ac:dyDescent="0.25">
      <c r="A253" s="22" t="str">
        <f t="shared" si="26"/>
        <v>Town of Yorktown - 32</v>
      </c>
      <c r="B253" s="11">
        <v>190032</v>
      </c>
      <c r="C253" s="11">
        <v>64</v>
      </c>
      <c r="D253" s="11">
        <v>23</v>
      </c>
      <c r="E253" s="11">
        <v>5</v>
      </c>
      <c r="F253" s="11">
        <v>2</v>
      </c>
      <c r="G253" s="11">
        <v>0</v>
      </c>
      <c r="H253" s="23">
        <f t="shared" si="28"/>
        <v>94</v>
      </c>
      <c r="I253" s="24">
        <f t="shared" si="29"/>
        <v>2</v>
      </c>
      <c r="J253" s="23">
        <f t="shared" si="30"/>
        <v>96</v>
      </c>
    </row>
    <row r="254" spans="1:10" x14ac:dyDescent="0.25">
      <c r="A254" s="22" t="str">
        <f t="shared" si="26"/>
        <v>Town of Yorktown - 33</v>
      </c>
      <c r="B254" s="11">
        <v>190033</v>
      </c>
      <c r="C254" s="11">
        <v>256</v>
      </c>
      <c r="D254" s="11">
        <v>229</v>
      </c>
      <c r="E254" s="11">
        <v>16</v>
      </c>
      <c r="F254" s="11">
        <v>9</v>
      </c>
      <c r="G254" s="11">
        <v>0</v>
      </c>
      <c r="H254" s="23">
        <f t="shared" si="28"/>
        <v>510</v>
      </c>
      <c r="I254" s="24">
        <f t="shared" si="29"/>
        <v>9</v>
      </c>
      <c r="J254" s="23">
        <f t="shared" si="30"/>
        <v>519</v>
      </c>
    </row>
    <row r="255" spans="1:10" x14ac:dyDescent="0.25">
      <c r="A255" s="22" t="str">
        <f t="shared" si="26"/>
        <v>Town of Yorktown - 34</v>
      </c>
      <c r="B255" s="11">
        <v>190034</v>
      </c>
      <c r="C255" s="11">
        <v>145</v>
      </c>
      <c r="D255" s="11">
        <v>143</v>
      </c>
      <c r="E255" s="11">
        <v>19</v>
      </c>
      <c r="F255" s="11">
        <v>6</v>
      </c>
      <c r="G255" s="11">
        <v>0</v>
      </c>
      <c r="H255" s="23">
        <f t="shared" si="28"/>
        <v>313</v>
      </c>
      <c r="I255" s="24">
        <f t="shared" si="29"/>
        <v>9</v>
      </c>
      <c r="J255" s="23">
        <f t="shared" si="30"/>
        <v>322</v>
      </c>
    </row>
    <row r="256" spans="1:10" x14ac:dyDescent="0.25">
      <c r="A256" s="22" t="str">
        <f t="shared" si="26"/>
        <v>Town of Yorktown - 35</v>
      </c>
      <c r="B256" s="11">
        <v>190035</v>
      </c>
      <c r="C256" s="11">
        <v>91</v>
      </c>
      <c r="D256" s="11">
        <v>151</v>
      </c>
      <c r="E256" s="11">
        <v>13</v>
      </c>
      <c r="F256" s="11">
        <v>5</v>
      </c>
      <c r="G256" s="11">
        <v>0</v>
      </c>
      <c r="H256" s="23">
        <f t="shared" si="28"/>
        <v>260</v>
      </c>
      <c r="I256" s="24">
        <f t="shared" si="29"/>
        <v>4</v>
      </c>
      <c r="J256" s="23">
        <f t="shared" si="30"/>
        <v>264</v>
      </c>
    </row>
    <row r="257" spans="1:10" x14ac:dyDescent="0.25">
      <c r="A257" s="22" t="str">
        <f t="shared" si="26"/>
        <v>Town of Yorktown - 36</v>
      </c>
      <c r="B257" s="11">
        <v>190036</v>
      </c>
      <c r="C257" s="11">
        <v>156</v>
      </c>
      <c r="D257" s="11">
        <v>204</v>
      </c>
      <c r="E257" s="11">
        <v>32</v>
      </c>
      <c r="F257" s="11">
        <v>5</v>
      </c>
      <c r="G257" s="11">
        <v>0</v>
      </c>
      <c r="H257" s="23">
        <f t="shared" si="28"/>
        <v>397</v>
      </c>
      <c r="I257" s="24">
        <f t="shared" si="29"/>
        <v>5</v>
      </c>
      <c r="J257" s="23">
        <f t="shared" si="30"/>
        <v>402</v>
      </c>
    </row>
    <row r="258" spans="1:10" x14ac:dyDescent="0.25">
      <c r="A258" s="22" t="str">
        <f t="shared" si="26"/>
        <v>Town of Yorktown - 37</v>
      </c>
      <c r="B258" s="11">
        <v>190037</v>
      </c>
      <c r="C258" s="11">
        <v>101</v>
      </c>
      <c r="D258" s="11">
        <v>114</v>
      </c>
      <c r="E258" s="11">
        <v>8</v>
      </c>
      <c r="F258" s="11">
        <v>10</v>
      </c>
      <c r="G258" s="11">
        <v>0</v>
      </c>
      <c r="H258" s="23">
        <f t="shared" si="28"/>
        <v>233</v>
      </c>
      <c r="I258" s="24">
        <f t="shared" si="29"/>
        <v>4</v>
      </c>
      <c r="J258" s="23">
        <f t="shared" si="30"/>
        <v>237</v>
      </c>
    </row>
    <row r="259" spans="1:10" x14ac:dyDescent="0.25">
      <c r="A259" s="22" t="str">
        <f t="shared" si="26"/>
        <v>Town of Yorktown - 38</v>
      </c>
      <c r="B259" s="11">
        <v>190038</v>
      </c>
      <c r="C259" s="11">
        <v>284</v>
      </c>
      <c r="D259" s="11">
        <v>239</v>
      </c>
      <c r="E259" s="11">
        <v>34</v>
      </c>
      <c r="F259" s="11">
        <v>21</v>
      </c>
      <c r="G259" s="11">
        <v>0</v>
      </c>
      <c r="H259" s="23">
        <f t="shared" si="28"/>
        <v>578</v>
      </c>
      <c r="I259" s="24">
        <f t="shared" si="29"/>
        <v>23</v>
      </c>
      <c r="J259" s="23">
        <f t="shared" si="30"/>
        <v>601</v>
      </c>
    </row>
    <row r="260" spans="1:10" x14ac:dyDescent="0.25">
      <c r="A260" s="22" t="str">
        <f t="shared" si="26"/>
        <v>Town of Yorktown - 39</v>
      </c>
      <c r="B260" s="11">
        <v>190039</v>
      </c>
      <c r="C260" s="11">
        <v>149</v>
      </c>
      <c r="D260" s="11">
        <v>173</v>
      </c>
      <c r="E260" s="11">
        <v>15</v>
      </c>
      <c r="F260" s="11">
        <v>10</v>
      </c>
      <c r="G260" s="11">
        <v>0</v>
      </c>
      <c r="H260" s="23">
        <f t="shared" si="28"/>
        <v>347</v>
      </c>
      <c r="I260" s="24">
        <f t="shared" si="29"/>
        <v>4</v>
      </c>
      <c r="J260" s="23">
        <f t="shared" si="30"/>
        <v>351</v>
      </c>
    </row>
    <row r="261" spans="1:10" x14ac:dyDescent="0.25">
      <c r="A261" s="22" t="str">
        <f t="shared" si="26"/>
        <v>Town of Yorktown - 40</v>
      </c>
      <c r="B261" s="11">
        <v>190040</v>
      </c>
      <c r="C261" s="11">
        <v>117</v>
      </c>
      <c r="D261" s="11">
        <v>124</v>
      </c>
      <c r="E261" s="11">
        <v>6</v>
      </c>
      <c r="F261" s="11">
        <v>2</v>
      </c>
      <c r="G261" s="11">
        <v>0</v>
      </c>
      <c r="H261" s="23">
        <f t="shared" si="28"/>
        <v>249</v>
      </c>
      <c r="I261" s="24">
        <f t="shared" si="29"/>
        <v>9</v>
      </c>
      <c r="J261" s="23">
        <f t="shared" si="30"/>
        <v>258</v>
      </c>
    </row>
    <row r="262" spans="1:10" x14ac:dyDescent="0.25">
      <c r="A262" s="22" t="str">
        <f t="shared" si="26"/>
        <v>Town of Yorktown - 41</v>
      </c>
      <c r="B262" s="11">
        <v>190041</v>
      </c>
      <c r="C262" s="11">
        <v>72</v>
      </c>
      <c r="D262" s="11">
        <v>57</v>
      </c>
      <c r="E262" s="11">
        <v>5</v>
      </c>
      <c r="F262" s="11">
        <v>12</v>
      </c>
      <c r="G262" s="11">
        <v>0</v>
      </c>
      <c r="H262" s="23">
        <f t="shared" si="28"/>
        <v>146</v>
      </c>
      <c r="I262" s="24">
        <f t="shared" si="29"/>
        <v>5</v>
      </c>
      <c r="J262" s="23">
        <f t="shared" si="30"/>
        <v>151</v>
      </c>
    </row>
    <row r="263" spans="1:10" x14ac:dyDescent="0.25">
      <c r="A263" s="22" t="str">
        <f t="shared" si="26"/>
        <v>Town of Yorktown - 42</v>
      </c>
      <c r="B263" s="11">
        <v>190042</v>
      </c>
      <c r="C263" s="11">
        <v>137</v>
      </c>
      <c r="D263" s="11">
        <v>168</v>
      </c>
      <c r="E263" s="11">
        <v>10</v>
      </c>
      <c r="F263" s="11">
        <v>7</v>
      </c>
      <c r="G263" s="11">
        <v>0</v>
      </c>
      <c r="H263" s="23">
        <f t="shared" si="28"/>
        <v>322</v>
      </c>
      <c r="I263" s="24">
        <f t="shared" si="29"/>
        <v>12</v>
      </c>
      <c r="J263" s="23">
        <f t="shared" si="30"/>
        <v>334</v>
      </c>
    </row>
    <row r="264" spans="1:10" ht="13.8" thickBot="1" x14ac:dyDescent="0.3">
      <c r="A264" s="18" t="str">
        <f t="shared" si="26"/>
        <v>Town of Yorktown - 43</v>
      </c>
      <c r="B264" s="19">
        <v>190043</v>
      </c>
      <c r="C264" s="19">
        <v>179</v>
      </c>
      <c r="D264" s="19">
        <v>102</v>
      </c>
      <c r="E264" s="19">
        <v>15</v>
      </c>
      <c r="F264" s="19">
        <v>14</v>
      </c>
      <c r="G264" s="19">
        <v>0</v>
      </c>
      <c r="H264" s="19">
        <f t="shared" si="28"/>
        <v>310</v>
      </c>
      <c r="I264" s="26">
        <f t="shared" si="29"/>
        <v>4</v>
      </c>
      <c r="J264" s="19">
        <f t="shared" si="30"/>
        <v>314</v>
      </c>
    </row>
    <row r="265" spans="1:10" x14ac:dyDescent="0.25">
      <c r="A265" s="22"/>
      <c r="B265" s="13" t="s">
        <v>977</v>
      </c>
      <c r="C265" s="11">
        <f>SUM(C222:C264)</f>
        <v>7073</v>
      </c>
      <c r="D265" s="11">
        <f t="shared" ref="D265:J265" si="31">SUM(D222:D264)</f>
        <v>8172</v>
      </c>
      <c r="E265" s="11">
        <f t="shared" si="31"/>
        <v>774</v>
      </c>
      <c r="F265" s="11">
        <f t="shared" si="31"/>
        <v>409</v>
      </c>
      <c r="G265" s="11">
        <f t="shared" si="31"/>
        <v>1</v>
      </c>
      <c r="H265" s="11">
        <f t="shared" si="31"/>
        <v>16429</v>
      </c>
      <c r="I265" s="11">
        <f t="shared" si="31"/>
        <v>397</v>
      </c>
      <c r="J265" s="11">
        <f t="shared" si="31"/>
        <v>16826</v>
      </c>
    </row>
    <row r="266" spans="1:10" x14ac:dyDescent="0.25">
      <c r="A266" s="22" t="str">
        <f t="shared" si="26"/>
        <v>City of Peekskill - 1</v>
      </c>
      <c r="B266" s="11">
        <v>220001</v>
      </c>
      <c r="C266" s="11">
        <v>217</v>
      </c>
      <c r="D266" s="11">
        <v>50</v>
      </c>
      <c r="E266" s="11">
        <v>6</v>
      </c>
      <c r="F266" s="11">
        <v>27</v>
      </c>
      <c r="G266" s="11">
        <v>0</v>
      </c>
      <c r="H266" s="23">
        <f t="shared" si="28"/>
        <v>300</v>
      </c>
      <c r="I266" s="24">
        <f t="shared" si="29"/>
        <v>10</v>
      </c>
      <c r="J266" s="23">
        <f t="shared" si="30"/>
        <v>310</v>
      </c>
    </row>
    <row r="267" spans="1:10" x14ac:dyDescent="0.25">
      <c r="A267" s="22" t="str">
        <f t="shared" si="26"/>
        <v>City of Peekskill - 2</v>
      </c>
      <c r="B267" s="11">
        <v>220002</v>
      </c>
      <c r="C267" s="11">
        <v>170</v>
      </c>
      <c r="D267" s="11">
        <v>48</v>
      </c>
      <c r="E267" s="11">
        <v>6</v>
      </c>
      <c r="F267" s="11">
        <v>16</v>
      </c>
      <c r="G267" s="11">
        <v>0</v>
      </c>
      <c r="H267" s="23">
        <f t="shared" si="28"/>
        <v>240</v>
      </c>
      <c r="I267" s="24">
        <f t="shared" si="29"/>
        <v>17</v>
      </c>
      <c r="J267" s="23">
        <f t="shared" si="30"/>
        <v>257</v>
      </c>
    </row>
    <row r="268" spans="1:10" x14ac:dyDescent="0.25">
      <c r="A268" s="22" t="str">
        <f t="shared" si="26"/>
        <v>City of Peekskill - 3</v>
      </c>
      <c r="B268" s="11">
        <v>220003</v>
      </c>
      <c r="C268" s="11">
        <v>115</v>
      </c>
      <c r="D268" s="11">
        <v>36</v>
      </c>
      <c r="E268" s="11">
        <v>6</v>
      </c>
      <c r="F268" s="11">
        <v>2</v>
      </c>
      <c r="G268" s="11">
        <v>1</v>
      </c>
      <c r="H268" s="23">
        <f t="shared" si="28"/>
        <v>160</v>
      </c>
      <c r="I268" s="24">
        <f t="shared" si="29"/>
        <v>7</v>
      </c>
      <c r="J268" s="23">
        <f t="shared" si="30"/>
        <v>167</v>
      </c>
    </row>
    <row r="269" spans="1:10" x14ac:dyDescent="0.25">
      <c r="A269" s="22" t="str">
        <f t="shared" si="26"/>
        <v>City of Peekskill - 4</v>
      </c>
      <c r="B269" s="11">
        <v>220004</v>
      </c>
      <c r="C269" s="11">
        <v>205</v>
      </c>
      <c r="D269" s="11">
        <v>67</v>
      </c>
      <c r="E269" s="11">
        <v>12</v>
      </c>
      <c r="F269" s="11">
        <v>15</v>
      </c>
      <c r="G269" s="11">
        <v>0</v>
      </c>
      <c r="H269" s="23">
        <f t="shared" si="28"/>
        <v>299</v>
      </c>
      <c r="I269" s="24">
        <f t="shared" si="29"/>
        <v>8</v>
      </c>
      <c r="J269" s="23">
        <f t="shared" si="30"/>
        <v>307</v>
      </c>
    </row>
    <row r="270" spans="1:10" x14ac:dyDescent="0.25">
      <c r="A270" s="22" t="str">
        <f t="shared" si="26"/>
        <v>City of Peekskill - 5</v>
      </c>
      <c r="B270" s="11">
        <v>220005</v>
      </c>
      <c r="C270" s="11">
        <v>186</v>
      </c>
      <c r="D270" s="11">
        <v>86</v>
      </c>
      <c r="E270" s="11">
        <v>13</v>
      </c>
      <c r="F270" s="11">
        <v>19</v>
      </c>
      <c r="G270" s="11">
        <v>0</v>
      </c>
      <c r="H270" s="23">
        <f t="shared" si="28"/>
        <v>304</v>
      </c>
      <c r="I270" s="24">
        <f t="shared" si="29"/>
        <v>13</v>
      </c>
      <c r="J270" s="23">
        <f t="shared" si="30"/>
        <v>317</v>
      </c>
    </row>
    <row r="271" spans="1:10" x14ac:dyDescent="0.25">
      <c r="A271" s="22" t="str">
        <f t="shared" si="26"/>
        <v>City of Peekskill - 6</v>
      </c>
      <c r="B271" s="11">
        <v>220006</v>
      </c>
      <c r="C271" s="11">
        <v>61</v>
      </c>
      <c r="D271" s="11">
        <v>17</v>
      </c>
      <c r="E271" s="11">
        <v>4</v>
      </c>
      <c r="F271" s="11">
        <v>11</v>
      </c>
      <c r="G271" s="11">
        <v>0</v>
      </c>
      <c r="H271" s="23">
        <f t="shared" si="28"/>
        <v>93</v>
      </c>
      <c r="I271" s="24">
        <f t="shared" si="29"/>
        <v>7</v>
      </c>
      <c r="J271" s="23">
        <f t="shared" si="30"/>
        <v>100</v>
      </c>
    </row>
    <row r="272" spans="1:10" x14ac:dyDescent="0.25">
      <c r="A272" s="22" t="str">
        <f t="shared" si="26"/>
        <v>City of Peekskill - 7</v>
      </c>
      <c r="B272" s="11">
        <v>220007</v>
      </c>
      <c r="C272" s="11">
        <v>139</v>
      </c>
      <c r="D272" s="11">
        <v>85</v>
      </c>
      <c r="E272" s="11">
        <v>9</v>
      </c>
      <c r="F272" s="11">
        <v>8</v>
      </c>
      <c r="G272" s="11">
        <v>0</v>
      </c>
      <c r="H272" s="23">
        <f t="shared" si="28"/>
        <v>241</v>
      </c>
      <c r="I272" s="24">
        <f t="shared" si="29"/>
        <v>12</v>
      </c>
      <c r="J272" s="23">
        <f t="shared" si="30"/>
        <v>253</v>
      </c>
    </row>
    <row r="273" spans="1:10" x14ac:dyDescent="0.25">
      <c r="A273" s="22" t="str">
        <f t="shared" ref="A273:A286" si="32">VLOOKUP(B273,KEY,3,FALSE)</f>
        <v>City of Peekskill - 8</v>
      </c>
      <c r="B273" s="11">
        <v>220008</v>
      </c>
      <c r="C273" s="11">
        <v>169</v>
      </c>
      <c r="D273" s="11">
        <v>48</v>
      </c>
      <c r="E273" s="11">
        <v>8</v>
      </c>
      <c r="F273" s="11">
        <v>23</v>
      </c>
      <c r="G273" s="11">
        <v>0</v>
      </c>
      <c r="H273" s="23">
        <f t="shared" si="28"/>
        <v>248</v>
      </c>
      <c r="I273" s="24">
        <f t="shared" si="29"/>
        <v>9</v>
      </c>
      <c r="J273" s="23">
        <f t="shared" si="30"/>
        <v>257</v>
      </c>
    </row>
    <row r="274" spans="1:10" x14ac:dyDescent="0.25">
      <c r="A274" s="22" t="str">
        <f t="shared" si="32"/>
        <v>City of Peekskill - 9</v>
      </c>
      <c r="B274" s="11">
        <v>220009</v>
      </c>
      <c r="C274" s="11">
        <v>207</v>
      </c>
      <c r="D274" s="11">
        <v>73</v>
      </c>
      <c r="E274" s="11">
        <v>11</v>
      </c>
      <c r="F274" s="11">
        <v>30</v>
      </c>
      <c r="G274" s="11">
        <v>0</v>
      </c>
      <c r="H274" s="23">
        <f t="shared" si="28"/>
        <v>321</v>
      </c>
      <c r="I274" s="24">
        <f t="shared" si="29"/>
        <v>9</v>
      </c>
      <c r="J274" s="23">
        <f t="shared" si="30"/>
        <v>330</v>
      </c>
    </row>
    <row r="275" spans="1:10" x14ac:dyDescent="0.25">
      <c r="A275" s="22" t="str">
        <f t="shared" si="32"/>
        <v>City of Peekskill - 10</v>
      </c>
      <c r="B275" s="11">
        <v>220010</v>
      </c>
      <c r="C275" s="11">
        <v>234</v>
      </c>
      <c r="D275" s="11">
        <v>107</v>
      </c>
      <c r="E275" s="11">
        <v>18</v>
      </c>
      <c r="F275" s="11">
        <v>22</v>
      </c>
      <c r="G275" s="11">
        <v>1</v>
      </c>
      <c r="H275" s="23">
        <f t="shared" si="28"/>
        <v>382</v>
      </c>
      <c r="I275" s="24">
        <f t="shared" si="29"/>
        <v>13</v>
      </c>
      <c r="J275" s="23">
        <f t="shared" si="30"/>
        <v>395</v>
      </c>
    </row>
    <row r="276" spans="1:10" x14ac:dyDescent="0.25">
      <c r="A276" s="22" t="str">
        <f t="shared" si="32"/>
        <v>City of Peekskill - 11</v>
      </c>
      <c r="B276" s="11">
        <v>220011</v>
      </c>
      <c r="C276" s="11">
        <v>275</v>
      </c>
      <c r="D276" s="11">
        <v>96</v>
      </c>
      <c r="E276" s="11">
        <v>22</v>
      </c>
      <c r="F276" s="11">
        <v>29</v>
      </c>
      <c r="G276" s="11">
        <v>0</v>
      </c>
      <c r="H276" s="23">
        <f t="shared" si="28"/>
        <v>422</v>
      </c>
      <c r="I276" s="24">
        <f t="shared" si="29"/>
        <v>12</v>
      </c>
      <c r="J276" s="23">
        <f t="shared" si="30"/>
        <v>434</v>
      </c>
    </row>
    <row r="277" spans="1:10" x14ac:dyDescent="0.25">
      <c r="A277" s="22" t="str">
        <f t="shared" si="32"/>
        <v>City of Peekskill - 13</v>
      </c>
      <c r="B277" s="11">
        <v>220013</v>
      </c>
      <c r="C277" s="11">
        <v>187</v>
      </c>
      <c r="D277" s="11">
        <v>144</v>
      </c>
      <c r="E277" s="11">
        <v>16</v>
      </c>
      <c r="F277" s="11">
        <v>32</v>
      </c>
      <c r="G277" s="11">
        <v>0</v>
      </c>
      <c r="H277" s="23">
        <f t="shared" si="28"/>
        <v>379</v>
      </c>
      <c r="I277" s="24">
        <f t="shared" si="29"/>
        <v>18</v>
      </c>
      <c r="J277" s="23">
        <f t="shared" si="30"/>
        <v>397</v>
      </c>
    </row>
    <row r="278" spans="1:10" x14ac:dyDescent="0.25">
      <c r="A278" s="22" t="str">
        <f t="shared" si="32"/>
        <v>City of Peekskill - 14</v>
      </c>
      <c r="B278" s="11">
        <v>220014</v>
      </c>
      <c r="C278" s="11">
        <v>76</v>
      </c>
      <c r="D278" s="11">
        <v>54</v>
      </c>
      <c r="E278" s="11">
        <v>12</v>
      </c>
      <c r="F278" s="11">
        <v>5</v>
      </c>
      <c r="G278" s="11">
        <v>0</v>
      </c>
      <c r="H278" s="23">
        <f t="shared" si="28"/>
        <v>147</v>
      </c>
      <c r="I278" s="24">
        <f t="shared" si="29"/>
        <v>5</v>
      </c>
      <c r="J278" s="23">
        <f t="shared" si="30"/>
        <v>152</v>
      </c>
    </row>
    <row r="279" spans="1:10" x14ac:dyDescent="0.25">
      <c r="A279" s="22" t="str">
        <f t="shared" si="32"/>
        <v>City of Peekskill - 15</v>
      </c>
      <c r="B279" s="11">
        <v>220015</v>
      </c>
      <c r="C279" s="11">
        <v>150</v>
      </c>
      <c r="D279" s="11">
        <v>54</v>
      </c>
      <c r="E279" s="11">
        <v>12</v>
      </c>
      <c r="F279" s="11">
        <v>7</v>
      </c>
      <c r="G279" s="11">
        <v>0</v>
      </c>
      <c r="H279" s="23">
        <f t="shared" si="28"/>
        <v>223</v>
      </c>
      <c r="I279" s="24">
        <f t="shared" si="29"/>
        <v>12</v>
      </c>
      <c r="J279" s="23">
        <f t="shared" si="30"/>
        <v>235</v>
      </c>
    </row>
    <row r="280" spans="1:10" x14ac:dyDescent="0.25">
      <c r="A280" s="22" t="str">
        <f t="shared" si="32"/>
        <v>City of Peekskill - 16</v>
      </c>
      <c r="B280" s="11">
        <v>220016</v>
      </c>
      <c r="C280" s="11">
        <v>278</v>
      </c>
      <c r="D280" s="11">
        <v>163</v>
      </c>
      <c r="E280" s="11">
        <v>12</v>
      </c>
      <c r="F280" s="11">
        <v>10</v>
      </c>
      <c r="G280" s="11">
        <v>0</v>
      </c>
      <c r="H280" s="23">
        <f t="shared" si="28"/>
        <v>463</v>
      </c>
      <c r="I280" s="24">
        <f t="shared" si="29"/>
        <v>16</v>
      </c>
      <c r="J280" s="23">
        <f t="shared" si="30"/>
        <v>479</v>
      </c>
    </row>
    <row r="281" spans="1:10" x14ac:dyDescent="0.25">
      <c r="A281" s="22" t="str">
        <f t="shared" si="32"/>
        <v>City of Peekskill - 17</v>
      </c>
      <c r="B281" s="11">
        <v>220017</v>
      </c>
      <c r="C281" s="11">
        <v>214</v>
      </c>
      <c r="D281" s="11">
        <v>62</v>
      </c>
      <c r="E281" s="11">
        <v>6</v>
      </c>
      <c r="F281" s="11">
        <v>12</v>
      </c>
      <c r="G281" s="11">
        <v>0</v>
      </c>
      <c r="H281" s="23">
        <f t="shared" si="28"/>
        <v>294</v>
      </c>
      <c r="I281" s="24">
        <f t="shared" si="29"/>
        <v>8</v>
      </c>
      <c r="J281" s="23">
        <f t="shared" si="30"/>
        <v>302</v>
      </c>
    </row>
    <row r="282" spans="1:10" x14ac:dyDescent="0.25">
      <c r="A282" s="22" t="str">
        <f t="shared" si="32"/>
        <v>City of Peekskill - 18</v>
      </c>
      <c r="B282" s="11">
        <v>220018</v>
      </c>
      <c r="C282" s="11">
        <v>96</v>
      </c>
      <c r="D282" s="11">
        <v>42</v>
      </c>
      <c r="E282" s="11">
        <v>2</v>
      </c>
      <c r="F282" s="11">
        <v>3</v>
      </c>
      <c r="G282" s="11">
        <v>0</v>
      </c>
      <c r="H282" s="23">
        <f t="shared" si="28"/>
        <v>143</v>
      </c>
      <c r="I282" s="24">
        <f t="shared" si="29"/>
        <v>4</v>
      </c>
      <c r="J282" s="23">
        <f t="shared" si="30"/>
        <v>147</v>
      </c>
    </row>
    <row r="283" spans="1:10" x14ac:dyDescent="0.25">
      <c r="A283" s="22" t="str">
        <f t="shared" si="32"/>
        <v>City of Peekskill - 19</v>
      </c>
      <c r="B283" s="11">
        <v>220019</v>
      </c>
      <c r="C283" s="11">
        <v>340</v>
      </c>
      <c r="D283" s="11">
        <v>184</v>
      </c>
      <c r="E283" s="11">
        <v>20</v>
      </c>
      <c r="F283" s="11">
        <v>18</v>
      </c>
      <c r="G283" s="11">
        <v>0</v>
      </c>
      <c r="H283" s="23">
        <f t="shared" si="28"/>
        <v>562</v>
      </c>
      <c r="I283" s="24">
        <f t="shared" si="29"/>
        <v>18</v>
      </c>
      <c r="J283" s="23">
        <f t="shared" si="30"/>
        <v>580</v>
      </c>
    </row>
    <row r="284" spans="1:10" x14ac:dyDescent="0.25">
      <c r="A284" s="22" t="str">
        <f t="shared" si="32"/>
        <v>City of Peekskill - 20</v>
      </c>
      <c r="B284" s="11">
        <v>220020</v>
      </c>
      <c r="C284" s="11">
        <v>51</v>
      </c>
      <c r="D284" s="11">
        <v>45</v>
      </c>
      <c r="E284" s="11">
        <v>6</v>
      </c>
      <c r="F284" s="11">
        <v>8</v>
      </c>
      <c r="G284" s="11">
        <v>1</v>
      </c>
      <c r="H284" s="23">
        <f t="shared" si="28"/>
        <v>111</v>
      </c>
      <c r="I284" s="24">
        <f t="shared" si="29"/>
        <v>4</v>
      </c>
      <c r="J284" s="23">
        <f t="shared" si="30"/>
        <v>115</v>
      </c>
    </row>
    <row r="285" spans="1:10" x14ac:dyDescent="0.25">
      <c r="A285" s="22" t="str">
        <f t="shared" si="32"/>
        <v>City of Peekskill - 21</v>
      </c>
      <c r="B285" s="11">
        <v>220021</v>
      </c>
      <c r="C285" s="11">
        <v>200</v>
      </c>
      <c r="D285" s="11">
        <v>65</v>
      </c>
      <c r="E285" s="11">
        <v>20</v>
      </c>
      <c r="F285" s="11">
        <v>8</v>
      </c>
      <c r="G285" s="11">
        <v>0</v>
      </c>
      <c r="H285" s="23">
        <f t="shared" si="28"/>
        <v>293</v>
      </c>
      <c r="I285" s="24">
        <f t="shared" si="29"/>
        <v>22</v>
      </c>
      <c r="J285" s="23">
        <f t="shared" si="30"/>
        <v>315</v>
      </c>
    </row>
    <row r="286" spans="1:10" x14ac:dyDescent="0.25">
      <c r="A286" s="22" t="str">
        <f t="shared" si="32"/>
        <v>City of Peekskill - 22</v>
      </c>
      <c r="B286" s="11">
        <v>220022</v>
      </c>
      <c r="C286" s="11">
        <v>155</v>
      </c>
      <c r="D286" s="11">
        <v>68</v>
      </c>
      <c r="E286" s="11">
        <v>5</v>
      </c>
      <c r="F286" s="11">
        <v>9</v>
      </c>
      <c r="G286" s="11">
        <v>0</v>
      </c>
      <c r="H286" s="23">
        <f t="shared" si="28"/>
        <v>237</v>
      </c>
      <c r="I286" s="24">
        <f t="shared" si="29"/>
        <v>5</v>
      </c>
      <c r="J286" s="23">
        <f t="shared" si="30"/>
        <v>242</v>
      </c>
    </row>
    <row r="287" spans="1:10" ht="13.8" thickBot="1" x14ac:dyDescent="0.3">
      <c r="A287" s="18" t="str">
        <f>VLOOKUP(B287,KEY,3,FALSE)</f>
        <v>City of Peekskill - 23</v>
      </c>
      <c r="B287" s="19">
        <v>220023</v>
      </c>
      <c r="C287" s="19">
        <v>162</v>
      </c>
      <c r="D287" s="19">
        <v>79</v>
      </c>
      <c r="E287" s="19">
        <v>17</v>
      </c>
      <c r="F287" s="19">
        <v>14</v>
      </c>
      <c r="G287" s="19">
        <v>0</v>
      </c>
      <c r="H287" s="19">
        <f>SUM(C287:G287)</f>
        <v>272</v>
      </c>
      <c r="I287" s="26">
        <f>SUM(J287-H287)</f>
        <v>8</v>
      </c>
      <c r="J287" s="19">
        <f>VLOOKUP(B287,KEY,2,FALSE)</f>
        <v>280</v>
      </c>
    </row>
    <row r="288" spans="1:10" x14ac:dyDescent="0.25">
      <c r="B288" s="13" t="s">
        <v>977</v>
      </c>
      <c r="C288" s="11">
        <f>SUM(C266:C287)</f>
        <v>3887</v>
      </c>
      <c r="D288" s="11">
        <f t="shared" ref="D288:J288" si="33">SUM(D266:D287)</f>
        <v>1673</v>
      </c>
      <c r="E288" s="11">
        <f t="shared" si="33"/>
        <v>243</v>
      </c>
      <c r="F288" s="11">
        <f t="shared" si="33"/>
        <v>328</v>
      </c>
      <c r="G288" s="11">
        <f t="shared" si="33"/>
        <v>3</v>
      </c>
      <c r="H288" s="11">
        <f t="shared" si="33"/>
        <v>6134</v>
      </c>
      <c r="I288" s="11">
        <f t="shared" si="33"/>
        <v>237</v>
      </c>
      <c r="J288" s="11">
        <f t="shared" si="33"/>
        <v>6371</v>
      </c>
    </row>
    <row r="290" spans="1:10" ht="13.8" x14ac:dyDescent="0.3">
      <c r="A290" s="15" t="s">
        <v>660</v>
      </c>
      <c r="B290" s="12"/>
    </row>
    <row r="291" spans="1:10" ht="13.8" x14ac:dyDescent="0.3">
      <c r="A291" s="15" t="s">
        <v>663</v>
      </c>
      <c r="B291" s="14" t="s">
        <v>659</v>
      </c>
      <c r="C291" s="11">
        <f>SUM(C21,C59,C64,C77,C85,C128,C145,C157,C166,C197,C202,C221,C265)</f>
        <v>61395</v>
      </c>
      <c r="D291" s="11">
        <f t="shared" ref="D291:J291" si="34">SUM(D21,D59,D64,D77,D85,D128,D145,D157,D166,D197,D202,D221,D265)</f>
        <v>42934</v>
      </c>
      <c r="E291" s="11">
        <f t="shared" si="34"/>
        <v>4174</v>
      </c>
      <c r="F291" s="11">
        <f t="shared" si="34"/>
        <v>3691</v>
      </c>
      <c r="G291" s="11">
        <f t="shared" si="34"/>
        <v>25</v>
      </c>
      <c r="H291" s="11">
        <f t="shared" si="34"/>
        <v>112219</v>
      </c>
      <c r="I291" s="11">
        <f t="shared" si="34"/>
        <v>2460</v>
      </c>
      <c r="J291" s="11">
        <f t="shared" si="34"/>
        <v>114679</v>
      </c>
    </row>
    <row r="292" spans="1:10" x14ac:dyDescent="0.25">
      <c r="A292" s="16"/>
      <c r="B292" s="12"/>
    </row>
    <row r="293" spans="1:10" ht="13.8" x14ac:dyDescent="0.3">
      <c r="A293" s="15" t="s">
        <v>661</v>
      </c>
      <c r="B293" s="12"/>
    </row>
    <row r="294" spans="1:10" ht="13.8" x14ac:dyDescent="0.3">
      <c r="A294" s="15" t="s">
        <v>663</v>
      </c>
      <c r="B294" s="14" t="s">
        <v>659</v>
      </c>
      <c r="C294" s="11">
        <f>SUM(C288)</f>
        <v>3887</v>
      </c>
      <c r="D294" s="11">
        <f t="shared" ref="D294:J294" si="35">SUM(D288)</f>
        <v>1673</v>
      </c>
      <c r="E294" s="11">
        <f t="shared" si="35"/>
        <v>243</v>
      </c>
      <c r="F294" s="11">
        <f t="shared" si="35"/>
        <v>328</v>
      </c>
      <c r="G294" s="11">
        <f t="shared" si="35"/>
        <v>3</v>
      </c>
      <c r="H294" s="11">
        <f t="shared" si="35"/>
        <v>6134</v>
      </c>
      <c r="I294" s="11">
        <f t="shared" si="35"/>
        <v>237</v>
      </c>
      <c r="J294" s="11">
        <f t="shared" si="35"/>
        <v>6371</v>
      </c>
    </row>
    <row r="295" spans="1:10" ht="13.8" x14ac:dyDescent="0.3">
      <c r="A295" s="16"/>
      <c r="B295" s="14" t="s">
        <v>663</v>
      </c>
    </row>
    <row r="296" spans="1:10" ht="13.8" x14ac:dyDescent="0.3">
      <c r="A296" s="15" t="s">
        <v>662</v>
      </c>
      <c r="B296" s="12"/>
    </row>
    <row r="297" spans="1:10" ht="13.8" x14ac:dyDescent="0.3">
      <c r="A297" s="15" t="s">
        <v>663</v>
      </c>
      <c r="B297" s="14" t="s">
        <v>659</v>
      </c>
      <c r="C297" s="11">
        <f>SUM(C294,C291)</f>
        <v>65282</v>
      </c>
      <c r="D297" s="11">
        <f t="shared" ref="D297:J297" si="36">SUM(D294,D291)</f>
        <v>44607</v>
      </c>
      <c r="E297" s="11">
        <f t="shared" si="36"/>
        <v>4417</v>
      </c>
      <c r="F297" s="11">
        <f t="shared" si="36"/>
        <v>4019</v>
      </c>
      <c r="G297" s="11">
        <f t="shared" si="36"/>
        <v>28</v>
      </c>
      <c r="H297" s="11">
        <f t="shared" si="36"/>
        <v>118353</v>
      </c>
      <c r="I297" s="11">
        <f t="shared" si="36"/>
        <v>2697</v>
      </c>
      <c r="J297" s="11">
        <f t="shared" si="36"/>
        <v>121050</v>
      </c>
    </row>
  </sheetData>
  <customSheetViews>
    <customSheetView guid="{21F6F7E7-9A75-4345-9750-5E0B3659CEC9}" showRuler="0">
      <selection activeCell="I4" sqref="I4"/>
      <pageMargins left="0" right="0" top="1.75" bottom="0" header="1.25" footer="0.75"/>
      <pageSetup orientation="landscape" r:id="rId1"/>
      <headerFooter alignWithMargins="0">
        <oddHeader>&amp;L&amp;"Arial Black,Regular"2008&amp;C&amp;"Arial Black,Regular"&amp;16 CONGRESSIONAL DISTRICT - 17TH&amp;R&amp;"Arial Black,Regular"&amp;P OF &amp;N</oddHeader>
      </headerFooter>
    </customSheetView>
    <customSheetView guid="{953A518F-01B4-4B4A-96C2-DE2B3F25C938}" showRuler="0">
      <selection activeCell="I4" sqref="I4"/>
      <pageMargins left="0" right="0" top="1.75" bottom="0" header="1.25" footer="0.75"/>
      <pageSetup orientation="landscape" r:id="rId2"/>
      <headerFooter alignWithMargins="0">
        <oddHeader>&amp;L&amp;"Arial Black,Regular"2008&amp;C&amp;"Arial Black,Regular"&amp;16 CONGRESSIONAL DISTRICT - 17TH&amp;R&amp;"Arial Black,Regular"&amp;P OF &amp;N</oddHeader>
      </headerFooter>
    </customSheetView>
    <customSheetView guid="{ECF63988-E563-49ED-820F-97C798C1C961}" showPageBreaks="1" showRuler="0">
      <selection activeCell="M3" sqref="M3"/>
      <pageMargins left="0" right="0" top="1.75" bottom="0" header="1.25" footer="0.75"/>
      <pageSetup orientation="landscape" r:id="rId3"/>
      <headerFooter alignWithMargins="0">
        <oddHeader>&amp;L&amp;"Arial Black,Regular"2008&amp;C&amp;"Arial Black,Regular"&amp;16 CONGRESSIONAL DISTRICT - 17TH&amp;R&amp;"Arial Black,Regular"&amp;P OF &amp;N</oddHeader>
      </headerFooter>
    </customSheetView>
    <customSheetView guid="{4E2DE85C-C13E-4014-8E0F-42F2EAA57FE2}" showPageBreaks="1" showRuler="0" topLeftCell="A199">
      <selection activeCell="O203" sqref="O203"/>
      <pageMargins left="0" right="0" top="1.75" bottom="0" header="1.25" footer="0.75"/>
      <pageSetup orientation="landscape" r:id="rId4"/>
      <headerFooter alignWithMargins="0">
        <oddHeader>&amp;L&amp;"Arial Black,Regular"2008&amp;C&amp;"Arial Black,Regular"&amp;16 CONGRESSIONAL DISTRICT - 17TH&amp;R&amp;"Arial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 17TH - CONGRESSIONAL DISTRICT&amp;R&amp;"Arial Black,Regular"&amp;P OF 630</oddHeader>
  </headerFooter>
  <rowBreaks count="15" manualBreakCount="15">
    <brk id="21" max="16383" man="1"/>
    <brk id="59" max="16383" man="1"/>
    <brk id="64" max="16383" man="1"/>
    <brk id="77" max="16383" man="1"/>
    <brk id="85" max="16383" man="1"/>
    <brk id="128" max="16383" man="1"/>
    <brk id="145" max="16383" man="1"/>
    <brk id="157" max="16383" man="1"/>
    <brk id="166" max="16383" man="1"/>
    <brk id="180" max="16383" man="1"/>
    <brk id="197" max="16383" man="1"/>
    <brk id="202" max="16383" man="1"/>
    <brk id="221" max="16383" man="1"/>
    <brk id="265" max="16383" man="1"/>
    <brk id="288"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I63"/>
  <sheetViews>
    <sheetView topLeftCell="A19" zoomScaleNormal="100" workbookViewId="0">
      <selection activeCell="C6" sqref="C6"/>
    </sheetView>
  </sheetViews>
  <sheetFormatPr defaultRowHeight="13.2" x14ac:dyDescent="0.25"/>
  <cols>
    <col min="1" max="1" width="28.109375" bestFit="1" customWidth="1"/>
    <col min="3" max="6" width="7" customWidth="1"/>
    <col min="8" max="8" width="9.109375" customWidth="1"/>
  </cols>
  <sheetData>
    <row r="1" spans="1:9" ht="13.8" x14ac:dyDescent="0.3">
      <c r="A1" s="1" t="s">
        <v>663</v>
      </c>
      <c r="B1" s="2"/>
      <c r="C1" s="2" t="s">
        <v>684</v>
      </c>
      <c r="D1" s="2" t="s">
        <v>664</v>
      </c>
      <c r="E1" s="2" t="s">
        <v>685</v>
      </c>
      <c r="F1" s="2" t="s">
        <v>982</v>
      </c>
      <c r="G1" s="3"/>
      <c r="H1" s="3"/>
      <c r="I1" s="3"/>
    </row>
    <row r="2" spans="1:9" ht="116.4" customHeight="1" thickBot="1" x14ac:dyDescent="0.3">
      <c r="A2" s="4"/>
      <c r="B2" s="5" t="s">
        <v>665</v>
      </c>
      <c r="C2" s="5" t="s">
        <v>1059</v>
      </c>
      <c r="D2" s="5" t="s">
        <v>1060</v>
      </c>
      <c r="E2" s="5" t="s">
        <v>1060</v>
      </c>
      <c r="F2" s="5" t="s">
        <v>984</v>
      </c>
      <c r="G2" s="5" t="s">
        <v>666</v>
      </c>
      <c r="H2" s="5" t="s">
        <v>667</v>
      </c>
      <c r="I2" s="5" t="s">
        <v>668</v>
      </c>
    </row>
    <row r="3" spans="1:9" x14ac:dyDescent="0.25">
      <c r="A3" t="str">
        <f t="shared" ref="A3:A51" si="0">VLOOKUP(B3,KEY,3,FALSE)</f>
        <v>Town of Pelham - 1</v>
      </c>
      <c r="B3" s="11">
        <v>140001</v>
      </c>
      <c r="C3" s="11">
        <v>400</v>
      </c>
      <c r="D3" s="11">
        <v>278</v>
      </c>
      <c r="E3" s="11">
        <v>25</v>
      </c>
      <c r="F3" s="11">
        <v>0</v>
      </c>
      <c r="G3" s="11">
        <f t="shared" ref="G3:G9" si="1">SUM(C3:F3)</f>
        <v>703</v>
      </c>
      <c r="H3" s="11">
        <f>SUM(I3-G3)</f>
        <v>55</v>
      </c>
      <c r="I3" s="11">
        <f t="shared" ref="I3:I9" si="2">VLOOKUP(B3,KEY,2,FALSE)</f>
        <v>758</v>
      </c>
    </row>
    <row r="4" spans="1:9" x14ac:dyDescent="0.25">
      <c r="A4" t="str">
        <f t="shared" si="0"/>
        <v>Town of Pelham - 2</v>
      </c>
      <c r="B4" s="11">
        <v>140002</v>
      </c>
      <c r="C4" s="11">
        <v>188</v>
      </c>
      <c r="D4" s="11">
        <v>71</v>
      </c>
      <c r="E4" s="11">
        <v>6</v>
      </c>
      <c r="F4" s="11">
        <v>0</v>
      </c>
      <c r="G4" s="11">
        <f t="shared" si="1"/>
        <v>265</v>
      </c>
      <c r="H4" s="11">
        <f t="shared" ref="H4:H9" si="3">SUM(I4-G4)</f>
        <v>19</v>
      </c>
      <c r="I4" s="11">
        <f t="shared" si="2"/>
        <v>284</v>
      </c>
    </row>
    <row r="5" spans="1:9" x14ac:dyDescent="0.25">
      <c r="A5" t="str">
        <f t="shared" si="0"/>
        <v>Town of Pelham - 3</v>
      </c>
      <c r="B5" s="11">
        <v>140003</v>
      </c>
      <c r="C5" s="11">
        <v>327</v>
      </c>
      <c r="D5" s="11">
        <v>180</v>
      </c>
      <c r="E5" s="11">
        <v>21</v>
      </c>
      <c r="F5" s="11">
        <v>0</v>
      </c>
      <c r="G5" s="11">
        <f t="shared" si="1"/>
        <v>528</v>
      </c>
      <c r="H5" s="11">
        <f t="shared" si="3"/>
        <v>39</v>
      </c>
      <c r="I5" s="11">
        <f t="shared" si="2"/>
        <v>567</v>
      </c>
    </row>
    <row r="6" spans="1:9" x14ac:dyDescent="0.25">
      <c r="A6" t="str">
        <f t="shared" si="0"/>
        <v>Town of Pelham - 4</v>
      </c>
      <c r="B6" s="11">
        <v>140004</v>
      </c>
      <c r="C6" s="11">
        <v>474</v>
      </c>
      <c r="D6" s="11">
        <v>149</v>
      </c>
      <c r="E6" s="11">
        <v>11</v>
      </c>
      <c r="F6" s="11">
        <v>0</v>
      </c>
      <c r="G6" s="11">
        <f t="shared" si="1"/>
        <v>634</v>
      </c>
      <c r="H6" s="11">
        <f t="shared" si="3"/>
        <v>39</v>
      </c>
      <c r="I6" s="11">
        <f t="shared" si="2"/>
        <v>673</v>
      </c>
    </row>
    <row r="7" spans="1:9" x14ac:dyDescent="0.25">
      <c r="A7" t="str">
        <f t="shared" si="0"/>
        <v>Town of Pelham - 5</v>
      </c>
      <c r="B7" s="11">
        <v>140005</v>
      </c>
      <c r="C7" s="11">
        <v>399</v>
      </c>
      <c r="D7" s="11">
        <v>121</v>
      </c>
      <c r="E7" s="11">
        <v>6</v>
      </c>
      <c r="F7" s="11">
        <v>0</v>
      </c>
      <c r="G7" s="11">
        <f t="shared" si="1"/>
        <v>526</v>
      </c>
      <c r="H7" s="11">
        <f t="shared" si="3"/>
        <v>29</v>
      </c>
      <c r="I7" s="11">
        <f t="shared" si="2"/>
        <v>555</v>
      </c>
    </row>
    <row r="8" spans="1:9" x14ac:dyDescent="0.25">
      <c r="A8" t="str">
        <f t="shared" si="0"/>
        <v>Town of Pelham - 6</v>
      </c>
      <c r="B8" s="11">
        <v>140006</v>
      </c>
      <c r="C8" s="11">
        <v>310</v>
      </c>
      <c r="D8" s="11">
        <v>286</v>
      </c>
      <c r="E8" s="11">
        <v>23</v>
      </c>
      <c r="F8" s="11">
        <v>0</v>
      </c>
      <c r="G8" s="11">
        <f t="shared" si="1"/>
        <v>619</v>
      </c>
      <c r="H8" s="11">
        <f t="shared" si="3"/>
        <v>59</v>
      </c>
      <c r="I8" s="11">
        <f t="shared" si="2"/>
        <v>678</v>
      </c>
    </row>
    <row r="9" spans="1:9" x14ac:dyDescent="0.25">
      <c r="A9" t="str">
        <f t="shared" si="0"/>
        <v>Town of Pelham - 7</v>
      </c>
      <c r="B9" s="11">
        <v>140007</v>
      </c>
      <c r="C9" s="11">
        <v>291</v>
      </c>
      <c r="D9" s="11">
        <v>156</v>
      </c>
      <c r="E9" s="11">
        <v>11</v>
      </c>
      <c r="F9" s="11">
        <v>0</v>
      </c>
      <c r="G9" s="11">
        <f t="shared" si="1"/>
        <v>458</v>
      </c>
      <c r="H9" s="11">
        <f t="shared" si="3"/>
        <v>29</v>
      </c>
      <c r="I9" s="11">
        <f t="shared" si="2"/>
        <v>487</v>
      </c>
    </row>
    <row r="10" spans="1:9" x14ac:dyDescent="0.25">
      <c r="A10" t="str">
        <f t="shared" si="0"/>
        <v>Town of Pelham - 8</v>
      </c>
      <c r="B10" s="11">
        <v>140008</v>
      </c>
      <c r="C10" s="11">
        <v>289</v>
      </c>
      <c r="D10" s="11">
        <v>108</v>
      </c>
      <c r="E10" s="11">
        <v>12</v>
      </c>
      <c r="F10" s="11">
        <v>0</v>
      </c>
      <c r="G10" s="11">
        <f t="shared" ref="G10:G51" si="4">SUM(C10:F10)</f>
        <v>409</v>
      </c>
      <c r="H10" s="11">
        <f t="shared" ref="H10:H51" si="5">SUM(I10-G10)</f>
        <v>17</v>
      </c>
      <c r="I10" s="11">
        <f t="shared" ref="I10:I51" si="6">VLOOKUP(B10,KEY,2,FALSE)</f>
        <v>426</v>
      </c>
    </row>
    <row r="11" spans="1:9" x14ac:dyDescent="0.25">
      <c r="A11" t="str">
        <f t="shared" si="0"/>
        <v>Town of Pelham - 9</v>
      </c>
      <c r="B11" s="11">
        <v>140009</v>
      </c>
      <c r="C11" s="11">
        <v>378</v>
      </c>
      <c r="D11" s="11">
        <v>275</v>
      </c>
      <c r="E11" s="11">
        <v>21</v>
      </c>
      <c r="F11" s="11">
        <v>0</v>
      </c>
      <c r="G11" s="11">
        <f t="shared" si="4"/>
        <v>674</v>
      </c>
      <c r="H11" s="11">
        <f t="shared" si="5"/>
        <v>37</v>
      </c>
      <c r="I11" s="11">
        <f t="shared" si="6"/>
        <v>711</v>
      </c>
    </row>
    <row r="12" spans="1:9" ht="13.8" thickBot="1" x14ac:dyDescent="0.3">
      <c r="A12" s="18" t="str">
        <f t="shared" si="0"/>
        <v>Town of Pelham - 10</v>
      </c>
      <c r="B12" s="19">
        <v>140010</v>
      </c>
      <c r="C12" s="19">
        <v>224</v>
      </c>
      <c r="D12" s="19">
        <v>144</v>
      </c>
      <c r="E12" s="19">
        <v>19</v>
      </c>
      <c r="F12" s="19">
        <v>0</v>
      </c>
      <c r="G12" s="19">
        <f t="shared" si="4"/>
        <v>387</v>
      </c>
      <c r="H12" s="19">
        <f t="shared" si="5"/>
        <v>18</v>
      </c>
      <c r="I12" s="19">
        <f t="shared" si="6"/>
        <v>405</v>
      </c>
    </row>
    <row r="13" spans="1:9" x14ac:dyDescent="0.25">
      <c r="B13" s="13" t="s">
        <v>977</v>
      </c>
      <c r="C13" s="11">
        <f>SUM(C3:C12)</f>
        <v>3280</v>
      </c>
      <c r="D13" s="11">
        <f t="shared" ref="D13:I13" si="7">SUM(D3:D12)</f>
        <v>1768</v>
      </c>
      <c r="E13" s="11">
        <f t="shared" si="7"/>
        <v>155</v>
      </c>
      <c r="F13" s="11">
        <f t="shared" si="7"/>
        <v>0</v>
      </c>
      <c r="G13" s="11">
        <f t="shared" si="7"/>
        <v>5203</v>
      </c>
      <c r="H13" s="11">
        <f t="shared" si="7"/>
        <v>341</v>
      </c>
      <c r="I13" s="11">
        <f t="shared" si="7"/>
        <v>5544</v>
      </c>
    </row>
    <row r="14" spans="1:9" x14ac:dyDescent="0.25">
      <c r="A14" t="str">
        <f t="shared" si="0"/>
        <v>City of New Rochelle - 1</v>
      </c>
      <c r="B14" s="11">
        <v>210001</v>
      </c>
      <c r="C14" s="11">
        <v>278</v>
      </c>
      <c r="D14" s="11">
        <v>248</v>
      </c>
      <c r="E14" s="11">
        <v>13</v>
      </c>
      <c r="F14" s="11">
        <v>0</v>
      </c>
      <c r="G14" s="11">
        <f t="shared" si="4"/>
        <v>539</v>
      </c>
      <c r="H14" s="11">
        <f t="shared" si="5"/>
        <v>33</v>
      </c>
      <c r="I14" s="11">
        <f t="shared" si="6"/>
        <v>572</v>
      </c>
    </row>
    <row r="15" spans="1:9" x14ac:dyDescent="0.25">
      <c r="A15" t="str">
        <f t="shared" si="0"/>
        <v>City of New Rochelle - 2</v>
      </c>
      <c r="B15" s="11">
        <v>210002</v>
      </c>
      <c r="C15" s="11">
        <v>192</v>
      </c>
      <c r="D15" s="11">
        <v>34</v>
      </c>
      <c r="E15" s="11">
        <v>0</v>
      </c>
      <c r="F15" s="11">
        <v>0</v>
      </c>
      <c r="G15" s="11">
        <f t="shared" si="4"/>
        <v>226</v>
      </c>
      <c r="H15" s="11">
        <f t="shared" si="5"/>
        <v>26</v>
      </c>
      <c r="I15" s="11">
        <f t="shared" si="6"/>
        <v>252</v>
      </c>
    </row>
    <row r="16" spans="1:9" x14ac:dyDescent="0.25">
      <c r="A16" t="str">
        <f t="shared" si="0"/>
        <v>City of New Rochelle - 5</v>
      </c>
      <c r="B16" s="11">
        <v>210005</v>
      </c>
      <c r="C16" s="11">
        <v>123</v>
      </c>
      <c r="D16" s="11">
        <v>78</v>
      </c>
      <c r="E16" s="11">
        <v>5</v>
      </c>
      <c r="F16" s="11">
        <v>0</v>
      </c>
      <c r="G16" s="11">
        <f t="shared" si="4"/>
        <v>206</v>
      </c>
      <c r="H16" s="11">
        <f t="shared" si="5"/>
        <v>25</v>
      </c>
      <c r="I16" s="11">
        <f t="shared" si="6"/>
        <v>231</v>
      </c>
    </row>
    <row r="17" spans="1:9" x14ac:dyDescent="0.25">
      <c r="A17" t="str">
        <f t="shared" si="0"/>
        <v>City of New Rochelle - 6</v>
      </c>
      <c r="B17" s="11">
        <v>210006</v>
      </c>
      <c r="C17" s="11">
        <v>174</v>
      </c>
      <c r="D17" s="11">
        <v>82</v>
      </c>
      <c r="E17" s="11">
        <v>7</v>
      </c>
      <c r="F17" s="11">
        <v>0</v>
      </c>
      <c r="G17" s="11">
        <f t="shared" si="4"/>
        <v>263</v>
      </c>
      <c r="H17" s="11">
        <f t="shared" si="5"/>
        <v>41</v>
      </c>
      <c r="I17" s="11">
        <f t="shared" si="6"/>
        <v>304</v>
      </c>
    </row>
    <row r="18" spans="1:9" x14ac:dyDescent="0.25">
      <c r="A18" t="str">
        <f t="shared" si="0"/>
        <v>City of New Rochelle - 7</v>
      </c>
      <c r="B18" s="11">
        <v>210007</v>
      </c>
      <c r="C18" s="11">
        <v>181</v>
      </c>
      <c r="D18" s="11">
        <v>134</v>
      </c>
      <c r="E18" s="11">
        <v>8</v>
      </c>
      <c r="F18" s="11">
        <v>0</v>
      </c>
      <c r="G18" s="11">
        <f t="shared" si="4"/>
        <v>323</v>
      </c>
      <c r="H18" s="11">
        <f t="shared" si="5"/>
        <v>16</v>
      </c>
      <c r="I18" s="11">
        <f t="shared" si="6"/>
        <v>339</v>
      </c>
    </row>
    <row r="19" spans="1:9" x14ac:dyDescent="0.25">
      <c r="A19" t="str">
        <f t="shared" si="0"/>
        <v>City of New Rochelle - 9</v>
      </c>
      <c r="B19" s="11">
        <v>210009</v>
      </c>
      <c r="C19" s="11">
        <v>303</v>
      </c>
      <c r="D19" s="11">
        <v>65</v>
      </c>
      <c r="E19" s="11">
        <v>3</v>
      </c>
      <c r="F19" s="11">
        <v>1</v>
      </c>
      <c r="G19" s="11">
        <f t="shared" si="4"/>
        <v>372</v>
      </c>
      <c r="H19" s="11">
        <f t="shared" si="5"/>
        <v>35</v>
      </c>
      <c r="I19" s="11">
        <f t="shared" si="6"/>
        <v>407</v>
      </c>
    </row>
    <row r="20" spans="1:9" x14ac:dyDescent="0.25">
      <c r="A20" t="str">
        <f t="shared" si="0"/>
        <v>City of New Rochelle - 18</v>
      </c>
      <c r="B20" s="11">
        <v>210018</v>
      </c>
      <c r="C20" s="11">
        <v>217</v>
      </c>
      <c r="D20" s="11">
        <v>176</v>
      </c>
      <c r="E20" s="11">
        <v>20</v>
      </c>
      <c r="F20" s="11">
        <v>0</v>
      </c>
      <c r="G20" s="11">
        <f t="shared" si="4"/>
        <v>413</v>
      </c>
      <c r="H20" s="11">
        <f t="shared" si="5"/>
        <v>28</v>
      </c>
      <c r="I20" s="11">
        <f t="shared" si="6"/>
        <v>441</v>
      </c>
    </row>
    <row r="21" spans="1:9" x14ac:dyDescent="0.25">
      <c r="A21" t="str">
        <f t="shared" si="0"/>
        <v>City of New Rochelle - 19</v>
      </c>
      <c r="B21" s="11">
        <v>210019</v>
      </c>
      <c r="C21" s="11">
        <v>409</v>
      </c>
      <c r="D21" s="11">
        <v>71</v>
      </c>
      <c r="E21" s="11">
        <v>7</v>
      </c>
      <c r="F21" s="11">
        <v>0</v>
      </c>
      <c r="G21" s="11">
        <f t="shared" si="4"/>
        <v>487</v>
      </c>
      <c r="H21" s="11">
        <f t="shared" si="5"/>
        <v>30</v>
      </c>
      <c r="I21" s="11">
        <f t="shared" si="6"/>
        <v>517</v>
      </c>
    </row>
    <row r="22" spans="1:9" x14ac:dyDescent="0.25">
      <c r="A22" t="str">
        <f t="shared" si="0"/>
        <v>City of New Rochelle - 22</v>
      </c>
      <c r="B22" s="11">
        <v>210022</v>
      </c>
      <c r="C22" s="11">
        <v>109</v>
      </c>
      <c r="D22" s="11">
        <v>125</v>
      </c>
      <c r="E22" s="11">
        <v>12</v>
      </c>
      <c r="F22" s="11">
        <v>0</v>
      </c>
      <c r="G22" s="11">
        <f t="shared" si="4"/>
        <v>246</v>
      </c>
      <c r="H22" s="11">
        <f t="shared" si="5"/>
        <v>19</v>
      </c>
      <c r="I22" s="11">
        <f t="shared" si="6"/>
        <v>265</v>
      </c>
    </row>
    <row r="23" spans="1:9" x14ac:dyDescent="0.25">
      <c r="A23" t="str">
        <f t="shared" si="0"/>
        <v>City of New Rochelle - 23</v>
      </c>
      <c r="B23" s="11">
        <v>210023</v>
      </c>
      <c r="C23" s="11">
        <v>183</v>
      </c>
      <c r="D23" s="11">
        <v>84</v>
      </c>
      <c r="E23" s="11">
        <v>9</v>
      </c>
      <c r="F23" s="11">
        <v>0</v>
      </c>
      <c r="G23" s="11">
        <f t="shared" si="4"/>
        <v>276</v>
      </c>
      <c r="H23" s="11">
        <f t="shared" si="5"/>
        <v>36</v>
      </c>
      <c r="I23" s="11">
        <f t="shared" si="6"/>
        <v>312</v>
      </c>
    </row>
    <row r="24" spans="1:9" x14ac:dyDescent="0.25">
      <c r="A24" t="str">
        <f t="shared" si="0"/>
        <v>City of New Rochelle - 24</v>
      </c>
      <c r="B24" s="11">
        <v>210024</v>
      </c>
      <c r="C24" s="11">
        <v>275</v>
      </c>
      <c r="D24" s="11">
        <v>169</v>
      </c>
      <c r="E24" s="11">
        <v>12</v>
      </c>
      <c r="F24" s="11">
        <v>0</v>
      </c>
      <c r="G24" s="11">
        <f t="shared" si="4"/>
        <v>456</v>
      </c>
      <c r="H24" s="11">
        <f t="shared" si="5"/>
        <v>50</v>
      </c>
      <c r="I24" s="11">
        <f t="shared" si="6"/>
        <v>506</v>
      </c>
    </row>
    <row r="25" spans="1:9" x14ac:dyDescent="0.25">
      <c r="A25" t="str">
        <f t="shared" si="0"/>
        <v>City of New Rochelle - 25</v>
      </c>
      <c r="B25" s="11">
        <v>210025</v>
      </c>
      <c r="C25" s="11">
        <v>368</v>
      </c>
      <c r="D25" s="11">
        <v>147</v>
      </c>
      <c r="E25" s="11">
        <v>13</v>
      </c>
      <c r="F25" s="11">
        <v>0</v>
      </c>
      <c r="G25" s="11">
        <f t="shared" si="4"/>
        <v>528</v>
      </c>
      <c r="H25" s="11">
        <f t="shared" si="5"/>
        <v>43</v>
      </c>
      <c r="I25" s="11">
        <f t="shared" si="6"/>
        <v>571</v>
      </c>
    </row>
    <row r="26" spans="1:9" x14ac:dyDescent="0.25">
      <c r="A26" t="str">
        <f t="shared" si="0"/>
        <v>City of New Rochelle - 26</v>
      </c>
      <c r="B26" s="11">
        <v>210026</v>
      </c>
      <c r="C26" s="11">
        <v>159</v>
      </c>
      <c r="D26" s="11">
        <v>116</v>
      </c>
      <c r="E26" s="11">
        <v>7</v>
      </c>
      <c r="F26" s="11">
        <v>0</v>
      </c>
      <c r="G26" s="11">
        <f t="shared" si="4"/>
        <v>282</v>
      </c>
      <c r="H26" s="11">
        <f t="shared" si="5"/>
        <v>29</v>
      </c>
      <c r="I26" s="11">
        <f t="shared" si="6"/>
        <v>311</v>
      </c>
    </row>
    <row r="27" spans="1:9" x14ac:dyDescent="0.25">
      <c r="A27" t="str">
        <f t="shared" si="0"/>
        <v>City of New Rochelle - 28</v>
      </c>
      <c r="B27" s="11">
        <v>210028</v>
      </c>
      <c r="C27" s="11">
        <v>191</v>
      </c>
      <c r="D27" s="11">
        <v>64</v>
      </c>
      <c r="E27" s="11">
        <v>7</v>
      </c>
      <c r="F27" s="11">
        <v>0</v>
      </c>
      <c r="G27" s="11">
        <f t="shared" si="4"/>
        <v>262</v>
      </c>
      <c r="H27" s="11">
        <f t="shared" si="5"/>
        <v>17</v>
      </c>
      <c r="I27" s="11">
        <f t="shared" si="6"/>
        <v>279</v>
      </c>
    </row>
    <row r="28" spans="1:9" x14ac:dyDescent="0.25">
      <c r="A28" t="str">
        <f t="shared" si="0"/>
        <v>City of New Rochelle - 29</v>
      </c>
      <c r="B28" s="11">
        <v>210029</v>
      </c>
      <c r="C28" s="11">
        <v>306</v>
      </c>
      <c r="D28" s="11">
        <v>149</v>
      </c>
      <c r="E28" s="11">
        <v>15</v>
      </c>
      <c r="F28" s="11">
        <v>0</v>
      </c>
      <c r="G28" s="11">
        <f t="shared" si="4"/>
        <v>470</v>
      </c>
      <c r="H28" s="11">
        <f t="shared" si="5"/>
        <v>40</v>
      </c>
      <c r="I28" s="11">
        <f t="shared" si="6"/>
        <v>510</v>
      </c>
    </row>
    <row r="29" spans="1:9" x14ac:dyDescent="0.25">
      <c r="A29" t="str">
        <f t="shared" si="0"/>
        <v>City of New Rochelle - 49</v>
      </c>
      <c r="B29" s="11">
        <v>210049</v>
      </c>
      <c r="C29" s="11">
        <v>155</v>
      </c>
      <c r="D29" s="11">
        <v>17</v>
      </c>
      <c r="E29" s="11">
        <v>2</v>
      </c>
      <c r="F29" s="11">
        <v>1</v>
      </c>
      <c r="G29" s="11">
        <f t="shared" si="4"/>
        <v>175</v>
      </c>
      <c r="H29" s="11">
        <f t="shared" si="5"/>
        <v>23</v>
      </c>
      <c r="I29" s="11">
        <f t="shared" si="6"/>
        <v>198</v>
      </c>
    </row>
    <row r="30" spans="1:9" x14ac:dyDescent="0.25">
      <c r="A30" t="str">
        <f t="shared" si="0"/>
        <v>City of New Rochelle - 50</v>
      </c>
      <c r="B30" s="11">
        <v>210050</v>
      </c>
      <c r="C30" s="11">
        <v>138</v>
      </c>
      <c r="D30" s="11">
        <v>30</v>
      </c>
      <c r="E30" s="11">
        <v>6</v>
      </c>
      <c r="F30" s="11">
        <v>0</v>
      </c>
      <c r="G30" s="11">
        <f t="shared" si="4"/>
        <v>174</v>
      </c>
      <c r="H30" s="11">
        <f t="shared" si="5"/>
        <v>34</v>
      </c>
      <c r="I30" s="11">
        <f t="shared" si="6"/>
        <v>208</v>
      </c>
    </row>
    <row r="31" spans="1:9" x14ac:dyDescent="0.25">
      <c r="A31" t="str">
        <f t="shared" si="0"/>
        <v>City of New Rochelle - 51</v>
      </c>
      <c r="B31" s="11">
        <v>210051</v>
      </c>
      <c r="C31" s="11">
        <v>58</v>
      </c>
      <c r="D31" s="11">
        <v>10</v>
      </c>
      <c r="E31" s="11">
        <v>3</v>
      </c>
      <c r="F31" s="11">
        <v>0</v>
      </c>
      <c r="G31" s="11">
        <f t="shared" si="4"/>
        <v>71</v>
      </c>
      <c r="H31" s="11">
        <f t="shared" si="5"/>
        <v>7</v>
      </c>
      <c r="I31" s="11">
        <f t="shared" si="6"/>
        <v>78</v>
      </c>
    </row>
    <row r="32" spans="1:9" x14ac:dyDescent="0.25">
      <c r="A32" t="str">
        <f t="shared" si="0"/>
        <v>City of New Rochelle - 52</v>
      </c>
      <c r="B32" s="11">
        <v>210052</v>
      </c>
      <c r="C32" s="11">
        <v>155</v>
      </c>
      <c r="D32" s="11">
        <v>59</v>
      </c>
      <c r="E32" s="11">
        <v>3</v>
      </c>
      <c r="F32" s="11">
        <v>0</v>
      </c>
      <c r="G32" s="11">
        <f t="shared" si="4"/>
        <v>217</v>
      </c>
      <c r="H32" s="11">
        <f t="shared" si="5"/>
        <v>26</v>
      </c>
      <c r="I32" s="11">
        <f t="shared" si="6"/>
        <v>243</v>
      </c>
    </row>
    <row r="33" spans="1:9" x14ac:dyDescent="0.25">
      <c r="A33" t="str">
        <f t="shared" si="0"/>
        <v>City of New Rochelle - 54</v>
      </c>
      <c r="B33" s="11">
        <v>210054</v>
      </c>
      <c r="C33" s="11">
        <v>99</v>
      </c>
      <c r="D33" s="11">
        <v>40</v>
      </c>
      <c r="E33" s="11">
        <v>2</v>
      </c>
      <c r="F33" s="11">
        <v>0</v>
      </c>
      <c r="G33" s="11">
        <f t="shared" si="4"/>
        <v>141</v>
      </c>
      <c r="H33" s="11">
        <f t="shared" si="5"/>
        <v>16</v>
      </c>
      <c r="I33" s="11">
        <f t="shared" si="6"/>
        <v>157</v>
      </c>
    </row>
    <row r="34" spans="1:9" x14ac:dyDescent="0.25">
      <c r="A34" t="str">
        <f t="shared" si="0"/>
        <v>City of New Rochelle - 55</v>
      </c>
      <c r="B34" s="11">
        <v>210055</v>
      </c>
      <c r="C34" s="11">
        <v>3</v>
      </c>
      <c r="D34" s="11">
        <v>2</v>
      </c>
      <c r="E34" s="11">
        <v>0</v>
      </c>
      <c r="F34" s="11">
        <v>0</v>
      </c>
      <c r="G34" s="11">
        <f t="shared" si="4"/>
        <v>5</v>
      </c>
      <c r="H34" s="11">
        <f t="shared" si="5"/>
        <v>0</v>
      </c>
      <c r="I34" s="11">
        <f t="shared" si="6"/>
        <v>5</v>
      </c>
    </row>
    <row r="35" spans="1:9" x14ac:dyDescent="0.25">
      <c r="A35" t="str">
        <f t="shared" si="0"/>
        <v>City of New Rochelle - 56</v>
      </c>
      <c r="B35" s="11">
        <v>210056</v>
      </c>
      <c r="C35" s="11">
        <v>33</v>
      </c>
      <c r="D35" s="11">
        <v>22</v>
      </c>
      <c r="E35" s="11">
        <v>1</v>
      </c>
      <c r="F35" s="11">
        <v>0</v>
      </c>
      <c r="G35" s="11">
        <f t="shared" si="4"/>
        <v>56</v>
      </c>
      <c r="H35" s="11">
        <f t="shared" si="5"/>
        <v>7</v>
      </c>
      <c r="I35" s="11">
        <f t="shared" si="6"/>
        <v>63</v>
      </c>
    </row>
    <row r="36" spans="1:9" x14ac:dyDescent="0.25">
      <c r="A36" t="str">
        <f t="shared" si="0"/>
        <v>City of New Rochelle - 57</v>
      </c>
      <c r="B36" s="11">
        <v>210057</v>
      </c>
      <c r="C36" s="11">
        <v>278</v>
      </c>
      <c r="D36" s="11">
        <v>22</v>
      </c>
      <c r="E36" s="11">
        <v>2</v>
      </c>
      <c r="F36" s="11">
        <v>0</v>
      </c>
      <c r="G36" s="11">
        <f t="shared" si="4"/>
        <v>302</v>
      </c>
      <c r="H36" s="11">
        <f t="shared" si="5"/>
        <v>16</v>
      </c>
      <c r="I36" s="11">
        <f t="shared" si="6"/>
        <v>318</v>
      </c>
    </row>
    <row r="37" spans="1:9" x14ac:dyDescent="0.25">
      <c r="A37" t="str">
        <f t="shared" si="0"/>
        <v>City of New Rochelle - 58</v>
      </c>
      <c r="B37" s="11">
        <v>210058</v>
      </c>
      <c r="C37" s="11">
        <v>176</v>
      </c>
      <c r="D37" s="11">
        <v>32</v>
      </c>
      <c r="E37" s="11">
        <v>4</v>
      </c>
      <c r="F37" s="11">
        <v>0</v>
      </c>
      <c r="G37" s="11">
        <f t="shared" si="4"/>
        <v>212</v>
      </c>
      <c r="H37" s="11">
        <f t="shared" si="5"/>
        <v>23</v>
      </c>
      <c r="I37" s="11">
        <f t="shared" si="6"/>
        <v>235</v>
      </c>
    </row>
    <row r="38" spans="1:9" x14ac:dyDescent="0.25">
      <c r="A38" t="str">
        <f t="shared" si="0"/>
        <v>City of New Rochelle - 59</v>
      </c>
      <c r="B38" s="11">
        <v>210059</v>
      </c>
      <c r="C38" s="11">
        <v>256</v>
      </c>
      <c r="D38" s="11">
        <v>37</v>
      </c>
      <c r="E38" s="11">
        <v>0</v>
      </c>
      <c r="F38" s="11">
        <v>0</v>
      </c>
      <c r="G38" s="11">
        <f t="shared" si="4"/>
        <v>293</v>
      </c>
      <c r="H38" s="11">
        <f t="shared" si="5"/>
        <v>38</v>
      </c>
      <c r="I38" s="11">
        <f t="shared" si="6"/>
        <v>331</v>
      </c>
    </row>
    <row r="39" spans="1:9" x14ac:dyDescent="0.25">
      <c r="A39" t="str">
        <f t="shared" si="0"/>
        <v>City of New Rochelle - 60</v>
      </c>
      <c r="B39" s="11">
        <v>210060</v>
      </c>
      <c r="C39" s="11">
        <v>152</v>
      </c>
      <c r="D39" s="11">
        <v>8</v>
      </c>
      <c r="E39" s="11">
        <v>3</v>
      </c>
      <c r="F39" s="11">
        <v>0</v>
      </c>
      <c r="G39" s="11">
        <f t="shared" si="4"/>
        <v>163</v>
      </c>
      <c r="H39" s="11">
        <f t="shared" si="5"/>
        <v>15</v>
      </c>
      <c r="I39" s="11">
        <f t="shared" si="6"/>
        <v>178</v>
      </c>
    </row>
    <row r="40" spans="1:9" x14ac:dyDescent="0.25">
      <c r="A40" t="str">
        <f t="shared" si="0"/>
        <v>City of New Rochelle - 61</v>
      </c>
      <c r="B40" s="11">
        <v>210061</v>
      </c>
      <c r="C40" s="11">
        <v>104</v>
      </c>
      <c r="D40" s="11">
        <v>58</v>
      </c>
      <c r="E40" s="11">
        <v>2</v>
      </c>
      <c r="F40" s="11">
        <v>0</v>
      </c>
      <c r="G40" s="11">
        <f t="shared" si="4"/>
        <v>164</v>
      </c>
      <c r="H40" s="11">
        <f t="shared" si="5"/>
        <v>18</v>
      </c>
      <c r="I40" s="11">
        <f t="shared" si="6"/>
        <v>182</v>
      </c>
    </row>
    <row r="41" spans="1:9" x14ac:dyDescent="0.25">
      <c r="A41" t="str">
        <f t="shared" si="0"/>
        <v>City of New Rochelle - 63</v>
      </c>
      <c r="B41" s="11">
        <v>210063</v>
      </c>
      <c r="C41" s="11">
        <v>234</v>
      </c>
      <c r="D41" s="11">
        <v>60</v>
      </c>
      <c r="E41" s="11">
        <v>3</v>
      </c>
      <c r="F41" s="11">
        <v>0</v>
      </c>
      <c r="G41" s="11">
        <f t="shared" si="4"/>
        <v>297</v>
      </c>
      <c r="H41" s="11">
        <f t="shared" si="5"/>
        <v>15</v>
      </c>
      <c r="I41" s="11">
        <f t="shared" si="6"/>
        <v>312</v>
      </c>
    </row>
    <row r="42" spans="1:9" x14ac:dyDescent="0.25">
      <c r="A42" t="str">
        <f t="shared" si="0"/>
        <v>City of New Rochelle - 64</v>
      </c>
      <c r="B42" s="11">
        <v>210064</v>
      </c>
      <c r="C42" s="11">
        <v>135</v>
      </c>
      <c r="D42" s="11">
        <v>19</v>
      </c>
      <c r="E42" s="11">
        <v>2</v>
      </c>
      <c r="F42" s="11">
        <v>0</v>
      </c>
      <c r="G42" s="11">
        <f t="shared" si="4"/>
        <v>156</v>
      </c>
      <c r="H42" s="11">
        <f t="shared" si="5"/>
        <v>29</v>
      </c>
      <c r="I42" s="11">
        <f t="shared" si="6"/>
        <v>185</v>
      </c>
    </row>
    <row r="43" spans="1:9" x14ac:dyDescent="0.25">
      <c r="A43" t="str">
        <f t="shared" si="0"/>
        <v>City of New Rochelle - 66</v>
      </c>
      <c r="B43" s="11">
        <v>210066</v>
      </c>
      <c r="C43" s="11">
        <v>56</v>
      </c>
      <c r="D43" s="11">
        <v>5</v>
      </c>
      <c r="E43" s="11">
        <v>0</v>
      </c>
      <c r="F43" s="11">
        <v>0</v>
      </c>
      <c r="G43" s="11">
        <f t="shared" si="4"/>
        <v>61</v>
      </c>
      <c r="H43" s="11">
        <f t="shared" si="5"/>
        <v>12</v>
      </c>
      <c r="I43" s="11">
        <f t="shared" si="6"/>
        <v>73</v>
      </c>
    </row>
    <row r="44" spans="1:9" x14ac:dyDescent="0.25">
      <c r="A44" t="str">
        <f t="shared" si="0"/>
        <v>City of New Rochelle - 71</v>
      </c>
      <c r="B44" s="11">
        <v>210071</v>
      </c>
      <c r="C44" s="11">
        <v>133</v>
      </c>
      <c r="D44" s="11">
        <v>107</v>
      </c>
      <c r="E44" s="11">
        <v>6</v>
      </c>
      <c r="F44" s="11">
        <v>0</v>
      </c>
      <c r="G44" s="11">
        <f t="shared" si="4"/>
        <v>246</v>
      </c>
      <c r="H44" s="11">
        <f t="shared" si="5"/>
        <v>19</v>
      </c>
      <c r="I44" s="11">
        <f t="shared" si="6"/>
        <v>265</v>
      </c>
    </row>
    <row r="45" spans="1:9" x14ac:dyDescent="0.25">
      <c r="A45" t="str">
        <f t="shared" si="0"/>
        <v>City of New Rochelle - 72</v>
      </c>
      <c r="B45" s="11">
        <v>210072</v>
      </c>
      <c r="C45" s="11">
        <v>91</v>
      </c>
      <c r="D45" s="11">
        <v>20</v>
      </c>
      <c r="E45" s="11">
        <v>4</v>
      </c>
      <c r="F45" s="11">
        <v>0</v>
      </c>
      <c r="G45" s="11">
        <f t="shared" si="4"/>
        <v>115</v>
      </c>
      <c r="H45" s="11">
        <f t="shared" si="5"/>
        <v>9</v>
      </c>
      <c r="I45" s="11">
        <f t="shared" si="6"/>
        <v>124</v>
      </c>
    </row>
    <row r="46" spans="1:9" x14ac:dyDescent="0.25">
      <c r="A46" t="str">
        <f t="shared" si="0"/>
        <v>City of New Rochelle - 73</v>
      </c>
      <c r="B46" s="11">
        <v>210073</v>
      </c>
      <c r="C46" s="11">
        <v>201</v>
      </c>
      <c r="D46" s="11">
        <v>191</v>
      </c>
      <c r="E46" s="11">
        <v>15</v>
      </c>
      <c r="F46" s="11">
        <v>0</v>
      </c>
      <c r="G46" s="11">
        <f t="shared" si="4"/>
        <v>407</v>
      </c>
      <c r="H46" s="11">
        <f t="shared" si="5"/>
        <v>33</v>
      </c>
      <c r="I46" s="11">
        <f t="shared" si="6"/>
        <v>440</v>
      </c>
    </row>
    <row r="47" spans="1:9" x14ac:dyDescent="0.25">
      <c r="A47" t="str">
        <f t="shared" si="0"/>
        <v>City of New Rochelle - 74</v>
      </c>
      <c r="B47" s="11">
        <v>210074</v>
      </c>
      <c r="C47" s="11">
        <v>286</v>
      </c>
      <c r="D47" s="11">
        <v>209</v>
      </c>
      <c r="E47" s="11">
        <v>10</v>
      </c>
      <c r="F47" s="11">
        <v>0</v>
      </c>
      <c r="G47" s="11">
        <f t="shared" si="4"/>
        <v>505</v>
      </c>
      <c r="H47" s="11">
        <f t="shared" si="5"/>
        <v>39</v>
      </c>
      <c r="I47" s="11">
        <f t="shared" si="6"/>
        <v>544</v>
      </c>
    </row>
    <row r="48" spans="1:9" x14ac:dyDescent="0.25">
      <c r="A48" t="str">
        <f t="shared" si="0"/>
        <v>City of New Rochelle - 75</v>
      </c>
      <c r="B48" s="11">
        <v>210075</v>
      </c>
      <c r="C48" s="11">
        <v>31</v>
      </c>
      <c r="D48" s="11">
        <v>4</v>
      </c>
      <c r="E48" s="11">
        <v>2</v>
      </c>
      <c r="F48" s="11">
        <v>0</v>
      </c>
      <c r="G48" s="11">
        <f t="shared" si="4"/>
        <v>37</v>
      </c>
      <c r="H48" s="11">
        <f t="shared" si="5"/>
        <v>1</v>
      </c>
      <c r="I48" s="11">
        <f t="shared" si="6"/>
        <v>38</v>
      </c>
    </row>
    <row r="49" spans="1:9" x14ac:dyDescent="0.25">
      <c r="A49" t="str">
        <f t="shared" si="0"/>
        <v>City of New Rochelle - 77</v>
      </c>
      <c r="B49" s="11">
        <v>210077</v>
      </c>
      <c r="C49" s="11">
        <v>0</v>
      </c>
      <c r="D49" s="11">
        <v>0</v>
      </c>
      <c r="E49" s="11">
        <v>0</v>
      </c>
      <c r="F49" s="11">
        <v>0</v>
      </c>
      <c r="G49" s="11">
        <f t="shared" si="4"/>
        <v>0</v>
      </c>
      <c r="H49" s="11">
        <f t="shared" si="5"/>
        <v>0</v>
      </c>
      <c r="I49" s="11">
        <f t="shared" si="6"/>
        <v>0</v>
      </c>
    </row>
    <row r="50" spans="1:9" x14ac:dyDescent="0.25">
      <c r="A50" t="str">
        <f t="shared" si="0"/>
        <v>City of New Rochelle - 78</v>
      </c>
      <c r="B50" s="11">
        <v>210078</v>
      </c>
      <c r="C50" s="11">
        <v>125</v>
      </c>
      <c r="D50" s="11">
        <v>48</v>
      </c>
      <c r="E50" s="11">
        <v>5</v>
      </c>
      <c r="F50" s="11">
        <v>0</v>
      </c>
      <c r="G50" s="11">
        <f t="shared" si="4"/>
        <v>178</v>
      </c>
      <c r="H50" s="11">
        <f t="shared" si="5"/>
        <v>12</v>
      </c>
      <c r="I50" s="11">
        <f t="shared" si="6"/>
        <v>190</v>
      </c>
    </row>
    <row r="51" spans="1:9" ht="13.8" thickBot="1" x14ac:dyDescent="0.3">
      <c r="A51" s="18" t="str">
        <f t="shared" si="0"/>
        <v>City of New Rochelle - 79</v>
      </c>
      <c r="B51" s="19">
        <v>210079</v>
      </c>
      <c r="C51" s="19">
        <v>0</v>
      </c>
      <c r="D51" s="19">
        <v>0</v>
      </c>
      <c r="E51" s="19">
        <v>0</v>
      </c>
      <c r="F51" s="19">
        <v>0</v>
      </c>
      <c r="G51" s="19">
        <f t="shared" si="4"/>
        <v>0</v>
      </c>
      <c r="H51" s="19">
        <f t="shared" si="5"/>
        <v>0</v>
      </c>
      <c r="I51" s="19">
        <f t="shared" si="6"/>
        <v>0</v>
      </c>
    </row>
    <row r="52" spans="1:9" x14ac:dyDescent="0.25">
      <c r="B52" s="13" t="s">
        <v>977</v>
      </c>
      <c r="C52" s="11">
        <f>SUM(C14:C51)</f>
        <v>6367</v>
      </c>
      <c r="D52" s="11">
        <f t="shared" ref="D52:I52" si="8">SUM(D14:D51)</f>
        <v>2742</v>
      </c>
      <c r="E52" s="11">
        <f t="shared" si="8"/>
        <v>213</v>
      </c>
      <c r="F52" s="11">
        <f t="shared" si="8"/>
        <v>2</v>
      </c>
      <c r="G52" s="11">
        <f t="shared" si="8"/>
        <v>9324</v>
      </c>
      <c r="H52" s="11">
        <f t="shared" si="8"/>
        <v>860</v>
      </c>
      <c r="I52" s="11">
        <f t="shared" si="8"/>
        <v>10184</v>
      </c>
    </row>
    <row r="54" spans="1:9" ht="13.8" x14ac:dyDescent="0.3">
      <c r="A54" s="15" t="s">
        <v>660</v>
      </c>
      <c r="B54" s="14" t="s">
        <v>659</v>
      </c>
      <c r="C54" s="11">
        <f>SUM(C13)</f>
        <v>3280</v>
      </c>
      <c r="D54" s="11">
        <f t="shared" ref="D54:I54" si="9">SUM(D13)</f>
        <v>1768</v>
      </c>
      <c r="E54" s="11">
        <f t="shared" si="9"/>
        <v>155</v>
      </c>
      <c r="F54" s="11">
        <f t="shared" si="9"/>
        <v>0</v>
      </c>
      <c r="G54" s="11">
        <f t="shared" si="9"/>
        <v>5203</v>
      </c>
      <c r="H54" s="11">
        <f t="shared" si="9"/>
        <v>341</v>
      </c>
      <c r="I54" s="11">
        <f t="shared" si="9"/>
        <v>5544</v>
      </c>
    </row>
    <row r="55" spans="1:9" ht="13.8" x14ac:dyDescent="0.3">
      <c r="A55" s="15" t="s">
        <v>663</v>
      </c>
      <c r="B55" s="12"/>
    </row>
    <row r="56" spans="1:9" x14ac:dyDescent="0.25">
      <c r="A56" s="16"/>
      <c r="B56" s="12"/>
    </row>
    <row r="57" spans="1:9" ht="13.8" x14ac:dyDescent="0.3">
      <c r="A57" s="15" t="s">
        <v>661</v>
      </c>
      <c r="B57" s="14" t="s">
        <v>659</v>
      </c>
      <c r="C57" s="11">
        <f>SUM(C52)</f>
        <v>6367</v>
      </c>
      <c r="D57" s="11">
        <f t="shared" ref="D57:I57" si="10">SUM(D52)</f>
        <v>2742</v>
      </c>
      <c r="E57" s="11">
        <f t="shared" si="10"/>
        <v>213</v>
      </c>
      <c r="F57" s="11">
        <f t="shared" si="10"/>
        <v>2</v>
      </c>
      <c r="G57" s="11">
        <f t="shared" si="10"/>
        <v>9324</v>
      </c>
      <c r="H57" s="11">
        <f t="shared" si="10"/>
        <v>860</v>
      </c>
      <c r="I57" s="11">
        <f t="shared" si="10"/>
        <v>10184</v>
      </c>
    </row>
    <row r="58" spans="1:9" ht="13.8" x14ac:dyDescent="0.3">
      <c r="A58" s="15" t="s">
        <v>663</v>
      </c>
      <c r="B58" s="14" t="s">
        <v>663</v>
      </c>
    </row>
    <row r="59" spans="1:9" x14ac:dyDescent="0.25">
      <c r="A59" s="16"/>
      <c r="B59" s="12"/>
    </row>
    <row r="60" spans="1:9" ht="13.8" x14ac:dyDescent="0.3">
      <c r="A60" s="15" t="s">
        <v>662</v>
      </c>
      <c r="B60" s="14" t="s">
        <v>659</v>
      </c>
      <c r="C60" s="11">
        <f>SUM(C57,C54)</f>
        <v>9647</v>
      </c>
      <c r="D60" s="11">
        <f t="shared" ref="D60:I60" si="11">SUM(D57,D54)</f>
        <v>4510</v>
      </c>
      <c r="E60" s="11">
        <f t="shared" si="11"/>
        <v>368</v>
      </c>
      <c r="F60" s="11">
        <f t="shared" si="11"/>
        <v>2</v>
      </c>
      <c r="G60" s="11">
        <f t="shared" si="11"/>
        <v>14527</v>
      </c>
      <c r="H60" s="11">
        <f t="shared" si="11"/>
        <v>1201</v>
      </c>
      <c r="I60" s="11">
        <f t="shared" si="11"/>
        <v>15728</v>
      </c>
    </row>
    <row r="62" spans="1:9" x14ac:dyDescent="0.25">
      <c r="B62" s="11"/>
    </row>
    <row r="63" spans="1:9" x14ac:dyDescent="0.25">
      <c r="B63" s="11"/>
    </row>
  </sheetData>
  <pageMargins left="0" right="0" top="1.75" bottom="0.75" header="1.25" footer="0"/>
  <pageSetup orientation="landscape" horizontalDpi="300" verticalDpi="300" r:id="rId1"/>
  <headerFooter alignWithMargins="0">
    <oddHeader>&amp;L&amp;"Arial Black,Regular"2022 GENERAL&amp;C&amp;"Arial Black,Regular"&amp;16  34TH - SENATORIAL DISTRICT&amp;R&amp;"Arial Black,Regular"&amp;P OF 630</oddHeader>
  </headerFooter>
  <rowBreaks count="2" manualBreakCount="2">
    <brk id="13" max="16383" man="1"/>
    <brk id="52"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353"/>
  <sheetViews>
    <sheetView topLeftCell="A307" zoomScaleNormal="100" workbookViewId="0">
      <selection activeCell="C6" sqref="C6"/>
    </sheetView>
  </sheetViews>
  <sheetFormatPr defaultRowHeight="13.2" x14ac:dyDescent="0.25"/>
  <cols>
    <col min="1" max="1" width="27.5546875" bestFit="1" customWidth="1"/>
    <col min="3" max="6" width="7" customWidth="1"/>
    <col min="8" max="8" width="9.109375" customWidth="1"/>
  </cols>
  <sheetData>
    <row r="1" spans="1:9" ht="13.8" x14ac:dyDescent="0.3">
      <c r="A1" s="1" t="s">
        <v>663</v>
      </c>
      <c r="B1" s="2"/>
      <c r="C1" s="2" t="s">
        <v>684</v>
      </c>
      <c r="D1" s="2" t="s">
        <v>664</v>
      </c>
      <c r="E1" s="2" t="s">
        <v>686</v>
      </c>
      <c r="F1" s="2" t="s">
        <v>982</v>
      </c>
      <c r="G1" s="3"/>
      <c r="H1" s="3"/>
      <c r="I1" s="3"/>
    </row>
    <row r="2" spans="1:9" ht="144" customHeight="1" thickBot="1" x14ac:dyDescent="0.3">
      <c r="A2" s="4"/>
      <c r="B2" s="5" t="s">
        <v>665</v>
      </c>
      <c r="C2" s="5" t="s">
        <v>985</v>
      </c>
      <c r="D2" s="5" t="s">
        <v>1061</v>
      </c>
      <c r="E2" s="5" t="s">
        <v>985</v>
      </c>
      <c r="F2" s="5" t="s">
        <v>984</v>
      </c>
      <c r="G2" s="5" t="s">
        <v>666</v>
      </c>
      <c r="H2" s="5" t="s">
        <v>667</v>
      </c>
      <c r="I2" s="5" t="s">
        <v>668</v>
      </c>
    </row>
    <row r="3" spans="1:9" x14ac:dyDescent="0.25">
      <c r="A3" t="str">
        <f t="shared" ref="A3:A66" si="0">VLOOKUP(B3,KEY,3,FALSE)</f>
        <v>Town of Greenburgh - 1</v>
      </c>
      <c r="B3" s="11">
        <v>40001</v>
      </c>
      <c r="C3" s="11">
        <v>584</v>
      </c>
      <c r="D3" s="11">
        <v>188</v>
      </c>
      <c r="E3" s="11">
        <v>35</v>
      </c>
      <c r="F3" s="11">
        <v>0</v>
      </c>
      <c r="G3" s="11">
        <f t="shared" ref="G3:G34" si="1">SUM(C3:F3)</f>
        <v>807</v>
      </c>
      <c r="H3" s="11">
        <f>SUM(I3-G3)</f>
        <v>35</v>
      </c>
      <c r="I3" s="11">
        <f t="shared" ref="I3:I34" si="2">VLOOKUP(B3,KEY,2,FALSE)</f>
        <v>842</v>
      </c>
    </row>
    <row r="4" spans="1:9" x14ac:dyDescent="0.25">
      <c r="A4" t="str">
        <f t="shared" si="0"/>
        <v>Town of Greenburgh - 2</v>
      </c>
      <c r="B4" s="11">
        <v>40002</v>
      </c>
      <c r="C4" s="11">
        <v>188</v>
      </c>
      <c r="D4" s="11">
        <v>55</v>
      </c>
      <c r="E4" s="11">
        <v>31</v>
      </c>
      <c r="F4" s="11">
        <v>0</v>
      </c>
      <c r="G4" s="11">
        <f t="shared" si="1"/>
        <v>274</v>
      </c>
      <c r="H4" s="11">
        <f t="shared" ref="H4:H67" si="3">SUM(I4-G4)</f>
        <v>9</v>
      </c>
      <c r="I4" s="11">
        <f t="shared" si="2"/>
        <v>283</v>
      </c>
    </row>
    <row r="5" spans="1:9" x14ac:dyDescent="0.25">
      <c r="A5" t="str">
        <f t="shared" si="0"/>
        <v>Town of Greenburgh - 3</v>
      </c>
      <c r="B5" s="11">
        <v>40003</v>
      </c>
      <c r="C5" s="11">
        <v>477</v>
      </c>
      <c r="D5" s="11">
        <v>132</v>
      </c>
      <c r="E5" s="11">
        <v>50</v>
      </c>
      <c r="F5" s="11">
        <v>0</v>
      </c>
      <c r="G5" s="11">
        <f t="shared" si="1"/>
        <v>659</v>
      </c>
      <c r="H5" s="11">
        <f t="shared" si="3"/>
        <v>20</v>
      </c>
      <c r="I5" s="11">
        <f t="shared" si="2"/>
        <v>679</v>
      </c>
    </row>
    <row r="6" spans="1:9" x14ac:dyDescent="0.25">
      <c r="A6" t="str">
        <f t="shared" si="0"/>
        <v>Town of Greenburgh - 4</v>
      </c>
      <c r="B6" s="11">
        <v>40004</v>
      </c>
      <c r="C6" s="11">
        <v>73</v>
      </c>
      <c r="D6" s="11">
        <v>26</v>
      </c>
      <c r="E6" s="11">
        <v>8</v>
      </c>
      <c r="F6" s="11">
        <v>0</v>
      </c>
      <c r="G6" s="11">
        <f t="shared" si="1"/>
        <v>107</v>
      </c>
      <c r="H6" s="11">
        <f t="shared" si="3"/>
        <v>4</v>
      </c>
      <c r="I6" s="11">
        <f t="shared" si="2"/>
        <v>111</v>
      </c>
    </row>
    <row r="7" spans="1:9" x14ac:dyDescent="0.25">
      <c r="A7" s="22" t="str">
        <f t="shared" si="0"/>
        <v>Town of Greenburgh - 5</v>
      </c>
      <c r="B7" s="11">
        <v>40005</v>
      </c>
      <c r="C7" s="11">
        <v>405</v>
      </c>
      <c r="D7" s="11">
        <v>193</v>
      </c>
      <c r="E7" s="11">
        <v>37</v>
      </c>
      <c r="F7" s="11">
        <v>0</v>
      </c>
      <c r="G7" s="23">
        <f t="shared" si="1"/>
        <v>635</v>
      </c>
      <c r="H7" s="23">
        <f t="shared" si="3"/>
        <v>35</v>
      </c>
      <c r="I7" s="23">
        <f t="shared" si="2"/>
        <v>670</v>
      </c>
    </row>
    <row r="8" spans="1:9" x14ac:dyDescent="0.25">
      <c r="A8" s="22" t="str">
        <f t="shared" si="0"/>
        <v>Town of Greenburgh - 6</v>
      </c>
      <c r="B8" s="11">
        <v>40006</v>
      </c>
      <c r="C8" s="11">
        <v>148</v>
      </c>
      <c r="D8" s="11">
        <v>83</v>
      </c>
      <c r="E8" s="11">
        <v>16</v>
      </c>
      <c r="F8" s="11">
        <v>0</v>
      </c>
      <c r="G8" s="23">
        <f t="shared" si="1"/>
        <v>247</v>
      </c>
      <c r="H8" s="23">
        <f t="shared" si="3"/>
        <v>12</v>
      </c>
      <c r="I8" s="23">
        <f t="shared" si="2"/>
        <v>259</v>
      </c>
    </row>
    <row r="9" spans="1:9" x14ac:dyDescent="0.25">
      <c r="A9" s="22" t="str">
        <f t="shared" si="0"/>
        <v>Town of Greenburgh - 7</v>
      </c>
      <c r="B9" s="11">
        <v>40007</v>
      </c>
      <c r="C9" s="11">
        <v>236</v>
      </c>
      <c r="D9" s="11">
        <v>140</v>
      </c>
      <c r="E9" s="11">
        <v>18</v>
      </c>
      <c r="F9" s="11">
        <v>0</v>
      </c>
      <c r="G9" s="23">
        <f t="shared" si="1"/>
        <v>394</v>
      </c>
      <c r="H9" s="23">
        <f t="shared" si="3"/>
        <v>18</v>
      </c>
      <c r="I9" s="23">
        <f t="shared" si="2"/>
        <v>412</v>
      </c>
    </row>
    <row r="10" spans="1:9" x14ac:dyDescent="0.25">
      <c r="A10" s="22" t="str">
        <f t="shared" si="0"/>
        <v>Town of Greenburgh - 8</v>
      </c>
      <c r="B10" s="11">
        <v>40008</v>
      </c>
      <c r="C10" s="11">
        <v>356</v>
      </c>
      <c r="D10" s="11">
        <v>131</v>
      </c>
      <c r="E10" s="11">
        <v>50</v>
      </c>
      <c r="F10" s="11">
        <v>0</v>
      </c>
      <c r="G10" s="23">
        <f t="shared" si="1"/>
        <v>537</v>
      </c>
      <c r="H10" s="23">
        <f t="shared" si="3"/>
        <v>14</v>
      </c>
      <c r="I10" s="23">
        <f t="shared" si="2"/>
        <v>551</v>
      </c>
    </row>
    <row r="11" spans="1:9" x14ac:dyDescent="0.25">
      <c r="A11" s="22" t="str">
        <f t="shared" si="0"/>
        <v>Town of Greenburgh - 9</v>
      </c>
      <c r="B11" s="11">
        <v>40009</v>
      </c>
      <c r="C11" s="11">
        <v>336</v>
      </c>
      <c r="D11" s="11">
        <v>130</v>
      </c>
      <c r="E11" s="11">
        <v>41</v>
      </c>
      <c r="F11" s="11">
        <v>0</v>
      </c>
      <c r="G11" s="23">
        <f t="shared" si="1"/>
        <v>507</v>
      </c>
      <c r="H11" s="23">
        <f t="shared" si="3"/>
        <v>19</v>
      </c>
      <c r="I11" s="23">
        <f t="shared" si="2"/>
        <v>526</v>
      </c>
    </row>
    <row r="12" spans="1:9" x14ac:dyDescent="0.25">
      <c r="A12" s="22" t="str">
        <f t="shared" si="0"/>
        <v>Town of Greenburgh - 10</v>
      </c>
      <c r="B12" s="11">
        <v>40010</v>
      </c>
      <c r="C12" s="11">
        <v>393</v>
      </c>
      <c r="D12" s="11">
        <v>203</v>
      </c>
      <c r="E12" s="11">
        <v>36</v>
      </c>
      <c r="F12" s="11">
        <v>0</v>
      </c>
      <c r="G12" s="23">
        <f t="shared" si="1"/>
        <v>632</v>
      </c>
      <c r="H12" s="23">
        <f t="shared" si="3"/>
        <v>24</v>
      </c>
      <c r="I12" s="23">
        <f t="shared" si="2"/>
        <v>656</v>
      </c>
    </row>
    <row r="13" spans="1:9" x14ac:dyDescent="0.25">
      <c r="A13" s="22" t="str">
        <f t="shared" si="0"/>
        <v>Town of Greenburgh - 11</v>
      </c>
      <c r="B13" s="11">
        <v>40011</v>
      </c>
      <c r="C13" s="11">
        <v>205</v>
      </c>
      <c r="D13" s="11">
        <v>55</v>
      </c>
      <c r="E13" s="11">
        <v>9</v>
      </c>
      <c r="F13" s="11">
        <v>0</v>
      </c>
      <c r="G13" s="23">
        <f t="shared" si="1"/>
        <v>269</v>
      </c>
      <c r="H13" s="23">
        <f t="shared" si="3"/>
        <v>12</v>
      </c>
      <c r="I13" s="23">
        <f t="shared" si="2"/>
        <v>281</v>
      </c>
    </row>
    <row r="14" spans="1:9" x14ac:dyDescent="0.25">
      <c r="A14" s="22" t="str">
        <f t="shared" si="0"/>
        <v>Town of Greenburgh - 12</v>
      </c>
      <c r="B14" s="11">
        <v>40012</v>
      </c>
      <c r="C14" s="11">
        <v>232</v>
      </c>
      <c r="D14" s="11">
        <v>169</v>
      </c>
      <c r="E14" s="11">
        <v>27</v>
      </c>
      <c r="F14" s="11">
        <v>0</v>
      </c>
      <c r="G14" s="23">
        <f t="shared" si="1"/>
        <v>428</v>
      </c>
      <c r="H14" s="23">
        <f t="shared" si="3"/>
        <v>17</v>
      </c>
      <c r="I14" s="23">
        <f t="shared" si="2"/>
        <v>445</v>
      </c>
    </row>
    <row r="15" spans="1:9" x14ac:dyDescent="0.25">
      <c r="A15" s="22" t="str">
        <f t="shared" si="0"/>
        <v>Town of Greenburgh - 13</v>
      </c>
      <c r="B15" s="11">
        <v>40013</v>
      </c>
      <c r="C15" s="11">
        <v>484</v>
      </c>
      <c r="D15" s="11">
        <v>237</v>
      </c>
      <c r="E15" s="11">
        <v>48</v>
      </c>
      <c r="F15" s="11">
        <v>0</v>
      </c>
      <c r="G15" s="23">
        <f t="shared" si="1"/>
        <v>769</v>
      </c>
      <c r="H15" s="23">
        <f t="shared" si="3"/>
        <v>36</v>
      </c>
      <c r="I15" s="23">
        <f t="shared" si="2"/>
        <v>805</v>
      </c>
    </row>
    <row r="16" spans="1:9" x14ac:dyDescent="0.25">
      <c r="A16" s="22" t="str">
        <f t="shared" si="0"/>
        <v>Town of Greenburgh - 14</v>
      </c>
      <c r="B16" s="11">
        <v>40014</v>
      </c>
      <c r="C16" s="11">
        <v>318</v>
      </c>
      <c r="D16" s="11">
        <v>76</v>
      </c>
      <c r="E16" s="11">
        <v>30</v>
      </c>
      <c r="F16" s="11">
        <v>0</v>
      </c>
      <c r="G16" s="23">
        <f t="shared" si="1"/>
        <v>424</v>
      </c>
      <c r="H16" s="23">
        <f t="shared" si="3"/>
        <v>9</v>
      </c>
      <c r="I16" s="23">
        <f t="shared" si="2"/>
        <v>433</v>
      </c>
    </row>
    <row r="17" spans="1:9" x14ac:dyDescent="0.25">
      <c r="A17" s="22" t="str">
        <f t="shared" si="0"/>
        <v>Town of Greenburgh - 15</v>
      </c>
      <c r="B17" s="11">
        <v>40015</v>
      </c>
      <c r="C17" s="11">
        <v>373</v>
      </c>
      <c r="D17" s="11">
        <v>72</v>
      </c>
      <c r="E17" s="11">
        <v>21</v>
      </c>
      <c r="F17" s="11">
        <v>0</v>
      </c>
      <c r="G17" s="23">
        <f t="shared" si="1"/>
        <v>466</v>
      </c>
      <c r="H17" s="23">
        <f t="shared" si="3"/>
        <v>8</v>
      </c>
      <c r="I17" s="23">
        <f t="shared" si="2"/>
        <v>474</v>
      </c>
    </row>
    <row r="18" spans="1:9" x14ac:dyDescent="0.25">
      <c r="A18" s="22" t="str">
        <f t="shared" si="0"/>
        <v>Town of Greenburgh - 16</v>
      </c>
      <c r="B18" s="11">
        <v>40016</v>
      </c>
      <c r="C18" s="11">
        <v>331</v>
      </c>
      <c r="D18" s="11">
        <v>139</v>
      </c>
      <c r="E18" s="11">
        <v>42</v>
      </c>
      <c r="F18" s="11">
        <v>0</v>
      </c>
      <c r="G18" s="23">
        <f t="shared" si="1"/>
        <v>512</v>
      </c>
      <c r="H18" s="23">
        <f t="shared" si="3"/>
        <v>27</v>
      </c>
      <c r="I18" s="23">
        <f t="shared" si="2"/>
        <v>539</v>
      </c>
    </row>
    <row r="19" spans="1:9" x14ac:dyDescent="0.25">
      <c r="A19" s="22" t="str">
        <f t="shared" si="0"/>
        <v>Town of Greenburgh - 17</v>
      </c>
      <c r="B19" s="11">
        <v>40017</v>
      </c>
      <c r="C19" s="11">
        <v>271</v>
      </c>
      <c r="D19" s="11">
        <v>137</v>
      </c>
      <c r="E19" s="11">
        <v>16</v>
      </c>
      <c r="F19" s="11">
        <v>0</v>
      </c>
      <c r="G19" s="23">
        <f t="shared" si="1"/>
        <v>424</v>
      </c>
      <c r="H19" s="23">
        <f t="shared" si="3"/>
        <v>19</v>
      </c>
      <c r="I19" s="23">
        <f t="shared" si="2"/>
        <v>443</v>
      </c>
    </row>
    <row r="20" spans="1:9" x14ac:dyDescent="0.25">
      <c r="A20" s="22" t="str">
        <f t="shared" si="0"/>
        <v>Town of Greenburgh - 18</v>
      </c>
      <c r="B20" s="11">
        <v>40018</v>
      </c>
      <c r="C20" s="11">
        <v>418</v>
      </c>
      <c r="D20" s="11">
        <v>93</v>
      </c>
      <c r="E20" s="11">
        <v>51</v>
      </c>
      <c r="F20" s="11">
        <v>0</v>
      </c>
      <c r="G20" s="23">
        <f t="shared" si="1"/>
        <v>562</v>
      </c>
      <c r="H20" s="23">
        <f t="shared" si="3"/>
        <v>19</v>
      </c>
      <c r="I20" s="23">
        <f t="shared" si="2"/>
        <v>581</v>
      </c>
    </row>
    <row r="21" spans="1:9" x14ac:dyDescent="0.25">
      <c r="A21" s="22" t="str">
        <f t="shared" si="0"/>
        <v>Town of Greenburgh - 19</v>
      </c>
      <c r="B21" s="11">
        <v>40019</v>
      </c>
      <c r="C21" s="11">
        <v>432</v>
      </c>
      <c r="D21" s="11">
        <v>62</v>
      </c>
      <c r="E21" s="11">
        <v>75</v>
      </c>
      <c r="F21" s="11">
        <v>1</v>
      </c>
      <c r="G21" s="23">
        <f t="shared" si="1"/>
        <v>570</v>
      </c>
      <c r="H21" s="23">
        <f t="shared" si="3"/>
        <v>21</v>
      </c>
      <c r="I21" s="23">
        <f t="shared" si="2"/>
        <v>591</v>
      </c>
    </row>
    <row r="22" spans="1:9" x14ac:dyDescent="0.25">
      <c r="A22" s="22" t="str">
        <f t="shared" si="0"/>
        <v>Town of Greenburgh - 20</v>
      </c>
      <c r="B22" s="11">
        <v>40020</v>
      </c>
      <c r="C22" s="11">
        <v>298</v>
      </c>
      <c r="D22" s="11">
        <v>91</v>
      </c>
      <c r="E22" s="11">
        <v>51</v>
      </c>
      <c r="F22" s="11">
        <v>1</v>
      </c>
      <c r="G22" s="23">
        <f t="shared" si="1"/>
        <v>441</v>
      </c>
      <c r="H22" s="23">
        <f t="shared" si="3"/>
        <v>21</v>
      </c>
      <c r="I22" s="23">
        <f t="shared" si="2"/>
        <v>462</v>
      </c>
    </row>
    <row r="23" spans="1:9" x14ac:dyDescent="0.25">
      <c r="A23" s="22" t="str">
        <f t="shared" si="0"/>
        <v>Town of Greenburgh - 21</v>
      </c>
      <c r="B23" s="11">
        <v>40021</v>
      </c>
      <c r="C23" s="11">
        <v>275</v>
      </c>
      <c r="D23" s="11">
        <v>60</v>
      </c>
      <c r="E23" s="11">
        <v>21</v>
      </c>
      <c r="F23" s="11">
        <v>0</v>
      </c>
      <c r="G23" s="23">
        <f t="shared" si="1"/>
        <v>356</v>
      </c>
      <c r="H23" s="23">
        <f t="shared" si="3"/>
        <v>15</v>
      </c>
      <c r="I23" s="23">
        <f t="shared" si="2"/>
        <v>371</v>
      </c>
    </row>
    <row r="24" spans="1:9" x14ac:dyDescent="0.25">
      <c r="A24" s="22" t="str">
        <f t="shared" si="0"/>
        <v>Town of Greenburgh - 22</v>
      </c>
      <c r="B24" s="11">
        <v>40022</v>
      </c>
      <c r="C24" s="11">
        <v>228</v>
      </c>
      <c r="D24" s="11">
        <v>63</v>
      </c>
      <c r="E24" s="11">
        <v>27</v>
      </c>
      <c r="F24" s="11">
        <v>0</v>
      </c>
      <c r="G24" s="23">
        <f t="shared" si="1"/>
        <v>318</v>
      </c>
      <c r="H24" s="23">
        <f t="shared" si="3"/>
        <v>16</v>
      </c>
      <c r="I24" s="23">
        <f t="shared" si="2"/>
        <v>334</v>
      </c>
    </row>
    <row r="25" spans="1:9" x14ac:dyDescent="0.25">
      <c r="A25" s="22" t="str">
        <f t="shared" si="0"/>
        <v>Town of Greenburgh - 23</v>
      </c>
      <c r="B25" s="11">
        <v>40023</v>
      </c>
      <c r="C25" s="11">
        <v>613</v>
      </c>
      <c r="D25" s="11">
        <v>84</v>
      </c>
      <c r="E25" s="11">
        <v>69</v>
      </c>
      <c r="F25" s="11">
        <v>0</v>
      </c>
      <c r="G25" s="23">
        <f t="shared" si="1"/>
        <v>766</v>
      </c>
      <c r="H25" s="23">
        <f t="shared" si="3"/>
        <v>24</v>
      </c>
      <c r="I25" s="23">
        <f t="shared" si="2"/>
        <v>790</v>
      </c>
    </row>
    <row r="26" spans="1:9" x14ac:dyDescent="0.25">
      <c r="A26" s="22" t="str">
        <f t="shared" si="0"/>
        <v>Town of Greenburgh - 24</v>
      </c>
      <c r="B26" s="11">
        <v>40024</v>
      </c>
      <c r="C26" s="11">
        <v>408</v>
      </c>
      <c r="D26" s="11">
        <v>178</v>
      </c>
      <c r="E26" s="11">
        <v>26</v>
      </c>
      <c r="F26" s="11">
        <v>0</v>
      </c>
      <c r="G26" s="23">
        <f t="shared" si="1"/>
        <v>612</v>
      </c>
      <c r="H26" s="23">
        <f t="shared" si="3"/>
        <v>35</v>
      </c>
      <c r="I26" s="23">
        <f t="shared" si="2"/>
        <v>647</v>
      </c>
    </row>
    <row r="27" spans="1:9" x14ac:dyDescent="0.25">
      <c r="A27" s="22" t="str">
        <f t="shared" si="0"/>
        <v>Town of Greenburgh - 25</v>
      </c>
      <c r="B27" s="11">
        <v>40025</v>
      </c>
      <c r="C27" s="11">
        <v>353</v>
      </c>
      <c r="D27" s="11">
        <v>154</v>
      </c>
      <c r="E27" s="11">
        <v>25</v>
      </c>
      <c r="F27" s="11">
        <v>1</v>
      </c>
      <c r="G27" s="23">
        <f t="shared" si="1"/>
        <v>533</v>
      </c>
      <c r="H27" s="23">
        <f t="shared" si="3"/>
        <v>23</v>
      </c>
      <c r="I27" s="23">
        <f t="shared" si="2"/>
        <v>556</v>
      </c>
    </row>
    <row r="28" spans="1:9" x14ac:dyDescent="0.25">
      <c r="A28" s="22" t="str">
        <f t="shared" si="0"/>
        <v>Town of Greenburgh - 26</v>
      </c>
      <c r="B28" s="11">
        <v>40026</v>
      </c>
      <c r="C28" s="11">
        <v>356</v>
      </c>
      <c r="D28" s="11">
        <v>184</v>
      </c>
      <c r="E28" s="11">
        <v>21</v>
      </c>
      <c r="F28" s="11">
        <v>0</v>
      </c>
      <c r="G28" s="23">
        <f t="shared" si="1"/>
        <v>561</v>
      </c>
      <c r="H28" s="23">
        <f t="shared" si="3"/>
        <v>23</v>
      </c>
      <c r="I28" s="23">
        <f t="shared" si="2"/>
        <v>584</v>
      </c>
    </row>
    <row r="29" spans="1:9" x14ac:dyDescent="0.25">
      <c r="A29" s="22" t="str">
        <f t="shared" si="0"/>
        <v>Town of Greenburgh - 27</v>
      </c>
      <c r="B29" s="11">
        <v>40027</v>
      </c>
      <c r="C29" s="11">
        <v>226</v>
      </c>
      <c r="D29" s="11">
        <v>132</v>
      </c>
      <c r="E29" s="11">
        <v>20</v>
      </c>
      <c r="F29" s="11">
        <v>0</v>
      </c>
      <c r="G29" s="23">
        <f t="shared" si="1"/>
        <v>378</v>
      </c>
      <c r="H29" s="23">
        <f t="shared" si="3"/>
        <v>15</v>
      </c>
      <c r="I29" s="23">
        <f t="shared" si="2"/>
        <v>393</v>
      </c>
    </row>
    <row r="30" spans="1:9" x14ac:dyDescent="0.25">
      <c r="A30" s="22" t="str">
        <f t="shared" si="0"/>
        <v>Town of Greenburgh - 28</v>
      </c>
      <c r="B30" s="11">
        <v>40028</v>
      </c>
      <c r="C30" s="11">
        <v>123</v>
      </c>
      <c r="D30" s="11">
        <v>69</v>
      </c>
      <c r="E30" s="11">
        <v>9</v>
      </c>
      <c r="F30" s="11">
        <v>0</v>
      </c>
      <c r="G30" s="23">
        <f t="shared" si="1"/>
        <v>201</v>
      </c>
      <c r="H30" s="23">
        <f t="shared" si="3"/>
        <v>12</v>
      </c>
      <c r="I30" s="23">
        <f t="shared" si="2"/>
        <v>213</v>
      </c>
    </row>
    <row r="31" spans="1:9" x14ac:dyDescent="0.25">
      <c r="A31" s="22" t="str">
        <f t="shared" si="0"/>
        <v>Town of Greenburgh - 29</v>
      </c>
      <c r="B31" s="11">
        <v>40029</v>
      </c>
      <c r="C31" s="11">
        <v>55</v>
      </c>
      <c r="D31" s="11">
        <v>63</v>
      </c>
      <c r="E31" s="11">
        <v>10</v>
      </c>
      <c r="F31" s="11">
        <v>0</v>
      </c>
      <c r="G31" s="23">
        <f t="shared" si="1"/>
        <v>128</v>
      </c>
      <c r="H31" s="23">
        <f t="shared" si="3"/>
        <v>7</v>
      </c>
      <c r="I31" s="23">
        <f t="shared" si="2"/>
        <v>135</v>
      </c>
    </row>
    <row r="32" spans="1:9" x14ac:dyDescent="0.25">
      <c r="A32" s="22" t="str">
        <f t="shared" si="0"/>
        <v>Town of Greenburgh - 30</v>
      </c>
      <c r="B32" s="11">
        <v>40030</v>
      </c>
      <c r="C32" s="11">
        <v>410</v>
      </c>
      <c r="D32" s="11">
        <v>196</v>
      </c>
      <c r="E32" s="11">
        <v>26</v>
      </c>
      <c r="F32" s="11">
        <v>0</v>
      </c>
      <c r="G32" s="23">
        <f t="shared" si="1"/>
        <v>632</v>
      </c>
      <c r="H32" s="23">
        <f t="shared" si="3"/>
        <v>22</v>
      </c>
      <c r="I32" s="23">
        <f t="shared" si="2"/>
        <v>654</v>
      </c>
    </row>
    <row r="33" spans="1:9" x14ac:dyDescent="0.25">
      <c r="A33" s="22" t="str">
        <f t="shared" si="0"/>
        <v>Town of Greenburgh - 31</v>
      </c>
      <c r="B33" s="11">
        <v>40031</v>
      </c>
      <c r="C33" s="11">
        <v>460</v>
      </c>
      <c r="D33" s="11">
        <v>156</v>
      </c>
      <c r="E33" s="11">
        <v>23</v>
      </c>
      <c r="F33" s="11">
        <v>0</v>
      </c>
      <c r="G33" s="23">
        <f t="shared" si="1"/>
        <v>639</v>
      </c>
      <c r="H33" s="23">
        <f t="shared" si="3"/>
        <v>45</v>
      </c>
      <c r="I33" s="23">
        <f t="shared" si="2"/>
        <v>684</v>
      </c>
    </row>
    <row r="34" spans="1:9" x14ac:dyDescent="0.25">
      <c r="A34" s="22" t="str">
        <f t="shared" si="0"/>
        <v>Town of Greenburgh - 32</v>
      </c>
      <c r="B34" s="11">
        <v>40032</v>
      </c>
      <c r="C34" s="11">
        <v>238</v>
      </c>
      <c r="D34" s="11">
        <v>95</v>
      </c>
      <c r="E34" s="11">
        <v>12</v>
      </c>
      <c r="F34" s="11">
        <v>0</v>
      </c>
      <c r="G34" s="23">
        <f t="shared" si="1"/>
        <v>345</v>
      </c>
      <c r="H34" s="23">
        <f t="shared" si="3"/>
        <v>14</v>
      </c>
      <c r="I34" s="23">
        <f t="shared" si="2"/>
        <v>359</v>
      </c>
    </row>
    <row r="35" spans="1:9" x14ac:dyDescent="0.25">
      <c r="A35" s="22" t="str">
        <f t="shared" si="0"/>
        <v>Town of Greenburgh - 33</v>
      </c>
      <c r="B35" s="11">
        <v>40033</v>
      </c>
      <c r="C35" s="11">
        <v>379</v>
      </c>
      <c r="D35" s="11">
        <v>178</v>
      </c>
      <c r="E35" s="11">
        <v>15</v>
      </c>
      <c r="F35" s="11">
        <v>0</v>
      </c>
      <c r="G35" s="23">
        <f t="shared" ref="G35:G66" si="4">SUM(C35:F35)</f>
        <v>572</v>
      </c>
      <c r="H35" s="23">
        <f t="shared" si="3"/>
        <v>27</v>
      </c>
      <c r="I35" s="23">
        <f t="shared" ref="I35:I66" si="5">VLOOKUP(B35,KEY,2,FALSE)</f>
        <v>599</v>
      </c>
    </row>
    <row r="36" spans="1:9" x14ac:dyDescent="0.25">
      <c r="A36" s="22" t="str">
        <f t="shared" si="0"/>
        <v>Town of Greenburgh - 34</v>
      </c>
      <c r="B36" s="11">
        <v>40034</v>
      </c>
      <c r="C36" s="11">
        <v>433</v>
      </c>
      <c r="D36" s="11">
        <v>162</v>
      </c>
      <c r="E36" s="11">
        <v>19</v>
      </c>
      <c r="F36" s="11">
        <v>0</v>
      </c>
      <c r="G36" s="23">
        <f t="shared" si="4"/>
        <v>614</v>
      </c>
      <c r="H36" s="23">
        <f t="shared" si="3"/>
        <v>17</v>
      </c>
      <c r="I36" s="23">
        <f t="shared" si="5"/>
        <v>631</v>
      </c>
    </row>
    <row r="37" spans="1:9" x14ac:dyDescent="0.25">
      <c r="A37" s="22" t="str">
        <f t="shared" si="0"/>
        <v>Town of Greenburgh - 35</v>
      </c>
      <c r="B37" s="11">
        <v>40035</v>
      </c>
      <c r="C37" s="11">
        <v>369</v>
      </c>
      <c r="D37" s="11">
        <v>117</v>
      </c>
      <c r="E37" s="11">
        <v>10</v>
      </c>
      <c r="F37" s="11">
        <v>0</v>
      </c>
      <c r="G37" s="23">
        <f t="shared" si="4"/>
        <v>496</v>
      </c>
      <c r="H37" s="23">
        <f t="shared" si="3"/>
        <v>18</v>
      </c>
      <c r="I37" s="23">
        <f t="shared" si="5"/>
        <v>514</v>
      </c>
    </row>
    <row r="38" spans="1:9" x14ac:dyDescent="0.25">
      <c r="A38" s="22" t="str">
        <f t="shared" si="0"/>
        <v>Town of Greenburgh - 36</v>
      </c>
      <c r="B38" s="11">
        <v>40036</v>
      </c>
      <c r="C38" s="11">
        <v>243</v>
      </c>
      <c r="D38" s="11">
        <v>92</v>
      </c>
      <c r="E38" s="11">
        <v>9</v>
      </c>
      <c r="F38" s="11">
        <v>0</v>
      </c>
      <c r="G38" s="23">
        <f t="shared" si="4"/>
        <v>344</v>
      </c>
      <c r="H38" s="23">
        <f t="shared" si="3"/>
        <v>21</v>
      </c>
      <c r="I38" s="23">
        <f t="shared" si="5"/>
        <v>365</v>
      </c>
    </row>
    <row r="39" spans="1:9" x14ac:dyDescent="0.25">
      <c r="A39" s="22" t="str">
        <f t="shared" si="0"/>
        <v>Town of Greenburgh - 37</v>
      </c>
      <c r="B39" s="11">
        <v>40037</v>
      </c>
      <c r="C39" s="11">
        <v>288</v>
      </c>
      <c r="D39" s="11">
        <v>165</v>
      </c>
      <c r="E39" s="11">
        <v>29</v>
      </c>
      <c r="F39" s="11">
        <v>0</v>
      </c>
      <c r="G39" s="23">
        <f t="shared" si="4"/>
        <v>482</v>
      </c>
      <c r="H39" s="23">
        <f t="shared" si="3"/>
        <v>15</v>
      </c>
      <c r="I39" s="23">
        <f t="shared" si="5"/>
        <v>497</v>
      </c>
    </row>
    <row r="40" spans="1:9" x14ac:dyDescent="0.25">
      <c r="A40" s="22" t="str">
        <f t="shared" si="0"/>
        <v>Town of Greenburgh - 38</v>
      </c>
      <c r="B40" s="11">
        <v>40038</v>
      </c>
      <c r="C40" s="11">
        <v>133</v>
      </c>
      <c r="D40" s="11">
        <v>81</v>
      </c>
      <c r="E40" s="11">
        <v>5</v>
      </c>
      <c r="F40" s="11">
        <v>0</v>
      </c>
      <c r="G40" s="23">
        <f t="shared" si="4"/>
        <v>219</v>
      </c>
      <c r="H40" s="23">
        <f t="shared" si="3"/>
        <v>3</v>
      </c>
      <c r="I40" s="23">
        <f t="shared" si="5"/>
        <v>222</v>
      </c>
    </row>
    <row r="41" spans="1:9" x14ac:dyDescent="0.25">
      <c r="A41" s="22" t="str">
        <f t="shared" si="0"/>
        <v>Town of Greenburgh - 39</v>
      </c>
      <c r="B41" s="11">
        <v>40039</v>
      </c>
      <c r="C41" s="11">
        <v>272</v>
      </c>
      <c r="D41" s="11">
        <v>119</v>
      </c>
      <c r="E41" s="11">
        <v>9</v>
      </c>
      <c r="F41" s="11">
        <v>0</v>
      </c>
      <c r="G41" s="23">
        <f t="shared" si="4"/>
        <v>400</v>
      </c>
      <c r="H41" s="23">
        <f t="shared" si="3"/>
        <v>18</v>
      </c>
      <c r="I41" s="23">
        <f t="shared" si="5"/>
        <v>418</v>
      </c>
    </row>
    <row r="42" spans="1:9" x14ac:dyDescent="0.25">
      <c r="A42" s="22" t="str">
        <f t="shared" si="0"/>
        <v>Town of Greenburgh - 40</v>
      </c>
      <c r="B42" s="11">
        <v>40040</v>
      </c>
      <c r="C42" s="11">
        <v>238</v>
      </c>
      <c r="D42" s="11">
        <v>173</v>
      </c>
      <c r="E42" s="11">
        <v>17</v>
      </c>
      <c r="F42" s="11">
        <v>0</v>
      </c>
      <c r="G42" s="23">
        <f t="shared" si="4"/>
        <v>428</v>
      </c>
      <c r="H42" s="23">
        <f t="shared" si="3"/>
        <v>12</v>
      </c>
      <c r="I42" s="23">
        <f t="shared" si="5"/>
        <v>440</v>
      </c>
    </row>
    <row r="43" spans="1:9" x14ac:dyDescent="0.25">
      <c r="A43" s="22" t="str">
        <f t="shared" si="0"/>
        <v>Town of Greenburgh - 41</v>
      </c>
      <c r="B43" s="11">
        <v>40041</v>
      </c>
      <c r="C43" s="11">
        <v>290</v>
      </c>
      <c r="D43" s="11">
        <v>112</v>
      </c>
      <c r="E43" s="11">
        <v>6</v>
      </c>
      <c r="F43" s="11">
        <v>0</v>
      </c>
      <c r="G43" s="23">
        <f t="shared" si="4"/>
        <v>408</v>
      </c>
      <c r="H43" s="23">
        <f t="shared" si="3"/>
        <v>20</v>
      </c>
      <c r="I43" s="23">
        <f t="shared" si="5"/>
        <v>428</v>
      </c>
    </row>
    <row r="44" spans="1:9" x14ac:dyDescent="0.25">
      <c r="A44" s="22" t="str">
        <f t="shared" si="0"/>
        <v>Town of Greenburgh - 42</v>
      </c>
      <c r="B44" s="11">
        <v>40042</v>
      </c>
      <c r="C44" s="11">
        <v>300</v>
      </c>
      <c r="D44" s="11">
        <v>95</v>
      </c>
      <c r="E44" s="11">
        <v>21</v>
      </c>
      <c r="F44" s="11">
        <v>1</v>
      </c>
      <c r="G44" s="23">
        <f t="shared" si="4"/>
        <v>417</v>
      </c>
      <c r="H44" s="23">
        <f t="shared" si="3"/>
        <v>12</v>
      </c>
      <c r="I44" s="23">
        <f t="shared" si="5"/>
        <v>429</v>
      </c>
    </row>
    <row r="45" spans="1:9" x14ac:dyDescent="0.25">
      <c r="A45" s="22" t="str">
        <f t="shared" si="0"/>
        <v>Town of Greenburgh - 43</v>
      </c>
      <c r="B45" s="11">
        <v>40043</v>
      </c>
      <c r="C45" s="11">
        <v>189</v>
      </c>
      <c r="D45" s="11">
        <v>89</v>
      </c>
      <c r="E45" s="11">
        <v>11</v>
      </c>
      <c r="F45" s="11">
        <v>0</v>
      </c>
      <c r="G45" s="23">
        <f t="shared" si="4"/>
        <v>289</v>
      </c>
      <c r="H45" s="23">
        <f t="shared" si="3"/>
        <v>15</v>
      </c>
      <c r="I45" s="23">
        <f t="shared" si="5"/>
        <v>304</v>
      </c>
    </row>
    <row r="46" spans="1:9" x14ac:dyDescent="0.25">
      <c r="A46" s="22" t="str">
        <f t="shared" si="0"/>
        <v>Town of Greenburgh - 44</v>
      </c>
      <c r="B46" s="11">
        <v>40044</v>
      </c>
      <c r="C46" s="11">
        <v>317</v>
      </c>
      <c r="D46" s="11">
        <v>101</v>
      </c>
      <c r="E46" s="11">
        <v>16</v>
      </c>
      <c r="F46" s="11">
        <v>0</v>
      </c>
      <c r="G46" s="23">
        <f t="shared" si="4"/>
        <v>434</v>
      </c>
      <c r="H46" s="23">
        <f t="shared" si="3"/>
        <v>18</v>
      </c>
      <c r="I46" s="23">
        <f t="shared" si="5"/>
        <v>452</v>
      </c>
    </row>
    <row r="47" spans="1:9" x14ac:dyDescent="0.25">
      <c r="A47" s="22" t="str">
        <f t="shared" si="0"/>
        <v>Town of Greenburgh - 45</v>
      </c>
      <c r="B47" s="11">
        <v>40045</v>
      </c>
      <c r="C47" s="11">
        <v>153</v>
      </c>
      <c r="D47" s="11">
        <v>24</v>
      </c>
      <c r="E47" s="11">
        <v>6</v>
      </c>
      <c r="F47" s="11">
        <v>0</v>
      </c>
      <c r="G47" s="23">
        <f t="shared" si="4"/>
        <v>183</v>
      </c>
      <c r="H47" s="23">
        <f t="shared" si="3"/>
        <v>9</v>
      </c>
      <c r="I47" s="23">
        <f t="shared" si="5"/>
        <v>192</v>
      </c>
    </row>
    <row r="48" spans="1:9" x14ac:dyDescent="0.25">
      <c r="A48" s="22" t="str">
        <f t="shared" si="0"/>
        <v>Town of Greenburgh - 46</v>
      </c>
      <c r="B48" s="11">
        <v>40046</v>
      </c>
      <c r="C48" s="11">
        <v>351</v>
      </c>
      <c r="D48" s="11">
        <v>36</v>
      </c>
      <c r="E48" s="11">
        <v>6</v>
      </c>
      <c r="F48" s="11">
        <v>0</v>
      </c>
      <c r="G48" s="23">
        <f t="shared" si="4"/>
        <v>393</v>
      </c>
      <c r="H48" s="23">
        <f t="shared" si="3"/>
        <v>15</v>
      </c>
      <c r="I48" s="23">
        <f t="shared" si="5"/>
        <v>408</v>
      </c>
    </row>
    <row r="49" spans="1:9" x14ac:dyDescent="0.25">
      <c r="A49" s="22" t="str">
        <f t="shared" si="0"/>
        <v>Town of Greenburgh - 47</v>
      </c>
      <c r="B49" s="11">
        <v>40047</v>
      </c>
      <c r="C49" s="11">
        <v>223</v>
      </c>
      <c r="D49" s="11">
        <v>32</v>
      </c>
      <c r="E49" s="11">
        <v>7</v>
      </c>
      <c r="F49" s="11">
        <v>0</v>
      </c>
      <c r="G49" s="23">
        <f t="shared" si="4"/>
        <v>262</v>
      </c>
      <c r="H49" s="23">
        <f t="shared" si="3"/>
        <v>6</v>
      </c>
      <c r="I49" s="23">
        <f t="shared" si="5"/>
        <v>268</v>
      </c>
    </row>
    <row r="50" spans="1:9" x14ac:dyDescent="0.25">
      <c r="A50" s="22" t="str">
        <f t="shared" si="0"/>
        <v>Town of Greenburgh - 48</v>
      </c>
      <c r="B50" s="11">
        <v>40048</v>
      </c>
      <c r="C50" s="11">
        <v>318</v>
      </c>
      <c r="D50" s="11">
        <v>227</v>
      </c>
      <c r="E50" s="11">
        <v>19</v>
      </c>
      <c r="F50" s="11">
        <v>0</v>
      </c>
      <c r="G50" s="23">
        <f t="shared" si="4"/>
        <v>564</v>
      </c>
      <c r="H50" s="23">
        <f t="shared" si="3"/>
        <v>23</v>
      </c>
      <c r="I50" s="23">
        <f t="shared" si="5"/>
        <v>587</v>
      </c>
    </row>
    <row r="51" spans="1:9" x14ac:dyDescent="0.25">
      <c r="A51" s="22" t="str">
        <f t="shared" si="0"/>
        <v>Town of Greenburgh - 49</v>
      </c>
      <c r="B51" s="11">
        <v>40049</v>
      </c>
      <c r="C51" s="11">
        <v>338</v>
      </c>
      <c r="D51" s="11">
        <v>193</v>
      </c>
      <c r="E51" s="11">
        <v>10</v>
      </c>
      <c r="F51" s="11">
        <v>0</v>
      </c>
      <c r="G51" s="23">
        <f t="shared" si="4"/>
        <v>541</v>
      </c>
      <c r="H51" s="23">
        <f t="shared" si="3"/>
        <v>13</v>
      </c>
      <c r="I51" s="23">
        <f t="shared" si="5"/>
        <v>554</v>
      </c>
    </row>
    <row r="52" spans="1:9" x14ac:dyDescent="0.25">
      <c r="A52" s="22" t="str">
        <f t="shared" si="0"/>
        <v>Town of Greenburgh - 50</v>
      </c>
      <c r="B52" s="11">
        <v>40050</v>
      </c>
      <c r="C52" s="11">
        <v>388</v>
      </c>
      <c r="D52" s="11">
        <v>235</v>
      </c>
      <c r="E52" s="11">
        <v>16</v>
      </c>
      <c r="F52" s="11">
        <v>0</v>
      </c>
      <c r="G52" s="23">
        <f t="shared" si="4"/>
        <v>639</v>
      </c>
      <c r="H52" s="23">
        <f t="shared" si="3"/>
        <v>34</v>
      </c>
      <c r="I52" s="23">
        <f t="shared" si="5"/>
        <v>673</v>
      </c>
    </row>
    <row r="53" spans="1:9" x14ac:dyDescent="0.25">
      <c r="A53" s="22" t="str">
        <f t="shared" si="0"/>
        <v>Town of Greenburgh - 51</v>
      </c>
      <c r="B53" s="11">
        <v>40051</v>
      </c>
      <c r="C53" s="11">
        <v>147</v>
      </c>
      <c r="D53" s="11">
        <v>100</v>
      </c>
      <c r="E53" s="11">
        <v>6</v>
      </c>
      <c r="F53" s="11">
        <v>0</v>
      </c>
      <c r="G53" s="23">
        <f t="shared" si="4"/>
        <v>253</v>
      </c>
      <c r="H53" s="23">
        <f t="shared" si="3"/>
        <v>11</v>
      </c>
      <c r="I53" s="23">
        <f t="shared" si="5"/>
        <v>264</v>
      </c>
    </row>
    <row r="54" spans="1:9" x14ac:dyDescent="0.25">
      <c r="A54" s="22" t="str">
        <f t="shared" si="0"/>
        <v>Town of Greenburgh - 52</v>
      </c>
      <c r="B54" s="11">
        <v>40052</v>
      </c>
      <c r="C54" s="11">
        <v>351</v>
      </c>
      <c r="D54" s="11">
        <v>149</v>
      </c>
      <c r="E54" s="11">
        <v>52</v>
      </c>
      <c r="F54" s="11">
        <v>0</v>
      </c>
      <c r="G54" s="23">
        <f t="shared" si="4"/>
        <v>552</v>
      </c>
      <c r="H54" s="23">
        <f t="shared" si="3"/>
        <v>20</v>
      </c>
      <c r="I54" s="23">
        <f t="shared" si="5"/>
        <v>572</v>
      </c>
    </row>
    <row r="55" spans="1:9" x14ac:dyDescent="0.25">
      <c r="A55" s="22" t="str">
        <f t="shared" si="0"/>
        <v>Town of Greenburgh - 53</v>
      </c>
      <c r="B55" s="11">
        <v>40053</v>
      </c>
      <c r="C55" s="11">
        <v>326</v>
      </c>
      <c r="D55" s="11">
        <v>115</v>
      </c>
      <c r="E55" s="11">
        <v>29</v>
      </c>
      <c r="F55" s="11">
        <v>0</v>
      </c>
      <c r="G55" s="23">
        <f t="shared" si="4"/>
        <v>470</v>
      </c>
      <c r="H55" s="23">
        <f t="shared" si="3"/>
        <v>9</v>
      </c>
      <c r="I55" s="23">
        <f t="shared" si="5"/>
        <v>479</v>
      </c>
    </row>
    <row r="56" spans="1:9" x14ac:dyDescent="0.25">
      <c r="A56" s="22" t="str">
        <f t="shared" si="0"/>
        <v>Town of Greenburgh - 54</v>
      </c>
      <c r="B56" s="11">
        <v>40054</v>
      </c>
      <c r="C56" s="11">
        <v>176</v>
      </c>
      <c r="D56" s="11">
        <v>110</v>
      </c>
      <c r="E56" s="11">
        <v>11</v>
      </c>
      <c r="F56" s="11">
        <v>0</v>
      </c>
      <c r="G56" s="23">
        <f t="shared" si="4"/>
        <v>297</v>
      </c>
      <c r="H56" s="23">
        <f t="shared" si="3"/>
        <v>13</v>
      </c>
      <c r="I56" s="23">
        <f t="shared" si="5"/>
        <v>310</v>
      </c>
    </row>
    <row r="57" spans="1:9" x14ac:dyDescent="0.25">
      <c r="A57" s="22" t="str">
        <f t="shared" si="0"/>
        <v>Town of Greenburgh - 55</v>
      </c>
      <c r="B57" s="11">
        <v>40055</v>
      </c>
      <c r="C57" s="11">
        <v>276</v>
      </c>
      <c r="D57" s="11">
        <v>126</v>
      </c>
      <c r="E57" s="11">
        <v>14</v>
      </c>
      <c r="F57" s="11">
        <v>0</v>
      </c>
      <c r="G57" s="23">
        <f t="shared" si="4"/>
        <v>416</v>
      </c>
      <c r="H57" s="23">
        <f t="shared" si="3"/>
        <v>14</v>
      </c>
      <c r="I57" s="23">
        <f t="shared" si="5"/>
        <v>430</v>
      </c>
    </row>
    <row r="58" spans="1:9" x14ac:dyDescent="0.25">
      <c r="A58" s="22" t="str">
        <f t="shared" si="0"/>
        <v>Town of Greenburgh - 56</v>
      </c>
      <c r="B58" s="11">
        <v>40056</v>
      </c>
      <c r="C58" s="11">
        <v>313</v>
      </c>
      <c r="D58" s="11">
        <v>90</v>
      </c>
      <c r="E58" s="11">
        <v>15</v>
      </c>
      <c r="F58" s="11">
        <v>0</v>
      </c>
      <c r="G58" s="23">
        <f t="shared" si="4"/>
        <v>418</v>
      </c>
      <c r="H58" s="23">
        <f t="shared" si="3"/>
        <v>12</v>
      </c>
      <c r="I58" s="23">
        <f t="shared" si="5"/>
        <v>430</v>
      </c>
    </row>
    <row r="59" spans="1:9" x14ac:dyDescent="0.25">
      <c r="A59" s="22" t="str">
        <f t="shared" si="0"/>
        <v>Town of Greenburgh - 57</v>
      </c>
      <c r="B59" s="11">
        <v>40057</v>
      </c>
      <c r="C59" s="11">
        <v>332</v>
      </c>
      <c r="D59" s="11">
        <v>130</v>
      </c>
      <c r="E59" s="11">
        <v>11</v>
      </c>
      <c r="F59" s="11">
        <v>0</v>
      </c>
      <c r="G59" s="23">
        <f t="shared" si="4"/>
        <v>473</v>
      </c>
      <c r="H59" s="23">
        <f t="shared" si="3"/>
        <v>20</v>
      </c>
      <c r="I59" s="23">
        <f t="shared" si="5"/>
        <v>493</v>
      </c>
    </row>
    <row r="60" spans="1:9" x14ac:dyDescent="0.25">
      <c r="A60" s="22" t="str">
        <f t="shared" si="0"/>
        <v>Town of Greenburgh - 58</v>
      </c>
      <c r="B60" s="11">
        <v>40058</v>
      </c>
      <c r="C60" s="11">
        <v>351</v>
      </c>
      <c r="D60" s="11">
        <v>179</v>
      </c>
      <c r="E60" s="11">
        <v>32</v>
      </c>
      <c r="F60" s="11">
        <v>0</v>
      </c>
      <c r="G60" s="23">
        <f t="shared" si="4"/>
        <v>562</v>
      </c>
      <c r="H60" s="23">
        <f t="shared" si="3"/>
        <v>24</v>
      </c>
      <c r="I60" s="23">
        <f t="shared" si="5"/>
        <v>586</v>
      </c>
    </row>
    <row r="61" spans="1:9" x14ac:dyDescent="0.25">
      <c r="A61" s="22" t="str">
        <f t="shared" si="0"/>
        <v>Town of Greenburgh - 59</v>
      </c>
      <c r="B61" s="11">
        <v>40059</v>
      </c>
      <c r="C61" s="11">
        <v>374</v>
      </c>
      <c r="D61" s="11">
        <v>77</v>
      </c>
      <c r="E61" s="11">
        <v>52</v>
      </c>
      <c r="F61" s="11">
        <v>0</v>
      </c>
      <c r="G61" s="23">
        <f t="shared" si="4"/>
        <v>503</v>
      </c>
      <c r="H61" s="23">
        <f t="shared" si="3"/>
        <v>12</v>
      </c>
      <c r="I61" s="23">
        <f t="shared" si="5"/>
        <v>515</v>
      </c>
    </row>
    <row r="62" spans="1:9" x14ac:dyDescent="0.25">
      <c r="A62" s="22" t="str">
        <f t="shared" si="0"/>
        <v>Town of Greenburgh - 60</v>
      </c>
      <c r="B62" s="11">
        <v>40060</v>
      </c>
      <c r="C62" s="11">
        <v>356</v>
      </c>
      <c r="D62" s="11">
        <v>86</v>
      </c>
      <c r="E62" s="11">
        <v>24</v>
      </c>
      <c r="F62" s="11">
        <v>0</v>
      </c>
      <c r="G62" s="23">
        <f t="shared" si="4"/>
        <v>466</v>
      </c>
      <c r="H62" s="23">
        <f t="shared" si="3"/>
        <v>13</v>
      </c>
      <c r="I62" s="23">
        <f t="shared" si="5"/>
        <v>479</v>
      </c>
    </row>
    <row r="63" spans="1:9" x14ac:dyDescent="0.25">
      <c r="A63" s="22" t="str">
        <f t="shared" si="0"/>
        <v>Town of Greenburgh - 61</v>
      </c>
      <c r="B63" s="11">
        <v>40061</v>
      </c>
      <c r="C63" s="11">
        <v>289</v>
      </c>
      <c r="D63" s="11">
        <v>106</v>
      </c>
      <c r="E63" s="11">
        <v>8</v>
      </c>
      <c r="F63" s="11">
        <v>0</v>
      </c>
      <c r="G63" s="23">
        <f t="shared" si="4"/>
        <v>403</v>
      </c>
      <c r="H63" s="23">
        <f t="shared" si="3"/>
        <v>20</v>
      </c>
      <c r="I63" s="23">
        <f t="shared" si="5"/>
        <v>423</v>
      </c>
    </row>
    <row r="64" spans="1:9" x14ac:dyDescent="0.25">
      <c r="A64" s="22" t="str">
        <f t="shared" si="0"/>
        <v>Town of Greenburgh - 62</v>
      </c>
      <c r="B64" s="11">
        <v>40062</v>
      </c>
      <c r="C64" s="11">
        <v>351</v>
      </c>
      <c r="D64" s="11">
        <v>91</v>
      </c>
      <c r="E64" s="11">
        <v>24</v>
      </c>
      <c r="F64" s="11">
        <v>0</v>
      </c>
      <c r="G64" s="23">
        <f t="shared" si="4"/>
        <v>466</v>
      </c>
      <c r="H64" s="23">
        <f t="shared" si="3"/>
        <v>10</v>
      </c>
      <c r="I64" s="23">
        <f t="shared" si="5"/>
        <v>476</v>
      </c>
    </row>
    <row r="65" spans="1:9" x14ac:dyDescent="0.25">
      <c r="A65" s="22" t="str">
        <f t="shared" si="0"/>
        <v>Town of Greenburgh - 63</v>
      </c>
      <c r="B65" s="11">
        <v>40063</v>
      </c>
      <c r="C65" s="11">
        <v>443</v>
      </c>
      <c r="D65" s="11">
        <v>80</v>
      </c>
      <c r="E65" s="11">
        <v>10</v>
      </c>
      <c r="F65" s="11">
        <v>0</v>
      </c>
      <c r="G65" s="23">
        <f t="shared" si="4"/>
        <v>533</v>
      </c>
      <c r="H65" s="23">
        <f t="shared" si="3"/>
        <v>13</v>
      </c>
      <c r="I65" s="23">
        <f t="shared" si="5"/>
        <v>546</v>
      </c>
    </row>
    <row r="66" spans="1:9" x14ac:dyDescent="0.25">
      <c r="A66" s="22" t="str">
        <f t="shared" si="0"/>
        <v>Town of Greenburgh - 64</v>
      </c>
      <c r="B66" s="11">
        <v>40064</v>
      </c>
      <c r="C66" s="11">
        <v>368</v>
      </c>
      <c r="D66" s="11">
        <v>69</v>
      </c>
      <c r="E66" s="11">
        <v>15</v>
      </c>
      <c r="F66" s="11">
        <v>0</v>
      </c>
      <c r="G66" s="23">
        <f t="shared" si="4"/>
        <v>452</v>
      </c>
      <c r="H66" s="23">
        <f t="shared" si="3"/>
        <v>18</v>
      </c>
      <c r="I66" s="23">
        <f t="shared" si="5"/>
        <v>470</v>
      </c>
    </row>
    <row r="67" spans="1:9" x14ac:dyDescent="0.25">
      <c r="A67" s="22" t="str">
        <f t="shared" ref="A67:A134" si="6">VLOOKUP(B67,KEY,3,FALSE)</f>
        <v>Town of Greenburgh - 65</v>
      </c>
      <c r="B67" s="11">
        <v>40065</v>
      </c>
      <c r="C67" s="11">
        <v>289</v>
      </c>
      <c r="D67" s="11">
        <v>175</v>
      </c>
      <c r="E67" s="11">
        <v>36</v>
      </c>
      <c r="F67" s="11">
        <v>1</v>
      </c>
      <c r="G67" s="23">
        <f t="shared" ref="G67:G81" si="7">SUM(C67:F67)</f>
        <v>501</v>
      </c>
      <c r="H67" s="23">
        <f t="shared" si="3"/>
        <v>19</v>
      </c>
      <c r="I67" s="23">
        <f t="shared" ref="I67:I81" si="8">VLOOKUP(B67,KEY,2,FALSE)</f>
        <v>520</v>
      </c>
    </row>
    <row r="68" spans="1:9" x14ac:dyDescent="0.25">
      <c r="A68" s="22" t="str">
        <f t="shared" si="6"/>
        <v>Town of Greenburgh - 66</v>
      </c>
      <c r="B68" s="11">
        <v>40066</v>
      </c>
      <c r="C68" s="11">
        <v>167</v>
      </c>
      <c r="D68" s="11">
        <v>115</v>
      </c>
      <c r="E68" s="11">
        <v>14</v>
      </c>
      <c r="F68" s="11">
        <v>1</v>
      </c>
      <c r="G68" s="23">
        <f t="shared" si="7"/>
        <v>297</v>
      </c>
      <c r="H68" s="23">
        <f t="shared" ref="H68:H81" si="9">SUM(I68-G68)</f>
        <v>15</v>
      </c>
      <c r="I68" s="23">
        <f t="shared" si="8"/>
        <v>312</v>
      </c>
    </row>
    <row r="69" spans="1:9" x14ac:dyDescent="0.25">
      <c r="A69" s="22" t="str">
        <f t="shared" si="6"/>
        <v>Town of Greenburgh - 67</v>
      </c>
      <c r="B69" s="11">
        <v>40067</v>
      </c>
      <c r="C69" s="11">
        <v>364</v>
      </c>
      <c r="D69" s="11">
        <v>182</v>
      </c>
      <c r="E69" s="11">
        <v>19</v>
      </c>
      <c r="F69" s="11">
        <v>0</v>
      </c>
      <c r="G69" s="23">
        <f t="shared" si="7"/>
        <v>565</v>
      </c>
      <c r="H69" s="23">
        <f t="shared" si="9"/>
        <v>17</v>
      </c>
      <c r="I69" s="23">
        <f t="shared" si="8"/>
        <v>582</v>
      </c>
    </row>
    <row r="70" spans="1:9" x14ac:dyDescent="0.25">
      <c r="A70" s="22" t="str">
        <f t="shared" si="6"/>
        <v>Town of Greenburgh - 68</v>
      </c>
      <c r="B70" s="11">
        <v>40068</v>
      </c>
      <c r="C70" s="11">
        <v>222</v>
      </c>
      <c r="D70" s="11">
        <v>112</v>
      </c>
      <c r="E70" s="11">
        <v>12</v>
      </c>
      <c r="F70" s="11">
        <v>0</v>
      </c>
      <c r="G70" s="23">
        <f t="shared" si="7"/>
        <v>346</v>
      </c>
      <c r="H70" s="23">
        <f t="shared" si="9"/>
        <v>20</v>
      </c>
      <c r="I70" s="23">
        <f t="shared" si="8"/>
        <v>366</v>
      </c>
    </row>
    <row r="71" spans="1:9" x14ac:dyDescent="0.25">
      <c r="A71" s="22" t="str">
        <f t="shared" si="6"/>
        <v>Town of Greenburgh - 69</v>
      </c>
      <c r="B71" s="11">
        <v>40069</v>
      </c>
      <c r="C71" s="11">
        <v>364</v>
      </c>
      <c r="D71" s="11">
        <v>108</v>
      </c>
      <c r="E71" s="11">
        <v>10</v>
      </c>
      <c r="F71" s="11">
        <v>0</v>
      </c>
      <c r="G71" s="23">
        <f t="shared" si="7"/>
        <v>482</v>
      </c>
      <c r="H71" s="23">
        <f t="shared" si="9"/>
        <v>28</v>
      </c>
      <c r="I71" s="23">
        <f t="shared" si="8"/>
        <v>510</v>
      </c>
    </row>
    <row r="72" spans="1:9" x14ac:dyDescent="0.25">
      <c r="A72" s="22" t="str">
        <f t="shared" si="6"/>
        <v>Town of Greenburgh - 70</v>
      </c>
      <c r="B72" s="11">
        <v>40070</v>
      </c>
      <c r="C72" s="11">
        <v>271</v>
      </c>
      <c r="D72" s="11">
        <v>127</v>
      </c>
      <c r="E72" s="11">
        <v>18</v>
      </c>
      <c r="F72" s="11">
        <v>0</v>
      </c>
      <c r="G72" s="23">
        <f t="shared" si="7"/>
        <v>416</v>
      </c>
      <c r="H72" s="23">
        <f t="shared" si="9"/>
        <v>26</v>
      </c>
      <c r="I72" s="23">
        <f t="shared" si="8"/>
        <v>442</v>
      </c>
    </row>
    <row r="73" spans="1:9" x14ac:dyDescent="0.25">
      <c r="A73" s="22" t="str">
        <f t="shared" si="6"/>
        <v>Town of Greenburgh - 71</v>
      </c>
      <c r="B73" s="11">
        <v>40071</v>
      </c>
      <c r="C73" s="11">
        <v>231</v>
      </c>
      <c r="D73" s="11">
        <v>85</v>
      </c>
      <c r="E73" s="11">
        <v>15</v>
      </c>
      <c r="F73" s="11">
        <v>0</v>
      </c>
      <c r="G73" s="23">
        <f t="shared" si="7"/>
        <v>331</v>
      </c>
      <c r="H73" s="23">
        <f t="shared" si="9"/>
        <v>20</v>
      </c>
      <c r="I73" s="23">
        <f t="shared" si="8"/>
        <v>351</v>
      </c>
    </row>
    <row r="74" spans="1:9" x14ac:dyDescent="0.25">
      <c r="A74" s="22" t="str">
        <f t="shared" si="6"/>
        <v>Town of Greenburgh - 72</v>
      </c>
      <c r="B74" s="11">
        <v>40072</v>
      </c>
      <c r="C74" s="11">
        <v>250</v>
      </c>
      <c r="D74" s="11">
        <v>110</v>
      </c>
      <c r="E74" s="11">
        <v>13</v>
      </c>
      <c r="F74" s="11">
        <v>0</v>
      </c>
      <c r="G74" s="23">
        <f t="shared" si="7"/>
        <v>373</v>
      </c>
      <c r="H74" s="23">
        <f t="shared" si="9"/>
        <v>13</v>
      </c>
      <c r="I74" s="23">
        <f t="shared" si="8"/>
        <v>386</v>
      </c>
    </row>
    <row r="75" spans="1:9" x14ac:dyDescent="0.25">
      <c r="A75" s="22" t="str">
        <f t="shared" si="6"/>
        <v>Town of Greenburgh - 73</v>
      </c>
      <c r="B75" s="11">
        <v>40073</v>
      </c>
      <c r="C75" s="11">
        <v>454</v>
      </c>
      <c r="D75" s="11">
        <v>157</v>
      </c>
      <c r="E75" s="11">
        <v>23</v>
      </c>
      <c r="F75" s="11">
        <v>0</v>
      </c>
      <c r="G75" s="23">
        <f t="shared" si="7"/>
        <v>634</v>
      </c>
      <c r="H75" s="23">
        <f t="shared" si="9"/>
        <v>31</v>
      </c>
      <c r="I75" s="23">
        <f t="shared" si="8"/>
        <v>665</v>
      </c>
    </row>
    <row r="76" spans="1:9" x14ac:dyDescent="0.25">
      <c r="A76" s="22" t="str">
        <f t="shared" si="6"/>
        <v>Town of Greenburgh - 74</v>
      </c>
      <c r="B76" s="11">
        <v>40074</v>
      </c>
      <c r="C76" s="11">
        <v>354</v>
      </c>
      <c r="D76" s="11">
        <v>128</v>
      </c>
      <c r="E76" s="11">
        <v>41</v>
      </c>
      <c r="F76" s="11">
        <v>0</v>
      </c>
      <c r="G76" s="23">
        <f t="shared" si="7"/>
        <v>523</v>
      </c>
      <c r="H76" s="23">
        <f t="shared" si="9"/>
        <v>27</v>
      </c>
      <c r="I76" s="23">
        <f t="shared" si="8"/>
        <v>550</v>
      </c>
    </row>
    <row r="77" spans="1:9" x14ac:dyDescent="0.25">
      <c r="A77" s="22" t="str">
        <f t="shared" si="6"/>
        <v>Town of Greenburgh - 75</v>
      </c>
      <c r="B77" s="11">
        <v>40075</v>
      </c>
      <c r="C77" s="11">
        <v>117</v>
      </c>
      <c r="D77" s="11">
        <v>108</v>
      </c>
      <c r="E77" s="11">
        <v>8</v>
      </c>
      <c r="F77" s="11">
        <v>0</v>
      </c>
      <c r="G77" s="23">
        <f t="shared" si="7"/>
        <v>233</v>
      </c>
      <c r="H77" s="23">
        <f t="shared" si="9"/>
        <v>5</v>
      </c>
      <c r="I77" s="23">
        <f t="shared" si="8"/>
        <v>238</v>
      </c>
    </row>
    <row r="78" spans="1:9" x14ac:dyDescent="0.25">
      <c r="A78" s="22" t="str">
        <f t="shared" si="6"/>
        <v>Town of Greenburgh - 76</v>
      </c>
      <c r="B78" s="11">
        <v>40076</v>
      </c>
      <c r="C78" s="11">
        <v>240</v>
      </c>
      <c r="D78" s="11">
        <v>90</v>
      </c>
      <c r="E78" s="11">
        <v>21</v>
      </c>
      <c r="F78" s="11">
        <v>0</v>
      </c>
      <c r="G78" s="23">
        <f t="shared" si="7"/>
        <v>351</v>
      </c>
      <c r="H78" s="23">
        <f t="shared" si="9"/>
        <v>17</v>
      </c>
      <c r="I78" s="23">
        <f t="shared" si="8"/>
        <v>368</v>
      </c>
    </row>
    <row r="79" spans="1:9" x14ac:dyDescent="0.25">
      <c r="A79" s="22" t="str">
        <f t="shared" si="6"/>
        <v>Town of Greenburgh - 77</v>
      </c>
      <c r="B79" s="11">
        <v>40077</v>
      </c>
      <c r="C79" s="11">
        <v>286</v>
      </c>
      <c r="D79" s="11">
        <v>165</v>
      </c>
      <c r="E79" s="11">
        <v>15</v>
      </c>
      <c r="F79" s="11">
        <v>0</v>
      </c>
      <c r="G79" s="23">
        <f t="shared" si="7"/>
        <v>466</v>
      </c>
      <c r="H79" s="23">
        <f t="shared" si="9"/>
        <v>23</v>
      </c>
      <c r="I79" s="23">
        <f t="shared" si="8"/>
        <v>489</v>
      </c>
    </row>
    <row r="80" spans="1:9" x14ac:dyDescent="0.25">
      <c r="A80" s="22" t="str">
        <f t="shared" si="6"/>
        <v>Town of Greenburgh - 78</v>
      </c>
      <c r="B80" s="11">
        <v>40078</v>
      </c>
      <c r="C80" s="11">
        <v>382</v>
      </c>
      <c r="D80" s="11">
        <v>53</v>
      </c>
      <c r="E80" s="11">
        <v>9</v>
      </c>
      <c r="F80" s="11">
        <v>0</v>
      </c>
      <c r="G80" s="23">
        <f t="shared" si="7"/>
        <v>444</v>
      </c>
      <c r="H80" s="23">
        <f t="shared" si="9"/>
        <v>10</v>
      </c>
      <c r="I80" s="23">
        <f t="shared" si="8"/>
        <v>454</v>
      </c>
    </row>
    <row r="81" spans="1:9" x14ac:dyDescent="0.25">
      <c r="A81" s="22" t="str">
        <f t="shared" si="6"/>
        <v>Town of Greenburgh - 79</v>
      </c>
      <c r="B81" s="11">
        <v>40079</v>
      </c>
      <c r="C81" s="11">
        <v>499</v>
      </c>
      <c r="D81" s="11">
        <v>151</v>
      </c>
      <c r="E81" s="11">
        <v>29</v>
      </c>
      <c r="F81" s="11">
        <v>0</v>
      </c>
      <c r="G81" s="23">
        <f t="shared" si="7"/>
        <v>679</v>
      </c>
      <c r="H81" s="23">
        <f t="shared" si="9"/>
        <v>24</v>
      </c>
      <c r="I81" s="23">
        <f t="shared" si="8"/>
        <v>703</v>
      </c>
    </row>
    <row r="82" spans="1:9" x14ac:dyDescent="0.25">
      <c r="A82" s="22" t="str">
        <f t="shared" si="6"/>
        <v>Town of Greenburgh - 80</v>
      </c>
      <c r="B82" s="11">
        <v>40080</v>
      </c>
      <c r="C82" s="11">
        <v>164</v>
      </c>
      <c r="D82" s="11">
        <v>45</v>
      </c>
      <c r="E82" s="11">
        <v>11</v>
      </c>
      <c r="F82" s="11">
        <v>0</v>
      </c>
      <c r="G82" s="23">
        <f t="shared" ref="G82:G148" si="10">SUM(C82:F82)</f>
        <v>220</v>
      </c>
      <c r="H82" s="23">
        <f t="shared" ref="H82:H148" si="11">SUM(I82-G82)</f>
        <v>6</v>
      </c>
      <c r="I82" s="23">
        <f t="shared" ref="I82:I148" si="12">VLOOKUP(B82,KEY,2,FALSE)</f>
        <v>226</v>
      </c>
    </row>
    <row r="83" spans="1:9" ht="13.8" thickBot="1" x14ac:dyDescent="0.3">
      <c r="A83" s="18" t="str">
        <f t="shared" si="6"/>
        <v>Town of Greenburgh - 81</v>
      </c>
      <c r="B83" s="19">
        <v>40081</v>
      </c>
      <c r="C83" s="19">
        <v>228</v>
      </c>
      <c r="D83" s="19">
        <v>27</v>
      </c>
      <c r="E83" s="19">
        <v>4</v>
      </c>
      <c r="F83" s="19">
        <v>0</v>
      </c>
      <c r="G83" s="19">
        <f t="shared" si="10"/>
        <v>259</v>
      </c>
      <c r="H83" s="19">
        <f t="shared" si="11"/>
        <v>10</v>
      </c>
      <c r="I83" s="19">
        <f t="shared" si="12"/>
        <v>269</v>
      </c>
    </row>
    <row r="84" spans="1:9" x14ac:dyDescent="0.25">
      <c r="A84" s="22"/>
      <c r="B84" s="13" t="s">
        <v>977</v>
      </c>
      <c r="C84" s="11">
        <f>SUM(C3:C83)</f>
        <v>24860</v>
      </c>
      <c r="D84" s="11">
        <f t="shared" ref="D84:I84" si="13">SUM(D3:D83)</f>
        <v>9523</v>
      </c>
      <c r="E84" s="11">
        <f t="shared" si="13"/>
        <v>1813</v>
      </c>
      <c r="F84" s="11">
        <f t="shared" si="13"/>
        <v>6</v>
      </c>
      <c r="G84" s="11">
        <f t="shared" si="13"/>
        <v>36202</v>
      </c>
      <c r="H84" s="11">
        <f t="shared" si="13"/>
        <v>1446</v>
      </c>
      <c r="I84" s="11">
        <f t="shared" si="13"/>
        <v>37648</v>
      </c>
    </row>
    <row r="85" spans="1:9" x14ac:dyDescent="0.25">
      <c r="A85" s="22" t="str">
        <f t="shared" si="6"/>
        <v>Town of Mount Pleasant - 1</v>
      </c>
      <c r="B85" s="11">
        <v>90001</v>
      </c>
      <c r="C85" s="11">
        <v>122</v>
      </c>
      <c r="D85" s="11">
        <v>80</v>
      </c>
      <c r="E85" s="11">
        <v>3</v>
      </c>
      <c r="F85" s="11">
        <v>0</v>
      </c>
      <c r="G85" s="23">
        <f t="shared" si="10"/>
        <v>205</v>
      </c>
      <c r="H85" s="23">
        <f t="shared" si="11"/>
        <v>14</v>
      </c>
      <c r="I85" s="23">
        <f t="shared" si="12"/>
        <v>219</v>
      </c>
    </row>
    <row r="86" spans="1:9" x14ac:dyDescent="0.25">
      <c r="A86" s="22" t="str">
        <f t="shared" si="6"/>
        <v>Town of Mount Pleasant - 2</v>
      </c>
      <c r="B86" s="11">
        <v>90002</v>
      </c>
      <c r="C86" s="11">
        <v>199</v>
      </c>
      <c r="D86" s="11">
        <v>49</v>
      </c>
      <c r="E86" s="11">
        <v>8</v>
      </c>
      <c r="F86" s="11">
        <v>0</v>
      </c>
      <c r="G86" s="23">
        <f t="shared" si="10"/>
        <v>256</v>
      </c>
      <c r="H86" s="23">
        <f t="shared" si="11"/>
        <v>16</v>
      </c>
      <c r="I86" s="23">
        <f t="shared" si="12"/>
        <v>272</v>
      </c>
    </row>
    <row r="87" spans="1:9" x14ac:dyDescent="0.25">
      <c r="A87" s="22" t="str">
        <f t="shared" si="6"/>
        <v>Town of Mount Pleasant - 3</v>
      </c>
      <c r="B87" s="11">
        <v>90003</v>
      </c>
      <c r="C87" s="11">
        <v>114</v>
      </c>
      <c r="D87" s="11">
        <v>55</v>
      </c>
      <c r="E87" s="11">
        <v>14</v>
      </c>
      <c r="F87" s="11">
        <v>0</v>
      </c>
      <c r="G87" s="23">
        <f t="shared" si="10"/>
        <v>183</v>
      </c>
      <c r="H87" s="23">
        <f t="shared" si="11"/>
        <v>14</v>
      </c>
      <c r="I87" s="23">
        <f t="shared" si="12"/>
        <v>197</v>
      </c>
    </row>
    <row r="88" spans="1:9" x14ac:dyDescent="0.25">
      <c r="A88" s="22" t="str">
        <f t="shared" si="6"/>
        <v>Town of Mount Pleasant - 4</v>
      </c>
      <c r="B88" s="11">
        <v>90004</v>
      </c>
      <c r="C88" s="11">
        <v>100</v>
      </c>
      <c r="D88" s="11">
        <v>56</v>
      </c>
      <c r="E88" s="11">
        <v>12</v>
      </c>
      <c r="F88" s="11">
        <v>0</v>
      </c>
      <c r="G88" s="23">
        <f t="shared" si="10"/>
        <v>168</v>
      </c>
      <c r="H88" s="23">
        <f t="shared" si="11"/>
        <v>13</v>
      </c>
      <c r="I88" s="23">
        <f t="shared" si="12"/>
        <v>181</v>
      </c>
    </row>
    <row r="89" spans="1:9" x14ac:dyDescent="0.25">
      <c r="A89" s="22" t="str">
        <f t="shared" si="6"/>
        <v>Town of Mount Pleasant - 5</v>
      </c>
      <c r="B89" s="11">
        <v>90005</v>
      </c>
      <c r="C89" s="11">
        <v>194</v>
      </c>
      <c r="D89" s="11">
        <v>89</v>
      </c>
      <c r="E89" s="11">
        <v>15</v>
      </c>
      <c r="F89" s="11">
        <v>0</v>
      </c>
      <c r="G89" s="23">
        <f t="shared" si="10"/>
        <v>298</v>
      </c>
      <c r="H89" s="23">
        <f t="shared" si="11"/>
        <v>8</v>
      </c>
      <c r="I89" s="23">
        <f t="shared" si="12"/>
        <v>306</v>
      </c>
    </row>
    <row r="90" spans="1:9" x14ac:dyDescent="0.25">
      <c r="A90" s="22" t="str">
        <f t="shared" si="6"/>
        <v>Town of Mount Pleasant - 6</v>
      </c>
      <c r="B90" s="11">
        <v>90006</v>
      </c>
      <c r="C90" s="11">
        <v>376</v>
      </c>
      <c r="D90" s="11">
        <v>102</v>
      </c>
      <c r="E90" s="11">
        <v>12</v>
      </c>
      <c r="F90" s="11">
        <v>0</v>
      </c>
      <c r="G90" s="23">
        <f t="shared" si="10"/>
        <v>490</v>
      </c>
      <c r="H90" s="23">
        <f t="shared" si="11"/>
        <v>14</v>
      </c>
      <c r="I90" s="23">
        <f t="shared" si="12"/>
        <v>504</v>
      </c>
    </row>
    <row r="91" spans="1:9" x14ac:dyDescent="0.25">
      <c r="A91" s="22" t="str">
        <f t="shared" si="6"/>
        <v>Town of Mount Pleasant - 7</v>
      </c>
      <c r="B91" s="11">
        <v>90007</v>
      </c>
      <c r="C91" s="11">
        <v>325</v>
      </c>
      <c r="D91" s="11">
        <v>197</v>
      </c>
      <c r="E91" s="11">
        <v>43</v>
      </c>
      <c r="F91" s="11">
        <v>0</v>
      </c>
      <c r="G91" s="23">
        <f t="shared" si="10"/>
        <v>565</v>
      </c>
      <c r="H91" s="23">
        <f t="shared" si="11"/>
        <v>42</v>
      </c>
      <c r="I91" s="23">
        <f t="shared" si="12"/>
        <v>607</v>
      </c>
    </row>
    <row r="92" spans="1:9" x14ac:dyDescent="0.25">
      <c r="A92" s="22" t="str">
        <f t="shared" si="6"/>
        <v>Town of Mount Pleasant - 9</v>
      </c>
      <c r="B92" s="11">
        <v>90009</v>
      </c>
      <c r="C92" s="11">
        <v>211</v>
      </c>
      <c r="D92" s="11">
        <v>176</v>
      </c>
      <c r="E92" s="11">
        <v>18</v>
      </c>
      <c r="F92" s="11">
        <v>0</v>
      </c>
      <c r="G92" s="23">
        <f t="shared" si="10"/>
        <v>405</v>
      </c>
      <c r="H92" s="23">
        <f t="shared" si="11"/>
        <v>19</v>
      </c>
      <c r="I92" s="23">
        <f t="shared" si="12"/>
        <v>424</v>
      </c>
    </row>
    <row r="93" spans="1:9" x14ac:dyDescent="0.25">
      <c r="A93" s="22" t="str">
        <f t="shared" si="6"/>
        <v>Town of Mount Pleasant - 10</v>
      </c>
      <c r="B93" s="11">
        <v>90010</v>
      </c>
      <c r="C93" s="11">
        <v>118</v>
      </c>
      <c r="D93" s="11">
        <v>170</v>
      </c>
      <c r="E93" s="11">
        <v>11</v>
      </c>
      <c r="F93" s="11">
        <v>0</v>
      </c>
      <c r="G93" s="23">
        <f t="shared" si="10"/>
        <v>299</v>
      </c>
      <c r="H93" s="23">
        <f t="shared" si="11"/>
        <v>9</v>
      </c>
      <c r="I93" s="23">
        <f t="shared" si="12"/>
        <v>308</v>
      </c>
    </row>
    <row r="94" spans="1:9" x14ac:dyDescent="0.25">
      <c r="A94" s="22" t="str">
        <f t="shared" si="6"/>
        <v>Town of Mount Pleasant - 11</v>
      </c>
      <c r="B94" s="11">
        <v>90011</v>
      </c>
      <c r="C94" s="11">
        <v>145</v>
      </c>
      <c r="D94" s="11">
        <v>257</v>
      </c>
      <c r="E94" s="11">
        <v>13</v>
      </c>
      <c r="F94" s="11">
        <v>0</v>
      </c>
      <c r="G94" s="23">
        <f t="shared" si="10"/>
        <v>415</v>
      </c>
      <c r="H94" s="23">
        <f t="shared" si="11"/>
        <v>23</v>
      </c>
      <c r="I94" s="23">
        <f t="shared" si="12"/>
        <v>438</v>
      </c>
    </row>
    <row r="95" spans="1:9" x14ac:dyDescent="0.25">
      <c r="A95" s="22" t="str">
        <f t="shared" si="6"/>
        <v>Town of Mount Pleasant - 12</v>
      </c>
      <c r="B95" s="11">
        <v>90012</v>
      </c>
      <c r="C95" s="11">
        <v>156</v>
      </c>
      <c r="D95" s="11">
        <v>281</v>
      </c>
      <c r="E95" s="11">
        <v>9</v>
      </c>
      <c r="F95" s="11">
        <v>0</v>
      </c>
      <c r="G95" s="23">
        <f t="shared" si="10"/>
        <v>446</v>
      </c>
      <c r="H95" s="23">
        <f t="shared" si="11"/>
        <v>25</v>
      </c>
      <c r="I95" s="23">
        <f t="shared" si="12"/>
        <v>471</v>
      </c>
    </row>
    <row r="96" spans="1:9" x14ac:dyDescent="0.25">
      <c r="A96" s="22" t="str">
        <f t="shared" si="6"/>
        <v>Town of Mount Pleasant - 13</v>
      </c>
      <c r="B96" s="11">
        <v>90013</v>
      </c>
      <c r="C96" s="11">
        <v>414</v>
      </c>
      <c r="D96" s="11">
        <v>239</v>
      </c>
      <c r="E96" s="11">
        <v>28</v>
      </c>
      <c r="F96" s="11">
        <v>0</v>
      </c>
      <c r="G96" s="23">
        <f t="shared" si="10"/>
        <v>681</v>
      </c>
      <c r="H96" s="23">
        <f t="shared" si="11"/>
        <v>30</v>
      </c>
      <c r="I96" s="23">
        <f t="shared" si="12"/>
        <v>711</v>
      </c>
    </row>
    <row r="97" spans="1:9" x14ac:dyDescent="0.25">
      <c r="A97" s="22" t="str">
        <f t="shared" si="6"/>
        <v>Town of Mount Pleasant - 14</v>
      </c>
      <c r="B97" s="11">
        <v>90014</v>
      </c>
      <c r="C97" s="11">
        <v>425</v>
      </c>
      <c r="D97" s="11">
        <v>215</v>
      </c>
      <c r="E97" s="11">
        <v>31</v>
      </c>
      <c r="F97" s="11">
        <v>0</v>
      </c>
      <c r="G97" s="23">
        <f t="shared" si="10"/>
        <v>671</v>
      </c>
      <c r="H97" s="23">
        <f t="shared" si="11"/>
        <v>32</v>
      </c>
      <c r="I97" s="23">
        <f t="shared" si="12"/>
        <v>703</v>
      </c>
    </row>
    <row r="98" spans="1:9" x14ac:dyDescent="0.25">
      <c r="A98" s="22" t="str">
        <f t="shared" si="6"/>
        <v>Town of Mount Pleasant - 15</v>
      </c>
      <c r="B98" s="11">
        <v>90015</v>
      </c>
      <c r="C98" s="11">
        <v>388</v>
      </c>
      <c r="D98" s="11">
        <v>195</v>
      </c>
      <c r="E98" s="11">
        <v>29</v>
      </c>
      <c r="F98" s="11">
        <v>0</v>
      </c>
      <c r="G98" s="23">
        <f t="shared" si="10"/>
        <v>612</v>
      </c>
      <c r="H98" s="23">
        <f t="shared" si="11"/>
        <v>23</v>
      </c>
      <c r="I98" s="23">
        <f t="shared" si="12"/>
        <v>635</v>
      </c>
    </row>
    <row r="99" spans="1:9" x14ac:dyDescent="0.25">
      <c r="A99" s="22" t="str">
        <f t="shared" si="6"/>
        <v>Town of Mount Pleasant - 16</v>
      </c>
      <c r="B99" s="11">
        <v>90016</v>
      </c>
      <c r="C99" s="11">
        <v>368</v>
      </c>
      <c r="D99" s="11">
        <v>223</v>
      </c>
      <c r="E99" s="11">
        <v>26</v>
      </c>
      <c r="F99" s="11">
        <v>1</v>
      </c>
      <c r="G99" s="23">
        <f t="shared" si="10"/>
        <v>618</v>
      </c>
      <c r="H99" s="23">
        <f t="shared" si="11"/>
        <v>22</v>
      </c>
      <c r="I99" s="23">
        <f t="shared" si="12"/>
        <v>640</v>
      </c>
    </row>
    <row r="100" spans="1:9" x14ac:dyDescent="0.25">
      <c r="A100" s="22" t="str">
        <f t="shared" si="6"/>
        <v>Town of Mount Pleasant - 17</v>
      </c>
      <c r="B100" s="11">
        <v>90017</v>
      </c>
      <c r="C100" s="11">
        <v>250</v>
      </c>
      <c r="D100" s="11">
        <v>121</v>
      </c>
      <c r="E100" s="11">
        <v>17</v>
      </c>
      <c r="F100" s="11">
        <v>0</v>
      </c>
      <c r="G100" s="23">
        <f t="shared" si="10"/>
        <v>388</v>
      </c>
      <c r="H100" s="23">
        <f t="shared" si="11"/>
        <v>19</v>
      </c>
      <c r="I100" s="23">
        <f t="shared" si="12"/>
        <v>407</v>
      </c>
    </row>
    <row r="101" spans="1:9" x14ac:dyDescent="0.25">
      <c r="A101" s="22" t="str">
        <f t="shared" si="6"/>
        <v>Town of Mount Pleasant - 18</v>
      </c>
      <c r="B101" s="11">
        <v>90018</v>
      </c>
      <c r="C101" s="11">
        <v>237</v>
      </c>
      <c r="D101" s="11">
        <v>277</v>
      </c>
      <c r="E101" s="11">
        <v>25</v>
      </c>
      <c r="F101" s="11">
        <v>0</v>
      </c>
      <c r="G101" s="23">
        <f t="shared" si="10"/>
        <v>539</v>
      </c>
      <c r="H101" s="23">
        <f t="shared" si="11"/>
        <v>46</v>
      </c>
      <c r="I101" s="23">
        <f t="shared" si="12"/>
        <v>585</v>
      </c>
    </row>
    <row r="102" spans="1:9" x14ac:dyDescent="0.25">
      <c r="A102" s="22" t="str">
        <f t="shared" si="6"/>
        <v>Town of Mount Pleasant - 19</v>
      </c>
      <c r="B102" s="11">
        <v>90019</v>
      </c>
      <c r="C102" s="11">
        <v>173</v>
      </c>
      <c r="D102" s="11">
        <v>313</v>
      </c>
      <c r="E102" s="11">
        <v>12</v>
      </c>
      <c r="F102" s="11">
        <v>0</v>
      </c>
      <c r="G102" s="23">
        <f t="shared" si="10"/>
        <v>498</v>
      </c>
      <c r="H102" s="23">
        <f t="shared" si="11"/>
        <v>38</v>
      </c>
      <c r="I102" s="23">
        <f t="shared" si="12"/>
        <v>536</v>
      </c>
    </row>
    <row r="103" spans="1:9" x14ac:dyDescent="0.25">
      <c r="A103" s="22" t="str">
        <f t="shared" si="6"/>
        <v>Town of Mount Pleasant - 20</v>
      </c>
      <c r="B103" s="11">
        <v>90020</v>
      </c>
      <c r="C103" s="11">
        <v>258</v>
      </c>
      <c r="D103" s="11">
        <v>231</v>
      </c>
      <c r="E103" s="11">
        <v>15</v>
      </c>
      <c r="F103" s="11">
        <v>0</v>
      </c>
      <c r="G103" s="23">
        <f t="shared" si="10"/>
        <v>504</v>
      </c>
      <c r="H103" s="23">
        <f t="shared" si="11"/>
        <v>21</v>
      </c>
      <c r="I103" s="23">
        <f t="shared" si="12"/>
        <v>525</v>
      </c>
    </row>
    <row r="104" spans="1:9" x14ac:dyDescent="0.25">
      <c r="A104" s="22" t="str">
        <f t="shared" si="6"/>
        <v>Town of Mount Pleasant - 22</v>
      </c>
      <c r="B104" s="11">
        <v>90022</v>
      </c>
      <c r="C104" s="11">
        <v>234</v>
      </c>
      <c r="D104" s="11">
        <v>187</v>
      </c>
      <c r="E104" s="11">
        <v>15</v>
      </c>
      <c r="F104" s="11">
        <v>0</v>
      </c>
      <c r="G104" s="23">
        <f t="shared" si="10"/>
        <v>436</v>
      </c>
      <c r="H104" s="23">
        <f t="shared" si="11"/>
        <v>16</v>
      </c>
      <c r="I104" s="23">
        <f t="shared" si="12"/>
        <v>452</v>
      </c>
    </row>
    <row r="105" spans="1:9" x14ac:dyDescent="0.25">
      <c r="A105" s="22" t="str">
        <f t="shared" si="6"/>
        <v>Town of Mount Pleasant - 23</v>
      </c>
      <c r="B105" s="11">
        <v>90023</v>
      </c>
      <c r="C105" s="11">
        <v>13</v>
      </c>
      <c r="D105" s="11">
        <v>14</v>
      </c>
      <c r="E105" s="11">
        <v>2</v>
      </c>
      <c r="F105" s="11">
        <v>0</v>
      </c>
      <c r="G105" s="23">
        <f t="shared" si="10"/>
        <v>29</v>
      </c>
      <c r="H105" s="23">
        <f t="shared" si="11"/>
        <v>3</v>
      </c>
      <c r="I105" s="23">
        <f t="shared" si="12"/>
        <v>32</v>
      </c>
    </row>
    <row r="106" spans="1:9" x14ac:dyDescent="0.25">
      <c r="A106" s="22" t="str">
        <f t="shared" si="6"/>
        <v>Town of Mount Pleasant - 24</v>
      </c>
      <c r="B106" s="11">
        <v>90024</v>
      </c>
      <c r="C106" s="11">
        <v>126</v>
      </c>
      <c r="D106" s="11">
        <v>265</v>
      </c>
      <c r="E106" s="11">
        <v>14</v>
      </c>
      <c r="F106" s="11">
        <v>0</v>
      </c>
      <c r="G106" s="23">
        <f t="shared" si="10"/>
        <v>405</v>
      </c>
      <c r="H106" s="23">
        <f t="shared" si="11"/>
        <v>25</v>
      </c>
      <c r="I106" s="23">
        <f t="shared" si="12"/>
        <v>430</v>
      </c>
    </row>
    <row r="107" spans="1:9" x14ac:dyDescent="0.25">
      <c r="A107" s="22" t="str">
        <f t="shared" si="6"/>
        <v>Town of Mount Pleasant - 25</v>
      </c>
      <c r="B107" s="11">
        <v>90025</v>
      </c>
      <c r="C107" s="11">
        <v>307</v>
      </c>
      <c r="D107" s="11">
        <v>197</v>
      </c>
      <c r="E107" s="11">
        <v>14</v>
      </c>
      <c r="F107" s="11">
        <v>0</v>
      </c>
      <c r="G107" s="23">
        <f t="shared" si="10"/>
        <v>518</v>
      </c>
      <c r="H107" s="23">
        <f t="shared" si="11"/>
        <v>20</v>
      </c>
      <c r="I107" s="23">
        <f t="shared" si="12"/>
        <v>538</v>
      </c>
    </row>
    <row r="108" spans="1:9" x14ac:dyDescent="0.25">
      <c r="A108" s="22" t="str">
        <f t="shared" si="6"/>
        <v>Town of Mount Pleasant - 26</v>
      </c>
      <c r="B108" s="11">
        <v>90026</v>
      </c>
      <c r="C108" s="11">
        <v>104</v>
      </c>
      <c r="D108" s="11">
        <v>254</v>
      </c>
      <c r="E108" s="11">
        <v>11</v>
      </c>
      <c r="F108" s="11">
        <v>0</v>
      </c>
      <c r="G108" s="23">
        <f t="shared" si="10"/>
        <v>369</v>
      </c>
      <c r="H108" s="23">
        <f t="shared" si="11"/>
        <v>38</v>
      </c>
      <c r="I108" s="23">
        <f t="shared" si="12"/>
        <v>407</v>
      </c>
    </row>
    <row r="109" spans="1:9" x14ac:dyDescent="0.25">
      <c r="A109" s="22" t="str">
        <f t="shared" si="6"/>
        <v>Town of Mount Pleasant - 27</v>
      </c>
      <c r="B109" s="11">
        <v>90027</v>
      </c>
      <c r="C109" s="11">
        <v>106</v>
      </c>
      <c r="D109" s="11">
        <v>202</v>
      </c>
      <c r="E109" s="11">
        <v>13</v>
      </c>
      <c r="F109" s="11">
        <v>0</v>
      </c>
      <c r="G109" s="23">
        <f t="shared" si="10"/>
        <v>321</v>
      </c>
      <c r="H109" s="23">
        <f t="shared" si="11"/>
        <v>14</v>
      </c>
      <c r="I109" s="23">
        <f t="shared" si="12"/>
        <v>335</v>
      </c>
    </row>
    <row r="110" spans="1:9" x14ac:dyDescent="0.25">
      <c r="A110" s="22" t="str">
        <f t="shared" si="6"/>
        <v>Town of Mount Pleasant - 28</v>
      </c>
      <c r="B110" s="11">
        <v>90028</v>
      </c>
      <c r="C110" s="11">
        <v>138</v>
      </c>
      <c r="D110" s="11">
        <v>272</v>
      </c>
      <c r="E110" s="11">
        <v>6</v>
      </c>
      <c r="F110" s="11">
        <v>0</v>
      </c>
      <c r="G110" s="23">
        <f t="shared" si="10"/>
        <v>416</v>
      </c>
      <c r="H110" s="23">
        <f t="shared" si="11"/>
        <v>25</v>
      </c>
      <c r="I110" s="23">
        <f t="shared" si="12"/>
        <v>441</v>
      </c>
    </row>
    <row r="111" spans="1:9" x14ac:dyDescent="0.25">
      <c r="A111" s="22" t="str">
        <f t="shared" si="6"/>
        <v>Town of Mount Pleasant - 29</v>
      </c>
      <c r="B111" s="11">
        <v>90029</v>
      </c>
      <c r="C111" s="11">
        <v>81</v>
      </c>
      <c r="D111" s="11">
        <v>232</v>
      </c>
      <c r="E111" s="11">
        <v>2</v>
      </c>
      <c r="F111" s="11">
        <v>0</v>
      </c>
      <c r="G111" s="23">
        <f t="shared" si="10"/>
        <v>315</v>
      </c>
      <c r="H111" s="23">
        <f t="shared" si="11"/>
        <v>16</v>
      </c>
      <c r="I111" s="23">
        <f t="shared" si="12"/>
        <v>331</v>
      </c>
    </row>
    <row r="112" spans="1:9" x14ac:dyDescent="0.25">
      <c r="A112" s="22" t="str">
        <f t="shared" si="6"/>
        <v>Town of Mount Pleasant - 30</v>
      </c>
      <c r="B112" s="11">
        <v>90030</v>
      </c>
      <c r="C112" s="11">
        <v>347</v>
      </c>
      <c r="D112" s="11">
        <v>262</v>
      </c>
      <c r="E112" s="11">
        <v>18</v>
      </c>
      <c r="F112" s="11">
        <v>0</v>
      </c>
      <c r="G112" s="23">
        <f t="shared" si="10"/>
        <v>627</v>
      </c>
      <c r="H112" s="23">
        <f t="shared" si="11"/>
        <v>29</v>
      </c>
      <c r="I112" s="23">
        <f t="shared" si="12"/>
        <v>656</v>
      </c>
    </row>
    <row r="113" spans="1:9" x14ac:dyDescent="0.25">
      <c r="A113" s="22" t="str">
        <f t="shared" si="6"/>
        <v>Town of Mount Pleasant - 31</v>
      </c>
      <c r="B113" s="11">
        <v>90031</v>
      </c>
      <c r="C113" s="11">
        <v>190</v>
      </c>
      <c r="D113" s="11">
        <v>111</v>
      </c>
      <c r="E113" s="11">
        <v>23</v>
      </c>
      <c r="F113" s="11">
        <v>0</v>
      </c>
      <c r="G113" s="23">
        <f t="shared" si="10"/>
        <v>324</v>
      </c>
      <c r="H113" s="23">
        <f t="shared" si="11"/>
        <v>15</v>
      </c>
      <c r="I113" s="23">
        <f t="shared" si="12"/>
        <v>339</v>
      </c>
    </row>
    <row r="114" spans="1:9" x14ac:dyDescent="0.25">
      <c r="A114" s="22" t="str">
        <f t="shared" si="6"/>
        <v>Town of Mount Pleasant - 32</v>
      </c>
      <c r="B114" s="11">
        <v>90032</v>
      </c>
      <c r="C114" s="11">
        <v>423</v>
      </c>
      <c r="D114" s="11">
        <v>207</v>
      </c>
      <c r="E114" s="11">
        <v>18</v>
      </c>
      <c r="F114" s="11">
        <v>0</v>
      </c>
      <c r="G114" s="23">
        <f t="shared" si="10"/>
        <v>648</v>
      </c>
      <c r="H114" s="23">
        <f t="shared" si="11"/>
        <v>15</v>
      </c>
      <c r="I114" s="23">
        <f t="shared" si="12"/>
        <v>663</v>
      </c>
    </row>
    <row r="115" spans="1:9" x14ac:dyDescent="0.25">
      <c r="A115" s="22" t="str">
        <f t="shared" si="6"/>
        <v>Town of Mount Pleasant - 33</v>
      </c>
      <c r="B115" s="11">
        <v>90033</v>
      </c>
      <c r="C115" s="11">
        <v>409</v>
      </c>
      <c r="D115" s="11">
        <v>78</v>
      </c>
      <c r="E115" s="11">
        <v>23</v>
      </c>
      <c r="F115" s="11">
        <v>0</v>
      </c>
      <c r="G115" s="23">
        <f t="shared" si="10"/>
        <v>510</v>
      </c>
      <c r="H115" s="23">
        <f t="shared" si="11"/>
        <v>32</v>
      </c>
      <c r="I115" s="23">
        <f t="shared" si="12"/>
        <v>542</v>
      </c>
    </row>
    <row r="116" spans="1:9" x14ac:dyDescent="0.25">
      <c r="A116" s="22" t="str">
        <f t="shared" si="6"/>
        <v>Town of Mount Pleasant - 34</v>
      </c>
      <c r="B116" s="11">
        <v>90034</v>
      </c>
      <c r="C116" s="11">
        <v>85</v>
      </c>
      <c r="D116" s="11">
        <v>176</v>
      </c>
      <c r="E116" s="11">
        <v>6</v>
      </c>
      <c r="F116" s="11">
        <v>0</v>
      </c>
      <c r="G116" s="23">
        <f t="shared" si="10"/>
        <v>267</v>
      </c>
      <c r="H116" s="23">
        <f t="shared" si="11"/>
        <v>24</v>
      </c>
      <c r="I116" s="23">
        <f t="shared" si="12"/>
        <v>291</v>
      </c>
    </row>
    <row r="117" spans="1:9" x14ac:dyDescent="0.25">
      <c r="A117" s="22" t="str">
        <f t="shared" si="6"/>
        <v>Town of Mount Pleasant - 35</v>
      </c>
      <c r="B117" s="11">
        <v>90035</v>
      </c>
      <c r="C117" s="11">
        <v>120</v>
      </c>
      <c r="D117" s="11">
        <v>237</v>
      </c>
      <c r="E117" s="11">
        <v>4</v>
      </c>
      <c r="F117" s="11">
        <v>0</v>
      </c>
      <c r="G117" s="23">
        <f t="shared" si="10"/>
        <v>361</v>
      </c>
      <c r="H117" s="23">
        <f t="shared" si="11"/>
        <v>25</v>
      </c>
      <c r="I117" s="23">
        <f t="shared" si="12"/>
        <v>386</v>
      </c>
    </row>
    <row r="118" spans="1:9" x14ac:dyDescent="0.25">
      <c r="A118" s="22" t="str">
        <f t="shared" si="6"/>
        <v>Town of Mount Pleasant - 36</v>
      </c>
      <c r="B118" s="11">
        <v>90036</v>
      </c>
      <c r="C118" s="11">
        <v>80</v>
      </c>
      <c r="D118" s="11">
        <v>190</v>
      </c>
      <c r="E118" s="11">
        <v>4</v>
      </c>
      <c r="F118" s="11">
        <v>0</v>
      </c>
      <c r="G118" s="23">
        <f t="shared" si="10"/>
        <v>274</v>
      </c>
      <c r="H118" s="23">
        <f t="shared" si="11"/>
        <v>14</v>
      </c>
      <c r="I118" s="23">
        <f t="shared" si="12"/>
        <v>288</v>
      </c>
    </row>
    <row r="119" spans="1:9" x14ac:dyDescent="0.25">
      <c r="A119" s="22" t="str">
        <f t="shared" si="6"/>
        <v>Town of Mount Pleasant - 37</v>
      </c>
      <c r="B119" s="11">
        <v>90037</v>
      </c>
      <c r="C119" s="11">
        <v>70</v>
      </c>
      <c r="D119" s="11">
        <v>176</v>
      </c>
      <c r="E119" s="11">
        <v>5</v>
      </c>
      <c r="F119" s="11">
        <v>0</v>
      </c>
      <c r="G119" s="23">
        <f t="shared" si="10"/>
        <v>251</v>
      </c>
      <c r="H119" s="23">
        <f t="shared" si="11"/>
        <v>21</v>
      </c>
      <c r="I119" s="23">
        <f t="shared" si="12"/>
        <v>272</v>
      </c>
    </row>
    <row r="120" spans="1:9" x14ac:dyDescent="0.25">
      <c r="A120" s="22" t="str">
        <f t="shared" si="6"/>
        <v>Town of Mount Pleasant - 38</v>
      </c>
      <c r="B120" s="11">
        <v>90038</v>
      </c>
      <c r="C120" s="11">
        <v>116</v>
      </c>
      <c r="D120" s="11">
        <v>349</v>
      </c>
      <c r="E120" s="11">
        <v>7</v>
      </c>
      <c r="F120" s="11">
        <v>0</v>
      </c>
      <c r="G120" s="23">
        <f t="shared" si="10"/>
        <v>472</v>
      </c>
      <c r="H120" s="23">
        <f t="shared" si="11"/>
        <v>33</v>
      </c>
      <c r="I120" s="23">
        <f t="shared" si="12"/>
        <v>505</v>
      </c>
    </row>
    <row r="121" spans="1:9" x14ac:dyDescent="0.25">
      <c r="A121" s="22" t="str">
        <f t="shared" si="6"/>
        <v>Town of Mount Pleasant - 39</v>
      </c>
      <c r="B121" s="11">
        <v>90039</v>
      </c>
      <c r="C121" s="11">
        <v>94</v>
      </c>
      <c r="D121" s="11">
        <v>226</v>
      </c>
      <c r="E121" s="11">
        <v>6</v>
      </c>
      <c r="F121" s="11">
        <v>0</v>
      </c>
      <c r="G121" s="23">
        <f t="shared" si="10"/>
        <v>326</v>
      </c>
      <c r="H121" s="23">
        <f t="shared" si="11"/>
        <v>21</v>
      </c>
      <c r="I121" s="23">
        <f t="shared" si="12"/>
        <v>347</v>
      </c>
    </row>
    <row r="122" spans="1:9" x14ac:dyDescent="0.25">
      <c r="A122" s="22" t="str">
        <f t="shared" si="6"/>
        <v>Town of Mount Pleasant - 40</v>
      </c>
      <c r="B122" s="11">
        <v>90040</v>
      </c>
      <c r="C122" s="11">
        <v>115</v>
      </c>
      <c r="D122" s="11">
        <v>251</v>
      </c>
      <c r="E122" s="11">
        <v>4</v>
      </c>
      <c r="F122" s="11">
        <v>0</v>
      </c>
      <c r="G122" s="23">
        <f t="shared" si="10"/>
        <v>370</v>
      </c>
      <c r="H122" s="23">
        <f t="shared" si="11"/>
        <v>14</v>
      </c>
      <c r="I122" s="23">
        <f t="shared" si="12"/>
        <v>384</v>
      </c>
    </row>
    <row r="123" spans="1:9" x14ac:dyDescent="0.25">
      <c r="A123" s="22" t="str">
        <f t="shared" si="6"/>
        <v>Town of Mount Pleasant - 41</v>
      </c>
      <c r="B123" s="11">
        <v>90041</v>
      </c>
      <c r="C123" s="11">
        <v>314</v>
      </c>
      <c r="D123" s="11">
        <v>167</v>
      </c>
      <c r="E123" s="11">
        <v>6</v>
      </c>
      <c r="F123" s="11">
        <v>0</v>
      </c>
      <c r="G123" s="23">
        <f t="shared" si="10"/>
        <v>487</v>
      </c>
      <c r="H123" s="23">
        <f t="shared" si="11"/>
        <v>16</v>
      </c>
      <c r="I123" s="23">
        <f t="shared" si="12"/>
        <v>503</v>
      </c>
    </row>
    <row r="124" spans="1:9" x14ac:dyDescent="0.25">
      <c r="A124" s="22" t="str">
        <f t="shared" si="6"/>
        <v>Town of Mount Pleasant - 42</v>
      </c>
      <c r="B124" s="11">
        <v>90042</v>
      </c>
      <c r="C124" s="11">
        <v>122</v>
      </c>
      <c r="D124" s="11">
        <v>188</v>
      </c>
      <c r="E124" s="11">
        <v>5</v>
      </c>
      <c r="F124" s="11">
        <v>0</v>
      </c>
      <c r="G124" s="23">
        <f t="shared" si="10"/>
        <v>315</v>
      </c>
      <c r="H124" s="23">
        <f t="shared" si="11"/>
        <v>20</v>
      </c>
      <c r="I124" s="23">
        <f t="shared" si="12"/>
        <v>335</v>
      </c>
    </row>
    <row r="125" spans="1:9" x14ac:dyDescent="0.25">
      <c r="A125" s="22" t="str">
        <f t="shared" si="6"/>
        <v>Town of Mount Pleasant - 43</v>
      </c>
      <c r="B125" s="11">
        <v>90043</v>
      </c>
      <c r="C125" s="11">
        <v>227</v>
      </c>
      <c r="D125" s="11">
        <v>109</v>
      </c>
      <c r="E125" s="11">
        <v>26</v>
      </c>
      <c r="F125" s="11">
        <v>0</v>
      </c>
      <c r="G125" s="23">
        <f t="shared" si="10"/>
        <v>362</v>
      </c>
      <c r="H125" s="23">
        <f t="shared" si="11"/>
        <v>18</v>
      </c>
      <c r="I125" s="23">
        <f t="shared" si="12"/>
        <v>380</v>
      </c>
    </row>
    <row r="126" spans="1:9" ht="13.8" thickBot="1" x14ac:dyDescent="0.3">
      <c r="A126" s="18" t="str">
        <f t="shared" si="6"/>
        <v>Town of Mount Pleasant - 44</v>
      </c>
      <c r="B126" s="19">
        <v>90044</v>
      </c>
      <c r="C126" s="19">
        <v>125</v>
      </c>
      <c r="D126" s="19">
        <v>142</v>
      </c>
      <c r="E126" s="19">
        <v>10</v>
      </c>
      <c r="F126" s="19">
        <v>0</v>
      </c>
      <c r="G126" s="19">
        <f t="shared" si="10"/>
        <v>277</v>
      </c>
      <c r="H126" s="19">
        <f t="shared" si="11"/>
        <v>19</v>
      </c>
      <c r="I126" s="19">
        <f t="shared" si="12"/>
        <v>296</v>
      </c>
    </row>
    <row r="127" spans="1:9" x14ac:dyDescent="0.25">
      <c r="A127" s="22"/>
      <c r="B127" s="13" t="s">
        <v>977</v>
      </c>
      <c r="C127" s="11">
        <f>SUM(C85:C126)</f>
        <v>8519</v>
      </c>
      <c r="D127" s="11">
        <f t="shared" ref="D127:I127" si="14">SUM(D85:D126)</f>
        <v>7818</v>
      </c>
      <c r="E127" s="11">
        <f t="shared" si="14"/>
        <v>583</v>
      </c>
      <c r="F127" s="11">
        <f t="shared" si="14"/>
        <v>1</v>
      </c>
      <c r="G127" s="11">
        <f t="shared" si="14"/>
        <v>16921</v>
      </c>
      <c r="H127" s="11">
        <f t="shared" si="14"/>
        <v>901</v>
      </c>
      <c r="I127" s="11">
        <f t="shared" si="14"/>
        <v>17822</v>
      </c>
    </row>
    <row r="128" spans="1:9" x14ac:dyDescent="0.25">
      <c r="A128" s="22" t="str">
        <f t="shared" si="6"/>
        <v>City of Yonkers Ward 1 ED 1</v>
      </c>
      <c r="B128" s="11">
        <v>250101</v>
      </c>
      <c r="C128" s="11">
        <v>299</v>
      </c>
      <c r="D128" s="11">
        <v>60</v>
      </c>
      <c r="E128" s="11">
        <v>15</v>
      </c>
      <c r="F128" s="11">
        <v>0</v>
      </c>
      <c r="G128" s="23">
        <f t="shared" si="10"/>
        <v>374</v>
      </c>
      <c r="H128" s="23">
        <f t="shared" si="11"/>
        <v>10</v>
      </c>
      <c r="I128" s="23">
        <f t="shared" si="12"/>
        <v>384</v>
      </c>
    </row>
    <row r="129" spans="1:9" x14ac:dyDescent="0.25">
      <c r="A129" s="22" t="str">
        <f t="shared" si="6"/>
        <v>City of Yonkers Ward 1 ED 2</v>
      </c>
      <c r="B129" s="11">
        <v>250102</v>
      </c>
      <c r="C129" s="11">
        <v>87</v>
      </c>
      <c r="D129" s="11">
        <v>13</v>
      </c>
      <c r="E129" s="11">
        <v>2</v>
      </c>
      <c r="F129" s="11">
        <v>0</v>
      </c>
      <c r="G129" s="23">
        <f t="shared" si="10"/>
        <v>102</v>
      </c>
      <c r="H129" s="23">
        <f t="shared" si="11"/>
        <v>9</v>
      </c>
      <c r="I129" s="23">
        <f t="shared" si="12"/>
        <v>111</v>
      </c>
    </row>
    <row r="130" spans="1:9" x14ac:dyDescent="0.25">
      <c r="A130" s="22" t="str">
        <f t="shared" si="6"/>
        <v>City of Yonkers Ward 1 ED 3</v>
      </c>
      <c r="B130" s="11">
        <v>250103</v>
      </c>
      <c r="C130" s="11">
        <v>15</v>
      </c>
      <c r="D130" s="11">
        <v>4</v>
      </c>
      <c r="E130" s="11">
        <v>2</v>
      </c>
      <c r="F130" s="11">
        <v>0</v>
      </c>
      <c r="G130" s="23">
        <f t="shared" si="10"/>
        <v>21</v>
      </c>
      <c r="H130" s="23">
        <f t="shared" si="11"/>
        <v>3</v>
      </c>
      <c r="I130" s="23">
        <f t="shared" si="12"/>
        <v>24</v>
      </c>
    </row>
    <row r="131" spans="1:9" x14ac:dyDescent="0.25">
      <c r="A131" s="22" t="str">
        <f t="shared" si="6"/>
        <v>City of Yonkers Ward 1 ED 4</v>
      </c>
      <c r="B131" s="11">
        <v>250104</v>
      </c>
      <c r="C131" s="11">
        <v>19</v>
      </c>
      <c r="D131" s="11">
        <v>4</v>
      </c>
      <c r="E131" s="11">
        <v>1</v>
      </c>
      <c r="F131" s="11">
        <v>0</v>
      </c>
      <c r="G131" s="23">
        <f t="shared" si="10"/>
        <v>24</v>
      </c>
      <c r="H131" s="23">
        <f t="shared" si="11"/>
        <v>0</v>
      </c>
      <c r="I131" s="23">
        <f t="shared" si="12"/>
        <v>24</v>
      </c>
    </row>
    <row r="132" spans="1:9" x14ac:dyDescent="0.25">
      <c r="A132" s="22" t="str">
        <f t="shared" si="6"/>
        <v>City of Yonkers Ward 1 ED 5</v>
      </c>
      <c r="B132" s="11">
        <v>250105</v>
      </c>
      <c r="C132" s="11">
        <v>197</v>
      </c>
      <c r="D132" s="11">
        <v>22</v>
      </c>
      <c r="E132" s="11">
        <v>5</v>
      </c>
      <c r="F132" s="11">
        <v>0</v>
      </c>
      <c r="G132" s="23">
        <f t="shared" si="10"/>
        <v>224</v>
      </c>
      <c r="H132" s="23">
        <f t="shared" si="11"/>
        <v>16</v>
      </c>
      <c r="I132" s="23">
        <f t="shared" si="12"/>
        <v>240</v>
      </c>
    </row>
    <row r="133" spans="1:9" x14ac:dyDescent="0.25">
      <c r="A133" s="22" t="str">
        <f t="shared" si="6"/>
        <v>City of Yonkers Ward 1 ED 6</v>
      </c>
      <c r="B133" s="11">
        <v>250106</v>
      </c>
      <c r="C133" s="11">
        <v>89</v>
      </c>
      <c r="D133" s="11">
        <v>23</v>
      </c>
      <c r="E133" s="11">
        <v>2</v>
      </c>
      <c r="F133" s="11">
        <v>0</v>
      </c>
      <c r="G133" s="23">
        <f t="shared" si="10"/>
        <v>114</v>
      </c>
      <c r="H133" s="23">
        <f t="shared" si="11"/>
        <v>12</v>
      </c>
      <c r="I133" s="23">
        <f t="shared" si="12"/>
        <v>126</v>
      </c>
    </row>
    <row r="134" spans="1:9" x14ac:dyDescent="0.25">
      <c r="A134" s="22" t="str">
        <f t="shared" si="6"/>
        <v>City of Yonkers Ward 1 ED 7</v>
      </c>
      <c r="B134" s="11">
        <v>250107</v>
      </c>
      <c r="C134" s="11">
        <v>162</v>
      </c>
      <c r="D134" s="11">
        <v>25</v>
      </c>
      <c r="E134" s="11">
        <v>11</v>
      </c>
      <c r="F134" s="11">
        <v>0</v>
      </c>
      <c r="G134" s="23">
        <f t="shared" si="10"/>
        <v>198</v>
      </c>
      <c r="H134" s="23">
        <f t="shared" si="11"/>
        <v>11</v>
      </c>
      <c r="I134" s="23">
        <f t="shared" si="12"/>
        <v>209</v>
      </c>
    </row>
    <row r="135" spans="1:9" x14ac:dyDescent="0.25">
      <c r="A135" s="22" t="str">
        <f t="shared" ref="A135:A201" si="15">VLOOKUP(B135,KEY,3,FALSE)</f>
        <v>City of Yonkers Ward 1 ED 8</v>
      </c>
      <c r="B135" s="11">
        <v>250108</v>
      </c>
      <c r="C135" s="11">
        <v>207</v>
      </c>
      <c r="D135" s="11">
        <v>25</v>
      </c>
      <c r="E135" s="11">
        <v>5</v>
      </c>
      <c r="F135" s="11">
        <v>0</v>
      </c>
      <c r="G135" s="23">
        <f t="shared" si="10"/>
        <v>237</v>
      </c>
      <c r="H135" s="23">
        <f t="shared" si="11"/>
        <v>8</v>
      </c>
      <c r="I135" s="23">
        <f t="shared" si="12"/>
        <v>245</v>
      </c>
    </row>
    <row r="136" spans="1:9" x14ac:dyDescent="0.25">
      <c r="A136" s="22" t="str">
        <f t="shared" si="15"/>
        <v>City of Yonkers Ward 1 ED 9</v>
      </c>
      <c r="B136" s="11">
        <v>250109</v>
      </c>
      <c r="C136" s="11">
        <v>81</v>
      </c>
      <c r="D136" s="11">
        <v>7</v>
      </c>
      <c r="E136" s="11">
        <v>2</v>
      </c>
      <c r="F136" s="11">
        <v>0</v>
      </c>
      <c r="G136" s="23">
        <f t="shared" si="10"/>
        <v>90</v>
      </c>
      <c r="H136" s="23">
        <f t="shared" si="11"/>
        <v>9</v>
      </c>
      <c r="I136" s="23">
        <f t="shared" si="12"/>
        <v>99</v>
      </c>
    </row>
    <row r="137" spans="1:9" x14ac:dyDescent="0.25">
      <c r="A137" s="22" t="str">
        <f t="shared" si="15"/>
        <v>City of Yonkers Ward 1 ED 10</v>
      </c>
      <c r="B137" s="11">
        <v>250110</v>
      </c>
      <c r="C137" s="11">
        <v>130</v>
      </c>
      <c r="D137" s="11">
        <v>30</v>
      </c>
      <c r="E137" s="11">
        <v>2</v>
      </c>
      <c r="F137" s="11">
        <v>0</v>
      </c>
      <c r="G137" s="23">
        <f t="shared" si="10"/>
        <v>162</v>
      </c>
      <c r="H137" s="23">
        <f t="shared" si="11"/>
        <v>7</v>
      </c>
      <c r="I137" s="23">
        <f t="shared" si="12"/>
        <v>169</v>
      </c>
    </row>
    <row r="138" spans="1:9" x14ac:dyDescent="0.25">
      <c r="A138" s="22" t="str">
        <f t="shared" si="15"/>
        <v>City of Yonkers Ward 1 ED 11</v>
      </c>
      <c r="B138" s="11">
        <v>250111</v>
      </c>
      <c r="C138" s="11">
        <v>260</v>
      </c>
      <c r="D138" s="11">
        <v>19</v>
      </c>
      <c r="E138" s="11">
        <v>1</v>
      </c>
      <c r="F138" s="11">
        <v>0</v>
      </c>
      <c r="G138" s="23">
        <f t="shared" si="10"/>
        <v>280</v>
      </c>
      <c r="H138" s="23">
        <f t="shared" si="11"/>
        <v>12</v>
      </c>
      <c r="I138" s="23">
        <f t="shared" si="12"/>
        <v>292</v>
      </c>
    </row>
    <row r="139" spans="1:9" x14ac:dyDescent="0.25">
      <c r="A139" s="22" t="str">
        <f t="shared" si="15"/>
        <v>City of Yonkers Ward 1 ED 12</v>
      </c>
      <c r="B139" s="11">
        <v>250112</v>
      </c>
      <c r="C139" s="11">
        <v>146</v>
      </c>
      <c r="D139" s="11">
        <v>24</v>
      </c>
      <c r="E139" s="11">
        <v>6</v>
      </c>
      <c r="F139" s="11">
        <v>0</v>
      </c>
      <c r="G139" s="23">
        <f t="shared" si="10"/>
        <v>176</v>
      </c>
      <c r="H139" s="23">
        <f t="shared" si="11"/>
        <v>10</v>
      </c>
      <c r="I139" s="23">
        <f t="shared" si="12"/>
        <v>186</v>
      </c>
    </row>
    <row r="140" spans="1:9" x14ac:dyDescent="0.25">
      <c r="A140" s="22" t="str">
        <f t="shared" si="15"/>
        <v>City of Yonkers Ward 1 ED 18</v>
      </c>
      <c r="B140" s="11">
        <v>250118</v>
      </c>
      <c r="C140" s="11">
        <v>138</v>
      </c>
      <c r="D140" s="11">
        <v>44</v>
      </c>
      <c r="E140" s="11">
        <v>4</v>
      </c>
      <c r="F140" s="11">
        <v>0</v>
      </c>
      <c r="G140" s="23">
        <f t="shared" si="10"/>
        <v>186</v>
      </c>
      <c r="H140" s="23">
        <f t="shared" si="11"/>
        <v>9</v>
      </c>
      <c r="I140" s="23">
        <f t="shared" si="12"/>
        <v>195</v>
      </c>
    </row>
    <row r="141" spans="1:9" x14ac:dyDescent="0.25">
      <c r="A141" s="22" t="str">
        <f t="shared" si="15"/>
        <v>City of Yonkers Ward 1 ED 22</v>
      </c>
      <c r="B141" s="11">
        <v>250122</v>
      </c>
      <c r="C141" s="11">
        <v>101</v>
      </c>
      <c r="D141" s="11">
        <v>25</v>
      </c>
      <c r="E141" s="11">
        <v>17</v>
      </c>
      <c r="F141" s="11">
        <v>0</v>
      </c>
      <c r="G141" s="23">
        <f t="shared" si="10"/>
        <v>143</v>
      </c>
      <c r="H141" s="23">
        <f t="shared" si="11"/>
        <v>5</v>
      </c>
      <c r="I141" s="23">
        <f t="shared" si="12"/>
        <v>148</v>
      </c>
    </row>
    <row r="142" spans="1:9" ht="13.8" thickBot="1" x14ac:dyDescent="0.3">
      <c r="A142" s="18" t="str">
        <f t="shared" si="15"/>
        <v>City of Yonkers Ward 1 ED 26</v>
      </c>
      <c r="B142" s="19">
        <v>250126</v>
      </c>
      <c r="C142" s="19">
        <v>72</v>
      </c>
      <c r="D142" s="19">
        <v>14</v>
      </c>
      <c r="E142" s="19">
        <v>1</v>
      </c>
      <c r="F142" s="19">
        <v>0</v>
      </c>
      <c r="G142" s="19">
        <f t="shared" si="10"/>
        <v>87</v>
      </c>
      <c r="H142" s="19">
        <f t="shared" si="11"/>
        <v>12</v>
      </c>
      <c r="I142" s="19">
        <f t="shared" si="12"/>
        <v>99</v>
      </c>
    </row>
    <row r="143" spans="1:9" x14ac:dyDescent="0.25">
      <c r="A143" s="22"/>
      <c r="B143" s="13" t="s">
        <v>977</v>
      </c>
      <c r="C143" s="11">
        <f>SUM(C128:C142)</f>
        <v>2003</v>
      </c>
      <c r="D143" s="11">
        <f t="shared" ref="D143:I143" si="16">SUM(D128:D142)</f>
        <v>339</v>
      </c>
      <c r="E143" s="11">
        <f t="shared" si="16"/>
        <v>76</v>
      </c>
      <c r="F143" s="11">
        <f t="shared" si="16"/>
        <v>0</v>
      </c>
      <c r="G143" s="11">
        <f t="shared" si="16"/>
        <v>2418</v>
      </c>
      <c r="H143" s="11">
        <f t="shared" si="16"/>
        <v>133</v>
      </c>
      <c r="I143" s="11">
        <f t="shared" si="16"/>
        <v>2551</v>
      </c>
    </row>
    <row r="144" spans="1:9" x14ac:dyDescent="0.25">
      <c r="A144" s="22" t="str">
        <f t="shared" si="15"/>
        <v>City of Yonkers Ward 2 ED 1</v>
      </c>
      <c r="B144" s="11">
        <v>250201</v>
      </c>
      <c r="C144" s="11">
        <v>113</v>
      </c>
      <c r="D144" s="11">
        <v>151</v>
      </c>
      <c r="E144" s="11">
        <v>6</v>
      </c>
      <c r="F144" s="11">
        <v>0</v>
      </c>
      <c r="G144" s="23">
        <f t="shared" si="10"/>
        <v>270</v>
      </c>
      <c r="H144" s="23">
        <f t="shared" si="11"/>
        <v>16</v>
      </c>
      <c r="I144" s="23">
        <f t="shared" si="12"/>
        <v>286</v>
      </c>
    </row>
    <row r="145" spans="1:9" x14ac:dyDescent="0.25">
      <c r="A145" s="22" t="str">
        <f t="shared" si="15"/>
        <v>City of Yonkers Ward 2 ED 2</v>
      </c>
      <c r="B145" s="11">
        <v>250202</v>
      </c>
      <c r="C145" s="11">
        <v>145</v>
      </c>
      <c r="D145" s="11">
        <v>164</v>
      </c>
      <c r="E145" s="11">
        <v>5</v>
      </c>
      <c r="F145" s="11">
        <v>0</v>
      </c>
      <c r="G145" s="23">
        <f t="shared" si="10"/>
        <v>314</v>
      </c>
      <c r="H145" s="23">
        <f t="shared" si="11"/>
        <v>19</v>
      </c>
      <c r="I145" s="23">
        <f t="shared" si="12"/>
        <v>333</v>
      </c>
    </row>
    <row r="146" spans="1:9" x14ac:dyDescent="0.25">
      <c r="A146" s="22" t="str">
        <f t="shared" si="15"/>
        <v>City of Yonkers Ward 2 ED 3</v>
      </c>
      <c r="B146" s="11">
        <v>250203</v>
      </c>
      <c r="C146" s="11">
        <v>170</v>
      </c>
      <c r="D146" s="11">
        <v>222</v>
      </c>
      <c r="E146" s="11">
        <v>6</v>
      </c>
      <c r="F146" s="11">
        <v>0</v>
      </c>
      <c r="G146" s="23">
        <f t="shared" si="10"/>
        <v>398</v>
      </c>
      <c r="H146" s="23">
        <f t="shared" si="11"/>
        <v>30</v>
      </c>
      <c r="I146" s="23">
        <f t="shared" si="12"/>
        <v>428</v>
      </c>
    </row>
    <row r="147" spans="1:9" x14ac:dyDescent="0.25">
      <c r="A147" s="22" t="str">
        <f t="shared" si="15"/>
        <v>City of Yonkers Ward 2 ED 4</v>
      </c>
      <c r="B147" s="11">
        <v>250204</v>
      </c>
      <c r="C147" s="11">
        <v>50</v>
      </c>
      <c r="D147" s="11">
        <v>104</v>
      </c>
      <c r="E147" s="11">
        <v>9</v>
      </c>
      <c r="F147" s="11">
        <v>0</v>
      </c>
      <c r="G147" s="23">
        <f t="shared" si="10"/>
        <v>163</v>
      </c>
      <c r="H147" s="23">
        <f t="shared" si="11"/>
        <v>12</v>
      </c>
      <c r="I147" s="23">
        <f t="shared" si="12"/>
        <v>175</v>
      </c>
    </row>
    <row r="148" spans="1:9" x14ac:dyDescent="0.25">
      <c r="A148" s="22" t="str">
        <f t="shared" si="15"/>
        <v>City of Yonkers Ward 2 ED 5</v>
      </c>
      <c r="B148" s="11">
        <v>250205</v>
      </c>
      <c r="C148" s="11">
        <v>101</v>
      </c>
      <c r="D148" s="11">
        <v>222</v>
      </c>
      <c r="E148" s="11">
        <v>5</v>
      </c>
      <c r="F148" s="11">
        <v>0</v>
      </c>
      <c r="G148" s="23">
        <f t="shared" si="10"/>
        <v>328</v>
      </c>
      <c r="H148" s="23">
        <f t="shared" si="11"/>
        <v>18</v>
      </c>
      <c r="I148" s="23">
        <f t="shared" si="12"/>
        <v>346</v>
      </c>
    </row>
    <row r="149" spans="1:9" x14ac:dyDescent="0.25">
      <c r="A149" s="22" t="str">
        <f t="shared" si="15"/>
        <v>City of Yonkers Ward 2 ED 6</v>
      </c>
      <c r="B149" s="11">
        <v>250206</v>
      </c>
      <c r="C149" s="11">
        <v>109</v>
      </c>
      <c r="D149" s="11">
        <v>81</v>
      </c>
      <c r="E149" s="11">
        <v>8</v>
      </c>
      <c r="F149" s="11">
        <v>0</v>
      </c>
      <c r="G149" s="23">
        <f t="shared" ref="G149:G215" si="17">SUM(C149:F149)</f>
        <v>198</v>
      </c>
      <c r="H149" s="23">
        <f t="shared" ref="H149:H215" si="18">SUM(I149-G149)</f>
        <v>11</v>
      </c>
      <c r="I149" s="23">
        <f t="shared" ref="I149:I215" si="19">VLOOKUP(B149,KEY,2,FALSE)</f>
        <v>209</v>
      </c>
    </row>
    <row r="150" spans="1:9" x14ac:dyDescent="0.25">
      <c r="A150" s="22" t="str">
        <f t="shared" si="15"/>
        <v>City of Yonkers Ward 2 ED 7</v>
      </c>
      <c r="B150" s="11">
        <v>250207</v>
      </c>
      <c r="C150" s="11">
        <v>134</v>
      </c>
      <c r="D150" s="11">
        <v>53</v>
      </c>
      <c r="E150" s="11">
        <v>11</v>
      </c>
      <c r="F150" s="11">
        <v>0</v>
      </c>
      <c r="G150" s="23">
        <f t="shared" si="17"/>
        <v>198</v>
      </c>
      <c r="H150" s="23">
        <f t="shared" si="18"/>
        <v>10</v>
      </c>
      <c r="I150" s="23">
        <f t="shared" si="19"/>
        <v>208</v>
      </c>
    </row>
    <row r="151" spans="1:9" x14ac:dyDescent="0.25">
      <c r="A151" s="22" t="str">
        <f t="shared" si="15"/>
        <v>City of Yonkers Ward 2 ED 8</v>
      </c>
      <c r="B151" s="11">
        <v>250208</v>
      </c>
      <c r="C151" s="11">
        <v>49</v>
      </c>
      <c r="D151" s="11">
        <v>33</v>
      </c>
      <c r="E151" s="11">
        <v>6</v>
      </c>
      <c r="F151" s="11">
        <v>0</v>
      </c>
      <c r="G151" s="23">
        <f t="shared" si="17"/>
        <v>88</v>
      </c>
      <c r="H151" s="23">
        <f t="shared" si="18"/>
        <v>4</v>
      </c>
      <c r="I151" s="23">
        <f t="shared" si="19"/>
        <v>92</v>
      </c>
    </row>
    <row r="152" spans="1:9" x14ac:dyDescent="0.25">
      <c r="A152" s="22" t="str">
        <f t="shared" si="15"/>
        <v>City of Yonkers Ward 2 ED 9</v>
      </c>
      <c r="B152" s="11">
        <v>250209</v>
      </c>
      <c r="C152" s="11">
        <v>125</v>
      </c>
      <c r="D152" s="11">
        <v>147</v>
      </c>
      <c r="E152" s="11">
        <v>4</v>
      </c>
      <c r="F152" s="11">
        <v>0</v>
      </c>
      <c r="G152" s="23">
        <f t="shared" si="17"/>
        <v>276</v>
      </c>
      <c r="H152" s="23">
        <f t="shared" si="18"/>
        <v>16</v>
      </c>
      <c r="I152" s="23">
        <f t="shared" si="19"/>
        <v>292</v>
      </c>
    </row>
    <row r="153" spans="1:9" x14ac:dyDescent="0.25">
      <c r="A153" s="22" t="str">
        <f t="shared" si="15"/>
        <v>City of Yonkers Ward 2 ED 10</v>
      </c>
      <c r="B153" s="11">
        <v>250210</v>
      </c>
      <c r="C153" s="11">
        <v>64</v>
      </c>
      <c r="D153" s="11">
        <v>56</v>
      </c>
      <c r="E153" s="11">
        <v>4</v>
      </c>
      <c r="F153" s="11">
        <v>0</v>
      </c>
      <c r="G153" s="23">
        <f t="shared" si="17"/>
        <v>124</v>
      </c>
      <c r="H153" s="23">
        <f t="shared" si="18"/>
        <v>3</v>
      </c>
      <c r="I153" s="23">
        <f t="shared" si="19"/>
        <v>127</v>
      </c>
    </row>
    <row r="154" spans="1:9" x14ac:dyDescent="0.25">
      <c r="A154" s="22" t="str">
        <f t="shared" si="15"/>
        <v>City of Yonkers Ward 2 ED 11</v>
      </c>
      <c r="B154" s="11">
        <v>250211</v>
      </c>
      <c r="C154" s="11">
        <v>245</v>
      </c>
      <c r="D154" s="11">
        <v>192</v>
      </c>
      <c r="E154" s="11">
        <v>24</v>
      </c>
      <c r="F154" s="11">
        <v>2</v>
      </c>
      <c r="G154" s="23">
        <f t="shared" si="17"/>
        <v>463</v>
      </c>
      <c r="H154" s="23">
        <f t="shared" si="18"/>
        <v>40</v>
      </c>
      <c r="I154" s="23">
        <f t="shared" si="19"/>
        <v>503</v>
      </c>
    </row>
    <row r="155" spans="1:9" x14ac:dyDescent="0.25">
      <c r="A155" s="22" t="str">
        <f t="shared" si="15"/>
        <v>City of Yonkers Ward 2 ED 12</v>
      </c>
      <c r="B155" s="11">
        <v>250212</v>
      </c>
      <c r="C155" s="11">
        <v>162</v>
      </c>
      <c r="D155" s="11">
        <v>208</v>
      </c>
      <c r="E155" s="11">
        <v>7</v>
      </c>
      <c r="F155" s="11">
        <v>0</v>
      </c>
      <c r="G155" s="23">
        <f t="shared" si="17"/>
        <v>377</v>
      </c>
      <c r="H155" s="23">
        <f t="shared" si="18"/>
        <v>28</v>
      </c>
      <c r="I155" s="23">
        <f t="shared" si="19"/>
        <v>405</v>
      </c>
    </row>
    <row r="156" spans="1:9" x14ac:dyDescent="0.25">
      <c r="A156" s="22" t="str">
        <f t="shared" si="15"/>
        <v>City of Yonkers Ward 2 ED 14</v>
      </c>
      <c r="B156" s="11">
        <v>250214</v>
      </c>
      <c r="C156" s="11">
        <v>41</v>
      </c>
      <c r="D156" s="11">
        <v>39</v>
      </c>
      <c r="E156" s="11">
        <v>7</v>
      </c>
      <c r="F156" s="11">
        <v>0</v>
      </c>
      <c r="G156" s="23">
        <f t="shared" si="17"/>
        <v>87</v>
      </c>
      <c r="H156" s="23">
        <f t="shared" si="18"/>
        <v>7</v>
      </c>
      <c r="I156" s="23">
        <f t="shared" si="19"/>
        <v>94</v>
      </c>
    </row>
    <row r="157" spans="1:9" x14ac:dyDescent="0.25">
      <c r="A157" s="22" t="str">
        <f t="shared" si="15"/>
        <v>City of Yonkers Ward 2 ED 16</v>
      </c>
      <c r="B157" s="11">
        <v>250216</v>
      </c>
      <c r="C157" s="11">
        <v>69</v>
      </c>
      <c r="D157" s="11">
        <v>111</v>
      </c>
      <c r="E157" s="11">
        <v>6</v>
      </c>
      <c r="F157" s="11">
        <v>0</v>
      </c>
      <c r="G157" s="23">
        <f t="shared" si="17"/>
        <v>186</v>
      </c>
      <c r="H157" s="23">
        <f t="shared" si="18"/>
        <v>5</v>
      </c>
      <c r="I157" s="23">
        <f t="shared" si="19"/>
        <v>191</v>
      </c>
    </row>
    <row r="158" spans="1:9" x14ac:dyDescent="0.25">
      <c r="A158" s="22" t="str">
        <f t="shared" si="15"/>
        <v>City of Yonkers Ward 2 ED 18</v>
      </c>
      <c r="B158" s="11">
        <v>250218</v>
      </c>
      <c r="C158" s="11">
        <v>95</v>
      </c>
      <c r="D158" s="11">
        <v>24</v>
      </c>
      <c r="E158" s="11">
        <v>3</v>
      </c>
      <c r="F158" s="11">
        <v>0</v>
      </c>
      <c r="G158" s="23">
        <f t="shared" si="17"/>
        <v>122</v>
      </c>
      <c r="H158" s="23">
        <f t="shared" si="18"/>
        <v>7</v>
      </c>
      <c r="I158" s="23">
        <f t="shared" si="19"/>
        <v>129</v>
      </c>
    </row>
    <row r="159" spans="1:9" x14ac:dyDescent="0.25">
      <c r="A159" s="22" t="str">
        <f t="shared" si="15"/>
        <v>City of Yonkers Ward 2 ED 20</v>
      </c>
      <c r="B159" s="11">
        <v>250220</v>
      </c>
      <c r="C159" s="11">
        <v>74</v>
      </c>
      <c r="D159" s="11">
        <v>40</v>
      </c>
      <c r="E159" s="11">
        <v>3</v>
      </c>
      <c r="F159" s="11">
        <v>0</v>
      </c>
      <c r="G159" s="23">
        <f t="shared" si="17"/>
        <v>117</v>
      </c>
      <c r="H159" s="23">
        <f t="shared" si="18"/>
        <v>12</v>
      </c>
      <c r="I159" s="23">
        <f t="shared" si="19"/>
        <v>129</v>
      </c>
    </row>
    <row r="160" spans="1:9" x14ac:dyDescent="0.25">
      <c r="A160" s="22" t="str">
        <f t="shared" si="15"/>
        <v>City of Yonkers Ward 2 ED 22</v>
      </c>
      <c r="B160" s="11">
        <v>250222</v>
      </c>
      <c r="C160" s="11">
        <v>0</v>
      </c>
      <c r="D160" s="11">
        <v>0</v>
      </c>
      <c r="E160" s="11">
        <v>0</v>
      </c>
      <c r="F160" s="11">
        <v>0</v>
      </c>
      <c r="G160" s="23">
        <f t="shared" si="17"/>
        <v>0</v>
      </c>
      <c r="H160" s="23">
        <f t="shared" si="18"/>
        <v>0</v>
      </c>
      <c r="I160" s="23">
        <f t="shared" si="19"/>
        <v>0</v>
      </c>
    </row>
    <row r="161" spans="1:9" x14ac:dyDescent="0.25">
      <c r="A161" s="22" t="str">
        <f t="shared" si="15"/>
        <v>City of Yonkers Ward 2 ED 23</v>
      </c>
      <c r="B161" s="11">
        <v>250223</v>
      </c>
      <c r="C161" s="11">
        <v>0</v>
      </c>
      <c r="D161" s="11">
        <v>0</v>
      </c>
      <c r="E161" s="11">
        <v>0</v>
      </c>
      <c r="F161" s="11">
        <v>0</v>
      </c>
      <c r="G161" s="23">
        <f t="shared" si="17"/>
        <v>0</v>
      </c>
      <c r="H161" s="23">
        <f t="shared" si="18"/>
        <v>0</v>
      </c>
      <c r="I161" s="23">
        <f t="shared" si="19"/>
        <v>0</v>
      </c>
    </row>
    <row r="162" spans="1:9" x14ac:dyDescent="0.25">
      <c r="A162" s="22" t="str">
        <f t="shared" si="15"/>
        <v>City of Yonkers Ward 2 ED 24</v>
      </c>
      <c r="B162" s="11">
        <v>250224</v>
      </c>
      <c r="C162" s="11">
        <v>56</v>
      </c>
      <c r="D162" s="11">
        <v>77</v>
      </c>
      <c r="E162" s="11">
        <v>4</v>
      </c>
      <c r="F162" s="11">
        <v>0</v>
      </c>
      <c r="G162" s="23">
        <f t="shared" si="17"/>
        <v>137</v>
      </c>
      <c r="H162" s="23">
        <f t="shared" si="18"/>
        <v>12</v>
      </c>
      <c r="I162" s="23">
        <f t="shared" si="19"/>
        <v>149</v>
      </c>
    </row>
    <row r="163" spans="1:9" x14ac:dyDescent="0.25">
      <c r="A163" s="22" t="str">
        <f t="shared" si="15"/>
        <v>City of Yonkers Ward 2 ED 26</v>
      </c>
      <c r="B163" s="11">
        <v>250226</v>
      </c>
      <c r="C163" s="11">
        <v>73</v>
      </c>
      <c r="D163" s="11">
        <v>27</v>
      </c>
      <c r="E163" s="11">
        <v>3</v>
      </c>
      <c r="F163" s="11">
        <v>0</v>
      </c>
      <c r="G163" s="23">
        <f t="shared" si="17"/>
        <v>103</v>
      </c>
      <c r="H163" s="23">
        <f t="shared" si="18"/>
        <v>6</v>
      </c>
      <c r="I163" s="23">
        <f t="shared" si="19"/>
        <v>109</v>
      </c>
    </row>
    <row r="164" spans="1:9" ht="13.8" thickBot="1" x14ac:dyDescent="0.3">
      <c r="A164" s="18" t="str">
        <f t="shared" si="15"/>
        <v>City of Yonkers Ward 2 ED 29</v>
      </c>
      <c r="B164" s="19">
        <v>250229</v>
      </c>
      <c r="C164" s="19">
        <v>0</v>
      </c>
      <c r="D164" s="19">
        <v>0</v>
      </c>
      <c r="E164" s="19">
        <v>0</v>
      </c>
      <c r="F164" s="19">
        <v>0</v>
      </c>
      <c r="G164" s="19">
        <f t="shared" si="17"/>
        <v>0</v>
      </c>
      <c r="H164" s="19">
        <f t="shared" si="18"/>
        <v>0</v>
      </c>
      <c r="I164" s="19">
        <f t="shared" si="19"/>
        <v>0</v>
      </c>
    </row>
    <row r="165" spans="1:9" x14ac:dyDescent="0.25">
      <c r="A165" s="22"/>
      <c r="B165" s="13" t="s">
        <v>977</v>
      </c>
      <c r="C165" s="11">
        <f>SUM(C144:C164)</f>
        <v>1875</v>
      </c>
      <c r="D165" s="11">
        <f t="shared" ref="D165:I165" si="20">SUM(D144:D164)</f>
        <v>1951</v>
      </c>
      <c r="E165" s="11">
        <f t="shared" si="20"/>
        <v>121</v>
      </c>
      <c r="F165" s="11">
        <f t="shared" si="20"/>
        <v>2</v>
      </c>
      <c r="G165" s="11">
        <f t="shared" si="20"/>
        <v>3949</v>
      </c>
      <c r="H165" s="11">
        <f t="shared" si="20"/>
        <v>256</v>
      </c>
      <c r="I165" s="11">
        <f t="shared" si="20"/>
        <v>4205</v>
      </c>
    </row>
    <row r="166" spans="1:9" x14ac:dyDescent="0.25">
      <c r="A166" s="22" t="str">
        <f t="shared" si="15"/>
        <v>City of Yonkers Ward 3 ED 1</v>
      </c>
      <c r="B166" s="11">
        <v>250301</v>
      </c>
      <c r="C166" s="11">
        <v>26</v>
      </c>
      <c r="D166" s="11">
        <v>1</v>
      </c>
      <c r="E166" s="11">
        <v>0</v>
      </c>
      <c r="F166" s="11">
        <v>0</v>
      </c>
      <c r="G166" s="23">
        <f t="shared" si="17"/>
        <v>27</v>
      </c>
      <c r="H166" s="23">
        <f t="shared" si="18"/>
        <v>4</v>
      </c>
      <c r="I166" s="23">
        <f t="shared" si="19"/>
        <v>31</v>
      </c>
    </row>
    <row r="167" spans="1:9" x14ac:dyDescent="0.25">
      <c r="A167" s="22" t="str">
        <f t="shared" si="15"/>
        <v>City of Yonkers Ward 3 ED 2</v>
      </c>
      <c r="B167" s="11">
        <v>250302</v>
      </c>
      <c r="C167" s="11">
        <v>47</v>
      </c>
      <c r="D167" s="11">
        <v>55</v>
      </c>
      <c r="E167" s="11">
        <v>1</v>
      </c>
      <c r="F167" s="11">
        <v>0</v>
      </c>
      <c r="G167" s="23">
        <f t="shared" si="17"/>
        <v>103</v>
      </c>
      <c r="H167" s="23">
        <f t="shared" si="18"/>
        <v>5</v>
      </c>
      <c r="I167" s="23">
        <f t="shared" si="19"/>
        <v>108</v>
      </c>
    </row>
    <row r="168" spans="1:9" x14ac:dyDescent="0.25">
      <c r="A168" s="22" t="str">
        <f t="shared" si="15"/>
        <v>City of Yonkers Ward 3 ED 3</v>
      </c>
      <c r="B168" s="11">
        <v>250303</v>
      </c>
      <c r="C168" s="11">
        <v>169</v>
      </c>
      <c r="D168" s="11">
        <v>32</v>
      </c>
      <c r="E168" s="11">
        <v>6</v>
      </c>
      <c r="F168" s="11">
        <v>0</v>
      </c>
      <c r="G168" s="23">
        <f t="shared" si="17"/>
        <v>207</v>
      </c>
      <c r="H168" s="23">
        <f t="shared" si="18"/>
        <v>10</v>
      </c>
      <c r="I168" s="23">
        <f t="shared" si="19"/>
        <v>217</v>
      </c>
    </row>
    <row r="169" spans="1:9" x14ac:dyDescent="0.25">
      <c r="A169" s="22" t="str">
        <f t="shared" si="15"/>
        <v>City of Yonkers Ward 3 ED 4</v>
      </c>
      <c r="B169" s="11">
        <v>250304</v>
      </c>
      <c r="C169" s="11">
        <v>86</v>
      </c>
      <c r="D169" s="11">
        <v>60</v>
      </c>
      <c r="E169" s="11">
        <v>8</v>
      </c>
      <c r="F169" s="11">
        <v>1</v>
      </c>
      <c r="G169" s="23">
        <f t="shared" si="17"/>
        <v>155</v>
      </c>
      <c r="H169" s="23">
        <f t="shared" si="18"/>
        <v>8</v>
      </c>
      <c r="I169" s="23">
        <f t="shared" si="19"/>
        <v>163</v>
      </c>
    </row>
    <row r="170" spans="1:9" x14ac:dyDescent="0.25">
      <c r="A170" s="22" t="str">
        <f t="shared" si="15"/>
        <v>City of Yonkers Ward 3 ED 5</v>
      </c>
      <c r="B170" s="11">
        <v>250305</v>
      </c>
      <c r="C170" s="11">
        <v>13</v>
      </c>
      <c r="D170" s="11">
        <v>7</v>
      </c>
      <c r="E170" s="11">
        <v>0</v>
      </c>
      <c r="F170" s="11">
        <v>0</v>
      </c>
      <c r="G170" s="23">
        <f t="shared" si="17"/>
        <v>20</v>
      </c>
      <c r="H170" s="23">
        <f t="shared" si="18"/>
        <v>0</v>
      </c>
      <c r="I170" s="23">
        <f t="shared" si="19"/>
        <v>20</v>
      </c>
    </row>
    <row r="171" spans="1:9" x14ac:dyDescent="0.25">
      <c r="A171" s="22" t="str">
        <f t="shared" si="15"/>
        <v>City of Yonkers Ward 3 ED 6</v>
      </c>
      <c r="B171" s="11">
        <v>250306</v>
      </c>
      <c r="C171" s="11">
        <v>41</v>
      </c>
      <c r="D171" s="11">
        <v>35</v>
      </c>
      <c r="E171" s="11">
        <v>2</v>
      </c>
      <c r="F171" s="11">
        <v>0</v>
      </c>
      <c r="G171" s="23">
        <f t="shared" si="17"/>
        <v>78</v>
      </c>
      <c r="H171" s="23">
        <f t="shared" si="18"/>
        <v>2</v>
      </c>
      <c r="I171" s="23">
        <f t="shared" si="19"/>
        <v>80</v>
      </c>
    </row>
    <row r="172" spans="1:9" x14ac:dyDescent="0.25">
      <c r="A172" s="22" t="str">
        <f t="shared" si="15"/>
        <v>City of Yonkers Ward 3 ED 7</v>
      </c>
      <c r="B172" s="11">
        <v>250307</v>
      </c>
      <c r="C172" s="11">
        <v>279</v>
      </c>
      <c r="D172" s="11">
        <v>30</v>
      </c>
      <c r="E172" s="11">
        <v>11</v>
      </c>
      <c r="F172" s="11">
        <v>0</v>
      </c>
      <c r="G172" s="23">
        <f t="shared" si="17"/>
        <v>320</v>
      </c>
      <c r="H172" s="23">
        <f t="shared" si="18"/>
        <v>10</v>
      </c>
      <c r="I172" s="23">
        <f t="shared" si="19"/>
        <v>330</v>
      </c>
    </row>
    <row r="173" spans="1:9" x14ac:dyDescent="0.25">
      <c r="A173" s="22" t="str">
        <f t="shared" si="15"/>
        <v>City of Yonkers Ward 3 ED 8</v>
      </c>
      <c r="B173" s="11">
        <v>250308</v>
      </c>
      <c r="C173" s="11">
        <v>120</v>
      </c>
      <c r="D173" s="11">
        <v>19</v>
      </c>
      <c r="E173" s="11">
        <v>11</v>
      </c>
      <c r="F173" s="11">
        <v>0</v>
      </c>
      <c r="G173" s="23">
        <f t="shared" si="17"/>
        <v>150</v>
      </c>
      <c r="H173" s="23">
        <f t="shared" si="18"/>
        <v>5</v>
      </c>
      <c r="I173" s="23">
        <f t="shared" si="19"/>
        <v>155</v>
      </c>
    </row>
    <row r="174" spans="1:9" x14ac:dyDescent="0.25">
      <c r="A174" s="22" t="str">
        <f t="shared" si="15"/>
        <v>City of Yonkers Ward 3 ED 10</v>
      </c>
      <c r="B174" s="11">
        <v>250310</v>
      </c>
      <c r="C174" s="11">
        <v>159</v>
      </c>
      <c r="D174" s="11">
        <v>122</v>
      </c>
      <c r="E174" s="11">
        <v>7</v>
      </c>
      <c r="F174" s="11">
        <v>0</v>
      </c>
      <c r="G174" s="23">
        <f t="shared" si="17"/>
        <v>288</v>
      </c>
      <c r="H174" s="23">
        <f t="shared" si="18"/>
        <v>14</v>
      </c>
      <c r="I174" s="23">
        <f t="shared" si="19"/>
        <v>302</v>
      </c>
    </row>
    <row r="175" spans="1:9" x14ac:dyDescent="0.25">
      <c r="A175" s="22" t="str">
        <f t="shared" si="15"/>
        <v>City of Yonkers Ward 3 ED 11</v>
      </c>
      <c r="B175" s="11">
        <v>250311</v>
      </c>
      <c r="C175" s="11">
        <v>103</v>
      </c>
      <c r="D175" s="11">
        <v>39</v>
      </c>
      <c r="E175" s="11">
        <v>14</v>
      </c>
      <c r="F175" s="11">
        <v>0</v>
      </c>
      <c r="G175" s="23">
        <f t="shared" si="17"/>
        <v>156</v>
      </c>
      <c r="H175" s="23">
        <f t="shared" si="18"/>
        <v>10</v>
      </c>
      <c r="I175" s="23">
        <f t="shared" si="19"/>
        <v>166</v>
      </c>
    </row>
    <row r="176" spans="1:9" x14ac:dyDescent="0.25">
      <c r="A176" s="22" t="str">
        <f t="shared" si="15"/>
        <v>City of Yonkers Ward 3 ED 12</v>
      </c>
      <c r="B176" s="11">
        <v>250312</v>
      </c>
      <c r="C176" s="11">
        <v>339</v>
      </c>
      <c r="D176" s="11">
        <v>78</v>
      </c>
      <c r="E176" s="11">
        <v>17</v>
      </c>
      <c r="F176" s="11">
        <v>0</v>
      </c>
      <c r="G176" s="23">
        <f t="shared" si="17"/>
        <v>434</v>
      </c>
      <c r="H176" s="23">
        <f t="shared" si="18"/>
        <v>21</v>
      </c>
      <c r="I176" s="23">
        <f t="shared" si="19"/>
        <v>455</v>
      </c>
    </row>
    <row r="177" spans="1:9" x14ac:dyDescent="0.25">
      <c r="A177" s="22" t="str">
        <f t="shared" si="15"/>
        <v>City of Yonkers Ward 3 ED 13</v>
      </c>
      <c r="B177" s="11">
        <v>250313</v>
      </c>
      <c r="C177" s="11">
        <v>85</v>
      </c>
      <c r="D177" s="11">
        <v>11</v>
      </c>
      <c r="E177" s="11">
        <v>4</v>
      </c>
      <c r="F177" s="11">
        <v>0</v>
      </c>
      <c r="G177" s="23">
        <f t="shared" si="17"/>
        <v>100</v>
      </c>
      <c r="H177" s="23">
        <f t="shared" si="18"/>
        <v>5</v>
      </c>
      <c r="I177" s="23">
        <f t="shared" si="19"/>
        <v>105</v>
      </c>
    </row>
    <row r="178" spans="1:9" x14ac:dyDescent="0.25">
      <c r="A178" s="22" t="str">
        <f t="shared" si="15"/>
        <v>City of Yonkers Ward 3 ED 15</v>
      </c>
      <c r="B178" s="11">
        <v>250315</v>
      </c>
      <c r="C178" s="11">
        <v>439</v>
      </c>
      <c r="D178" s="11">
        <v>107</v>
      </c>
      <c r="E178" s="11">
        <v>31</v>
      </c>
      <c r="F178" s="11">
        <v>0</v>
      </c>
      <c r="G178" s="23">
        <f t="shared" si="17"/>
        <v>577</v>
      </c>
      <c r="H178" s="23">
        <f t="shared" si="18"/>
        <v>24</v>
      </c>
      <c r="I178" s="23">
        <f t="shared" si="19"/>
        <v>601</v>
      </c>
    </row>
    <row r="179" spans="1:9" x14ac:dyDescent="0.25">
      <c r="A179" s="22" t="str">
        <f t="shared" si="15"/>
        <v>City of Yonkers Ward 3 ED 16</v>
      </c>
      <c r="B179" s="11">
        <v>250316</v>
      </c>
      <c r="C179" s="11">
        <v>196</v>
      </c>
      <c r="D179" s="11">
        <v>50</v>
      </c>
      <c r="E179" s="11">
        <v>8</v>
      </c>
      <c r="F179" s="11">
        <v>0</v>
      </c>
      <c r="G179" s="23">
        <f t="shared" si="17"/>
        <v>254</v>
      </c>
      <c r="H179" s="23">
        <f t="shared" si="18"/>
        <v>9</v>
      </c>
      <c r="I179" s="23">
        <f t="shared" si="19"/>
        <v>263</v>
      </c>
    </row>
    <row r="180" spans="1:9" x14ac:dyDescent="0.25">
      <c r="A180" s="22" t="str">
        <f t="shared" si="15"/>
        <v>City of Yonkers Ward 3 ED 17</v>
      </c>
      <c r="B180" s="11">
        <v>250317</v>
      </c>
      <c r="C180" s="11">
        <v>99</v>
      </c>
      <c r="D180" s="11">
        <v>37</v>
      </c>
      <c r="E180" s="11">
        <v>3</v>
      </c>
      <c r="F180" s="11">
        <v>0</v>
      </c>
      <c r="G180" s="23">
        <f t="shared" si="17"/>
        <v>139</v>
      </c>
      <c r="H180" s="23">
        <f t="shared" si="18"/>
        <v>4</v>
      </c>
      <c r="I180" s="23">
        <f t="shared" si="19"/>
        <v>143</v>
      </c>
    </row>
    <row r="181" spans="1:9" x14ac:dyDescent="0.25">
      <c r="A181" s="22" t="str">
        <f t="shared" si="15"/>
        <v>City of Yonkers Ward 3 ED 19</v>
      </c>
      <c r="B181" s="11">
        <v>250319</v>
      </c>
      <c r="C181" s="11">
        <v>82</v>
      </c>
      <c r="D181" s="11">
        <v>51</v>
      </c>
      <c r="E181" s="11">
        <v>4</v>
      </c>
      <c r="F181" s="11">
        <v>0</v>
      </c>
      <c r="G181" s="23">
        <f t="shared" si="17"/>
        <v>137</v>
      </c>
      <c r="H181" s="23">
        <f t="shared" si="18"/>
        <v>10</v>
      </c>
      <c r="I181" s="23">
        <f t="shared" si="19"/>
        <v>147</v>
      </c>
    </row>
    <row r="182" spans="1:9" x14ac:dyDescent="0.25">
      <c r="A182" s="22" t="str">
        <f t="shared" si="15"/>
        <v>City of Yonkers Ward 3 ED 20</v>
      </c>
      <c r="B182" s="11">
        <v>250320</v>
      </c>
      <c r="C182" s="11">
        <v>88</v>
      </c>
      <c r="D182" s="11">
        <v>114</v>
      </c>
      <c r="E182" s="11">
        <v>6</v>
      </c>
      <c r="F182" s="11">
        <v>0</v>
      </c>
      <c r="G182" s="23">
        <f t="shared" si="17"/>
        <v>208</v>
      </c>
      <c r="H182" s="23">
        <f t="shared" si="18"/>
        <v>15</v>
      </c>
      <c r="I182" s="23">
        <f t="shared" si="19"/>
        <v>223</v>
      </c>
    </row>
    <row r="183" spans="1:9" x14ac:dyDescent="0.25">
      <c r="A183" s="22" t="str">
        <f t="shared" si="15"/>
        <v>City of Yonkers Ward 3 ED 21</v>
      </c>
      <c r="B183" s="11">
        <v>250321</v>
      </c>
      <c r="C183" s="11">
        <v>103</v>
      </c>
      <c r="D183" s="11">
        <v>133</v>
      </c>
      <c r="E183" s="11">
        <v>14</v>
      </c>
      <c r="F183" s="11">
        <v>0</v>
      </c>
      <c r="G183" s="23">
        <f t="shared" si="17"/>
        <v>250</v>
      </c>
      <c r="H183" s="23">
        <f t="shared" si="18"/>
        <v>12</v>
      </c>
      <c r="I183" s="23">
        <f t="shared" si="19"/>
        <v>262</v>
      </c>
    </row>
    <row r="184" spans="1:9" x14ac:dyDescent="0.25">
      <c r="A184" s="22" t="str">
        <f t="shared" si="15"/>
        <v>City of Yonkers Ward 3 ED 23</v>
      </c>
      <c r="B184" s="11">
        <v>250323</v>
      </c>
      <c r="C184" s="11">
        <v>44</v>
      </c>
      <c r="D184" s="11">
        <v>19</v>
      </c>
      <c r="E184" s="11">
        <v>1</v>
      </c>
      <c r="F184" s="11">
        <v>0</v>
      </c>
      <c r="G184" s="23">
        <f t="shared" si="17"/>
        <v>64</v>
      </c>
      <c r="H184" s="23">
        <f t="shared" si="18"/>
        <v>2</v>
      </c>
      <c r="I184" s="23">
        <f t="shared" si="19"/>
        <v>66</v>
      </c>
    </row>
    <row r="185" spans="1:9" x14ac:dyDescent="0.25">
      <c r="A185" s="22" t="str">
        <f t="shared" si="15"/>
        <v>City of Yonkers Ward 3 ED 24</v>
      </c>
      <c r="B185" s="11">
        <v>250324</v>
      </c>
      <c r="C185" s="11">
        <v>50</v>
      </c>
      <c r="D185" s="11">
        <v>16</v>
      </c>
      <c r="E185" s="11">
        <v>5</v>
      </c>
      <c r="F185" s="11">
        <v>0</v>
      </c>
      <c r="G185" s="23">
        <f t="shared" si="17"/>
        <v>71</v>
      </c>
      <c r="H185" s="23">
        <f t="shared" si="18"/>
        <v>5</v>
      </c>
      <c r="I185" s="23">
        <f t="shared" si="19"/>
        <v>76</v>
      </c>
    </row>
    <row r="186" spans="1:9" x14ac:dyDescent="0.25">
      <c r="A186" s="22" t="str">
        <f t="shared" si="15"/>
        <v>City of Yonkers Ward 3 ED 25</v>
      </c>
      <c r="B186" s="11">
        <v>250325</v>
      </c>
      <c r="C186" s="11">
        <v>196</v>
      </c>
      <c r="D186" s="11">
        <v>149</v>
      </c>
      <c r="E186" s="11">
        <v>12</v>
      </c>
      <c r="F186" s="11">
        <v>0</v>
      </c>
      <c r="G186" s="23">
        <f t="shared" si="17"/>
        <v>357</v>
      </c>
      <c r="H186" s="23">
        <f t="shared" si="18"/>
        <v>24</v>
      </c>
      <c r="I186" s="23">
        <f t="shared" si="19"/>
        <v>381</v>
      </c>
    </row>
    <row r="187" spans="1:9" x14ac:dyDescent="0.25">
      <c r="A187" s="22" t="str">
        <f t="shared" si="15"/>
        <v>City of Yonkers Ward 3 ED 26</v>
      </c>
      <c r="B187" s="11">
        <v>250326</v>
      </c>
      <c r="C187" s="11">
        <v>77</v>
      </c>
      <c r="D187" s="11">
        <v>26</v>
      </c>
      <c r="E187" s="11">
        <v>4</v>
      </c>
      <c r="F187" s="11">
        <v>0</v>
      </c>
      <c r="G187" s="23">
        <f t="shared" si="17"/>
        <v>107</v>
      </c>
      <c r="H187" s="23">
        <f t="shared" si="18"/>
        <v>5</v>
      </c>
      <c r="I187" s="23">
        <f t="shared" si="19"/>
        <v>112</v>
      </c>
    </row>
    <row r="188" spans="1:9" x14ac:dyDescent="0.25">
      <c r="A188" s="22" t="str">
        <f t="shared" si="15"/>
        <v>City of Yonkers Ward 3 ED 27</v>
      </c>
      <c r="B188" s="11">
        <v>250327</v>
      </c>
      <c r="C188" s="11">
        <v>12</v>
      </c>
      <c r="D188" s="11">
        <v>1</v>
      </c>
      <c r="E188" s="11">
        <v>1</v>
      </c>
      <c r="F188" s="11">
        <v>0</v>
      </c>
      <c r="G188" s="23">
        <f t="shared" si="17"/>
        <v>14</v>
      </c>
      <c r="H188" s="23">
        <f t="shared" si="18"/>
        <v>0</v>
      </c>
      <c r="I188" s="23">
        <f t="shared" si="19"/>
        <v>14</v>
      </c>
    </row>
    <row r="189" spans="1:9" x14ac:dyDescent="0.25">
      <c r="A189" s="22" t="str">
        <f t="shared" si="15"/>
        <v>City of Yonkers Ward 3 ED 28</v>
      </c>
      <c r="B189" s="11">
        <v>250328</v>
      </c>
      <c r="C189" s="11">
        <v>230</v>
      </c>
      <c r="D189" s="11">
        <v>32</v>
      </c>
      <c r="E189" s="11">
        <v>9</v>
      </c>
      <c r="F189" s="11">
        <v>0</v>
      </c>
      <c r="G189" s="23">
        <f t="shared" si="17"/>
        <v>271</v>
      </c>
      <c r="H189" s="23">
        <f t="shared" si="18"/>
        <v>11</v>
      </c>
      <c r="I189" s="23">
        <f t="shared" si="19"/>
        <v>282</v>
      </c>
    </row>
    <row r="190" spans="1:9" ht="13.8" thickBot="1" x14ac:dyDescent="0.3">
      <c r="A190" s="18" t="str">
        <f t="shared" si="15"/>
        <v>City of Yonkers Ward 3 ED 29</v>
      </c>
      <c r="B190" s="19">
        <v>250329</v>
      </c>
      <c r="C190" s="19">
        <v>13</v>
      </c>
      <c r="D190" s="19">
        <v>9</v>
      </c>
      <c r="E190" s="19">
        <v>0</v>
      </c>
      <c r="F190" s="19">
        <v>0</v>
      </c>
      <c r="G190" s="19">
        <f t="shared" si="17"/>
        <v>22</v>
      </c>
      <c r="H190" s="19">
        <f t="shared" si="18"/>
        <v>2</v>
      </c>
      <c r="I190" s="19">
        <f t="shared" si="19"/>
        <v>24</v>
      </c>
    </row>
    <row r="191" spans="1:9" x14ac:dyDescent="0.25">
      <c r="A191" s="22"/>
      <c r="B191" s="13" t="s">
        <v>977</v>
      </c>
      <c r="C191" s="11">
        <f>SUM(C166:C190)</f>
        <v>3096</v>
      </c>
      <c r="D191" s="11">
        <f t="shared" ref="D191:I191" si="21">SUM(D166:D190)</f>
        <v>1233</v>
      </c>
      <c r="E191" s="11">
        <f t="shared" si="21"/>
        <v>179</v>
      </c>
      <c r="F191" s="11">
        <f t="shared" si="21"/>
        <v>1</v>
      </c>
      <c r="G191" s="11">
        <f t="shared" si="21"/>
        <v>4509</v>
      </c>
      <c r="H191" s="11">
        <f t="shared" si="21"/>
        <v>217</v>
      </c>
      <c r="I191" s="11">
        <f t="shared" si="21"/>
        <v>4726</v>
      </c>
    </row>
    <row r="192" spans="1:9" x14ac:dyDescent="0.25">
      <c r="A192" s="22" t="str">
        <f t="shared" si="15"/>
        <v>City of Yonkers Ward 4 ED 1</v>
      </c>
      <c r="B192" s="11">
        <v>250401</v>
      </c>
      <c r="C192" s="11">
        <v>229</v>
      </c>
      <c r="D192" s="11">
        <v>36</v>
      </c>
      <c r="E192" s="11">
        <v>8</v>
      </c>
      <c r="F192" s="11">
        <v>0</v>
      </c>
      <c r="G192" s="23">
        <f t="shared" si="17"/>
        <v>273</v>
      </c>
      <c r="H192" s="23">
        <f t="shared" si="18"/>
        <v>14</v>
      </c>
      <c r="I192" s="23">
        <f t="shared" si="19"/>
        <v>287</v>
      </c>
    </row>
    <row r="193" spans="1:9" x14ac:dyDescent="0.25">
      <c r="A193" s="22" t="str">
        <f t="shared" si="15"/>
        <v>City of Yonkers Ward 4 ED 2</v>
      </c>
      <c r="B193" s="11">
        <v>250402</v>
      </c>
      <c r="C193" s="11">
        <v>149</v>
      </c>
      <c r="D193" s="11">
        <v>37</v>
      </c>
      <c r="E193" s="11">
        <v>5</v>
      </c>
      <c r="F193" s="11">
        <v>0</v>
      </c>
      <c r="G193" s="23">
        <f t="shared" si="17"/>
        <v>191</v>
      </c>
      <c r="H193" s="23">
        <f t="shared" si="18"/>
        <v>9</v>
      </c>
      <c r="I193" s="23">
        <f t="shared" si="19"/>
        <v>200</v>
      </c>
    </row>
    <row r="194" spans="1:9" x14ac:dyDescent="0.25">
      <c r="A194" s="22" t="str">
        <f t="shared" si="15"/>
        <v>City of Yonkers Ward 4 ED 3</v>
      </c>
      <c r="B194" s="11">
        <v>250403</v>
      </c>
      <c r="C194" s="11">
        <v>257</v>
      </c>
      <c r="D194" s="11">
        <v>102</v>
      </c>
      <c r="E194" s="11">
        <v>20</v>
      </c>
      <c r="F194" s="11">
        <v>0</v>
      </c>
      <c r="G194" s="23">
        <f t="shared" si="17"/>
        <v>379</v>
      </c>
      <c r="H194" s="23">
        <f t="shared" si="18"/>
        <v>25</v>
      </c>
      <c r="I194" s="23">
        <f t="shared" si="19"/>
        <v>404</v>
      </c>
    </row>
    <row r="195" spans="1:9" x14ac:dyDescent="0.25">
      <c r="A195" s="22" t="str">
        <f t="shared" si="15"/>
        <v>City of Yonkers Ward 4 ED 4</v>
      </c>
      <c r="B195" s="11">
        <v>250404</v>
      </c>
      <c r="C195" s="11">
        <v>74</v>
      </c>
      <c r="D195" s="11">
        <v>28</v>
      </c>
      <c r="E195" s="11">
        <v>1</v>
      </c>
      <c r="F195" s="11">
        <v>0</v>
      </c>
      <c r="G195" s="23">
        <f t="shared" si="17"/>
        <v>103</v>
      </c>
      <c r="H195" s="23">
        <f t="shared" si="18"/>
        <v>6</v>
      </c>
      <c r="I195" s="23">
        <f t="shared" si="19"/>
        <v>109</v>
      </c>
    </row>
    <row r="196" spans="1:9" x14ac:dyDescent="0.25">
      <c r="A196" s="22" t="str">
        <f t="shared" si="15"/>
        <v>City of Yonkers Ward 4 ED 5</v>
      </c>
      <c r="B196" s="11">
        <v>250405</v>
      </c>
      <c r="C196" s="11">
        <v>188</v>
      </c>
      <c r="D196" s="11">
        <v>44</v>
      </c>
      <c r="E196" s="11">
        <v>19</v>
      </c>
      <c r="F196" s="11">
        <v>0</v>
      </c>
      <c r="G196" s="23">
        <f t="shared" si="17"/>
        <v>251</v>
      </c>
      <c r="H196" s="23">
        <f t="shared" si="18"/>
        <v>9</v>
      </c>
      <c r="I196" s="23">
        <f t="shared" si="19"/>
        <v>260</v>
      </c>
    </row>
    <row r="197" spans="1:9" x14ac:dyDescent="0.25">
      <c r="A197" s="22" t="str">
        <f t="shared" si="15"/>
        <v>City of Yonkers Ward 4 ED 6</v>
      </c>
      <c r="B197" s="11">
        <v>250406</v>
      </c>
      <c r="C197" s="11">
        <v>173</v>
      </c>
      <c r="D197" s="11">
        <v>38</v>
      </c>
      <c r="E197" s="11">
        <v>7</v>
      </c>
      <c r="F197" s="11">
        <v>0</v>
      </c>
      <c r="G197" s="23">
        <f t="shared" si="17"/>
        <v>218</v>
      </c>
      <c r="H197" s="23">
        <f t="shared" si="18"/>
        <v>25</v>
      </c>
      <c r="I197" s="23">
        <f t="shared" si="19"/>
        <v>243</v>
      </c>
    </row>
    <row r="198" spans="1:9" x14ac:dyDescent="0.25">
      <c r="A198" s="22" t="str">
        <f t="shared" si="15"/>
        <v>City of Yonkers Ward 4 ED 7</v>
      </c>
      <c r="B198" s="11">
        <v>250407</v>
      </c>
      <c r="C198" s="11">
        <v>144</v>
      </c>
      <c r="D198" s="11">
        <v>31</v>
      </c>
      <c r="E198" s="11">
        <v>5</v>
      </c>
      <c r="F198" s="11">
        <v>0</v>
      </c>
      <c r="G198" s="23">
        <f t="shared" si="17"/>
        <v>180</v>
      </c>
      <c r="H198" s="23">
        <f t="shared" si="18"/>
        <v>5</v>
      </c>
      <c r="I198" s="23">
        <f t="shared" si="19"/>
        <v>185</v>
      </c>
    </row>
    <row r="199" spans="1:9" x14ac:dyDescent="0.25">
      <c r="A199" s="22" t="str">
        <f t="shared" si="15"/>
        <v>City of Yonkers Ward 4 ED 8</v>
      </c>
      <c r="B199" s="11">
        <v>250408</v>
      </c>
      <c r="C199" s="11">
        <v>195</v>
      </c>
      <c r="D199" s="11">
        <v>61</v>
      </c>
      <c r="E199" s="11">
        <v>8</v>
      </c>
      <c r="F199" s="11">
        <v>1</v>
      </c>
      <c r="G199" s="23">
        <f t="shared" si="17"/>
        <v>265</v>
      </c>
      <c r="H199" s="23">
        <f t="shared" si="18"/>
        <v>15</v>
      </c>
      <c r="I199" s="23">
        <f t="shared" si="19"/>
        <v>280</v>
      </c>
    </row>
    <row r="200" spans="1:9" x14ac:dyDescent="0.25">
      <c r="A200" s="22" t="str">
        <f t="shared" si="15"/>
        <v>City of Yonkers Ward 4 ED 9</v>
      </c>
      <c r="B200" s="11">
        <v>250409</v>
      </c>
      <c r="C200" s="11">
        <v>76</v>
      </c>
      <c r="D200" s="11">
        <v>25</v>
      </c>
      <c r="E200" s="11">
        <v>0</v>
      </c>
      <c r="F200" s="11">
        <v>0</v>
      </c>
      <c r="G200" s="23">
        <f t="shared" si="17"/>
        <v>101</v>
      </c>
      <c r="H200" s="23">
        <f t="shared" si="18"/>
        <v>7</v>
      </c>
      <c r="I200" s="23">
        <f t="shared" si="19"/>
        <v>108</v>
      </c>
    </row>
    <row r="201" spans="1:9" x14ac:dyDescent="0.25">
      <c r="A201" s="22" t="str">
        <f t="shared" si="15"/>
        <v>City of Yonkers Ward 4 ED 10</v>
      </c>
      <c r="B201" s="11">
        <v>250410</v>
      </c>
      <c r="C201" s="11">
        <v>62</v>
      </c>
      <c r="D201" s="11">
        <v>39</v>
      </c>
      <c r="E201" s="11">
        <v>4</v>
      </c>
      <c r="F201" s="11">
        <v>0</v>
      </c>
      <c r="G201" s="23">
        <f t="shared" si="17"/>
        <v>105</v>
      </c>
      <c r="H201" s="23">
        <f t="shared" si="18"/>
        <v>13</v>
      </c>
      <c r="I201" s="23">
        <f t="shared" si="19"/>
        <v>118</v>
      </c>
    </row>
    <row r="202" spans="1:9" x14ac:dyDescent="0.25">
      <c r="A202" s="22" t="str">
        <f t="shared" ref="A202:A269" si="22">VLOOKUP(B202,KEY,3,FALSE)</f>
        <v>City of Yonkers Ward 4 ED 11</v>
      </c>
      <c r="B202" s="11">
        <v>250411</v>
      </c>
      <c r="C202" s="11">
        <v>88</v>
      </c>
      <c r="D202" s="11">
        <v>57</v>
      </c>
      <c r="E202" s="11">
        <v>2</v>
      </c>
      <c r="F202" s="11">
        <v>0</v>
      </c>
      <c r="G202" s="23">
        <f t="shared" si="17"/>
        <v>147</v>
      </c>
      <c r="H202" s="23">
        <f t="shared" si="18"/>
        <v>5</v>
      </c>
      <c r="I202" s="23">
        <f t="shared" si="19"/>
        <v>152</v>
      </c>
    </row>
    <row r="203" spans="1:9" x14ac:dyDescent="0.25">
      <c r="A203" s="22" t="str">
        <f t="shared" si="22"/>
        <v>City of Yonkers Ward 4 ED 12</v>
      </c>
      <c r="B203" s="11">
        <v>250412</v>
      </c>
      <c r="C203" s="11">
        <v>27</v>
      </c>
      <c r="D203" s="11">
        <v>12</v>
      </c>
      <c r="E203" s="11">
        <v>3</v>
      </c>
      <c r="F203" s="11">
        <v>0</v>
      </c>
      <c r="G203" s="23">
        <f t="shared" si="17"/>
        <v>42</v>
      </c>
      <c r="H203" s="23">
        <f t="shared" si="18"/>
        <v>2</v>
      </c>
      <c r="I203" s="23">
        <f t="shared" si="19"/>
        <v>44</v>
      </c>
    </row>
    <row r="204" spans="1:9" x14ac:dyDescent="0.25">
      <c r="A204" s="22" t="str">
        <f t="shared" si="22"/>
        <v>City of Yonkers Ward 4 ED 15</v>
      </c>
      <c r="B204" s="11">
        <v>250415</v>
      </c>
      <c r="C204" s="11">
        <v>136</v>
      </c>
      <c r="D204" s="11">
        <v>23</v>
      </c>
      <c r="E204" s="11">
        <v>4</v>
      </c>
      <c r="F204" s="11">
        <v>1</v>
      </c>
      <c r="G204" s="23">
        <f t="shared" si="17"/>
        <v>164</v>
      </c>
      <c r="H204" s="23">
        <f t="shared" si="18"/>
        <v>19</v>
      </c>
      <c r="I204" s="23">
        <f t="shared" si="19"/>
        <v>183</v>
      </c>
    </row>
    <row r="205" spans="1:9" x14ac:dyDescent="0.25">
      <c r="A205" s="22" t="str">
        <f t="shared" si="22"/>
        <v>City of Yonkers Ward 4 ED 16</v>
      </c>
      <c r="B205" s="11">
        <v>250416</v>
      </c>
      <c r="C205" s="11">
        <v>58</v>
      </c>
      <c r="D205" s="11">
        <v>34</v>
      </c>
      <c r="E205" s="11">
        <v>2</v>
      </c>
      <c r="F205" s="11">
        <v>0</v>
      </c>
      <c r="G205" s="23">
        <f t="shared" si="17"/>
        <v>94</v>
      </c>
      <c r="H205" s="23">
        <f t="shared" si="18"/>
        <v>12</v>
      </c>
      <c r="I205" s="23">
        <f t="shared" si="19"/>
        <v>106</v>
      </c>
    </row>
    <row r="206" spans="1:9" x14ac:dyDescent="0.25">
      <c r="A206" s="22" t="str">
        <f t="shared" si="22"/>
        <v>City of Yonkers Ward 4 ED 17</v>
      </c>
      <c r="B206" s="11">
        <v>250417</v>
      </c>
      <c r="C206" s="11">
        <v>53</v>
      </c>
      <c r="D206" s="11">
        <v>19</v>
      </c>
      <c r="E206" s="11">
        <v>1</v>
      </c>
      <c r="F206" s="11">
        <v>0</v>
      </c>
      <c r="G206" s="23">
        <f t="shared" si="17"/>
        <v>73</v>
      </c>
      <c r="H206" s="23">
        <f t="shared" si="18"/>
        <v>2</v>
      </c>
      <c r="I206" s="23">
        <f t="shared" si="19"/>
        <v>75</v>
      </c>
    </row>
    <row r="207" spans="1:9" x14ac:dyDescent="0.25">
      <c r="A207" s="22" t="str">
        <f t="shared" si="22"/>
        <v>City of Yonkers Ward 4 ED 18</v>
      </c>
      <c r="B207" s="11">
        <v>250418</v>
      </c>
      <c r="C207" s="11">
        <v>59</v>
      </c>
      <c r="D207" s="11">
        <v>33</v>
      </c>
      <c r="E207" s="11">
        <v>3</v>
      </c>
      <c r="F207" s="11">
        <v>0</v>
      </c>
      <c r="G207" s="23">
        <f t="shared" si="17"/>
        <v>95</v>
      </c>
      <c r="H207" s="23">
        <f t="shared" si="18"/>
        <v>8</v>
      </c>
      <c r="I207" s="23">
        <f t="shared" si="19"/>
        <v>103</v>
      </c>
    </row>
    <row r="208" spans="1:9" x14ac:dyDescent="0.25">
      <c r="A208" s="22" t="str">
        <f t="shared" si="22"/>
        <v>City of Yonkers Ward 4 ED 19</v>
      </c>
      <c r="B208" s="11">
        <v>250419</v>
      </c>
      <c r="C208" s="11">
        <v>58</v>
      </c>
      <c r="D208" s="11">
        <v>21</v>
      </c>
      <c r="E208" s="11">
        <v>2</v>
      </c>
      <c r="F208" s="11">
        <v>0</v>
      </c>
      <c r="G208" s="23">
        <f t="shared" si="17"/>
        <v>81</v>
      </c>
      <c r="H208" s="23">
        <f t="shared" si="18"/>
        <v>10</v>
      </c>
      <c r="I208" s="23">
        <f t="shared" si="19"/>
        <v>91</v>
      </c>
    </row>
    <row r="209" spans="1:9" ht="13.8" thickBot="1" x14ac:dyDescent="0.3">
      <c r="A209" s="18" t="str">
        <f t="shared" si="22"/>
        <v>City of Yonkers Ward 4 ED 21</v>
      </c>
      <c r="B209" s="19">
        <v>250421</v>
      </c>
      <c r="C209" s="19">
        <v>28</v>
      </c>
      <c r="D209" s="19">
        <v>5</v>
      </c>
      <c r="E209" s="19">
        <v>1</v>
      </c>
      <c r="F209" s="19">
        <v>1</v>
      </c>
      <c r="G209" s="19">
        <f t="shared" si="17"/>
        <v>35</v>
      </c>
      <c r="H209" s="19">
        <f t="shared" si="18"/>
        <v>1</v>
      </c>
      <c r="I209" s="19">
        <f t="shared" si="19"/>
        <v>36</v>
      </c>
    </row>
    <row r="210" spans="1:9" x14ac:dyDescent="0.25">
      <c r="A210" s="22"/>
      <c r="B210" s="13" t="s">
        <v>977</v>
      </c>
      <c r="C210" s="11">
        <f>SUM(C192:C209)</f>
        <v>2054</v>
      </c>
      <c r="D210" s="11">
        <f t="shared" ref="D210:I210" si="23">SUM(D192:D209)</f>
        <v>645</v>
      </c>
      <c r="E210" s="11">
        <f t="shared" si="23"/>
        <v>95</v>
      </c>
      <c r="F210" s="11">
        <f t="shared" si="23"/>
        <v>3</v>
      </c>
      <c r="G210" s="11">
        <f t="shared" si="23"/>
        <v>2797</v>
      </c>
      <c r="H210" s="11">
        <f t="shared" si="23"/>
        <v>187</v>
      </c>
      <c r="I210" s="11">
        <f t="shared" si="23"/>
        <v>2984</v>
      </c>
    </row>
    <row r="211" spans="1:9" x14ac:dyDescent="0.25">
      <c r="A211" s="22" t="str">
        <f t="shared" si="22"/>
        <v>City of Yonkers Ward 5 ED 3</v>
      </c>
      <c r="B211" s="11">
        <v>250503</v>
      </c>
      <c r="C211" s="11">
        <v>82</v>
      </c>
      <c r="D211" s="11">
        <v>109</v>
      </c>
      <c r="E211" s="11">
        <v>2</v>
      </c>
      <c r="F211" s="11">
        <v>0</v>
      </c>
      <c r="G211" s="23">
        <f t="shared" si="17"/>
        <v>193</v>
      </c>
      <c r="H211" s="23">
        <f t="shared" si="18"/>
        <v>20</v>
      </c>
      <c r="I211" s="23">
        <f t="shared" si="19"/>
        <v>213</v>
      </c>
    </row>
    <row r="212" spans="1:9" x14ac:dyDescent="0.25">
      <c r="A212" s="22" t="str">
        <f t="shared" si="22"/>
        <v>City of Yonkers Ward 5 ED 7</v>
      </c>
      <c r="B212" s="11">
        <v>250507</v>
      </c>
      <c r="C212" s="11">
        <v>99</v>
      </c>
      <c r="D212" s="11">
        <v>111</v>
      </c>
      <c r="E212" s="11">
        <v>1</v>
      </c>
      <c r="F212" s="11">
        <v>0</v>
      </c>
      <c r="G212" s="23">
        <f t="shared" si="17"/>
        <v>211</v>
      </c>
      <c r="H212" s="23">
        <f t="shared" si="18"/>
        <v>19</v>
      </c>
      <c r="I212" s="23">
        <f t="shared" si="19"/>
        <v>230</v>
      </c>
    </row>
    <row r="213" spans="1:9" x14ac:dyDescent="0.25">
      <c r="A213" s="22" t="str">
        <f t="shared" si="22"/>
        <v>City of Yonkers Ward 5 ED 10</v>
      </c>
      <c r="B213" s="11">
        <v>250510</v>
      </c>
      <c r="C213" s="11">
        <v>85</v>
      </c>
      <c r="D213" s="11">
        <v>70</v>
      </c>
      <c r="E213" s="11">
        <v>4</v>
      </c>
      <c r="F213" s="11">
        <v>0</v>
      </c>
      <c r="G213" s="23">
        <f t="shared" si="17"/>
        <v>159</v>
      </c>
      <c r="H213" s="23">
        <f t="shared" si="18"/>
        <v>17</v>
      </c>
      <c r="I213" s="23">
        <f t="shared" si="19"/>
        <v>176</v>
      </c>
    </row>
    <row r="214" spans="1:9" x14ac:dyDescent="0.25">
      <c r="A214" s="22" t="str">
        <f t="shared" si="22"/>
        <v>City of Yonkers Ward 5 ED 17</v>
      </c>
      <c r="B214" s="11">
        <v>250517</v>
      </c>
      <c r="C214" s="11">
        <v>130</v>
      </c>
      <c r="D214" s="11">
        <v>157</v>
      </c>
      <c r="E214" s="11">
        <v>6</v>
      </c>
      <c r="F214" s="11">
        <v>0</v>
      </c>
      <c r="G214" s="23">
        <f t="shared" si="17"/>
        <v>293</v>
      </c>
      <c r="H214" s="23">
        <f t="shared" si="18"/>
        <v>25</v>
      </c>
      <c r="I214" s="23">
        <f t="shared" si="19"/>
        <v>318</v>
      </c>
    </row>
    <row r="215" spans="1:9" x14ac:dyDescent="0.25">
      <c r="A215" s="22" t="str">
        <f t="shared" si="22"/>
        <v>City of Yonkers Ward 5 ED 20</v>
      </c>
      <c r="B215" s="11">
        <v>250520</v>
      </c>
      <c r="C215" s="11">
        <v>117</v>
      </c>
      <c r="D215" s="11">
        <v>181</v>
      </c>
      <c r="E215" s="11">
        <v>16</v>
      </c>
      <c r="F215" s="11">
        <v>0</v>
      </c>
      <c r="G215" s="23">
        <f t="shared" si="17"/>
        <v>314</v>
      </c>
      <c r="H215" s="23">
        <f t="shared" si="18"/>
        <v>20</v>
      </c>
      <c r="I215" s="23">
        <f t="shared" si="19"/>
        <v>334</v>
      </c>
    </row>
    <row r="216" spans="1:9" ht="13.8" thickBot="1" x14ac:dyDescent="0.3">
      <c r="A216" s="18" t="str">
        <f t="shared" si="22"/>
        <v>City of Yonkers Ward 5 ED 22</v>
      </c>
      <c r="B216" s="19">
        <v>250522</v>
      </c>
      <c r="C216" s="19">
        <v>89</v>
      </c>
      <c r="D216" s="19">
        <v>78</v>
      </c>
      <c r="E216" s="19">
        <v>8</v>
      </c>
      <c r="F216" s="19">
        <v>0</v>
      </c>
      <c r="G216" s="19">
        <f t="shared" ref="G216:G282" si="24">SUM(C216:F216)</f>
        <v>175</v>
      </c>
      <c r="H216" s="19">
        <f t="shared" ref="H216:H282" si="25">SUM(I216-G216)</f>
        <v>15</v>
      </c>
      <c r="I216" s="19">
        <f t="shared" ref="I216:I282" si="26">VLOOKUP(B216,KEY,2,FALSE)</f>
        <v>190</v>
      </c>
    </row>
    <row r="217" spans="1:9" x14ac:dyDescent="0.25">
      <c r="A217" s="22"/>
      <c r="B217" s="13" t="s">
        <v>977</v>
      </c>
      <c r="C217" s="11">
        <f>SUM(C211:C216)</f>
        <v>602</v>
      </c>
      <c r="D217" s="11">
        <f t="shared" ref="D217:I217" si="27">SUM(D211:D216)</f>
        <v>706</v>
      </c>
      <c r="E217" s="11">
        <f t="shared" si="27"/>
        <v>37</v>
      </c>
      <c r="F217" s="11">
        <f t="shared" si="27"/>
        <v>0</v>
      </c>
      <c r="G217" s="11">
        <f t="shared" si="27"/>
        <v>1345</v>
      </c>
      <c r="H217" s="11">
        <f t="shared" si="27"/>
        <v>116</v>
      </c>
      <c r="I217" s="11">
        <f t="shared" si="27"/>
        <v>1461</v>
      </c>
    </row>
    <row r="218" spans="1:9" x14ac:dyDescent="0.25">
      <c r="A218" s="22" t="str">
        <f t="shared" si="22"/>
        <v>City of Yonkers Ward 6 ED 1</v>
      </c>
      <c r="B218" s="11">
        <v>250601</v>
      </c>
      <c r="C218" s="11">
        <v>76</v>
      </c>
      <c r="D218" s="11">
        <v>18</v>
      </c>
      <c r="E218" s="11">
        <v>2</v>
      </c>
      <c r="F218" s="11">
        <v>1</v>
      </c>
      <c r="G218" s="23">
        <f t="shared" si="24"/>
        <v>97</v>
      </c>
      <c r="H218" s="23">
        <f t="shared" si="25"/>
        <v>8</v>
      </c>
      <c r="I218" s="23">
        <f t="shared" si="26"/>
        <v>105</v>
      </c>
    </row>
    <row r="219" spans="1:9" x14ac:dyDescent="0.25">
      <c r="A219" s="22" t="str">
        <f t="shared" si="22"/>
        <v>City of Yonkers Ward 6 ED 2</v>
      </c>
      <c r="B219" s="11">
        <v>250602</v>
      </c>
      <c r="C219" s="11">
        <v>35</v>
      </c>
      <c r="D219" s="11">
        <v>13</v>
      </c>
      <c r="E219" s="11">
        <v>2</v>
      </c>
      <c r="F219" s="11">
        <v>0</v>
      </c>
      <c r="G219" s="23">
        <f t="shared" si="24"/>
        <v>50</v>
      </c>
      <c r="H219" s="23">
        <f t="shared" si="25"/>
        <v>2</v>
      </c>
      <c r="I219" s="23">
        <f t="shared" si="26"/>
        <v>52</v>
      </c>
    </row>
    <row r="220" spans="1:9" x14ac:dyDescent="0.25">
      <c r="A220" s="22" t="str">
        <f t="shared" si="22"/>
        <v>City of Yonkers Ward 6 ED 3</v>
      </c>
      <c r="B220" s="11">
        <v>250603</v>
      </c>
      <c r="C220" s="11">
        <v>69</v>
      </c>
      <c r="D220" s="11">
        <v>15</v>
      </c>
      <c r="E220" s="11">
        <v>4</v>
      </c>
      <c r="F220" s="11">
        <v>0</v>
      </c>
      <c r="G220" s="23">
        <f t="shared" si="24"/>
        <v>88</v>
      </c>
      <c r="H220" s="23">
        <f t="shared" si="25"/>
        <v>6</v>
      </c>
      <c r="I220" s="23">
        <f t="shared" si="26"/>
        <v>94</v>
      </c>
    </row>
    <row r="221" spans="1:9" x14ac:dyDescent="0.25">
      <c r="A221" s="22" t="str">
        <f t="shared" si="22"/>
        <v>City of Yonkers Ward 6 ED 4</v>
      </c>
      <c r="B221" s="11">
        <v>250604</v>
      </c>
      <c r="C221" s="11">
        <v>33</v>
      </c>
      <c r="D221" s="11">
        <v>35</v>
      </c>
      <c r="E221" s="11">
        <v>5</v>
      </c>
      <c r="F221" s="11">
        <v>0</v>
      </c>
      <c r="G221" s="23">
        <f t="shared" si="24"/>
        <v>73</v>
      </c>
      <c r="H221" s="23">
        <f t="shared" si="25"/>
        <v>6</v>
      </c>
      <c r="I221" s="23">
        <f t="shared" si="26"/>
        <v>79</v>
      </c>
    </row>
    <row r="222" spans="1:9" x14ac:dyDescent="0.25">
      <c r="A222" s="22" t="str">
        <f t="shared" si="22"/>
        <v>City of Yonkers Ward 6 ED 6</v>
      </c>
      <c r="B222" s="11">
        <v>250606</v>
      </c>
      <c r="C222" s="11">
        <v>167</v>
      </c>
      <c r="D222" s="11">
        <v>123</v>
      </c>
      <c r="E222" s="11">
        <v>8</v>
      </c>
      <c r="F222" s="11">
        <v>1</v>
      </c>
      <c r="G222" s="23">
        <f t="shared" si="24"/>
        <v>299</v>
      </c>
      <c r="H222" s="23">
        <f t="shared" si="25"/>
        <v>22</v>
      </c>
      <c r="I222" s="23">
        <f t="shared" si="26"/>
        <v>321</v>
      </c>
    </row>
    <row r="223" spans="1:9" x14ac:dyDescent="0.25">
      <c r="A223" s="22" t="str">
        <f t="shared" si="22"/>
        <v>City of Yonkers Ward 6 ED 7</v>
      </c>
      <c r="B223" s="11">
        <v>250607</v>
      </c>
      <c r="C223" s="11">
        <v>62</v>
      </c>
      <c r="D223" s="11">
        <v>93</v>
      </c>
      <c r="E223" s="11">
        <v>6</v>
      </c>
      <c r="F223" s="11">
        <v>0</v>
      </c>
      <c r="G223" s="23">
        <f t="shared" si="24"/>
        <v>161</v>
      </c>
      <c r="H223" s="23">
        <f t="shared" si="25"/>
        <v>5</v>
      </c>
      <c r="I223" s="23">
        <f t="shared" si="26"/>
        <v>166</v>
      </c>
    </row>
    <row r="224" spans="1:9" x14ac:dyDescent="0.25">
      <c r="A224" s="22" t="str">
        <f t="shared" si="22"/>
        <v>City of Yonkers Ward 6 ED 8</v>
      </c>
      <c r="B224" s="11">
        <v>250608</v>
      </c>
      <c r="C224" s="11">
        <v>52</v>
      </c>
      <c r="D224" s="11">
        <v>52</v>
      </c>
      <c r="E224" s="11">
        <v>3</v>
      </c>
      <c r="F224" s="11">
        <v>0</v>
      </c>
      <c r="G224" s="23">
        <f t="shared" si="24"/>
        <v>107</v>
      </c>
      <c r="H224" s="23">
        <f t="shared" si="25"/>
        <v>8</v>
      </c>
      <c r="I224" s="23">
        <f t="shared" si="26"/>
        <v>115</v>
      </c>
    </row>
    <row r="225" spans="1:9" x14ac:dyDescent="0.25">
      <c r="A225" s="22" t="str">
        <f t="shared" si="22"/>
        <v>City of Yonkers Ward 6 ED 10</v>
      </c>
      <c r="B225" s="11">
        <v>250610</v>
      </c>
      <c r="C225" s="11">
        <v>214</v>
      </c>
      <c r="D225" s="11">
        <v>272</v>
      </c>
      <c r="E225" s="11">
        <v>8</v>
      </c>
      <c r="F225" s="11">
        <v>0</v>
      </c>
      <c r="G225" s="23">
        <f t="shared" si="24"/>
        <v>494</v>
      </c>
      <c r="H225" s="23">
        <f t="shared" si="25"/>
        <v>23</v>
      </c>
      <c r="I225" s="23">
        <f t="shared" si="26"/>
        <v>517</v>
      </c>
    </row>
    <row r="226" spans="1:9" x14ac:dyDescent="0.25">
      <c r="A226" s="22" t="str">
        <f t="shared" si="22"/>
        <v>City of Yonkers Ward 6 ED 11</v>
      </c>
      <c r="B226" s="11">
        <v>250611</v>
      </c>
      <c r="C226" s="11">
        <v>76</v>
      </c>
      <c r="D226" s="11">
        <v>62</v>
      </c>
      <c r="E226" s="11">
        <v>14</v>
      </c>
      <c r="F226" s="11">
        <v>0</v>
      </c>
      <c r="G226" s="23">
        <f t="shared" si="24"/>
        <v>152</v>
      </c>
      <c r="H226" s="23">
        <f t="shared" si="25"/>
        <v>13</v>
      </c>
      <c r="I226" s="23">
        <f t="shared" si="26"/>
        <v>165</v>
      </c>
    </row>
    <row r="227" spans="1:9" x14ac:dyDescent="0.25">
      <c r="A227" s="22" t="str">
        <f t="shared" si="22"/>
        <v>City of Yonkers Ward 6 ED 12</v>
      </c>
      <c r="B227" s="11">
        <v>250612</v>
      </c>
      <c r="C227" s="11">
        <v>72</v>
      </c>
      <c r="D227" s="11">
        <v>70</v>
      </c>
      <c r="E227" s="11">
        <v>4</v>
      </c>
      <c r="F227" s="11">
        <v>0</v>
      </c>
      <c r="G227" s="23">
        <f t="shared" si="24"/>
        <v>146</v>
      </c>
      <c r="H227" s="23">
        <f t="shared" si="25"/>
        <v>6</v>
      </c>
      <c r="I227" s="23">
        <f t="shared" si="26"/>
        <v>152</v>
      </c>
    </row>
    <row r="228" spans="1:9" x14ac:dyDescent="0.25">
      <c r="A228" s="22" t="str">
        <f t="shared" si="22"/>
        <v>City of Yonkers Ward 6 ED 13</v>
      </c>
      <c r="B228" s="11">
        <v>250613</v>
      </c>
      <c r="C228" s="11">
        <v>61</v>
      </c>
      <c r="D228" s="11">
        <v>15</v>
      </c>
      <c r="E228" s="11">
        <v>2</v>
      </c>
      <c r="F228" s="11">
        <v>0</v>
      </c>
      <c r="G228" s="23">
        <f t="shared" si="24"/>
        <v>78</v>
      </c>
      <c r="H228" s="23">
        <f t="shared" si="25"/>
        <v>5</v>
      </c>
      <c r="I228" s="23">
        <f t="shared" si="26"/>
        <v>83</v>
      </c>
    </row>
    <row r="229" spans="1:9" x14ac:dyDescent="0.25">
      <c r="A229" s="22" t="str">
        <f t="shared" si="22"/>
        <v>City of Yonkers Ward 6 ED 14</v>
      </c>
      <c r="B229" s="11">
        <v>250614</v>
      </c>
      <c r="C229" s="11">
        <v>66</v>
      </c>
      <c r="D229" s="11">
        <v>63</v>
      </c>
      <c r="E229" s="11">
        <v>3</v>
      </c>
      <c r="F229" s="11">
        <v>0</v>
      </c>
      <c r="G229" s="23">
        <f t="shared" si="24"/>
        <v>132</v>
      </c>
      <c r="H229" s="23">
        <f t="shared" si="25"/>
        <v>8</v>
      </c>
      <c r="I229" s="23">
        <f t="shared" si="26"/>
        <v>140</v>
      </c>
    </row>
    <row r="230" spans="1:9" x14ac:dyDescent="0.25">
      <c r="A230" s="22" t="str">
        <f t="shared" si="22"/>
        <v>City of Yonkers Ward 6 ED 16</v>
      </c>
      <c r="B230" s="11">
        <v>250616</v>
      </c>
      <c r="C230" s="11">
        <v>78</v>
      </c>
      <c r="D230" s="11">
        <v>91</v>
      </c>
      <c r="E230" s="11">
        <v>8</v>
      </c>
      <c r="F230" s="11">
        <v>0</v>
      </c>
      <c r="G230" s="23">
        <f t="shared" si="24"/>
        <v>177</v>
      </c>
      <c r="H230" s="23">
        <f t="shared" si="25"/>
        <v>17</v>
      </c>
      <c r="I230" s="23">
        <f t="shared" si="26"/>
        <v>194</v>
      </c>
    </row>
    <row r="231" spans="1:9" x14ac:dyDescent="0.25">
      <c r="A231" s="22" t="str">
        <f t="shared" si="22"/>
        <v>City of Yonkers Ward 6 ED 17</v>
      </c>
      <c r="B231" s="11">
        <v>250617</v>
      </c>
      <c r="C231" s="11">
        <v>46</v>
      </c>
      <c r="D231" s="11">
        <v>7</v>
      </c>
      <c r="E231" s="11">
        <v>1</v>
      </c>
      <c r="F231" s="11">
        <v>0</v>
      </c>
      <c r="G231" s="23">
        <f t="shared" si="24"/>
        <v>54</v>
      </c>
      <c r="H231" s="23">
        <f t="shared" si="25"/>
        <v>4</v>
      </c>
      <c r="I231" s="23">
        <f t="shared" si="26"/>
        <v>58</v>
      </c>
    </row>
    <row r="232" spans="1:9" x14ac:dyDescent="0.25">
      <c r="A232" s="22" t="str">
        <f t="shared" si="22"/>
        <v>City of Yonkers Ward 6 ED 18</v>
      </c>
      <c r="B232" s="11">
        <v>250618</v>
      </c>
      <c r="C232" s="11">
        <v>180</v>
      </c>
      <c r="D232" s="11">
        <v>176</v>
      </c>
      <c r="E232" s="11">
        <v>9</v>
      </c>
      <c r="F232" s="11">
        <v>0</v>
      </c>
      <c r="G232" s="23">
        <f t="shared" si="24"/>
        <v>365</v>
      </c>
      <c r="H232" s="23">
        <f t="shared" si="25"/>
        <v>12</v>
      </c>
      <c r="I232" s="23">
        <f t="shared" si="26"/>
        <v>377</v>
      </c>
    </row>
    <row r="233" spans="1:9" x14ac:dyDescent="0.25">
      <c r="A233" s="22" t="str">
        <f t="shared" si="22"/>
        <v>City of Yonkers Ward 6 ED 20</v>
      </c>
      <c r="B233" s="11">
        <v>250620</v>
      </c>
      <c r="C233" s="11">
        <v>64</v>
      </c>
      <c r="D233" s="11">
        <v>29</v>
      </c>
      <c r="E233" s="11">
        <v>1</v>
      </c>
      <c r="F233" s="11">
        <v>0</v>
      </c>
      <c r="G233" s="23">
        <f t="shared" si="24"/>
        <v>94</v>
      </c>
      <c r="H233" s="23">
        <f t="shared" si="25"/>
        <v>3</v>
      </c>
      <c r="I233" s="23">
        <f t="shared" si="26"/>
        <v>97</v>
      </c>
    </row>
    <row r="234" spans="1:9" x14ac:dyDescent="0.25">
      <c r="A234" s="22" t="str">
        <f t="shared" si="22"/>
        <v>City of Yonkers Ward 6 ED 21</v>
      </c>
      <c r="B234" s="11">
        <v>250621</v>
      </c>
      <c r="C234" s="11">
        <v>34</v>
      </c>
      <c r="D234" s="11">
        <v>4</v>
      </c>
      <c r="E234" s="11">
        <v>0</v>
      </c>
      <c r="F234" s="11">
        <v>0</v>
      </c>
      <c r="G234" s="23">
        <f t="shared" si="24"/>
        <v>38</v>
      </c>
      <c r="H234" s="23">
        <f t="shared" si="25"/>
        <v>0</v>
      </c>
      <c r="I234" s="23">
        <f t="shared" si="26"/>
        <v>38</v>
      </c>
    </row>
    <row r="235" spans="1:9" x14ac:dyDescent="0.25">
      <c r="A235" s="22" t="str">
        <f t="shared" si="22"/>
        <v>City of Yonkers Ward 6 ED 22</v>
      </c>
      <c r="B235" s="11">
        <v>250622</v>
      </c>
      <c r="C235" s="11">
        <v>47</v>
      </c>
      <c r="D235" s="11">
        <v>15</v>
      </c>
      <c r="E235" s="11">
        <v>5</v>
      </c>
      <c r="F235" s="11">
        <v>0</v>
      </c>
      <c r="G235" s="23">
        <f t="shared" si="24"/>
        <v>67</v>
      </c>
      <c r="H235" s="23">
        <f t="shared" si="25"/>
        <v>4</v>
      </c>
      <c r="I235" s="23">
        <f t="shared" si="26"/>
        <v>71</v>
      </c>
    </row>
    <row r="236" spans="1:9" x14ac:dyDescent="0.25">
      <c r="A236" s="22" t="str">
        <f t="shared" si="22"/>
        <v>City of Yonkers Ward 6 ED 24</v>
      </c>
      <c r="B236" s="11">
        <v>250624</v>
      </c>
      <c r="C236" s="11">
        <v>102</v>
      </c>
      <c r="D236" s="11">
        <v>75</v>
      </c>
      <c r="E236" s="11">
        <v>6</v>
      </c>
      <c r="F236" s="11">
        <v>0</v>
      </c>
      <c r="G236" s="23">
        <f t="shared" si="24"/>
        <v>183</v>
      </c>
      <c r="H236" s="23">
        <f t="shared" si="25"/>
        <v>16</v>
      </c>
      <c r="I236" s="23">
        <f t="shared" si="26"/>
        <v>199</v>
      </c>
    </row>
    <row r="237" spans="1:9" x14ac:dyDescent="0.25">
      <c r="A237" s="22" t="str">
        <f t="shared" si="22"/>
        <v>City of Yonkers Ward 6 ED 28</v>
      </c>
      <c r="B237" s="11">
        <v>250628</v>
      </c>
      <c r="C237" s="11">
        <v>50</v>
      </c>
      <c r="D237" s="11">
        <v>22</v>
      </c>
      <c r="E237" s="11">
        <v>1</v>
      </c>
      <c r="F237" s="11">
        <v>0</v>
      </c>
      <c r="G237" s="23">
        <f t="shared" si="24"/>
        <v>73</v>
      </c>
      <c r="H237" s="23">
        <f t="shared" si="25"/>
        <v>3</v>
      </c>
      <c r="I237" s="23">
        <f t="shared" si="26"/>
        <v>76</v>
      </c>
    </row>
    <row r="238" spans="1:9" x14ac:dyDescent="0.25">
      <c r="A238" s="22" t="str">
        <f t="shared" si="22"/>
        <v>City of Yonkers Ward 6 ED 32</v>
      </c>
      <c r="B238" s="11">
        <v>250632</v>
      </c>
      <c r="C238" s="11">
        <v>30</v>
      </c>
      <c r="D238" s="11">
        <v>28</v>
      </c>
      <c r="E238" s="11">
        <v>3</v>
      </c>
      <c r="F238" s="11">
        <v>0</v>
      </c>
      <c r="G238" s="23">
        <f t="shared" si="24"/>
        <v>61</v>
      </c>
      <c r="H238" s="23">
        <f t="shared" si="25"/>
        <v>2</v>
      </c>
      <c r="I238" s="23">
        <f t="shared" si="26"/>
        <v>63</v>
      </c>
    </row>
    <row r="239" spans="1:9" ht="13.8" thickBot="1" x14ac:dyDescent="0.3">
      <c r="A239" s="18" t="str">
        <f t="shared" si="22"/>
        <v>City of Yonkers Ward 6 ED 33</v>
      </c>
      <c r="B239" s="19">
        <v>250633</v>
      </c>
      <c r="C239" s="19">
        <v>35</v>
      </c>
      <c r="D239" s="19">
        <v>22</v>
      </c>
      <c r="E239" s="19">
        <v>3</v>
      </c>
      <c r="F239" s="19">
        <v>0</v>
      </c>
      <c r="G239" s="19">
        <f t="shared" si="24"/>
        <v>60</v>
      </c>
      <c r="H239" s="19">
        <f t="shared" si="25"/>
        <v>12</v>
      </c>
      <c r="I239" s="19">
        <f t="shared" si="26"/>
        <v>72</v>
      </c>
    </row>
    <row r="240" spans="1:9" x14ac:dyDescent="0.25">
      <c r="A240" s="22"/>
      <c r="B240" s="13" t="s">
        <v>977</v>
      </c>
      <c r="C240" s="11">
        <f>SUM(C218:C239)</f>
        <v>1649</v>
      </c>
      <c r="D240" s="11">
        <f t="shared" ref="D240:I240" si="28">SUM(D218:D239)</f>
        <v>1300</v>
      </c>
      <c r="E240" s="11">
        <f t="shared" si="28"/>
        <v>98</v>
      </c>
      <c r="F240" s="11">
        <f t="shared" si="28"/>
        <v>2</v>
      </c>
      <c r="G240" s="11">
        <f t="shared" si="28"/>
        <v>3049</v>
      </c>
      <c r="H240" s="11">
        <f t="shared" si="28"/>
        <v>185</v>
      </c>
      <c r="I240" s="11">
        <f t="shared" si="28"/>
        <v>3234</v>
      </c>
    </row>
    <row r="241" spans="1:9" x14ac:dyDescent="0.25">
      <c r="A241" s="22" t="str">
        <f t="shared" si="22"/>
        <v>City of Yonkers Ward 7 ED 1</v>
      </c>
      <c r="B241" s="11">
        <v>250701</v>
      </c>
      <c r="C241" s="11">
        <v>28</v>
      </c>
      <c r="D241" s="11">
        <v>19</v>
      </c>
      <c r="E241" s="11">
        <v>2</v>
      </c>
      <c r="F241" s="11">
        <v>0</v>
      </c>
      <c r="G241" s="23">
        <f t="shared" si="24"/>
        <v>49</v>
      </c>
      <c r="H241" s="23">
        <f t="shared" si="25"/>
        <v>3</v>
      </c>
      <c r="I241" s="23">
        <f t="shared" si="26"/>
        <v>52</v>
      </c>
    </row>
    <row r="242" spans="1:9" x14ac:dyDescent="0.25">
      <c r="A242" s="22" t="str">
        <f t="shared" si="22"/>
        <v>City of Yonkers Ward 7 ED 2</v>
      </c>
      <c r="B242" s="11">
        <v>250702</v>
      </c>
      <c r="C242" s="11">
        <v>68</v>
      </c>
      <c r="D242" s="11">
        <v>24</v>
      </c>
      <c r="E242" s="11">
        <v>2</v>
      </c>
      <c r="F242" s="11">
        <v>0</v>
      </c>
      <c r="G242" s="23">
        <f t="shared" si="24"/>
        <v>94</v>
      </c>
      <c r="H242" s="23">
        <f t="shared" si="25"/>
        <v>2</v>
      </c>
      <c r="I242" s="23">
        <f t="shared" si="26"/>
        <v>96</v>
      </c>
    </row>
    <row r="243" spans="1:9" x14ac:dyDescent="0.25">
      <c r="A243" s="22" t="str">
        <f t="shared" si="22"/>
        <v>City of Yonkers Ward 7 ED 3</v>
      </c>
      <c r="B243" s="11">
        <v>250703</v>
      </c>
      <c r="C243" s="11">
        <v>103</v>
      </c>
      <c r="D243" s="11">
        <v>16</v>
      </c>
      <c r="E243" s="11">
        <v>5</v>
      </c>
      <c r="F243" s="11">
        <v>0</v>
      </c>
      <c r="G243" s="23">
        <f t="shared" si="24"/>
        <v>124</v>
      </c>
      <c r="H243" s="23">
        <f t="shared" si="25"/>
        <v>4</v>
      </c>
      <c r="I243" s="23">
        <f t="shared" si="26"/>
        <v>128</v>
      </c>
    </row>
    <row r="244" spans="1:9" x14ac:dyDescent="0.25">
      <c r="A244" s="22" t="str">
        <f t="shared" si="22"/>
        <v>City of Yonkers Ward 7 ED 4</v>
      </c>
      <c r="B244" s="11">
        <v>250704</v>
      </c>
      <c r="C244" s="11">
        <v>134</v>
      </c>
      <c r="D244" s="11">
        <v>141</v>
      </c>
      <c r="E244" s="11">
        <v>14</v>
      </c>
      <c r="F244" s="11">
        <v>0</v>
      </c>
      <c r="G244" s="23">
        <f t="shared" si="24"/>
        <v>289</v>
      </c>
      <c r="H244" s="23">
        <f t="shared" si="25"/>
        <v>21</v>
      </c>
      <c r="I244" s="23">
        <f t="shared" si="26"/>
        <v>310</v>
      </c>
    </row>
    <row r="245" spans="1:9" x14ac:dyDescent="0.25">
      <c r="A245" s="22" t="str">
        <f t="shared" si="22"/>
        <v>City of Yonkers Ward 7 ED 5</v>
      </c>
      <c r="B245" s="11">
        <v>250705</v>
      </c>
      <c r="C245" s="11">
        <v>44</v>
      </c>
      <c r="D245" s="11">
        <v>12</v>
      </c>
      <c r="E245" s="11">
        <v>0</v>
      </c>
      <c r="F245" s="11">
        <v>0</v>
      </c>
      <c r="G245" s="23">
        <f t="shared" si="24"/>
        <v>56</v>
      </c>
      <c r="H245" s="23">
        <f t="shared" si="25"/>
        <v>5</v>
      </c>
      <c r="I245" s="23">
        <f t="shared" si="26"/>
        <v>61</v>
      </c>
    </row>
    <row r="246" spans="1:9" x14ac:dyDescent="0.25">
      <c r="A246" s="22" t="str">
        <f t="shared" si="22"/>
        <v>City of Yonkers Ward 7 ED 6</v>
      </c>
      <c r="B246" s="11">
        <v>250706</v>
      </c>
      <c r="C246" s="11">
        <v>36</v>
      </c>
      <c r="D246" s="11">
        <v>12</v>
      </c>
      <c r="E246" s="11">
        <v>2</v>
      </c>
      <c r="F246" s="11">
        <v>0</v>
      </c>
      <c r="G246" s="23">
        <f t="shared" si="24"/>
        <v>50</v>
      </c>
      <c r="H246" s="23">
        <f t="shared" si="25"/>
        <v>2</v>
      </c>
      <c r="I246" s="23">
        <f t="shared" si="26"/>
        <v>52</v>
      </c>
    </row>
    <row r="247" spans="1:9" x14ac:dyDescent="0.25">
      <c r="A247" s="22" t="str">
        <f t="shared" si="22"/>
        <v>City of Yonkers Ward 7 ED 7</v>
      </c>
      <c r="B247" s="11">
        <v>250707</v>
      </c>
      <c r="C247" s="11">
        <v>28</v>
      </c>
      <c r="D247" s="11">
        <v>7</v>
      </c>
      <c r="E247" s="11">
        <v>5</v>
      </c>
      <c r="F247" s="11">
        <v>0</v>
      </c>
      <c r="G247" s="23">
        <f t="shared" si="24"/>
        <v>40</v>
      </c>
      <c r="H247" s="23">
        <f t="shared" si="25"/>
        <v>2</v>
      </c>
      <c r="I247" s="23">
        <f t="shared" si="26"/>
        <v>42</v>
      </c>
    </row>
    <row r="248" spans="1:9" x14ac:dyDescent="0.25">
      <c r="A248" s="22" t="str">
        <f t="shared" si="22"/>
        <v>City of Yonkers Ward 7 ED 8</v>
      </c>
      <c r="B248" s="11">
        <v>250708</v>
      </c>
      <c r="C248" s="11">
        <v>82</v>
      </c>
      <c r="D248" s="11">
        <v>21</v>
      </c>
      <c r="E248" s="11">
        <v>2</v>
      </c>
      <c r="F248" s="11">
        <v>0</v>
      </c>
      <c r="G248" s="23">
        <f t="shared" si="24"/>
        <v>105</v>
      </c>
      <c r="H248" s="23">
        <f t="shared" si="25"/>
        <v>6</v>
      </c>
      <c r="I248" s="23">
        <f t="shared" si="26"/>
        <v>111</v>
      </c>
    </row>
    <row r="249" spans="1:9" x14ac:dyDescent="0.25">
      <c r="A249" s="22" t="str">
        <f t="shared" si="22"/>
        <v>City of Yonkers Ward 7 ED 9</v>
      </c>
      <c r="B249" s="11">
        <v>250709</v>
      </c>
      <c r="C249" s="11">
        <v>157</v>
      </c>
      <c r="D249" s="11">
        <v>25</v>
      </c>
      <c r="E249" s="11">
        <v>3</v>
      </c>
      <c r="F249" s="11">
        <v>0</v>
      </c>
      <c r="G249" s="23">
        <f t="shared" si="24"/>
        <v>185</v>
      </c>
      <c r="H249" s="23">
        <f t="shared" si="25"/>
        <v>29</v>
      </c>
      <c r="I249" s="23">
        <f t="shared" si="26"/>
        <v>214</v>
      </c>
    </row>
    <row r="250" spans="1:9" x14ac:dyDescent="0.25">
      <c r="A250" s="22" t="str">
        <f t="shared" si="22"/>
        <v>City of Yonkers Ward 7 ED 11</v>
      </c>
      <c r="B250" s="11">
        <v>250711</v>
      </c>
      <c r="C250" s="11">
        <v>5</v>
      </c>
      <c r="D250" s="11">
        <v>2</v>
      </c>
      <c r="E250" s="11">
        <v>0</v>
      </c>
      <c r="F250" s="11">
        <v>0</v>
      </c>
      <c r="G250" s="23">
        <f t="shared" si="24"/>
        <v>7</v>
      </c>
      <c r="H250" s="23">
        <f t="shared" si="25"/>
        <v>0</v>
      </c>
      <c r="I250" s="23">
        <f t="shared" si="26"/>
        <v>7</v>
      </c>
    </row>
    <row r="251" spans="1:9" x14ac:dyDescent="0.25">
      <c r="A251" s="22" t="str">
        <f t="shared" si="22"/>
        <v>City of Yonkers Ward 7 ED 13</v>
      </c>
      <c r="B251" s="11">
        <v>250713</v>
      </c>
      <c r="C251" s="11">
        <v>122</v>
      </c>
      <c r="D251" s="11">
        <v>66</v>
      </c>
      <c r="E251" s="11">
        <v>10</v>
      </c>
      <c r="F251" s="11">
        <v>0</v>
      </c>
      <c r="G251" s="23">
        <f t="shared" si="24"/>
        <v>198</v>
      </c>
      <c r="H251" s="23">
        <f t="shared" si="25"/>
        <v>13</v>
      </c>
      <c r="I251" s="23">
        <f t="shared" si="26"/>
        <v>211</v>
      </c>
    </row>
    <row r="252" spans="1:9" x14ac:dyDescent="0.25">
      <c r="A252" s="22" t="str">
        <f t="shared" si="22"/>
        <v>City of Yonkers Ward 7 ED 14</v>
      </c>
      <c r="B252" s="11">
        <v>250714</v>
      </c>
      <c r="C252" s="11">
        <v>78</v>
      </c>
      <c r="D252" s="11">
        <v>104</v>
      </c>
      <c r="E252" s="11">
        <v>4</v>
      </c>
      <c r="F252" s="11">
        <v>0</v>
      </c>
      <c r="G252" s="23">
        <f t="shared" si="24"/>
        <v>186</v>
      </c>
      <c r="H252" s="23">
        <f t="shared" si="25"/>
        <v>18</v>
      </c>
      <c r="I252" s="23">
        <f t="shared" si="26"/>
        <v>204</v>
      </c>
    </row>
    <row r="253" spans="1:9" x14ac:dyDescent="0.25">
      <c r="A253" s="22" t="str">
        <f t="shared" si="22"/>
        <v>City of Yonkers Ward 7 ED 15</v>
      </c>
      <c r="B253" s="11">
        <v>250715</v>
      </c>
      <c r="C253" s="11">
        <v>79</v>
      </c>
      <c r="D253" s="11">
        <v>48</v>
      </c>
      <c r="E253" s="11">
        <v>8</v>
      </c>
      <c r="F253" s="11">
        <v>0</v>
      </c>
      <c r="G253" s="23">
        <f t="shared" si="24"/>
        <v>135</v>
      </c>
      <c r="H253" s="23">
        <f t="shared" si="25"/>
        <v>6</v>
      </c>
      <c r="I253" s="23">
        <f t="shared" si="26"/>
        <v>141</v>
      </c>
    </row>
    <row r="254" spans="1:9" x14ac:dyDescent="0.25">
      <c r="A254" s="22" t="str">
        <f t="shared" si="22"/>
        <v>City of Yonkers Ward 7 ED 16</v>
      </c>
      <c r="B254" s="11">
        <v>250716</v>
      </c>
      <c r="C254" s="11">
        <v>33</v>
      </c>
      <c r="D254" s="11">
        <v>21</v>
      </c>
      <c r="E254" s="11">
        <v>1</v>
      </c>
      <c r="F254" s="11">
        <v>0</v>
      </c>
      <c r="G254" s="23">
        <f t="shared" si="24"/>
        <v>55</v>
      </c>
      <c r="H254" s="23">
        <f t="shared" si="25"/>
        <v>4</v>
      </c>
      <c r="I254" s="23">
        <f t="shared" si="26"/>
        <v>59</v>
      </c>
    </row>
    <row r="255" spans="1:9" x14ac:dyDescent="0.25">
      <c r="A255" s="22" t="str">
        <f t="shared" si="22"/>
        <v>City of Yonkers Ward 7 ED 17</v>
      </c>
      <c r="B255" s="11">
        <v>250717</v>
      </c>
      <c r="C255" s="11">
        <v>32</v>
      </c>
      <c r="D255" s="11">
        <v>13</v>
      </c>
      <c r="E255" s="11">
        <v>2</v>
      </c>
      <c r="F255" s="11">
        <v>0</v>
      </c>
      <c r="G255" s="23">
        <f t="shared" si="24"/>
        <v>47</v>
      </c>
      <c r="H255" s="23">
        <f t="shared" si="25"/>
        <v>4</v>
      </c>
      <c r="I255" s="23">
        <f t="shared" si="26"/>
        <v>51</v>
      </c>
    </row>
    <row r="256" spans="1:9" x14ac:dyDescent="0.25">
      <c r="A256" s="22" t="str">
        <f t="shared" si="22"/>
        <v>City of Yonkers Ward 7 ED 19</v>
      </c>
      <c r="B256" s="11">
        <v>250719</v>
      </c>
      <c r="C256" s="11">
        <v>56</v>
      </c>
      <c r="D256" s="11">
        <v>36</v>
      </c>
      <c r="E256" s="11">
        <v>4</v>
      </c>
      <c r="F256" s="11">
        <v>0</v>
      </c>
      <c r="G256" s="23">
        <f t="shared" si="24"/>
        <v>96</v>
      </c>
      <c r="H256" s="23">
        <f t="shared" si="25"/>
        <v>5</v>
      </c>
      <c r="I256" s="23">
        <f t="shared" si="26"/>
        <v>101</v>
      </c>
    </row>
    <row r="257" spans="1:9" x14ac:dyDescent="0.25">
      <c r="A257" s="22" t="str">
        <f t="shared" si="22"/>
        <v>City of Yonkers Ward 7 ED 20</v>
      </c>
      <c r="B257" s="11">
        <v>250720</v>
      </c>
      <c r="C257" s="11">
        <v>48</v>
      </c>
      <c r="D257" s="11">
        <v>61</v>
      </c>
      <c r="E257" s="11">
        <v>2</v>
      </c>
      <c r="F257" s="11">
        <v>0</v>
      </c>
      <c r="G257" s="23">
        <f t="shared" si="24"/>
        <v>111</v>
      </c>
      <c r="H257" s="23">
        <f t="shared" si="25"/>
        <v>8</v>
      </c>
      <c r="I257" s="23">
        <f t="shared" si="26"/>
        <v>119</v>
      </c>
    </row>
    <row r="258" spans="1:9" x14ac:dyDescent="0.25">
      <c r="A258" s="22" t="str">
        <f t="shared" si="22"/>
        <v>City of Yonkers Ward 7 ED 21</v>
      </c>
      <c r="B258" s="11">
        <v>250721</v>
      </c>
      <c r="C258" s="11">
        <v>23</v>
      </c>
      <c r="D258" s="11">
        <v>24</v>
      </c>
      <c r="E258" s="11">
        <v>2</v>
      </c>
      <c r="F258" s="11">
        <v>0</v>
      </c>
      <c r="G258" s="23">
        <f t="shared" si="24"/>
        <v>49</v>
      </c>
      <c r="H258" s="23">
        <f t="shared" si="25"/>
        <v>9</v>
      </c>
      <c r="I258" s="23">
        <f t="shared" si="26"/>
        <v>58</v>
      </c>
    </row>
    <row r="259" spans="1:9" x14ac:dyDescent="0.25">
      <c r="A259" s="22" t="str">
        <f t="shared" si="22"/>
        <v>City of Yonkers Ward 7 ED 23</v>
      </c>
      <c r="B259" s="11">
        <v>250723</v>
      </c>
      <c r="C259" s="11">
        <v>85</v>
      </c>
      <c r="D259" s="11">
        <v>9</v>
      </c>
      <c r="E259" s="11">
        <v>1</v>
      </c>
      <c r="F259" s="11">
        <v>0</v>
      </c>
      <c r="G259" s="23">
        <f t="shared" si="24"/>
        <v>95</v>
      </c>
      <c r="H259" s="23">
        <f t="shared" si="25"/>
        <v>9</v>
      </c>
      <c r="I259" s="23">
        <f t="shared" si="26"/>
        <v>104</v>
      </c>
    </row>
    <row r="260" spans="1:9" x14ac:dyDescent="0.25">
      <c r="A260" s="22" t="str">
        <f t="shared" si="22"/>
        <v>City of Yonkers Ward 7 ED 24</v>
      </c>
      <c r="B260" s="11">
        <v>250724</v>
      </c>
      <c r="C260" s="11">
        <v>0</v>
      </c>
      <c r="D260" s="11">
        <v>0</v>
      </c>
      <c r="E260" s="11">
        <v>0</v>
      </c>
      <c r="F260" s="11">
        <v>0</v>
      </c>
      <c r="G260" s="23">
        <f t="shared" si="24"/>
        <v>0</v>
      </c>
      <c r="H260" s="23">
        <f t="shared" si="25"/>
        <v>0</v>
      </c>
      <c r="I260" s="23">
        <f t="shared" si="26"/>
        <v>0</v>
      </c>
    </row>
    <row r="261" spans="1:9" x14ac:dyDescent="0.25">
      <c r="A261" s="22" t="str">
        <f t="shared" si="22"/>
        <v>City of Yonkers Ward 7 ED 25</v>
      </c>
      <c r="B261" s="11">
        <v>250725</v>
      </c>
      <c r="C261" s="11">
        <v>53</v>
      </c>
      <c r="D261" s="11">
        <v>8</v>
      </c>
      <c r="E261" s="11">
        <v>3</v>
      </c>
      <c r="F261" s="11">
        <v>0</v>
      </c>
      <c r="G261" s="23">
        <f t="shared" si="24"/>
        <v>64</v>
      </c>
      <c r="H261" s="23">
        <f t="shared" si="25"/>
        <v>3</v>
      </c>
      <c r="I261" s="23">
        <f t="shared" si="26"/>
        <v>67</v>
      </c>
    </row>
    <row r="262" spans="1:9" x14ac:dyDescent="0.25">
      <c r="A262" s="22" t="str">
        <f t="shared" si="22"/>
        <v>City of Yonkers Ward 7 ED 26</v>
      </c>
      <c r="B262" s="11">
        <v>250726</v>
      </c>
      <c r="C262" s="11">
        <v>48</v>
      </c>
      <c r="D262" s="11">
        <v>39</v>
      </c>
      <c r="E262" s="11">
        <v>0</v>
      </c>
      <c r="F262" s="11">
        <v>0</v>
      </c>
      <c r="G262" s="23">
        <f t="shared" si="24"/>
        <v>87</v>
      </c>
      <c r="H262" s="23">
        <f t="shared" si="25"/>
        <v>9</v>
      </c>
      <c r="I262" s="23">
        <f t="shared" si="26"/>
        <v>96</v>
      </c>
    </row>
    <row r="263" spans="1:9" x14ac:dyDescent="0.25">
      <c r="A263" s="22" t="str">
        <f t="shared" si="22"/>
        <v>City of Yonkers Ward 7 ED 29</v>
      </c>
      <c r="B263" s="11">
        <v>250729</v>
      </c>
      <c r="C263" s="11">
        <v>35</v>
      </c>
      <c r="D263" s="11">
        <v>16</v>
      </c>
      <c r="E263" s="11">
        <v>0</v>
      </c>
      <c r="F263" s="11">
        <v>1</v>
      </c>
      <c r="G263" s="23">
        <f t="shared" si="24"/>
        <v>52</v>
      </c>
      <c r="H263" s="23">
        <f t="shared" si="25"/>
        <v>5</v>
      </c>
      <c r="I263" s="23">
        <f t="shared" si="26"/>
        <v>57</v>
      </c>
    </row>
    <row r="264" spans="1:9" x14ac:dyDescent="0.25">
      <c r="A264" s="22" t="str">
        <f t="shared" si="22"/>
        <v>City of Yonkers Ward 7 ED 30</v>
      </c>
      <c r="B264" s="11">
        <v>250730</v>
      </c>
      <c r="C264" s="11">
        <v>41</v>
      </c>
      <c r="D264" s="11">
        <v>33</v>
      </c>
      <c r="E264" s="11">
        <v>0</v>
      </c>
      <c r="F264" s="11">
        <v>1</v>
      </c>
      <c r="G264" s="23">
        <f t="shared" si="24"/>
        <v>75</v>
      </c>
      <c r="H264" s="23">
        <f t="shared" si="25"/>
        <v>12</v>
      </c>
      <c r="I264" s="23">
        <f t="shared" si="26"/>
        <v>87</v>
      </c>
    </row>
    <row r="265" spans="1:9" ht="13.8" thickBot="1" x14ac:dyDescent="0.3">
      <c r="A265" s="18" t="str">
        <f t="shared" si="22"/>
        <v>City of Yonkers Ward 7 ED 31</v>
      </c>
      <c r="B265" s="19">
        <v>250731</v>
      </c>
      <c r="C265" s="19">
        <v>35</v>
      </c>
      <c r="D265" s="19">
        <v>40</v>
      </c>
      <c r="E265" s="19">
        <v>2</v>
      </c>
      <c r="F265" s="19">
        <v>0</v>
      </c>
      <c r="G265" s="19">
        <f t="shared" si="24"/>
        <v>77</v>
      </c>
      <c r="H265" s="19">
        <f t="shared" si="25"/>
        <v>5</v>
      </c>
      <c r="I265" s="19">
        <f t="shared" si="26"/>
        <v>82</v>
      </c>
    </row>
    <row r="266" spans="1:9" x14ac:dyDescent="0.25">
      <c r="A266" s="22"/>
      <c r="B266" s="13" t="s">
        <v>977</v>
      </c>
      <c r="C266" s="11">
        <f>SUM(C241:C265)</f>
        <v>1453</v>
      </c>
      <c r="D266" s="11">
        <f t="shared" ref="D266:I266" si="29">SUM(D241:D265)</f>
        <v>797</v>
      </c>
      <c r="E266" s="11">
        <f t="shared" si="29"/>
        <v>74</v>
      </c>
      <c r="F266" s="11">
        <f t="shared" si="29"/>
        <v>2</v>
      </c>
      <c r="G266" s="11">
        <f t="shared" si="29"/>
        <v>2326</v>
      </c>
      <c r="H266" s="11">
        <f t="shared" si="29"/>
        <v>184</v>
      </c>
      <c r="I266" s="11">
        <f t="shared" si="29"/>
        <v>2510</v>
      </c>
    </row>
    <row r="267" spans="1:9" x14ac:dyDescent="0.25">
      <c r="A267" s="22" t="str">
        <f t="shared" si="22"/>
        <v>City of Yonkers Ward 8 ED 1</v>
      </c>
      <c r="B267" s="11">
        <v>250801</v>
      </c>
      <c r="C267" s="11">
        <v>55</v>
      </c>
      <c r="D267" s="11">
        <v>27</v>
      </c>
      <c r="E267" s="11">
        <v>2</v>
      </c>
      <c r="F267" s="11">
        <v>0</v>
      </c>
      <c r="G267" s="23">
        <f t="shared" si="24"/>
        <v>84</v>
      </c>
      <c r="H267" s="23">
        <f t="shared" si="25"/>
        <v>9</v>
      </c>
      <c r="I267" s="23">
        <f t="shared" si="26"/>
        <v>93</v>
      </c>
    </row>
    <row r="268" spans="1:9" x14ac:dyDescent="0.25">
      <c r="A268" s="22" t="str">
        <f t="shared" si="22"/>
        <v>City of Yonkers Ward 8 ED 2</v>
      </c>
      <c r="B268" s="11">
        <v>250802</v>
      </c>
      <c r="C268" s="11">
        <v>94</v>
      </c>
      <c r="D268" s="11">
        <v>38</v>
      </c>
      <c r="E268" s="11">
        <v>5</v>
      </c>
      <c r="F268" s="11">
        <v>0</v>
      </c>
      <c r="G268" s="23">
        <f t="shared" si="24"/>
        <v>137</v>
      </c>
      <c r="H268" s="23">
        <f t="shared" si="25"/>
        <v>8</v>
      </c>
      <c r="I268" s="23">
        <f t="shared" si="26"/>
        <v>145</v>
      </c>
    </row>
    <row r="269" spans="1:9" x14ac:dyDescent="0.25">
      <c r="A269" s="22" t="str">
        <f t="shared" si="22"/>
        <v>City of Yonkers Ward 8 ED 3</v>
      </c>
      <c r="B269" s="11">
        <v>250803</v>
      </c>
      <c r="C269" s="11">
        <v>94</v>
      </c>
      <c r="D269" s="11">
        <v>19</v>
      </c>
      <c r="E269" s="11">
        <v>5</v>
      </c>
      <c r="F269" s="11">
        <v>0</v>
      </c>
      <c r="G269" s="23">
        <f t="shared" si="24"/>
        <v>118</v>
      </c>
      <c r="H269" s="23">
        <f t="shared" si="25"/>
        <v>12</v>
      </c>
      <c r="I269" s="23">
        <f t="shared" si="26"/>
        <v>130</v>
      </c>
    </row>
    <row r="270" spans="1:9" x14ac:dyDescent="0.25">
      <c r="A270" s="22" t="str">
        <f t="shared" ref="A270:A337" si="30">VLOOKUP(B270,KEY,3,FALSE)</f>
        <v>City of Yonkers Ward 8 ED 5</v>
      </c>
      <c r="B270" s="11">
        <v>250805</v>
      </c>
      <c r="C270" s="11">
        <v>115</v>
      </c>
      <c r="D270" s="11">
        <v>60</v>
      </c>
      <c r="E270" s="11">
        <v>17</v>
      </c>
      <c r="F270" s="11">
        <v>0</v>
      </c>
      <c r="G270" s="23">
        <f t="shared" si="24"/>
        <v>192</v>
      </c>
      <c r="H270" s="23">
        <f t="shared" si="25"/>
        <v>9</v>
      </c>
      <c r="I270" s="23">
        <f t="shared" si="26"/>
        <v>201</v>
      </c>
    </row>
    <row r="271" spans="1:9" x14ac:dyDescent="0.25">
      <c r="A271" s="22" t="str">
        <f t="shared" si="30"/>
        <v>City of Yonkers Ward 8 ED 6</v>
      </c>
      <c r="B271" s="11">
        <v>250806</v>
      </c>
      <c r="C271" s="11">
        <v>169</v>
      </c>
      <c r="D271" s="11">
        <v>55</v>
      </c>
      <c r="E271" s="11">
        <v>12</v>
      </c>
      <c r="F271" s="11">
        <v>0</v>
      </c>
      <c r="G271" s="23">
        <f t="shared" si="24"/>
        <v>236</v>
      </c>
      <c r="H271" s="23">
        <f t="shared" si="25"/>
        <v>13</v>
      </c>
      <c r="I271" s="23">
        <f t="shared" si="26"/>
        <v>249</v>
      </c>
    </row>
    <row r="272" spans="1:9" x14ac:dyDescent="0.25">
      <c r="A272" s="22" t="str">
        <f t="shared" si="30"/>
        <v>City of Yonkers Ward 8 ED 7</v>
      </c>
      <c r="B272" s="11">
        <v>250807</v>
      </c>
      <c r="C272" s="11">
        <v>157</v>
      </c>
      <c r="D272" s="11">
        <v>64</v>
      </c>
      <c r="E272" s="11">
        <v>7</v>
      </c>
      <c r="F272" s="11">
        <v>0</v>
      </c>
      <c r="G272" s="23">
        <f t="shared" si="24"/>
        <v>228</v>
      </c>
      <c r="H272" s="23">
        <f t="shared" si="25"/>
        <v>11</v>
      </c>
      <c r="I272" s="23">
        <f t="shared" si="26"/>
        <v>239</v>
      </c>
    </row>
    <row r="273" spans="1:9" x14ac:dyDescent="0.25">
      <c r="A273" s="22" t="str">
        <f t="shared" si="30"/>
        <v>City of Yonkers Ward 8 ED 9</v>
      </c>
      <c r="B273" s="11">
        <v>250809</v>
      </c>
      <c r="C273" s="11">
        <v>64</v>
      </c>
      <c r="D273" s="11">
        <v>30</v>
      </c>
      <c r="E273" s="11">
        <v>1</v>
      </c>
      <c r="F273" s="11">
        <v>0</v>
      </c>
      <c r="G273" s="23">
        <f t="shared" si="24"/>
        <v>95</v>
      </c>
      <c r="H273" s="23">
        <f t="shared" si="25"/>
        <v>5</v>
      </c>
      <c r="I273" s="23">
        <f t="shared" si="26"/>
        <v>100</v>
      </c>
    </row>
    <row r="274" spans="1:9" x14ac:dyDescent="0.25">
      <c r="A274" s="22" t="str">
        <f t="shared" si="30"/>
        <v>City of Yonkers Ward 8 ED 10</v>
      </c>
      <c r="B274" s="11">
        <v>250810</v>
      </c>
      <c r="C274" s="11">
        <v>26</v>
      </c>
      <c r="D274" s="11">
        <v>4</v>
      </c>
      <c r="E274" s="11">
        <v>3</v>
      </c>
      <c r="F274" s="11">
        <v>0</v>
      </c>
      <c r="G274" s="23">
        <f t="shared" si="24"/>
        <v>33</v>
      </c>
      <c r="H274" s="23">
        <f t="shared" si="25"/>
        <v>7</v>
      </c>
      <c r="I274" s="23">
        <f t="shared" si="26"/>
        <v>40</v>
      </c>
    </row>
    <row r="275" spans="1:9" x14ac:dyDescent="0.25">
      <c r="A275" s="22" t="str">
        <f t="shared" si="30"/>
        <v>City of Yonkers Ward 8 ED 11</v>
      </c>
      <c r="B275" s="11">
        <v>250811</v>
      </c>
      <c r="C275" s="11">
        <v>10</v>
      </c>
      <c r="D275" s="11">
        <v>8</v>
      </c>
      <c r="E275" s="11">
        <v>3</v>
      </c>
      <c r="F275" s="11">
        <v>0</v>
      </c>
      <c r="G275" s="23">
        <f t="shared" si="24"/>
        <v>21</v>
      </c>
      <c r="H275" s="23">
        <f t="shared" si="25"/>
        <v>4</v>
      </c>
      <c r="I275" s="23">
        <f t="shared" si="26"/>
        <v>25</v>
      </c>
    </row>
    <row r="276" spans="1:9" x14ac:dyDescent="0.25">
      <c r="A276" s="22" t="str">
        <f t="shared" si="30"/>
        <v>City of Yonkers Ward 8 ED 12</v>
      </c>
      <c r="B276" s="11">
        <v>250812</v>
      </c>
      <c r="C276" s="11">
        <v>62</v>
      </c>
      <c r="D276" s="11">
        <v>31</v>
      </c>
      <c r="E276" s="11">
        <v>5</v>
      </c>
      <c r="F276" s="11">
        <v>0</v>
      </c>
      <c r="G276" s="23">
        <f t="shared" si="24"/>
        <v>98</v>
      </c>
      <c r="H276" s="23">
        <f t="shared" si="25"/>
        <v>8</v>
      </c>
      <c r="I276" s="23">
        <f t="shared" si="26"/>
        <v>106</v>
      </c>
    </row>
    <row r="277" spans="1:9" x14ac:dyDescent="0.25">
      <c r="A277" s="22" t="str">
        <f t="shared" si="30"/>
        <v>City of Yonkers Ward 8 ED 13</v>
      </c>
      <c r="B277" s="11">
        <v>250813</v>
      </c>
      <c r="C277" s="11">
        <v>52</v>
      </c>
      <c r="D277" s="11">
        <v>32</v>
      </c>
      <c r="E277" s="11">
        <v>4</v>
      </c>
      <c r="F277" s="11">
        <v>0</v>
      </c>
      <c r="G277" s="23">
        <f t="shared" si="24"/>
        <v>88</v>
      </c>
      <c r="H277" s="23">
        <f t="shared" si="25"/>
        <v>8</v>
      </c>
      <c r="I277" s="23">
        <f t="shared" si="26"/>
        <v>96</v>
      </c>
    </row>
    <row r="278" spans="1:9" x14ac:dyDescent="0.25">
      <c r="A278" s="22" t="str">
        <f t="shared" si="30"/>
        <v>City of Yonkers Ward 8 ED 14</v>
      </c>
      <c r="B278" s="11">
        <v>250814</v>
      </c>
      <c r="C278" s="11">
        <v>23</v>
      </c>
      <c r="D278" s="11">
        <v>3</v>
      </c>
      <c r="E278" s="11">
        <v>3</v>
      </c>
      <c r="F278" s="11">
        <v>0</v>
      </c>
      <c r="G278" s="23">
        <f t="shared" si="24"/>
        <v>29</v>
      </c>
      <c r="H278" s="23">
        <f t="shared" si="25"/>
        <v>1</v>
      </c>
      <c r="I278" s="23">
        <f t="shared" si="26"/>
        <v>30</v>
      </c>
    </row>
    <row r="279" spans="1:9" x14ac:dyDescent="0.25">
      <c r="A279" s="22" t="str">
        <f t="shared" si="30"/>
        <v>City of Yonkers Ward 8 ED 15</v>
      </c>
      <c r="B279" s="11">
        <v>250815</v>
      </c>
      <c r="C279" s="11">
        <v>80</v>
      </c>
      <c r="D279" s="11">
        <v>15</v>
      </c>
      <c r="E279" s="11">
        <v>5</v>
      </c>
      <c r="F279" s="11">
        <v>0</v>
      </c>
      <c r="G279" s="23">
        <f t="shared" si="24"/>
        <v>100</v>
      </c>
      <c r="H279" s="23">
        <f t="shared" si="25"/>
        <v>7</v>
      </c>
      <c r="I279" s="23">
        <f t="shared" si="26"/>
        <v>107</v>
      </c>
    </row>
    <row r="280" spans="1:9" x14ac:dyDescent="0.25">
      <c r="A280" s="22" t="str">
        <f t="shared" si="30"/>
        <v>City of Yonkers Ward 8 ED 17</v>
      </c>
      <c r="B280" s="11">
        <v>250817</v>
      </c>
      <c r="C280" s="11">
        <v>45</v>
      </c>
      <c r="D280" s="11">
        <v>19</v>
      </c>
      <c r="E280" s="11">
        <v>2</v>
      </c>
      <c r="F280" s="11">
        <v>0</v>
      </c>
      <c r="G280" s="23">
        <f t="shared" si="24"/>
        <v>66</v>
      </c>
      <c r="H280" s="23">
        <f t="shared" si="25"/>
        <v>9</v>
      </c>
      <c r="I280" s="23">
        <f t="shared" si="26"/>
        <v>75</v>
      </c>
    </row>
    <row r="281" spans="1:9" x14ac:dyDescent="0.25">
      <c r="A281" s="22" t="str">
        <f t="shared" si="30"/>
        <v>City of Yonkers Ward 8 ED 22</v>
      </c>
      <c r="B281" s="11">
        <v>250822</v>
      </c>
      <c r="C281" s="11">
        <v>14</v>
      </c>
      <c r="D281" s="11">
        <v>12</v>
      </c>
      <c r="E281" s="11">
        <v>2</v>
      </c>
      <c r="F281" s="11">
        <v>0</v>
      </c>
      <c r="G281" s="23">
        <f t="shared" si="24"/>
        <v>28</v>
      </c>
      <c r="H281" s="23">
        <f t="shared" si="25"/>
        <v>1</v>
      </c>
      <c r="I281" s="23">
        <f t="shared" si="26"/>
        <v>29</v>
      </c>
    </row>
    <row r="282" spans="1:9" x14ac:dyDescent="0.25">
      <c r="A282" s="22" t="str">
        <f t="shared" si="30"/>
        <v>City of Yonkers Ward 8 ED 23</v>
      </c>
      <c r="B282" s="11">
        <v>250823</v>
      </c>
      <c r="C282" s="11">
        <v>27</v>
      </c>
      <c r="D282" s="11">
        <v>14</v>
      </c>
      <c r="E282" s="11">
        <v>1</v>
      </c>
      <c r="F282" s="11">
        <v>0</v>
      </c>
      <c r="G282" s="23">
        <f t="shared" si="24"/>
        <v>42</v>
      </c>
      <c r="H282" s="23">
        <f t="shared" si="25"/>
        <v>5</v>
      </c>
      <c r="I282" s="23">
        <f t="shared" si="26"/>
        <v>47</v>
      </c>
    </row>
    <row r="283" spans="1:9" x14ac:dyDescent="0.25">
      <c r="A283" s="22" t="str">
        <f t="shared" si="30"/>
        <v>City of Yonkers Ward 8 ED 24</v>
      </c>
      <c r="B283" s="11">
        <v>250824</v>
      </c>
      <c r="C283" s="11">
        <v>13</v>
      </c>
      <c r="D283" s="11">
        <v>3</v>
      </c>
      <c r="E283" s="11">
        <v>0</v>
      </c>
      <c r="F283" s="11">
        <v>0</v>
      </c>
      <c r="G283" s="23">
        <f t="shared" ref="G283:G340" si="31">SUM(C283:F283)</f>
        <v>16</v>
      </c>
      <c r="H283" s="23">
        <f t="shared" ref="H283:H340" si="32">SUM(I283-G283)</f>
        <v>5</v>
      </c>
      <c r="I283" s="23">
        <f t="shared" ref="I283:I340" si="33">VLOOKUP(B283,KEY,2,FALSE)</f>
        <v>21</v>
      </c>
    </row>
    <row r="284" spans="1:9" x14ac:dyDescent="0.25">
      <c r="A284" s="22" t="str">
        <f t="shared" si="30"/>
        <v>City of Yonkers Ward 8 ED 26</v>
      </c>
      <c r="B284" s="11">
        <v>250826</v>
      </c>
      <c r="C284" s="11">
        <v>58</v>
      </c>
      <c r="D284" s="11">
        <v>39</v>
      </c>
      <c r="E284" s="11">
        <v>6</v>
      </c>
      <c r="F284" s="11">
        <v>0</v>
      </c>
      <c r="G284" s="23">
        <f t="shared" si="31"/>
        <v>103</v>
      </c>
      <c r="H284" s="23">
        <f t="shared" si="32"/>
        <v>4</v>
      </c>
      <c r="I284" s="23">
        <f t="shared" si="33"/>
        <v>107</v>
      </c>
    </row>
    <row r="285" spans="1:9" ht="13.8" thickBot="1" x14ac:dyDescent="0.3">
      <c r="A285" s="18" t="str">
        <f t="shared" si="30"/>
        <v>City of Yonkers Ward 8 ED 28</v>
      </c>
      <c r="B285" s="19">
        <v>250828</v>
      </c>
      <c r="C285" s="19">
        <v>57</v>
      </c>
      <c r="D285" s="19">
        <v>5</v>
      </c>
      <c r="E285" s="19">
        <v>4</v>
      </c>
      <c r="F285" s="19">
        <v>0</v>
      </c>
      <c r="G285" s="19">
        <f t="shared" si="31"/>
        <v>66</v>
      </c>
      <c r="H285" s="19">
        <f t="shared" si="32"/>
        <v>5</v>
      </c>
      <c r="I285" s="19">
        <f t="shared" si="33"/>
        <v>71</v>
      </c>
    </row>
    <row r="286" spans="1:9" x14ac:dyDescent="0.25">
      <c r="A286" s="22"/>
      <c r="B286" s="13" t="s">
        <v>977</v>
      </c>
      <c r="C286" s="11">
        <f>SUM(C267:C285)</f>
        <v>1215</v>
      </c>
      <c r="D286" s="11">
        <f t="shared" ref="D286:I286" si="34">SUM(D267:D285)</f>
        <v>478</v>
      </c>
      <c r="E286" s="11">
        <f t="shared" si="34"/>
        <v>87</v>
      </c>
      <c r="F286" s="11">
        <f t="shared" si="34"/>
        <v>0</v>
      </c>
      <c r="G286" s="11">
        <f t="shared" si="34"/>
        <v>1780</v>
      </c>
      <c r="H286" s="11">
        <f t="shared" si="34"/>
        <v>131</v>
      </c>
      <c r="I286" s="11">
        <f t="shared" si="34"/>
        <v>1911</v>
      </c>
    </row>
    <row r="287" spans="1:9" x14ac:dyDescent="0.25">
      <c r="A287" s="22" t="str">
        <f t="shared" si="30"/>
        <v>City of Yonkers Ward 9 ED 1</v>
      </c>
      <c r="B287" s="11">
        <v>250901</v>
      </c>
      <c r="C287" s="11">
        <v>181</v>
      </c>
      <c r="D287" s="11">
        <v>155</v>
      </c>
      <c r="E287" s="11">
        <v>8</v>
      </c>
      <c r="F287" s="11">
        <v>0</v>
      </c>
      <c r="G287" s="23">
        <f t="shared" si="31"/>
        <v>344</v>
      </c>
      <c r="H287" s="23">
        <f t="shared" si="32"/>
        <v>32</v>
      </c>
      <c r="I287" s="23">
        <f t="shared" si="33"/>
        <v>376</v>
      </c>
    </row>
    <row r="288" spans="1:9" x14ac:dyDescent="0.25">
      <c r="A288" s="22" t="str">
        <f t="shared" si="30"/>
        <v>City of Yonkers Ward 9 ED 2</v>
      </c>
      <c r="B288" s="11">
        <v>250902</v>
      </c>
      <c r="C288" s="11">
        <v>81</v>
      </c>
      <c r="D288" s="11">
        <v>61</v>
      </c>
      <c r="E288" s="11">
        <v>6</v>
      </c>
      <c r="F288" s="11">
        <v>0</v>
      </c>
      <c r="G288" s="23">
        <f t="shared" si="31"/>
        <v>148</v>
      </c>
      <c r="H288" s="23">
        <f t="shared" si="32"/>
        <v>9</v>
      </c>
      <c r="I288" s="23">
        <f t="shared" si="33"/>
        <v>157</v>
      </c>
    </row>
    <row r="289" spans="1:9" x14ac:dyDescent="0.25">
      <c r="A289" s="22" t="str">
        <f t="shared" si="30"/>
        <v>City of Yonkers Ward 9 ED 3</v>
      </c>
      <c r="B289" s="11">
        <v>250903</v>
      </c>
      <c r="C289" s="11">
        <v>90</v>
      </c>
      <c r="D289" s="11">
        <v>139</v>
      </c>
      <c r="E289" s="11">
        <v>13</v>
      </c>
      <c r="F289" s="11">
        <v>0</v>
      </c>
      <c r="G289" s="23">
        <f t="shared" si="31"/>
        <v>242</v>
      </c>
      <c r="H289" s="23">
        <f t="shared" si="32"/>
        <v>16</v>
      </c>
      <c r="I289" s="23">
        <f t="shared" si="33"/>
        <v>258</v>
      </c>
    </row>
    <row r="290" spans="1:9" x14ac:dyDescent="0.25">
      <c r="A290" s="22" t="str">
        <f t="shared" si="30"/>
        <v>City of Yonkers Ward 9 ED 4</v>
      </c>
      <c r="B290" s="11">
        <v>250904</v>
      </c>
      <c r="C290" s="11">
        <v>41</v>
      </c>
      <c r="D290" s="11">
        <v>61</v>
      </c>
      <c r="E290" s="11">
        <v>6</v>
      </c>
      <c r="F290" s="11">
        <v>0</v>
      </c>
      <c r="G290" s="23">
        <f t="shared" si="31"/>
        <v>108</v>
      </c>
      <c r="H290" s="23">
        <f t="shared" si="32"/>
        <v>8</v>
      </c>
      <c r="I290" s="23">
        <f t="shared" si="33"/>
        <v>116</v>
      </c>
    </row>
    <row r="291" spans="1:9" x14ac:dyDescent="0.25">
      <c r="A291" s="22" t="str">
        <f t="shared" si="30"/>
        <v>City of Yonkers Ward 9 ED 5</v>
      </c>
      <c r="B291" s="11">
        <v>250905</v>
      </c>
      <c r="C291" s="11">
        <v>71</v>
      </c>
      <c r="D291" s="11">
        <v>99</v>
      </c>
      <c r="E291" s="11">
        <v>7</v>
      </c>
      <c r="F291" s="11">
        <v>0</v>
      </c>
      <c r="G291" s="23">
        <f t="shared" si="31"/>
        <v>177</v>
      </c>
      <c r="H291" s="23">
        <f t="shared" si="32"/>
        <v>15</v>
      </c>
      <c r="I291" s="23">
        <f t="shared" si="33"/>
        <v>192</v>
      </c>
    </row>
    <row r="292" spans="1:9" x14ac:dyDescent="0.25">
      <c r="A292" s="22" t="str">
        <f t="shared" si="30"/>
        <v>City of Yonkers Ward 9 ED 6</v>
      </c>
      <c r="B292" s="11">
        <v>250906</v>
      </c>
      <c r="C292" s="11">
        <v>33</v>
      </c>
      <c r="D292" s="11">
        <v>52</v>
      </c>
      <c r="E292" s="11">
        <v>5</v>
      </c>
      <c r="F292" s="11">
        <v>0</v>
      </c>
      <c r="G292" s="23">
        <f t="shared" si="31"/>
        <v>90</v>
      </c>
      <c r="H292" s="23">
        <f t="shared" si="32"/>
        <v>9</v>
      </c>
      <c r="I292" s="23">
        <f t="shared" si="33"/>
        <v>99</v>
      </c>
    </row>
    <row r="293" spans="1:9" x14ac:dyDescent="0.25">
      <c r="A293" s="22" t="str">
        <f t="shared" si="30"/>
        <v>City of Yonkers Ward 9 ED 7</v>
      </c>
      <c r="B293" s="11">
        <v>250907</v>
      </c>
      <c r="C293" s="11">
        <v>220</v>
      </c>
      <c r="D293" s="11">
        <v>142</v>
      </c>
      <c r="E293" s="11">
        <v>11</v>
      </c>
      <c r="F293" s="11">
        <v>0</v>
      </c>
      <c r="G293" s="23">
        <f t="shared" si="31"/>
        <v>373</v>
      </c>
      <c r="H293" s="23">
        <f t="shared" si="32"/>
        <v>25</v>
      </c>
      <c r="I293" s="23">
        <f t="shared" si="33"/>
        <v>398</v>
      </c>
    </row>
    <row r="294" spans="1:9" x14ac:dyDescent="0.25">
      <c r="A294" s="22" t="str">
        <f t="shared" si="30"/>
        <v>City of Yonkers Ward 9 ED 8</v>
      </c>
      <c r="B294" s="11">
        <v>250908</v>
      </c>
      <c r="C294" s="11">
        <v>94</v>
      </c>
      <c r="D294" s="11">
        <v>89</v>
      </c>
      <c r="E294" s="11">
        <v>7</v>
      </c>
      <c r="F294" s="11">
        <v>0</v>
      </c>
      <c r="G294" s="23">
        <f t="shared" si="31"/>
        <v>190</v>
      </c>
      <c r="H294" s="23">
        <f t="shared" si="32"/>
        <v>9</v>
      </c>
      <c r="I294" s="23">
        <f t="shared" si="33"/>
        <v>199</v>
      </c>
    </row>
    <row r="295" spans="1:9" x14ac:dyDescent="0.25">
      <c r="A295" s="22" t="str">
        <f t="shared" si="30"/>
        <v>City of Yonkers Ward 9 ED 9</v>
      </c>
      <c r="B295" s="11">
        <v>250909</v>
      </c>
      <c r="C295" s="11">
        <v>149</v>
      </c>
      <c r="D295" s="11">
        <v>186</v>
      </c>
      <c r="E295" s="11">
        <v>12</v>
      </c>
      <c r="F295" s="11">
        <v>0</v>
      </c>
      <c r="G295" s="23">
        <f t="shared" si="31"/>
        <v>347</v>
      </c>
      <c r="H295" s="23">
        <f t="shared" si="32"/>
        <v>21</v>
      </c>
      <c r="I295" s="23">
        <f t="shared" si="33"/>
        <v>368</v>
      </c>
    </row>
    <row r="296" spans="1:9" x14ac:dyDescent="0.25">
      <c r="A296" s="22" t="str">
        <f t="shared" si="30"/>
        <v>City of Yonkers Ward 9 ED 10</v>
      </c>
      <c r="B296" s="11">
        <v>250910</v>
      </c>
      <c r="C296" s="11">
        <v>119</v>
      </c>
      <c r="D296" s="11">
        <v>212</v>
      </c>
      <c r="E296" s="11">
        <v>6</v>
      </c>
      <c r="F296" s="11">
        <v>0</v>
      </c>
      <c r="G296" s="23">
        <f t="shared" si="31"/>
        <v>337</v>
      </c>
      <c r="H296" s="23">
        <f t="shared" si="32"/>
        <v>31</v>
      </c>
      <c r="I296" s="23">
        <f t="shared" si="33"/>
        <v>368</v>
      </c>
    </row>
    <row r="297" spans="1:9" x14ac:dyDescent="0.25">
      <c r="A297" s="22" t="str">
        <f t="shared" si="30"/>
        <v>City of Yonkers Ward 9 ED 11</v>
      </c>
      <c r="B297" s="11">
        <v>250911</v>
      </c>
      <c r="C297" s="11">
        <v>119</v>
      </c>
      <c r="D297" s="11">
        <v>193</v>
      </c>
      <c r="E297" s="11">
        <v>9</v>
      </c>
      <c r="F297" s="11">
        <v>3</v>
      </c>
      <c r="G297" s="23">
        <f t="shared" si="31"/>
        <v>324</v>
      </c>
      <c r="H297" s="23">
        <f t="shared" si="32"/>
        <v>24</v>
      </c>
      <c r="I297" s="23">
        <f t="shared" si="33"/>
        <v>348</v>
      </c>
    </row>
    <row r="298" spans="1:9" x14ac:dyDescent="0.25">
      <c r="A298" s="22" t="str">
        <f t="shared" si="30"/>
        <v>City of Yonkers Ward 9 ED 12</v>
      </c>
      <c r="B298" s="11">
        <v>250912</v>
      </c>
      <c r="C298" s="11">
        <v>61</v>
      </c>
      <c r="D298" s="11">
        <v>104</v>
      </c>
      <c r="E298" s="11">
        <v>6</v>
      </c>
      <c r="F298" s="11">
        <v>0</v>
      </c>
      <c r="G298" s="23">
        <f t="shared" si="31"/>
        <v>171</v>
      </c>
      <c r="H298" s="23">
        <f t="shared" si="32"/>
        <v>12</v>
      </c>
      <c r="I298" s="23">
        <f t="shared" si="33"/>
        <v>183</v>
      </c>
    </row>
    <row r="299" spans="1:9" x14ac:dyDescent="0.25">
      <c r="A299" s="22" t="str">
        <f t="shared" si="30"/>
        <v>City of Yonkers Ward 9 ED 13</v>
      </c>
      <c r="B299" s="11">
        <v>250913</v>
      </c>
      <c r="C299" s="11">
        <v>85</v>
      </c>
      <c r="D299" s="11">
        <v>50</v>
      </c>
      <c r="E299" s="11">
        <v>3</v>
      </c>
      <c r="F299" s="11">
        <v>0</v>
      </c>
      <c r="G299" s="23">
        <f t="shared" si="31"/>
        <v>138</v>
      </c>
      <c r="H299" s="23">
        <f t="shared" si="32"/>
        <v>11</v>
      </c>
      <c r="I299" s="23">
        <f t="shared" si="33"/>
        <v>149</v>
      </c>
    </row>
    <row r="300" spans="1:9" x14ac:dyDescent="0.25">
      <c r="A300" s="22" t="str">
        <f t="shared" si="30"/>
        <v>City of Yonkers Ward 9 ED 15</v>
      </c>
      <c r="B300" s="11">
        <v>250915</v>
      </c>
      <c r="C300" s="11">
        <v>121</v>
      </c>
      <c r="D300" s="11">
        <v>225</v>
      </c>
      <c r="E300" s="11">
        <v>11</v>
      </c>
      <c r="F300" s="11">
        <v>0</v>
      </c>
      <c r="G300" s="23">
        <f t="shared" si="31"/>
        <v>357</v>
      </c>
      <c r="H300" s="23">
        <f t="shared" si="32"/>
        <v>22</v>
      </c>
      <c r="I300" s="23">
        <f t="shared" si="33"/>
        <v>379</v>
      </c>
    </row>
    <row r="301" spans="1:9" x14ac:dyDescent="0.25">
      <c r="A301" s="22" t="str">
        <f t="shared" si="30"/>
        <v>City of Yonkers Ward 9 ED 16</v>
      </c>
      <c r="B301" s="11">
        <v>250916</v>
      </c>
      <c r="C301" s="11">
        <v>107</v>
      </c>
      <c r="D301" s="11">
        <v>144</v>
      </c>
      <c r="E301" s="11">
        <v>11</v>
      </c>
      <c r="F301" s="11">
        <v>0</v>
      </c>
      <c r="G301" s="23">
        <f t="shared" si="31"/>
        <v>262</v>
      </c>
      <c r="H301" s="23">
        <f t="shared" si="32"/>
        <v>22</v>
      </c>
      <c r="I301" s="23">
        <f t="shared" si="33"/>
        <v>284</v>
      </c>
    </row>
    <row r="302" spans="1:9" ht="13.8" thickBot="1" x14ac:dyDescent="0.3">
      <c r="A302" s="18" t="str">
        <f t="shared" si="30"/>
        <v>City of Yonkers Ward 9 ED 17</v>
      </c>
      <c r="B302" s="19">
        <v>250917</v>
      </c>
      <c r="C302" s="19">
        <v>43</v>
      </c>
      <c r="D302" s="19">
        <v>42</v>
      </c>
      <c r="E302" s="19">
        <v>0</v>
      </c>
      <c r="F302" s="19">
        <v>0</v>
      </c>
      <c r="G302" s="19">
        <f t="shared" si="31"/>
        <v>85</v>
      </c>
      <c r="H302" s="19">
        <f t="shared" si="32"/>
        <v>5</v>
      </c>
      <c r="I302" s="19">
        <f t="shared" si="33"/>
        <v>90</v>
      </c>
    </row>
    <row r="303" spans="1:9" x14ac:dyDescent="0.25">
      <c r="A303" s="22"/>
      <c r="B303" s="13" t="s">
        <v>977</v>
      </c>
      <c r="C303" s="11">
        <f>SUM(C287:C302)</f>
        <v>1615</v>
      </c>
      <c r="D303" s="11">
        <f t="shared" ref="D303:I303" si="35">SUM(D287:D302)</f>
        <v>1954</v>
      </c>
      <c r="E303" s="11">
        <f t="shared" si="35"/>
        <v>121</v>
      </c>
      <c r="F303" s="11">
        <f t="shared" si="35"/>
        <v>3</v>
      </c>
      <c r="G303" s="11">
        <f t="shared" si="35"/>
        <v>3693</v>
      </c>
      <c r="H303" s="11">
        <f t="shared" si="35"/>
        <v>271</v>
      </c>
      <c r="I303" s="11">
        <f t="shared" si="35"/>
        <v>3964</v>
      </c>
    </row>
    <row r="304" spans="1:9" x14ac:dyDescent="0.25">
      <c r="A304" s="22" t="str">
        <f t="shared" si="30"/>
        <v>City of Yonkers Ward 10 ED 1</v>
      </c>
      <c r="B304" s="11">
        <v>251001</v>
      </c>
      <c r="C304" s="11">
        <v>103</v>
      </c>
      <c r="D304" s="11">
        <v>84</v>
      </c>
      <c r="E304" s="11">
        <v>3</v>
      </c>
      <c r="F304" s="11">
        <v>0</v>
      </c>
      <c r="G304" s="23">
        <f t="shared" si="31"/>
        <v>190</v>
      </c>
      <c r="H304" s="23">
        <f t="shared" si="32"/>
        <v>16</v>
      </c>
      <c r="I304" s="23">
        <f t="shared" si="33"/>
        <v>206</v>
      </c>
    </row>
    <row r="305" spans="1:9" x14ac:dyDescent="0.25">
      <c r="A305" s="22" t="str">
        <f t="shared" si="30"/>
        <v>City of Yonkers Ward 10 ED 3</v>
      </c>
      <c r="B305" s="11">
        <v>251003</v>
      </c>
      <c r="C305" s="11">
        <v>117</v>
      </c>
      <c r="D305" s="11">
        <v>130</v>
      </c>
      <c r="E305" s="11">
        <v>9</v>
      </c>
      <c r="F305" s="11">
        <v>0</v>
      </c>
      <c r="G305" s="23">
        <f t="shared" si="31"/>
        <v>256</v>
      </c>
      <c r="H305" s="23">
        <f t="shared" si="32"/>
        <v>8</v>
      </c>
      <c r="I305" s="23">
        <f t="shared" si="33"/>
        <v>264</v>
      </c>
    </row>
    <row r="306" spans="1:9" x14ac:dyDescent="0.25">
      <c r="A306" s="22" t="str">
        <f t="shared" si="30"/>
        <v>City of Yonkers Ward 10 ED 4</v>
      </c>
      <c r="B306" s="11">
        <v>251004</v>
      </c>
      <c r="C306" s="11">
        <v>83</v>
      </c>
      <c r="D306" s="11">
        <v>118</v>
      </c>
      <c r="E306" s="11">
        <v>6</v>
      </c>
      <c r="F306" s="11">
        <v>0</v>
      </c>
      <c r="G306" s="23">
        <f t="shared" si="31"/>
        <v>207</v>
      </c>
      <c r="H306" s="23">
        <f t="shared" si="32"/>
        <v>15</v>
      </c>
      <c r="I306" s="23">
        <f t="shared" si="33"/>
        <v>222</v>
      </c>
    </row>
    <row r="307" spans="1:9" x14ac:dyDescent="0.25">
      <c r="A307" s="22" t="str">
        <f t="shared" si="30"/>
        <v>City of Yonkers Ward 10 ED 5</v>
      </c>
      <c r="B307" s="11">
        <v>251005</v>
      </c>
      <c r="C307" s="11">
        <v>63</v>
      </c>
      <c r="D307" s="11">
        <v>110</v>
      </c>
      <c r="E307" s="11">
        <v>6</v>
      </c>
      <c r="F307" s="11">
        <v>0</v>
      </c>
      <c r="G307" s="23">
        <f t="shared" si="31"/>
        <v>179</v>
      </c>
      <c r="H307" s="23">
        <f t="shared" si="32"/>
        <v>11</v>
      </c>
      <c r="I307" s="23">
        <f t="shared" si="33"/>
        <v>190</v>
      </c>
    </row>
    <row r="308" spans="1:9" x14ac:dyDescent="0.25">
      <c r="A308" s="22" t="str">
        <f t="shared" si="30"/>
        <v>City of Yonkers Ward 10 ED 6</v>
      </c>
      <c r="B308" s="11">
        <v>251006</v>
      </c>
      <c r="C308" s="11">
        <v>300</v>
      </c>
      <c r="D308" s="11">
        <v>37</v>
      </c>
      <c r="E308" s="11">
        <v>9</v>
      </c>
      <c r="F308" s="11">
        <v>0</v>
      </c>
      <c r="G308" s="23">
        <f t="shared" si="31"/>
        <v>346</v>
      </c>
      <c r="H308" s="23">
        <f t="shared" si="32"/>
        <v>15</v>
      </c>
      <c r="I308" s="23">
        <f t="shared" si="33"/>
        <v>361</v>
      </c>
    </row>
    <row r="309" spans="1:9" x14ac:dyDescent="0.25">
      <c r="A309" s="22" t="str">
        <f t="shared" si="30"/>
        <v>City of Yonkers Ward 10 ED 7</v>
      </c>
      <c r="B309" s="11">
        <v>251007</v>
      </c>
      <c r="C309" s="11">
        <v>203</v>
      </c>
      <c r="D309" s="11">
        <v>231</v>
      </c>
      <c r="E309" s="11">
        <v>12</v>
      </c>
      <c r="F309" s="11">
        <v>0</v>
      </c>
      <c r="G309" s="23">
        <f t="shared" si="31"/>
        <v>446</v>
      </c>
      <c r="H309" s="23">
        <f t="shared" si="32"/>
        <v>29</v>
      </c>
      <c r="I309" s="23">
        <f t="shared" si="33"/>
        <v>475</v>
      </c>
    </row>
    <row r="310" spans="1:9" x14ac:dyDescent="0.25">
      <c r="A310" s="22" t="str">
        <f t="shared" si="30"/>
        <v>City of Yonkers Ward 10 ED 8</v>
      </c>
      <c r="B310" s="11">
        <v>251008</v>
      </c>
      <c r="C310" s="11">
        <v>94</v>
      </c>
      <c r="D310" s="11">
        <v>156</v>
      </c>
      <c r="E310" s="11">
        <v>7</v>
      </c>
      <c r="F310" s="11">
        <v>0</v>
      </c>
      <c r="G310" s="23">
        <f t="shared" si="31"/>
        <v>257</v>
      </c>
      <c r="H310" s="23">
        <f t="shared" si="32"/>
        <v>20</v>
      </c>
      <c r="I310" s="23">
        <f t="shared" si="33"/>
        <v>277</v>
      </c>
    </row>
    <row r="311" spans="1:9" x14ac:dyDescent="0.25">
      <c r="A311" s="22" t="str">
        <f t="shared" si="30"/>
        <v>City of Yonkers Ward 10 ED 9</v>
      </c>
      <c r="B311" s="11">
        <v>251009</v>
      </c>
      <c r="C311" s="11">
        <v>169</v>
      </c>
      <c r="D311" s="11">
        <v>216</v>
      </c>
      <c r="E311" s="11">
        <v>10</v>
      </c>
      <c r="F311" s="11">
        <v>0</v>
      </c>
      <c r="G311" s="23">
        <f t="shared" si="31"/>
        <v>395</v>
      </c>
      <c r="H311" s="23">
        <f t="shared" si="32"/>
        <v>38</v>
      </c>
      <c r="I311" s="23">
        <f t="shared" si="33"/>
        <v>433</v>
      </c>
    </row>
    <row r="312" spans="1:9" x14ac:dyDescent="0.25">
      <c r="A312" s="22" t="str">
        <f t="shared" si="30"/>
        <v>City of Yonkers Ward 10 ED 11</v>
      </c>
      <c r="B312" s="11">
        <v>251011</v>
      </c>
      <c r="C312" s="11">
        <v>208</v>
      </c>
      <c r="D312" s="11">
        <v>218</v>
      </c>
      <c r="E312" s="11">
        <v>11</v>
      </c>
      <c r="F312" s="11">
        <v>0</v>
      </c>
      <c r="G312" s="23">
        <f t="shared" si="31"/>
        <v>437</v>
      </c>
      <c r="H312" s="23">
        <f t="shared" si="32"/>
        <v>28</v>
      </c>
      <c r="I312" s="23">
        <f t="shared" si="33"/>
        <v>465</v>
      </c>
    </row>
    <row r="313" spans="1:9" x14ac:dyDescent="0.25">
      <c r="A313" s="22" t="str">
        <f t="shared" si="30"/>
        <v>City of Yonkers Ward 10 ED 12</v>
      </c>
      <c r="B313" s="11">
        <v>251012</v>
      </c>
      <c r="C313" s="11">
        <v>188</v>
      </c>
      <c r="D313" s="11">
        <v>106</v>
      </c>
      <c r="E313" s="11">
        <v>9</v>
      </c>
      <c r="F313" s="11">
        <v>0</v>
      </c>
      <c r="G313" s="23">
        <f t="shared" si="31"/>
        <v>303</v>
      </c>
      <c r="H313" s="23">
        <f t="shared" si="32"/>
        <v>25</v>
      </c>
      <c r="I313" s="23">
        <f t="shared" si="33"/>
        <v>328</v>
      </c>
    </row>
    <row r="314" spans="1:9" x14ac:dyDescent="0.25">
      <c r="A314" s="22" t="str">
        <f t="shared" si="30"/>
        <v>City of Yonkers Ward 10 ED 13</v>
      </c>
      <c r="B314" s="11">
        <v>251013</v>
      </c>
      <c r="C314" s="11">
        <v>69</v>
      </c>
      <c r="D314" s="11">
        <v>51</v>
      </c>
      <c r="E314" s="11">
        <v>4</v>
      </c>
      <c r="F314" s="11">
        <v>0</v>
      </c>
      <c r="G314" s="23">
        <f t="shared" si="31"/>
        <v>124</v>
      </c>
      <c r="H314" s="23">
        <f t="shared" si="32"/>
        <v>8</v>
      </c>
      <c r="I314" s="23">
        <f t="shared" si="33"/>
        <v>132</v>
      </c>
    </row>
    <row r="315" spans="1:9" x14ac:dyDescent="0.25">
      <c r="A315" s="22" t="str">
        <f t="shared" si="30"/>
        <v>City of Yonkers Ward 10 ED 14</v>
      </c>
      <c r="B315" s="11">
        <v>251014</v>
      </c>
      <c r="C315" s="11">
        <v>162</v>
      </c>
      <c r="D315" s="11">
        <v>287</v>
      </c>
      <c r="E315" s="11">
        <v>13</v>
      </c>
      <c r="F315" s="11">
        <v>0</v>
      </c>
      <c r="G315" s="23">
        <f t="shared" si="31"/>
        <v>462</v>
      </c>
      <c r="H315" s="23">
        <f t="shared" si="32"/>
        <v>19</v>
      </c>
      <c r="I315" s="23">
        <f t="shared" si="33"/>
        <v>481</v>
      </c>
    </row>
    <row r="316" spans="1:9" x14ac:dyDescent="0.25">
      <c r="A316" s="22" t="str">
        <f t="shared" si="30"/>
        <v>City of Yonkers Ward 10 ED 15</v>
      </c>
      <c r="B316" s="11">
        <v>251015</v>
      </c>
      <c r="C316" s="11">
        <v>104</v>
      </c>
      <c r="D316" s="11">
        <v>44</v>
      </c>
      <c r="E316" s="11">
        <v>7</v>
      </c>
      <c r="F316" s="11">
        <v>0</v>
      </c>
      <c r="G316" s="23">
        <f t="shared" si="31"/>
        <v>155</v>
      </c>
      <c r="H316" s="23">
        <f t="shared" si="32"/>
        <v>10</v>
      </c>
      <c r="I316" s="23">
        <f t="shared" si="33"/>
        <v>165</v>
      </c>
    </row>
    <row r="317" spans="1:9" x14ac:dyDescent="0.25">
      <c r="A317" s="22" t="str">
        <f t="shared" si="30"/>
        <v>City of Yonkers Ward 10 ED 16</v>
      </c>
      <c r="B317" s="11">
        <v>251016</v>
      </c>
      <c r="C317" s="11">
        <v>165</v>
      </c>
      <c r="D317" s="11">
        <v>225</v>
      </c>
      <c r="E317" s="11">
        <v>10</v>
      </c>
      <c r="F317" s="11">
        <v>0</v>
      </c>
      <c r="G317" s="23">
        <f t="shared" si="31"/>
        <v>400</v>
      </c>
      <c r="H317" s="23">
        <f t="shared" si="32"/>
        <v>22</v>
      </c>
      <c r="I317" s="23">
        <f t="shared" si="33"/>
        <v>422</v>
      </c>
    </row>
    <row r="318" spans="1:9" x14ac:dyDescent="0.25">
      <c r="A318" s="22" t="str">
        <f t="shared" si="30"/>
        <v>City of Yonkers Ward 10 ED 17</v>
      </c>
      <c r="B318" s="11">
        <v>251017</v>
      </c>
      <c r="C318" s="11">
        <v>5</v>
      </c>
      <c r="D318" s="11">
        <v>9</v>
      </c>
      <c r="E318" s="11">
        <v>2</v>
      </c>
      <c r="F318" s="11">
        <v>0</v>
      </c>
      <c r="G318" s="23">
        <f t="shared" si="31"/>
        <v>16</v>
      </c>
      <c r="H318" s="23">
        <f t="shared" si="32"/>
        <v>2</v>
      </c>
      <c r="I318" s="23">
        <f t="shared" si="33"/>
        <v>18</v>
      </c>
    </row>
    <row r="319" spans="1:9" x14ac:dyDescent="0.25">
      <c r="A319" s="22" t="str">
        <f t="shared" si="30"/>
        <v>City of Yonkers Ward 10 ED 18</v>
      </c>
      <c r="B319" s="11">
        <v>251018</v>
      </c>
      <c r="C319" s="11">
        <v>19</v>
      </c>
      <c r="D319" s="11">
        <v>21</v>
      </c>
      <c r="E319" s="11">
        <v>3</v>
      </c>
      <c r="F319" s="11">
        <v>0</v>
      </c>
      <c r="G319" s="23">
        <f t="shared" si="31"/>
        <v>43</v>
      </c>
      <c r="H319" s="23">
        <f t="shared" si="32"/>
        <v>3</v>
      </c>
      <c r="I319" s="23">
        <f t="shared" si="33"/>
        <v>46</v>
      </c>
    </row>
    <row r="320" spans="1:9" x14ac:dyDescent="0.25">
      <c r="A320" s="22" t="str">
        <f t="shared" si="30"/>
        <v>City of Yonkers Ward 10 ED 20</v>
      </c>
      <c r="B320" s="11">
        <v>251020</v>
      </c>
      <c r="C320" s="11">
        <v>182</v>
      </c>
      <c r="D320" s="11">
        <v>215</v>
      </c>
      <c r="E320" s="11">
        <v>7</v>
      </c>
      <c r="F320" s="11">
        <v>0</v>
      </c>
      <c r="G320" s="23">
        <f t="shared" si="31"/>
        <v>404</v>
      </c>
      <c r="H320" s="23">
        <f t="shared" si="32"/>
        <v>18</v>
      </c>
      <c r="I320" s="23">
        <f t="shared" si="33"/>
        <v>422</v>
      </c>
    </row>
    <row r="321" spans="1:9" x14ac:dyDescent="0.25">
      <c r="A321" s="22" t="str">
        <f t="shared" si="30"/>
        <v>City of Yonkers Ward 10 ED 21</v>
      </c>
      <c r="B321" s="11">
        <v>251021</v>
      </c>
      <c r="C321" s="11">
        <v>25</v>
      </c>
      <c r="D321" s="11">
        <v>63</v>
      </c>
      <c r="E321" s="11">
        <v>5</v>
      </c>
      <c r="F321" s="11">
        <v>0</v>
      </c>
      <c r="G321" s="23">
        <f t="shared" si="31"/>
        <v>93</v>
      </c>
      <c r="H321" s="23">
        <f t="shared" si="32"/>
        <v>8</v>
      </c>
      <c r="I321" s="23">
        <f t="shared" si="33"/>
        <v>101</v>
      </c>
    </row>
    <row r="322" spans="1:9" ht="13.8" thickBot="1" x14ac:dyDescent="0.3">
      <c r="A322" s="18" t="str">
        <f t="shared" si="30"/>
        <v>City of Yonkers Ward 10 ED 25</v>
      </c>
      <c r="B322" s="19">
        <v>251025</v>
      </c>
      <c r="C322" s="19">
        <v>159</v>
      </c>
      <c r="D322" s="19">
        <v>160</v>
      </c>
      <c r="E322" s="19">
        <v>10</v>
      </c>
      <c r="F322" s="19">
        <v>0</v>
      </c>
      <c r="G322" s="19">
        <f t="shared" si="31"/>
        <v>329</v>
      </c>
      <c r="H322" s="19">
        <f t="shared" si="32"/>
        <v>17</v>
      </c>
      <c r="I322" s="19">
        <f t="shared" si="33"/>
        <v>346</v>
      </c>
    </row>
    <row r="323" spans="1:9" x14ac:dyDescent="0.25">
      <c r="A323" s="22"/>
      <c r="B323" s="13" t="s">
        <v>977</v>
      </c>
      <c r="C323" s="11">
        <f>SUM(C304:C322)</f>
        <v>2418</v>
      </c>
      <c r="D323" s="11">
        <f t="shared" ref="D323:I323" si="36">SUM(D304:D322)</f>
        <v>2481</v>
      </c>
      <c r="E323" s="11">
        <f t="shared" si="36"/>
        <v>143</v>
      </c>
      <c r="F323" s="11">
        <f t="shared" si="36"/>
        <v>0</v>
      </c>
      <c r="G323" s="11">
        <f t="shared" si="36"/>
        <v>5042</v>
      </c>
      <c r="H323" s="11">
        <f t="shared" si="36"/>
        <v>312</v>
      </c>
      <c r="I323" s="11">
        <f t="shared" si="36"/>
        <v>5354</v>
      </c>
    </row>
    <row r="324" spans="1:9" x14ac:dyDescent="0.25">
      <c r="A324" s="22" t="str">
        <f t="shared" si="30"/>
        <v>City of Yonkers Ward 11 ED 6</v>
      </c>
      <c r="B324" s="11">
        <v>251106</v>
      </c>
      <c r="C324" s="11">
        <v>64</v>
      </c>
      <c r="D324" s="11">
        <v>67</v>
      </c>
      <c r="E324" s="11">
        <v>5</v>
      </c>
      <c r="F324" s="11">
        <v>0</v>
      </c>
      <c r="G324" s="23">
        <f t="shared" si="31"/>
        <v>136</v>
      </c>
      <c r="H324" s="23">
        <f t="shared" si="32"/>
        <v>8</v>
      </c>
      <c r="I324" s="23">
        <f t="shared" si="33"/>
        <v>144</v>
      </c>
    </row>
    <row r="325" spans="1:9" x14ac:dyDescent="0.25">
      <c r="A325" s="22" t="str">
        <f t="shared" si="30"/>
        <v>City of Yonkers Ward 11 ED 9</v>
      </c>
      <c r="B325" s="11">
        <v>251109</v>
      </c>
      <c r="C325" s="11">
        <v>93</v>
      </c>
      <c r="D325" s="11">
        <v>129</v>
      </c>
      <c r="E325" s="11">
        <v>9</v>
      </c>
      <c r="F325" s="11">
        <v>0</v>
      </c>
      <c r="G325" s="23">
        <f t="shared" si="31"/>
        <v>231</v>
      </c>
      <c r="H325" s="23">
        <f t="shared" si="32"/>
        <v>13</v>
      </c>
      <c r="I325" s="23">
        <f t="shared" si="33"/>
        <v>244</v>
      </c>
    </row>
    <row r="326" spans="1:9" ht="13.8" thickBot="1" x14ac:dyDescent="0.3">
      <c r="A326" s="18" t="str">
        <f t="shared" si="30"/>
        <v>City of Yonkers Ward 11 ED 14</v>
      </c>
      <c r="B326" s="19">
        <v>251114</v>
      </c>
      <c r="C326" s="19">
        <v>154</v>
      </c>
      <c r="D326" s="19">
        <v>86</v>
      </c>
      <c r="E326" s="19">
        <v>14</v>
      </c>
      <c r="F326" s="19">
        <v>0</v>
      </c>
      <c r="G326" s="19">
        <f t="shared" si="31"/>
        <v>254</v>
      </c>
      <c r="H326" s="19">
        <f t="shared" si="32"/>
        <v>40</v>
      </c>
      <c r="I326" s="19">
        <f t="shared" si="33"/>
        <v>294</v>
      </c>
    </row>
    <row r="327" spans="1:9" x14ac:dyDescent="0.25">
      <c r="A327" s="22"/>
      <c r="B327" s="13" t="s">
        <v>977</v>
      </c>
      <c r="C327" s="11">
        <f>SUM(C324:C326)</f>
        <v>311</v>
      </c>
      <c r="D327" s="11">
        <f t="shared" ref="D327:I327" si="37">SUM(D324:D326)</f>
        <v>282</v>
      </c>
      <c r="E327" s="11">
        <f t="shared" si="37"/>
        <v>28</v>
      </c>
      <c r="F327" s="11">
        <f t="shared" si="37"/>
        <v>0</v>
      </c>
      <c r="G327" s="11">
        <f t="shared" si="37"/>
        <v>621</v>
      </c>
      <c r="H327" s="11">
        <f t="shared" si="37"/>
        <v>61</v>
      </c>
      <c r="I327" s="11">
        <f t="shared" si="37"/>
        <v>682</v>
      </c>
    </row>
    <row r="328" spans="1:9" ht="12.75" customHeight="1" x14ac:dyDescent="0.25">
      <c r="A328" s="22" t="str">
        <f t="shared" si="30"/>
        <v>City of Yonkers Ward 12 ED 1</v>
      </c>
      <c r="B328" s="11">
        <v>251201</v>
      </c>
      <c r="C328" s="11">
        <v>93</v>
      </c>
      <c r="D328" s="11">
        <v>87</v>
      </c>
      <c r="E328" s="11">
        <v>7</v>
      </c>
      <c r="F328" s="11">
        <v>0</v>
      </c>
      <c r="G328" s="23">
        <f t="shared" si="31"/>
        <v>187</v>
      </c>
      <c r="H328" s="23">
        <f t="shared" si="32"/>
        <v>27</v>
      </c>
      <c r="I328" s="23">
        <f t="shared" si="33"/>
        <v>214</v>
      </c>
    </row>
    <row r="329" spans="1:9" ht="12.75" customHeight="1" x14ac:dyDescent="0.25">
      <c r="A329" s="22" t="str">
        <f t="shared" si="30"/>
        <v>City of Yonkers Ward 12 ED 3</v>
      </c>
      <c r="B329" s="11">
        <v>251203</v>
      </c>
      <c r="C329" s="11">
        <v>66</v>
      </c>
      <c r="D329" s="11">
        <v>89</v>
      </c>
      <c r="E329" s="11">
        <v>3</v>
      </c>
      <c r="F329" s="11">
        <v>0</v>
      </c>
      <c r="G329" s="23">
        <f t="shared" si="31"/>
        <v>158</v>
      </c>
      <c r="H329" s="23">
        <f t="shared" si="32"/>
        <v>16</v>
      </c>
      <c r="I329" s="23">
        <f t="shared" si="33"/>
        <v>174</v>
      </c>
    </row>
    <row r="330" spans="1:9" x14ac:dyDescent="0.25">
      <c r="A330" s="22" t="str">
        <f t="shared" si="30"/>
        <v>City of Yonkers Ward 12 ED 5</v>
      </c>
      <c r="B330" s="11">
        <v>251205</v>
      </c>
      <c r="C330" s="11">
        <v>66</v>
      </c>
      <c r="D330" s="11">
        <v>89</v>
      </c>
      <c r="E330" s="11">
        <v>4</v>
      </c>
      <c r="F330" s="11">
        <v>0</v>
      </c>
      <c r="G330" s="23">
        <f t="shared" si="31"/>
        <v>159</v>
      </c>
      <c r="H330" s="23">
        <f t="shared" si="32"/>
        <v>19</v>
      </c>
      <c r="I330" s="23">
        <f t="shared" si="33"/>
        <v>178</v>
      </c>
    </row>
    <row r="331" spans="1:9" x14ac:dyDescent="0.25">
      <c r="A331" s="22" t="str">
        <f t="shared" si="30"/>
        <v>City of Yonkers Ward 12 ED 8</v>
      </c>
      <c r="B331" s="11">
        <v>251208</v>
      </c>
      <c r="C331" s="11">
        <v>151</v>
      </c>
      <c r="D331" s="11">
        <v>207</v>
      </c>
      <c r="E331" s="11">
        <v>15</v>
      </c>
      <c r="F331" s="11">
        <v>0</v>
      </c>
      <c r="G331" s="23">
        <f t="shared" si="31"/>
        <v>373</v>
      </c>
      <c r="H331" s="23">
        <f t="shared" si="32"/>
        <v>24</v>
      </c>
      <c r="I331" s="23">
        <f t="shared" si="33"/>
        <v>397</v>
      </c>
    </row>
    <row r="332" spans="1:9" x14ac:dyDescent="0.25">
      <c r="A332" s="22" t="str">
        <f t="shared" si="30"/>
        <v xml:space="preserve">City of Yonkers Ward 12 ED 10 </v>
      </c>
      <c r="B332" s="11">
        <v>251210</v>
      </c>
      <c r="C332" s="11">
        <v>98</v>
      </c>
      <c r="D332" s="11">
        <v>70</v>
      </c>
      <c r="E332" s="11">
        <v>7</v>
      </c>
      <c r="F332" s="11">
        <v>0</v>
      </c>
      <c r="G332" s="23">
        <f t="shared" si="31"/>
        <v>175</v>
      </c>
      <c r="H332" s="23">
        <f t="shared" si="32"/>
        <v>11</v>
      </c>
      <c r="I332" s="23">
        <f t="shared" si="33"/>
        <v>186</v>
      </c>
    </row>
    <row r="333" spans="1:9" x14ac:dyDescent="0.25">
      <c r="A333" s="22" t="str">
        <f t="shared" si="30"/>
        <v>City of Yonkers Ward 12 ED 11</v>
      </c>
      <c r="B333" s="11">
        <v>251211</v>
      </c>
      <c r="C333" s="11">
        <v>72</v>
      </c>
      <c r="D333" s="11">
        <v>66</v>
      </c>
      <c r="E333" s="11">
        <v>1</v>
      </c>
      <c r="F333" s="11">
        <v>0</v>
      </c>
      <c r="G333" s="23">
        <f t="shared" si="31"/>
        <v>139</v>
      </c>
      <c r="H333" s="23">
        <f t="shared" si="32"/>
        <v>12</v>
      </c>
      <c r="I333" s="23">
        <f t="shared" si="33"/>
        <v>151</v>
      </c>
    </row>
    <row r="334" spans="1:9" x14ac:dyDescent="0.25">
      <c r="A334" s="22" t="str">
        <f t="shared" si="30"/>
        <v>City of Yonkers Ward 12 ED 12</v>
      </c>
      <c r="B334" s="11">
        <v>251212</v>
      </c>
      <c r="C334" s="11">
        <v>39</v>
      </c>
      <c r="D334" s="11">
        <v>101</v>
      </c>
      <c r="E334" s="11">
        <v>1</v>
      </c>
      <c r="F334" s="11">
        <v>0</v>
      </c>
      <c r="G334" s="23">
        <f t="shared" si="31"/>
        <v>141</v>
      </c>
      <c r="H334" s="23">
        <f t="shared" si="32"/>
        <v>17</v>
      </c>
      <c r="I334" s="23">
        <f t="shared" si="33"/>
        <v>158</v>
      </c>
    </row>
    <row r="335" spans="1:9" x14ac:dyDescent="0.25">
      <c r="A335" s="22" t="str">
        <f t="shared" si="30"/>
        <v>City of Yonkers Ward 12 ED 15</v>
      </c>
      <c r="B335" s="11">
        <v>251215</v>
      </c>
      <c r="C335" s="11">
        <v>20</v>
      </c>
      <c r="D335" s="11">
        <v>33</v>
      </c>
      <c r="E335" s="11">
        <v>0</v>
      </c>
      <c r="F335" s="11">
        <v>0</v>
      </c>
      <c r="G335" s="23">
        <f t="shared" si="31"/>
        <v>53</v>
      </c>
      <c r="H335" s="23">
        <f t="shared" si="32"/>
        <v>6</v>
      </c>
      <c r="I335" s="23">
        <f t="shared" si="33"/>
        <v>59</v>
      </c>
    </row>
    <row r="336" spans="1:9" x14ac:dyDescent="0.25">
      <c r="A336" s="22" t="str">
        <f t="shared" si="30"/>
        <v>City of Yonkers Ward 12 ED 16</v>
      </c>
      <c r="B336" s="11">
        <v>251216</v>
      </c>
      <c r="C336" s="11">
        <v>136</v>
      </c>
      <c r="D336" s="11">
        <v>140</v>
      </c>
      <c r="E336" s="11">
        <v>8</v>
      </c>
      <c r="F336" s="11">
        <v>0</v>
      </c>
      <c r="G336" s="23">
        <f t="shared" si="31"/>
        <v>284</v>
      </c>
      <c r="H336" s="23">
        <f t="shared" si="32"/>
        <v>26</v>
      </c>
      <c r="I336" s="23">
        <f t="shared" si="33"/>
        <v>310</v>
      </c>
    </row>
    <row r="337" spans="1:9" x14ac:dyDescent="0.25">
      <c r="A337" s="22" t="str">
        <f t="shared" si="30"/>
        <v>City of Yonkers Ward 12 ED 17</v>
      </c>
      <c r="B337" s="11">
        <v>251217</v>
      </c>
      <c r="C337" s="11">
        <v>23</v>
      </c>
      <c r="D337" s="11">
        <v>28</v>
      </c>
      <c r="E337" s="11">
        <v>5</v>
      </c>
      <c r="F337" s="11">
        <v>0</v>
      </c>
      <c r="G337" s="23">
        <f t="shared" si="31"/>
        <v>56</v>
      </c>
      <c r="H337" s="23">
        <f t="shared" si="32"/>
        <v>12</v>
      </c>
      <c r="I337" s="23">
        <f t="shared" si="33"/>
        <v>68</v>
      </c>
    </row>
    <row r="338" spans="1:9" x14ac:dyDescent="0.25">
      <c r="A338" s="22" t="str">
        <f>VLOOKUP(B338,KEY,3,FALSE)</f>
        <v>City of Yonkers Ward 12 ED 18</v>
      </c>
      <c r="B338" s="11">
        <v>251218</v>
      </c>
      <c r="C338" s="11">
        <v>179</v>
      </c>
      <c r="D338" s="11">
        <v>81</v>
      </c>
      <c r="E338" s="11">
        <v>17</v>
      </c>
      <c r="F338" s="11">
        <v>0</v>
      </c>
      <c r="G338" s="23">
        <f t="shared" si="31"/>
        <v>277</v>
      </c>
      <c r="H338" s="23">
        <f t="shared" si="32"/>
        <v>27</v>
      </c>
      <c r="I338" s="23">
        <f t="shared" si="33"/>
        <v>304</v>
      </c>
    </row>
    <row r="339" spans="1:9" x14ac:dyDescent="0.25">
      <c r="A339" s="22" t="str">
        <f>VLOOKUP(B339,KEY,3,FALSE)</f>
        <v>City of Yonkers Ward 12 ED 19</v>
      </c>
      <c r="B339" s="11">
        <v>251219</v>
      </c>
      <c r="C339" s="11">
        <v>58</v>
      </c>
      <c r="D339" s="11">
        <v>46</v>
      </c>
      <c r="E339" s="11">
        <v>2</v>
      </c>
      <c r="F339" s="11">
        <v>0</v>
      </c>
      <c r="G339" s="23">
        <f t="shared" si="31"/>
        <v>106</v>
      </c>
      <c r="H339" s="23">
        <f t="shared" si="32"/>
        <v>5</v>
      </c>
      <c r="I339" s="23">
        <f t="shared" si="33"/>
        <v>111</v>
      </c>
    </row>
    <row r="340" spans="1:9" ht="13.8" thickBot="1" x14ac:dyDescent="0.3">
      <c r="A340" s="18" t="str">
        <f>VLOOKUP(B340,KEY,3,FALSE)</f>
        <v>City of Yonkers Ward 12 ED 20</v>
      </c>
      <c r="B340" s="19">
        <v>251220</v>
      </c>
      <c r="C340" s="19">
        <v>22</v>
      </c>
      <c r="D340" s="19">
        <v>5</v>
      </c>
      <c r="E340" s="19">
        <v>2</v>
      </c>
      <c r="F340" s="19">
        <v>0</v>
      </c>
      <c r="G340" s="19">
        <f t="shared" si="31"/>
        <v>29</v>
      </c>
      <c r="H340" s="19">
        <f t="shared" si="32"/>
        <v>3</v>
      </c>
      <c r="I340" s="19">
        <f t="shared" si="33"/>
        <v>32</v>
      </c>
    </row>
    <row r="341" spans="1:9" ht="13.8" x14ac:dyDescent="0.3">
      <c r="A341" s="15" t="s">
        <v>663</v>
      </c>
      <c r="B341" s="13" t="s">
        <v>977</v>
      </c>
      <c r="C341" s="11">
        <f>SUM(C328:C340)</f>
        <v>1023</v>
      </c>
      <c r="D341" s="11">
        <f t="shared" ref="D341:I341" si="38">SUM(D328:D340)</f>
        <v>1042</v>
      </c>
      <c r="E341" s="11">
        <f t="shared" si="38"/>
        <v>72</v>
      </c>
      <c r="F341" s="11">
        <f t="shared" si="38"/>
        <v>0</v>
      </c>
      <c r="G341" s="11">
        <f t="shared" si="38"/>
        <v>2137</v>
      </c>
      <c r="H341" s="11">
        <f t="shared" si="38"/>
        <v>205</v>
      </c>
      <c r="I341" s="11">
        <f t="shared" si="38"/>
        <v>2342</v>
      </c>
    </row>
    <row r="342" spans="1:9" ht="13.8" x14ac:dyDescent="0.3">
      <c r="A342" s="15"/>
      <c r="B342" s="13"/>
      <c r="C342" s="11"/>
      <c r="D342" s="11"/>
      <c r="E342" s="11"/>
      <c r="F342" s="11"/>
      <c r="G342" s="11"/>
      <c r="H342" s="11"/>
      <c r="I342" s="11"/>
    </row>
    <row r="343" spans="1:9" ht="13.8" x14ac:dyDescent="0.3">
      <c r="A343" s="15" t="s">
        <v>658</v>
      </c>
      <c r="B343" s="11"/>
      <c r="C343" s="11"/>
      <c r="D343" s="11"/>
      <c r="E343" s="11"/>
      <c r="F343" s="11"/>
      <c r="G343" s="11"/>
      <c r="H343" s="11"/>
      <c r="I343" s="11"/>
    </row>
    <row r="344" spans="1:9" ht="13.8" x14ac:dyDescent="0.3">
      <c r="A344" s="15" t="s">
        <v>663</v>
      </c>
      <c r="B344" s="14" t="s">
        <v>659</v>
      </c>
      <c r="C344" s="11">
        <f>SUM(C143,C165,C191,C210,C217,C240,C266,C286,C303,C323,C327,C341)</f>
        <v>19314</v>
      </c>
      <c r="D344" s="11">
        <f t="shared" ref="D344:I344" si="39">SUM(D143,D165,D191,D210,D217,D240,D266,D286,D303,D323,D327,D341)</f>
        <v>13208</v>
      </c>
      <c r="E344" s="11">
        <f t="shared" si="39"/>
        <v>1131</v>
      </c>
      <c r="F344" s="11">
        <f t="shared" si="39"/>
        <v>13</v>
      </c>
      <c r="G344" s="11">
        <f t="shared" si="39"/>
        <v>33666</v>
      </c>
      <c r="H344" s="11">
        <f t="shared" si="39"/>
        <v>2258</v>
      </c>
      <c r="I344" s="11">
        <f t="shared" si="39"/>
        <v>35924</v>
      </c>
    </row>
    <row r="345" spans="1:9" ht="13.8" x14ac:dyDescent="0.3">
      <c r="A345" s="15"/>
      <c r="B345" s="14"/>
    </row>
    <row r="346" spans="1:9" ht="13.8" x14ac:dyDescent="0.3">
      <c r="A346" s="15" t="s">
        <v>660</v>
      </c>
      <c r="B346" s="12"/>
    </row>
    <row r="347" spans="1:9" ht="13.8" x14ac:dyDescent="0.3">
      <c r="A347" s="15" t="s">
        <v>663</v>
      </c>
      <c r="B347" s="14" t="s">
        <v>659</v>
      </c>
      <c r="C347" s="11">
        <f>SUM(C84,C127)</f>
        <v>33379</v>
      </c>
      <c r="D347" s="11">
        <f t="shared" ref="D347:I347" si="40">SUM(D84,D127)</f>
        <v>17341</v>
      </c>
      <c r="E347" s="11">
        <f t="shared" si="40"/>
        <v>2396</v>
      </c>
      <c r="F347" s="11">
        <f t="shared" si="40"/>
        <v>7</v>
      </c>
      <c r="G347" s="11">
        <f t="shared" si="40"/>
        <v>53123</v>
      </c>
      <c r="H347" s="11">
        <f t="shared" si="40"/>
        <v>2347</v>
      </c>
      <c r="I347" s="11">
        <f t="shared" si="40"/>
        <v>55470</v>
      </c>
    </row>
    <row r="348" spans="1:9" x14ac:dyDescent="0.25">
      <c r="A348" s="16"/>
      <c r="B348" s="12"/>
    </row>
    <row r="349" spans="1:9" ht="13.8" x14ac:dyDescent="0.3">
      <c r="A349" s="15" t="s">
        <v>661</v>
      </c>
      <c r="B349" s="12"/>
    </row>
    <row r="350" spans="1:9" ht="13.8" x14ac:dyDescent="0.3">
      <c r="A350" s="15" t="s">
        <v>663</v>
      </c>
      <c r="B350" s="14" t="s">
        <v>659</v>
      </c>
      <c r="C350" s="11">
        <f>SUM(C143,C165,C191,C210,C217,C240,C266,C286,C303,C323,C327,C341)</f>
        <v>19314</v>
      </c>
      <c r="D350" s="11">
        <f t="shared" ref="D350:I350" si="41">SUM(D143,D165,D191,D210,D217,D240,D266,D286,D303,D323,D327,D341)</f>
        <v>13208</v>
      </c>
      <c r="E350" s="11">
        <f t="shared" si="41"/>
        <v>1131</v>
      </c>
      <c r="F350" s="11">
        <f t="shared" si="41"/>
        <v>13</v>
      </c>
      <c r="G350" s="11">
        <f t="shared" si="41"/>
        <v>33666</v>
      </c>
      <c r="H350" s="11">
        <f t="shared" si="41"/>
        <v>2258</v>
      </c>
      <c r="I350" s="11">
        <f t="shared" si="41"/>
        <v>35924</v>
      </c>
    </row>
    <row r="351" spans="1:9" ht="13.8" x14ac:dyDescent="0.3">
      <c r="A351" s="16"/>
      <c r="B351" s="14" t="s">
        <v>663</v>
      </c>
    </row>
    <row r="352" spans="1:9" ht="13.8" x14ac:dyDescent="0.3">
      <c r="A352" s="15" t="s">
        <v>662</v>
      </c>
      <c r="B352" s="12"/>
    </row>
    <row r="353" spans="1:9" ht="13.8" x14ac:dyDescent="0.3">
      <c r="A353" s="15" t="s">
        <v>663</v>
      </c>
      <c r="B353" s="14" t="s">
        <v>659</v>
      </c>
      <c r="C353" s="11">
        <f>SUM(C350,C347)</f>
        <v>52693</v>
      </c>
      <c r="D353" s="11">
        <f t="shared" ref="D353:I353" si="42">SUM(D350,D347)</f>
        <v>30549</v>
      </c>
      <c r="E353" s="11">
        <f t="shared" si="42"/>
        <v>3527</v>
      </c>
      <c r="F353" s="11">
        <f t="shared" si="42"/>
        <v>20</v>
      </c>
      <c r="G353" s="11">
        <f t="shared" si="42"/>
        <v>86789</v>
      </c>
      <c r="H353" s="11">
        <f t="shared" si="42"/>
        <v>4605</v>
      </c>
      <c r="I353" s="11">
        <f t="shared" si="42"/>
        <v>91394</v>
      </c>
    </row>
  </sheetData>
  <pageMargins left="0" right="0" top="1.75" bottom="0.75" header="1.25" footer="0"/>
  <pageSetup orientation="landscape" horizontalDpi="300" verticalDpi="300" r:id="rId1"/>
  <headerFooter alignWithMargins="0">
    <oddHeader>&amp;L&amp;"Arial Black,Regular"2022 GENERAL&amp;C&amp;"Arial Black,Regular"&amp;16  35TH - SENATORIAL DISTRICT&amp;R&amp;"Arial Black,Regular"&amp;P OF 630</oddHeader>
  </headerFooter>
  <rowBreaks count="17" manualBreakCount="17">
    <brk id="84" max="16383" man="1"/>
    <brk id="127" max="16383" man="1"/>
    <brk id="143" max="16383" man="1"/>
    <brk id="165" max="16383" man="1"/>
    <brk id="178" max="16383" man="1"/>
    <brk id="191" max="16383" man="1"/>
    <brk id="210" max="16383" man="1"/>
    <brk id="217" max="16383" man="1"/>
    <brk id="230" max="16383" man="1"/>
    <brk id="240" max="16383" man="1"/>
    <brk id="256" max="16383" man="1"/>
    <brk id="266" max="16383" man="1"/>
    <brk id="286" max="16383" man="1"/>
    <brk id="303" max="16383" man="1"/>
    <brk id="323" max="16383" man="1"/>
    <brk id="327" max="16383" man="1"/>
    <brk id="34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G83"/>
  <sheetViews>
    <sheetView topLeftCell="A32" zoomScaleNormal="100" workbookViewId="0">
      <selection activeCell="C6" sqref="C6"/>
    </sheetView>
  </sheetViews>
  <sheetFormatPr defaultRowHeight="13.2" x14ac:dyDescent="0.25"/>
  <cols>
    <col min="1" max="1" width="28.109375" bestFit="1" customWidth="1"/>
    <col min="6" max="6" width="9.109375" style="21" customWidth="1"/>
  </cols>
  <sheetData>
    <row r="1" spans="1:7" ht="13.8" x14ac:dyDescent="0.3">
      <c r="A1" s="1" t="s">
        <v>663</v>
      </c>
      <c r="B1" s="2"/>
      <c r="C1" s="2" t="s">
        <v>684</v>
      </c>
      <c r="D1" s="2" t="s">
        <v>982</v>
      </c>
      <c r="E1" s="3"/>
      <c r="G1" s="3"/>
    </row>
    <row r="2" spans="1:7" ht="96" customHeight="1" thickBot="1" x14ac:dyDescent="0.3">
      <c r="A2" s="4"/>
      <c r="B2" s="5" t="s">
        <v>665</v>
      </c>
      <c r="C2" s="5" t="s">
        <v>1062</v>
      </c>
      <c r="D2" s="5" t="s">
        <v>984</v>
      </c>
      <c r="E2" s="5" t="s">
        <v>666</v>
      </c>
      <c r="F2" s="5" t="s">
        <v>667</v>
      </c>
      <c r="G2" s="5" t="s">
        <v>668</v>
      </c>
    </row>
    <row r="3" spans="1:7" x14ac:dyDescent="0.25">
      <c r="A3" t="str">
        <f t="shared" ref="A3:A66" si="0">VLOOKUP(B3,KEY,3,FALSE)</f>
        <v>City of Mount Vernon - 1</v>
      </c>
      <c r="B3" s="11">
        <v>200001</v>
      </c>
      <c r="C3" s="11">
        <v>185</v>
      </c>
      <c r="D3" s="11">
        <v>0</v>
      </c>
      <c r="E3" s="11">
        <f t="shared" ref="E3:E34" si="1">SUM(C3:D3)</f>
        <v>185</v>
      </c>
      <c r="F3" s="13">
        <f>SUM(G3-E3)</f>
        <v>24</v>
      </c>
      <c r="G3" s="11">
        <f t="shared" ref="G3:G34" si="2">VLOOKUP(B3,KEY,2,FALSE)</f>
        <v>209</v>
      </c>
    </row>
    <row r="4" spans="1:7" x14ac:dyDescent="0.25">
      <c r="A4" t="str">
        <f t="shared" si="0"/>
        <v>City of Mount Vernon - 2</v>
      </c>
      <c r="B4" s="11">
        <v>200002</v>
      </c>
      <c r="C4" s="11">
        <v>316</v>
      </c>
      <c r="D4" s="11">
        <v>0</v>
      </c>
      <c r="E4" s="11">
        <f t="shared" si="1"/>
        <v>316</v>
      </c>
      <c r="F4" s="13">
        <f t="shared" ref="F4:F65" si="3">SUM(G4-E4)</f>
        <v>45</v>
      </c>
      <c r="G4" s="11">
        <f t="shared" si="2"/>
        <v>361</v>
      </c>
    </row>
    <row r="5" spans="1:7" x14ac:dyDescent="0.25">
      <c r="A5" t="str">
        <f t="shared" si="0"/>
        <v>City of Mount Vernon - 3</v>
      </c>
      <c r="B5" s="11">
        <v>200003</v>
      </c>
      <c r="C5" s="11">
        <v>192</v>
      </c>
      <c r="D5" s="11">
        <v>0</v>
      </c>
      <c r="E5" s="11">
        <f t="shared" si="1"/>
        <v>192</v>
      </c>
      <c r="F5" s="13">
        <f t="shared" si="3"/>
        <v>19</v>
      </c>
      <c r="G5" s="11">
        <f t="shared" si="2"/>
        <v>211</v>
      </c>
    </row>
    <row r="6" spans="1:7" x14ac:dyDescent="0.25">
      <c r="A6" t="str">
        <f t="shared" si="0"/>
        <v>City of Mount Vernon - 4</v>
      </c>
      <c r="B6" s="11">
        <v>200004</v>
      </c>
      <c r="C6" s="11">
        <v>203</v>
      </c>
      <c r="D6" s="11">
        <v>2</v>
      </c>
      <c r="E6" s="11">
        <f t="shared" si="1"/>
        <v>205</v>
      </c>
      <c r="F6" s="13">
        <f t="shared" si="3"/>
        <v>17</v>
      </c>
      <c r="G6" s="11">
        <f t="shared" si="2"/>
        <v>222</v>
      </c>
    </row>
    <row r="7" spans="1:7" x14ac:dyDescent="0.25">
      <c r="A7" t="str">
        <f t="shared" si="0"/>
        <v>City of Mount Vernon - 5</v>
      </c>
      <c r="B7" s="11">
        <v>200005</v>
      </c>
      <c r="C7" s="11">
        <v>274</v>
      </c>
      <c r="D7" s="11">
        <v>0</v>
      </c>
      <c r="E7" s="11">
        <f t="shared" si="1"/>
        <v>274</v>
      </c>
      <c r="F7" s="13">
        <f t="shared" si="3"/>
        <v>41</v>
      </c>
      <c r="G7" s="11">
        <f t="shared" si="2"/>
        <v>315</v>
      </c>
    </row>
    <row r="8" spans="1:7" x14ac:dyDescent="0.25">
      <c r="A8" t="str">
        <f t="shared" si="0"/>
        <v>City of Mount Vernon - 6</v>
      </c>
      <c r="B8" s="11">
        <v>200006</v>
      </c>
      <c r="C8" s="11">
        <v>262</v>
      </c>
      <c r="D8" s="11">
        <v>0</v>
      </c>
      <c r="E8" s="11">
        <f t="shared" si="1"/>
        <v>262</v>
      </c>
      <c r="F8" s="13">
        <f t="shared" si="3"/>
        <v>43</v>
      </c>
      <c r="G8" s="11">
        <f t="shared" si="2"/>
        <v>305</v>
      </c>
    </row>
    <row r="9" spans="1:7" x14ac:dyDescent="0.25">
      <c r="A9" t="str">
        <f t="shared" si="0"/>
        <v>City of Mount Vernon - 7</v>
      </c>
      <c r="B9" s="11">
        <v>200007</v>
      </c>
      <c r="C9" s="11">
        <v>205</v>
      </c>
      <c r="D9" s="11">
        <v>0</v>
      </c>
      <c r="E9" s="11">
        <f t="shared" si="1"/>
        <v>205</v>
      </c>
      <c r="F9" s="13">
        <f t="shared" si="3"/>
        <v>31</v>
      </c>
      <c r="G9" s="11">
        <f t="shared" si="2"/>
        <v>236</v>
      </c>
    </row>
    <row r="10" spans="1:7" x14ac:dyDescent="0.25">
      <c r="A10" t="str">
        <f t="shared" si="0"/>
        <v>City of Mount Vernon - 8</v>
      </c>
      <c r="B10" s="11">
        <v>200008</v>
      </c>
      <c r="C10" s="11">
        <v>369</v>
      </c>
      <c r="D10" s="11">
        <v>0</v>
      </c>
      <c r="E10" s="11">
        <f t="shared" si="1"/>
        <v>369</v>
      </c>
      <c r="F10" s="13">
        <f t="shared" si="3"/>
        <v>40</v>
      </c>
      <c r="G10" s="11">
        <f t="shared" si="2"/>
        <v>409</v>
      </c>
    </row>
    <row r="11" spans="1:7" x14ac:dyDescent="0.25">
      <c r="A11" t="str">
        <f t="shared" si="0"/>
        <v>City of Mount Vernon - 9</v>
      </c>
      <c r="B11" s="11">
        <v>200009</v>
      </c>
      <c r="C11" s="11">
        <v>340</v>
      </c>
      <c r="D11" s="11">
        <v>0</v>
      </c>
      <c r="E11" s="11">
        <f t="shared" si="1"/>
        <v>340</v>
      </c>
      <c r="F11" s="13">
        <f t="shared" si="3"/>
        <v>29</v>
      </c>
      <c r="G11" s="11">
        <f t="shared" si="2"/>
        <v>369</v>
      </c>
    </row>
    <row r="12" spans="1:7" x14ac:dyDescent="0.25">
      <c r="A12" t="str">
        <f t="shared" si="0"/>
        <v>City of Mount Vernon - 10</v>
      </c>
      <c r="B12" s="11">
        <v>200010</v>
      </c>
      <c r="C12" s="11">
        <v>243</v>
      </c>
      <c r="D12" s="11">
        <v>0</v>
      </c>
      <c r="E12" s="11">
        <f t="shared" si="1"/>
        <v>243</v>
      </c>
      <c r="F12" s="13">
        <f t="shared" si="3"/>
        <v>20</v>
      </c>
      <c r="G12" s="11">
        <f t="shared" si="2"/>
        <v>263</v>
      </c>
    </row>
    <row r="13" spans="1:7" x14ac:dyDescent="0.25">
      <c r="A13" t="str">
        <f t="shared" si="0"/>
        <v>City of Mount Vernon - 11</v>
      </c>
      <c r="B13" s="11">
        <v>200011</v>
      </c>
      <c r="C13" s="11">
        <v>208</v>
      </c>
      <c r="D13" s="11">
        <v>0</v>
      </c>
      <c r="E13" s="11">
        <f t="shared" si="1"/>
        <v>208</v>
      </c>
      <c r="F13" s="13">
        <f t="shared" si="3"/>
        <v>32</v>
      </c>
      <c r="G13" s="11">
        <f t="shared" si="2"/>
        <v>240</v>
      </c>
    </row>
    <row r="14" spans="1:7" x14ac:dyDescent="0.25">
      <c r="A14" t="str">
        <f t="shared" si="0"/>
        <v>City of Mount Vernon - 12</v>
      </c>
      <c r="B14" s="11">
        <v>200012</v>
      </c>
      <c r="C14" s="11">
        <v>220</v>
      </c>
      <c r="D14" s="11">
        <v>0</v>
      </c>
      <c r="E14" s="11">
        <f t="shared" si="1"/>
        <v>220</v>
      </c>
      <c r="F14" s="13">
        <f t="shared" si="3"/>
        <v>23</v>
      </c>
      <c r="G14" s="11">
        <f t="shared" si="2"/>
        <v>243</v>
      </c>
    </row>
    <row r="15" spans="1:7" x14ac:dyDescent="0.25">
      <c r="A15" t="str">
        <f t="shared" si="0"/>
        <v>City of Mount Vernon - 13</v>
      </c>
      <c r="B15" s="11">
        <v>200013</v>
      </c>
      <c r="C15" s="11">
        <v>148</v>
      </c>
      <c r="D15" s="11">
        <v>0</v>
      </c>
      <c r="E15" s="11">
        <f t="shared" si="1"/>
        <v>148</v>
      </c>
      <c r="F15" s="13">
        <f t="shared" si="3"/>
        <v>29</v>
      </c>
      <c r="G15" s="11">
        <f t="shared" si="2"/>
        <v>177</v>
      </c>
    </row>
    <row r="16" spans="1:7" x14ac:dyDescent="0.25">
      <c r="A16" t="str">
        <f t="shared" si="0"/>
        <v>City of Mount Vernon - 14</v>
      </c>
      <c r="B16" s="11">
        <v>200014</v>
      </c>
      <c r="C16" s="11">
        <v>150</v>
      </c>
      <c r="D16" s="11">
        <v>0</v>
      </c>
      <c r="E16" s="11">
        <f t="shared" si="1"/>
        <v>150</v>
      </c>
      <c r="F16" s="13">
        <f t="shared" si="3"/>
        <v>20</v>
      </c>
      <c r="G16" s="11">
        <f t="shared" si="2"/>
        <v>170</v>
      </c>
    </row>
    <row r="17" spans="1:7" x14ac:dyDescent="0.25">
      <c r="A17" t="str">
        <f t="shared" si="0"/>
        <v>City of Mount Vernon - 15</v>
      </c>
      <c r="B17" s="11">
        <v>200015</v>
      </c>
      <c r="C17" s="11">
        <v>264</v>
      </c>
      <c r="D17" s="11">
        <v>0</v>
      </c>
      <c r="E17" s="11">
        <f t="shared" si="1"/>
        <v>264</v>
      </c>
      <c r="F17" s="13">
        <f t="shared" si="3"/>
        <v>24</v>
      </c>
      <c r="G17" s="11">
        <f t="shared" si="2"/>
        <v>288</v>
      </c>
    </row>
    <row r="18" spans="1:7" x14ac:dyDescent="0.25">
      <c r="A18" t="str">
        <f t="shared" si="0"/>
        <v>City of Mount Vernon - 16</v>
      </c>
      <c r="B18" s="11">
        <v>200016</v>
      </c>
      <c r="C18" s="11">
        <v>175</v>
      </c>
      <c r="D18" s="11">
        <v>0</v>
      </c>
      <c r="E18" s="11">
        <f t="shared" si="1"/>
        <v>175</v>
      </c>
      <c r="F18" s="13">
        <f t="shared" si="3"/>
        <v>30</v>
      </c>
      <c r="G18" s="11">
        <f t="shared" si="2"/>
        <v>205</v>
      </c>
    </row>
    <row r="19" spans="1:7" x14ac:dyDescent="0.25">
      <c r="A19" t="str">
        <f t="shared" si="0"/>
        <v>City of Mount Vernon - 17</v>
      </c>
      <c r="B19" s="11">
        <v>200017</v>
      </c>
      <c r="C19" s="11">
        <v>172</v>
      </c>
      <c r="D19" s="11">
        <v>0</v>
      </c>
      <c r="E19" s="11">
        <f t="shared" si="1"/>
        <v>172</v>
      </c>
      <c r="F19" s="13">
        <f t="shared" si="3"/>
        <v>27</v>
      </c>
      <c r="G19" s="11">
        <f t="shared" si="2"/>
        <v>199</v>
      </c>
    </row>
    <row r="20" spans="1:7" x14ac:dyDescent="0.25">
      <c r="A20" t="str">
        <f t="shared" si="0"/>
        <v>City of Mount Vernon - 18</v>
      </c>
      <c r="B20" s="11">
        <v>200018</v>
      </c>
      <c r="C20" s="11">
        <v>167</v>
      </c>
      <c r="D20" s="11">
        <v>0</v>
      </c>
      <c r="E20" s="11">
        <f t="shared" si="1"/>
        <v>167</v>
      </c>
      <c r="F20" s="13">
        <f t="shared" si="3"/>
        <v>22</v>
      </c>
      <c r="G20" s="11">
        <f t="shared" si="2"/>
        <v>189</v>
      </c>
    </row>
    <row r="21" spans="1:7" x14ac:dyDescent="0.25">
      <c r="A21" t="str">
        <f t="shared" si="0"/>
        <v>City of Mount Vernon - 19</v>
      </c>
      <c r="B21" s="11">
        <v>200019</v>
      </c>
      <c r="C21" s="11">
        <v>130</v>
      </c>
      <c r="D21" s="11">
        <v>0</v>
      </c>
      <c r="E21" s="11">
        <f t="shared" si="1"/>
        <v>130</v>
      </c>
      <c r="F21" s="13">
        <f t="shared" si="3"/>
        <v>34</v>
      </c>
      <c r="G21" s="11">
        <f t="shared" si="2"/>
        <v>164</v>
      </c>
    </row>
    <row r="22" spans="1:7" x14ac:dyDescent="0.25">
      <c r="A22" t="str">
        <f t="shared" si="0"/>
        <v>City of Mount Vernon - 20</v>
      </c>
      <c r="B22" s="11">
        <v>200020</v>
      </c>
      <c r="C22" s="11">
        <v>393</v>
      </c>
      <c r="D22" s="11">
        <v>1</v>
      </c>
      <c r="E22" s="11">
        <f t="shared" si="1"/>
        <v>394</v>
      </c>
      <c r="F22" s="13">
        <f t="shared" si="3"/>
        <v>48</v>
      </c>
      <c r="G22" s="11">
        <f t="shared" si="2"/>
        <v>442</v>
      </c>
    </row>
    <row r="23" spans="1:7" x14ac:dyDescent="0.25">
      <c r="A23" t="str">
        <f t="shared" si="0"/>
        <v>City of Mount Vernon - 21</v>
      </c>
      <c r="B23" s="11">
        <v>200021</v>
      </c>
      <c r="C23" s="11">
        <v>129</v>
      </c>
      <c r="D23" s="11">
        <v>0</v>
      </c>
      <c r="E23" s="11">
        <f t="shared" si="1"/>
        <v>129</v>
      </c>
      <c r="F23" s="13">
        <f t="shared" si="3"/>
        <v>43</v>
      </c>
      <c r="G23" s="11">
        <f t="shared" si="2"/>
        <v>172</v>
      </c>
    </row>
    <row r="24" spans="1:7" x14ac:dyDescent="0.25">
      <c r="A24" t="str">
        <f t="shared" si="0"/>
        <v>City of Mount Vernon - 22</v>
      </c>
      <c r="B24" s="11">
        <v>200022</v>
      </c>
      <c r="C24" s="11">
        <v>87</v>
      </c>
      <c r="D24" s="11">
        <v>0</v>
      </c>
      <c r="E24" s="11">
        <f t="shared" si="1"/>
        <v>87</v>
      </c>
      <c r="F24" s="13">
        <f t="shared" si="3"/>
        <v>28</v>
      </c>
      <c r="G24" s="11">
        <f t="shared" si="2"/>
        <v>115</v>
      </c>
    </row>
    <row r="25" spans="1:7" x14ac:dyDescent="0.25">
      <c r="A25" t="str">
        <f t="shared" si="0"/>
        <v>City of Mount Vernon - 23</v>
      </c>
      <c r="B25" s="11">
        <v>200023</v>
      </c>
      <c r="C25" s="11">
        <v>69</v>
      </c>
      <c r="D25" s="11">
        <v>0</v>
      </c>
      <c r="E25" s="11">
        <f t="shared" si="1"/>
        <v>69</v>
      </c>
      <c r="F25" s="13">
        <f t="shared" si="3"/>
        <v>24</v>
      </c>
      <c r="G25" s="11">
        <f t="shared" si="2"/>
        <v>93</v>
      </c>
    </row>
    <row r="26" spans="1:7" x14ac:dyDescent="0.25">
      <c r="A26" t="str">
        <f t="shared" si="0"/>
        <v>City of Mount Vernon - 24</v>
      </c>
      <c r="B26" s="11">
        <v>200024</v>
      </c>
      <c r="C26" s="11">
        <v>221</v>
      </c>
      <c r="D26" s="11">
        <v>0</v>
      </c>
      <c r="E26" s="11">
        <f t="shared" si="1"/>
        <v>221</v>
      </c>
      <c r="F26" s="13">
        <f t="shared" si="3"/>
        <v>57</v>
      </c>
      <c r="G26" s="11">
        <f t="shared" si="2"/>
        <v>278</v>
      </c>
    </row>
    <row r="27" spans="1:7" x14ac:dyDescent="0.25">
      <c r="A27" t="str">
        <f t="shared" si="0"/>
        <v>City of Mount Vernon - 25</v>
      </c>
      <c r="B27" s="11">
        <v>200025</v>
      </c>
      <c r="C27" s="11">
        <v>0</v>
      </c>
      <c r="D27" s="11">
        <v>0</v>
      </c>
      <c r="E27" s="11">
        <f t="shared" si="1"/>
        <v>0</v>
      </c>
      <c r="F27" s="13">
        <f t="shared" si="3"/>
        <v>1</v>
      </c>
      <c r="G27" s="11">
        <f t="shared" si="2"/>
        <v>1</v>
      </c>
    </row>
    <row r="28" spans="1:7" x14ac:dyDescent="0.25">
      <c r="A28" t="str">
        <f t="shared" si="0"/>
        <v>City of Mount Vernon - 26</v>
      </c>
      <c r="B28" s="11">
        <v>200026</v>
      </c>
      <c r="C28" s="11">
        <v>113</v>
      </c>
      <c r="D28" s="11">
        <v>1</v>
      </c>
      <c r="E28" s="11">
        <f t="shared" si="1"/>
        <v>114</v>
      </c>
      <c r="F28" s="13">
        <f t="shared" si="3"/>
        <v>51</v>
      </c>
      <c r="G28" s="11">
        <f t="shared" si="2"/>
        <v>165</v>
      </c>
    </row>
    <row r="29" spans="1:7" x14ac:dyDescent="0.25">
      <c r="A29" t="str">
        <f t="shared" si="0"/>
        <v>City of Mount Vernon - 27</v>
      </c>
      <c r="B29" s="11">
        <v>200027</v>
      </c>
      <c r="C29" s="11">
        <v>188</v>
      </c>
      <c r="D29" s="11">
        <v>1</v>
      </c>
      <c r="E29" s="11">
        <f t="shared" si="1"/>
        <v>189</v>
      </c>
      <c r="F29" s="13">
        <f t="shared" si="3"/>
        <v>79</v>
      </c>
      <c r="G29" s="11">
        <f t="shared" si="2"/>
        <v>268</v>
      </c>
    </row>
    <row r="30" spans="1:7" x14ac:dyDescent="0.25">
      <c r="A30" t="str">
        <f t="shared" si="0"/>
        <v>City of Mount Vernon - 28</v>
      </c>
      <c r="B30" s="11">
        <v>200028</v>
      </c>
      <c r="C30" s="11">
        <v>188</v>
      </c>
      <c r="D30" s="11">
        <v>1</v>
      </c>
      <c r="E30" s="11">
        <f t="shared" si="1"/>
        <v>189</v>
      </c>
      <c r="F30" s="13">
        <f t="shared" si="3"/>
        <v>51</v>
      </c>
      <c r="G30" s="11">
        <f t="shared" si="2"/>
        <v>240</v>
      </c>
    </row>
    <row r="31" spans="1:7" x14ac:dyDescent="0.25">
      <c r="A31" t="str">
        <f t="shared" si="0"/>
        <v>City of Mount Vernon - 29</v>
      </c>
      <c r="B31" s="11">
        <v>200029</v>
      </c>
      <c r="C31" s="11">
        <v>338</v>
      </c>
      <c r="D31" s="11">
        <v>0</v>
      </c>
      <c r="E31" s="11">
        <f t="shared" si="1"/>
        <v>338</v>
      </c>
      <c r="F31" s="13">
        <f t="shared" si="3"/>
        <v>34</v>
      </c>
      <c r="G31" s="11">
        <f t="shared" si="2"/>
        <v>372</v>
      </c>
    </row>
    <row r="32" spans="1:7" x14ac:dyDescent="0.25">
      <c r="A32" t="str">
        <f t="shared" si="0"/>
        <v>City of Mount Vernon - 30</v>
      </c>
      <c r="B32" s="11">
        <v>200030</v>
      </c>
      <c r="C32" s="11">
        <v>105</v>
      </c>
      <c r="D32" s="11">
        <v>0</v>
      </c>
      <c r="E32" s="11">
        <f t="shared" si="1"/>
        <v>105</v>
      </c>
      <c r="F32" s="13">
        <f t="shared" si="3"/>
        <v>25</v>
      </c>
      <c r="G32" s="11">
        <f t="shared" si="2"/>
        <v>130</v>
      </c>
    </row>
    <row r="33" spans="1:7" x14ac:dyDescent="0.25">
      <c r="A33" t="str">
        <f t="shared" si="0"/>
        <v>City of Mount Vernon - 31</v>
      </c>
      <c r="B33" s="11">
        <v>200031</v>
      </c>
      <c r="C33" s="11">
        <v>85</v>
      </c>
      <c r="D33" s="11">
        <v>0</v>
      </c>
      <c r="E33" s="11">
        <f t="shared" si="1"/>
        <v>85</v>
      </c>
      <c r="F33" s="13">
        <f t="shared" si="3"/>
        <v>26</v>
      </c>
      <c r="G33" s="11">
        <f t="shared" si="2"/>
        <v>111</v>
      </c>
    </row>
    <row r="34" spans="1:7" x14ac:dyDescent="0.25">
      <c r="A34" t="str">
        <f t="shared" si="0"/>
        <v>City of Mount Vernon - 32</v>
      </c>
      <c r="B34" s="11">
        <v>200032</v>
      </c>
      <c r="C34" s="11">
        <v>309</v>
      </c>
      <c r="D34" s="11">
        <v>1</v>
      </c>
      <c r="E34" s="11">
        <f t="shared" si="1"/>
        <v>310</v>
      </c>
      <c r="F34" s="13">
        <f t="shared" si="3"/>
        <v>64</v>
      </c>
      <c r="G34" s="11">
        <f t="shared" si="2"/>
        <v>374</v>
      </c>
    </row>
    <row r="35" spans="1:7" x14ac:dyDescent="0.25">
      <c r="A35" t="str">
        <f t="shared" si="0"/>
        <v>City of Mount Vernon - 33</v>
      </c>
      <c r="B35" s="11">
        <v>200033</v>
      </c>
      <c r="C35" s="11">
        <v>179</v>
      </c>
      <c r="D35" s="11">
        <v>0</v>
      </c>
      <c r="E35" s="11">
        <f t="shared" ref="E35:E65" si="4">SUM(C35:D35)</f>
        <v>179</v>
      </c>
      <c r="F35" s="13">
        <f t="shared" si="3"/>
        <v>102</v>
      </c>
      <c r="G35" s="11">
        <f t="shared" ref="G35:G65" si="5">VLOOKUP(B35,KEY,2,FALSE)</f>
        <v>281</v>
      </c>
    </row>
    <row r="36" spans="1:7" x14ac:dyDescent="0.25">
      <c r="A36" t="str">
        <f t="shared" si="0"/>
        <v>City of Mount Vernon - 34</v>
      </c>
      <c r="B36" s="11">
        <v>200034</v>
      </c>
      <c r="C36" s="11">
        <v>152</v>
      </c>
      <c r="D36" s="11">
        <v>1</v>
      </c>
      <c r="E36" s="11">
        <f t="shared" si="4"/>
        <v>153</v>
      </c>
      <c r="F36" s="13">
        <f t="shared" si="3"/>
        <v>71</v>
      </c>
      <c r="G36" s="11">
        <f t="shared" si="5"/>
        <v>224</v>
      </c>
    </row>
    <row r="37" spans="1:7" x14ac:dyDescent="0.25">
      <c r="A37" t="str">
        <f t="shared" si="0"/>
        <v>City of Mount Vernon - 35</v>
      </c>
      <c r="B37" s="11">
        <v>200035</v>
      </c>
      <c r="C37" s="11">
        <v>139</v>
      </c>
      <c r="D37" s="11">
        <v>0</v>
      </c>
      <c r="E37" s="11">
        <f t="shared" si="4"/>
        <v>139</v>
      </c>
      <c r="F37" s="13">
        <f t="shared" si="3"/>
        <v>61</v>
      </c>
      <c r="G37" s="11">
        <f t="shared" si="5"/>
        <v>200</v>
      </c>
    </row>
    <row r="38" spans="1:7" x14ac:dyDescent="0.25">
      <c r="A38" t="str">
        <f t="shared" si="0"/>
        <v>City of Mount Vernon - 36</v>
      </c>
      <c r="B38" s="11">
        <v>200036</v>
      </c>
      <c r="C38" s="11">
        <v>195</v>
      </c>
      <c r="D38" s="11">
        <v>1</v>
      </c>
      <c r="E38" s="11">
        <f t="shared" si="4"/>
        <v>196</v>
      </c>
      <c r="F38" s="13">
        <f t="shared" si="3"/>
        <v>36</v>
      </c>
      <c r="G38" s="11">
        <f t="shared" si="5"/>
        <v>232</v>
      </c>
    </row>
    <row r="39" spans="1:7" x14ac:dyDescent="0.25">
      <c r="A39" t="str">
        <f t="shared" si="0"/>
        <v>City of Mount Vernon - 37</v>
      </c>
      <c r="B39" s="11">
        <v>200037</v>
      </c>
      <c r="C39" s="11">
        <v>189</v>
      </c>
      <c r="D39" s="11">
        <v>0</v>
      </c>
      <c r="E39" s="11">
        <f t="shared" si="4"/>
        <v>189</v>
      </c>
      <c r="F39" s="13">
        <f t="shared" si="3"/>
        <v>47</v>
      </c>
      <c r="G39" s="11">
        <f t="shared" si="5"/>
        <v>236</v>
      </c>
    </row>
    <row r="40" spans="1:7" x14ac:dyDescent="0.25">
      <c r="A40" t="str">
        <f t="shared" si="0"/>
        <v>City of Mount Vernon - 38</v>
      </c>
      <c r="B40" s="11">
        <v>200038</v>
      </c>
      <c r="C40" s="11">
        <v>189</v>
      </c>
      <c r="D40" s="11">
        <v>1</v>
      </c>
      <c r="E40" s="11">
        <f t="shared" si="4"/>
        <v>190</v>
      </c>
      <c r="F40" s="13">
        <f t="shared" si="3"/>
        <v>80</v>
      </c>
      <c r="G40" s="11">
        <f t="shared" si="5"/>
        <v>270</v>
      </c>
    </row>
    <row r="41" spans="1:7" x14ac:dyDescent="0.25">
      <c r="A41" t="str">
        <f t="shared" si="0"/>
        <v>City of Mount Vernon - 39</v>
      </c>
      <c r="B41" s="11">
        <v>200039</v>
      </c>
      <c r="C41" s="11">
        <v>320</v>
      </c>
      <c r="D41" s="11">
        <v>2</v>
      </c>
      <c r="E41" s="11">
        <f t="shared" si="4"/>
        <v>322</v>
      </c>
      <c r="F41" s="13">
        <f t="shared" si="3"/>
        <v>107</v>
      </c>
      <c r="G41" s="11">
        <f t="shared" si="5"/>
        <v>429</v>
      </c>
    </row>
    <row r="42" spans="1:7" x14ac:dyDescent="0.25">
      <c r="A42" t="str">
        <f t="shared" si="0"/>
        <v>City of Mount Vernon - 40</v>
      </c>
      <c r="B42" s="11">
        <v>200040</v>
      </c>
      <c r="C42" s="11">
        <v>185</v>
      </c>
      <c r="D42" s="11">
        <v>1</v>
      </c>
      <c r="E42" s="11">
        <f t="shared" si="4"/>
        <v>186</v>
      </c>
      <c r="F42" s="13">
        <f t="shared" si="3"/>
        <v>101</v>
      </c>
      <c r="G42" s="11">
        <f t="shared" si="5"/>
        <v>287</v>
      </c>
    </row>
    <row r="43" spans="1:7" x14ac:dyDescent="0.25">
      <c r="A43" t="str">
        <f t="shared" si="0"/>
        <v>City of Mount Vernon - 41</v>
      </c>
      <c r="B43" s="11">
        <v>200041</v>
      </c>
      <c r="C43" s="11">
        <v>256</v>
      </c>
      <c r="D43" s="11">
        <v>1</v>
      </c>
      <c r="E43" s="11">
        <f t="shared" si="4"/>
        <v>257</v>
      </c>
      <c r="F43" s="13">
        <f t="shared" si="3"/>
        <v>52</v>
      </c>
      <c r="G43" s="11">
        <f t="shared" si="5"/>
        <v>309</v>
      </c>
    </row>
    <row r="44" spans="1:7" x14ac:dyDescent="0.25">
      <c r="A44" t="str">
        <f t="shared" si="0"/>
        <v>City of Mount Vernon - 42</v>
      </c>
      <c r="B44" s="11">
        <v>200042</v>
      </c>
      <c r="C44" s="11">
        <v>258</v>
      </c>
      <c r="D44" s="11">
        <v>0</v>
      </c>
      <c r="E44" s="11">
        <f t="shared" si="4"/>
        <v>258</v>
      </c>
      <c r="F44" s="13">
        <f t="shared" si="3"/>
        <v>38</v>
      </c>
      <c r="G44" s="11">
        <f t="shared" si="5"/>
        <v>296</v>
      </c>
    </row>
    <row r="45" spans="1:7" x14ac:dyDescent="0.25">
      <c r="A45" t="str">
        <f t="shared" si="0"/>
        <v>City of Mount Vernon - 43</v>
      </c>
      <c r="B45" s="11">
        <v>200043</v>
      </c>
      <c r="C45" s="11">
        <v>351</v>
      </c>
      <c r="D45" s="11">
        <v>0</v>
      </c>
      <c r="E45" s="11">
        <f t="shared" si="4"/>
        <v>351</v>
      </c>
      <c r="F45" s="13">
        <f t="shared" si="3"/>
        <v>83</v>
      </c>
      <c r="G45" s="11">
        <f t="shared" si="5"/>
        <v>434</v>
      </c>
    </row>
    <row r="46" spans="1:7" x14ac:dyDescent="0.25">
      <c r="A46" t="str">
        <f t="shared" si="0"/>
        <v>City of Mount Vernon - 44</v>
      </c>
      <c r="B46" s="11">
        <v>200044</v>
      </c>
      <c r="C46" s="11">
        <v>21</v>
      </c>
      <c r="D46" s="11">
        <v>0</v>
      </c>
      <c r="E46" s="11">
        <f t="shared" si="4"/>
        <v>21</v>
      </c>
      <c r="F46" s="13">
        <f t="shared" si="3"/>
        <v>5</v>
      </c>
      <c r="G46" s="11">
        <f t="shared" si="5"/>
        <v>26</v>
      </c>
    </row>
    <row r="47" spans="1:7" x14ac:dyDescent="0.25">
      <c r="A47" t="str">
        <f t="shared" si="0"/>
        <v>City of Mount Vernon - 45</v>
      </c>
      <c r="B47" s="11">
        <v>200045</v>
      </c>
      <c r="C47" s="11">
        <v>336</v>
      </c>
      <c r="D47" s="11">
        <v>2</v>
      </c>
      <c r="E47" s="11">
        <f t="shared" si="4"/>
        <v>338</v>
      </c>
      <c r="F47" s="13">
        <f t="shared" si="3"/>
        <v>88</v>
      </c>
      <c r="G47" s="11">
        <f t="shared" si="5"/>
        <v>426</v>
      </c>
    </row>
    <row r="48" spans="1:7" x14ac:dyDescent="0.25">
      <c r="A48" t="str">
        <f t="shared" si="0"/>
        <v>City of Mount Vernon - 46</v>
      </c>
      <c r="B48" s="11">
        <v>200046</v>
      </c>
      <c r="C48" s="11">
        <v>228</v>
      </c>
      <c r="D48" s="11">
        <v>2</v>
      </c>
      <c r="E48" s="11">
        <f t="shared" si="4"/>
        <v>230</v>
      </c>
      <c r="F48" s="13">
        <f t="shared" si="3"/>
        <v>86</v>
      </c>
      <c r="G48" s="11">
        <f t="shared" si="5"/>
        <v>316</v>
      </c>
    </row>
    <row r="49" spans="1:7" x14ac:dyDescent="0.25">
      <c r="A49" t="str">
        <f t="shared" si="0"/>
        <v>City of Mount Vernon - 47</v>
      </c>
      <c r="B49" s="11">
        <v>200047</v>
      </c>
      <c r="C49" s="11">
        <v>311</v>
      </c>
      <c r="D49" s="11">
        <v>1</v>
      </c>
      <c r="E49" s="11">
        <f t="shared" si="4"/>
        <v>312</v>
      </c>
      <c r="F49" s="13">
        <f t="shared" si="3"/>
        <v>172</v>
      </c>
      <c r="G49" s="11">
        <f t="shared" si="5"/>
        <v>484</v>
      </c>
    </row>
    <row r="50" spans="1:7" x14ac:dyDescent="0.25">
      <c r="A50" t="str">
        <f t="shared" si="0"/>
        <v>City of Mount Vernon - 48</v>
      </c>
      <c r="B50" s="11">
        <v>200048</v>
      </c>
      <c r="C50" s="11">
        <v>268</v>
      </c>
      <c r="D50" s="11">
        <v>3</v>
      </c>
      <c r="E50" s="11">
        <f t="shared" si="4"/>
        <v>271</v>
      </c>
      <c r="F50" s="13">
        <f t="shared" si="3"/>
        <v>101</v>
      </c>
      <c r="G50" s="11">
        <f t="shared" si="5"/>
        <v>372</v>
      </c>
    </row>
    <row r="51" spans="1:7" x14ac:dyDescent="0.25">
      <c r="A51" t="str">
        <f t="shared" si="0"/>
        <v>City of Mount Vernon - 49</v>
      </c>
      <c r="B51" s="11">
        <v>200049</v>
      </c>
      <c r="C51" s="11">
        <v>168</v>
      </c>
      <c r="D51" s="11">
        <v>0</v>
      </c>
      <c r="E51" s="11">
        <f t="shared" si="4"/>
        <v>168</v>
      </c>
      <c r="F51" s="13">
        <f t="shared" si="3"/>
        <v>80</v>
      </c>
      <c r="G51" s="11">
        <f t="shared" si="5"/>
        <v>248</v>
      </c>
    </row>
    <row r="52" spans="1:7" x14ac:dyDescent="0.25">
      <c r="A52" t="str">
        <f t="shared" si="0"/>
        <v>City of Mount Vernon - 50</v>
      </c>
      <c r="B52" s="11">
        <v>200050</v>
      </c>
      <c r="C52" s="11">
        <v>130</v>
      </c>
      <c r="D52" s="11">
        <v>0</v>
      </c>
      <c r="E52" s="11">
        <f t="shared" si="4"/>
        <v>130</v>
      </c>
      <c r="F52" s="13">
        <f t="shared" si="3"/>
        <v>53</v>
      </c>
      <c r="G52" s="11">
        <f t="shared" si="5"/>
        <v>183</v>
      </c>
    </row>
    <row r="53" spans="1:7" x14ac:dyDescent="0.25">
      <c r="A53" t="str">
        <f t="shared" si="0"/>
        <v>City of Mount Vernon - 51</v>
      </c>
      <c r="B53" s="11">
        <v>200051</v>
      </c>
      <c r="C53" s="11">
        <v>75</v>
      </c>
      <c r="D53" s="11">
        <v>0</v>
      </c>
      <c r="E53" s="11">
        <f t="shared" si="4"/>
        <v>75</v>
      </c>
      <c r="F53" s="13">
        <f t="shared" si="3"/>
        <v>25</v>
      </c>
      <c r="G53" s="11">
        <f t="shared" si="5"/>
        <v>100</v>
      </c>
    </row>
    <row r="54" spans="1:7" x14ac:dyDescent="0.25">
      <c r="A54" t="str">
        <f t="shared" si="0"/>
        <v>City of Mount Vernon - 52</v>
      </c>
      <c r="B54" s="11">
        <v>200052</v>
      </c>
      <c r="C54" s="11">
        <v>109</v>
      </c>
      <c r="D54" s="11">
        <v>0</v>
      </c>
      <c r="E54" s="11">
        <f t="shared" si="4"/>
        <v>109</v>
      </c>
      <c r="F54" s="13">
        <f t="shared" si="3"/>
        <v>11</v>
      </c>
      <c r="G54" s="11">
        <f t="shared" si="5"/>
        <v>120</v>
      </c>
    </row>
    <row r="55" spans="1:7" x14ac:dyDescent="0.25">
      <c r="A55" t="str">
        <f t="shared" si="0"/>
        <v>City of Mount Vernon - 53</v>
      </c>
      <c r="B55" s="11">
        <v>200053</v>
      </c>
      <c r="C55" s="11">
        <v>161</v>
      </c>
      <c r="D55" s="11">
        <v>0</v>
      </c>
      <c r="E55" s="11">
        <f t="shared" si="4"/>
        <v>161</v>
      </c>
      <c r="F55" s="13">
        <f t="shared" si="3"/>
        <v>88</v>
      </c>
      <c r="G55" s="11">
        <f t="shared" si="5"/>
        <v>249</v>
      </c>
    </row>
    <row r="56" spans="1:7" x14ac:dyDescent="0.25">
      <c r="A56" t="str">
        <f t="shared" si="0"/>
        <v>City of Mount Vernon - 54</v>
      </c>
      <c r="B56" s="11">
        <v>200054</v>
      </c>
      <c r="C56" s="11">
        <v>111</v>
      </c>
      <c r="D56" s="11">
        <v>1</v>
      </c>
      <c r="E56" s="11">
        <f t="shared" si="4"/>
        <v>112</v>
      </c>
      <c r="F56" s="13">
        <f t="shared" si="3"/>
        <v>37</v>
      </c>
      <c r="G56" s="11">
        <f t="shared" si="5"/>
        <v>149</v>
      </c>
    </row>
    <row r="57" spans="1:7" x14ac:dyDescent="0.25">
      <c r="A57" t="str">
        <f t="shared" si="0"/>
        <v>City of Mount Vernon - 55</v>
      </c>
      <c r="B57" s="11">
        <v>200055</v>
      </c>
      <c r="C57" s="11">
        <v>110</v>
      </c>
      <c r="D57" s="11">
        <v>0</v>
      </c>
      <c r="E57" s="11">
        <f t="shared" si="4"/>
        <v>110</v>
      </c>
      <c r="F57" s="13">
        <f t="shared" si="3"/>
        <v>21</v>
      </c>
      <c r="G57" s="11">
        <f t="shared" si="5"/>
        <v>131</v>
      </c>
    </row>
    <row r="58" spans="1:7" x14ac:dyDescent="0.25">
      <c r="A58" t="str">
        <f t="shared" si="0"/>
        <v>City of Mount Vernon - 56</v>
      </c>
      <c r="B58" s="11">
        <v>200056</v>
      </c>
      <c r="C58" s="11">
        <v>164</v>
      </c>
      <c r="D58" s="11">
        <v>0</v>
      </c>
      <c r="E58" s="11">
        <f t="shared" si="4"/>
        <v>164</v>
      </c>
      <c r="F58" s="13">
        <f t="shared" si="3"/>
        <v>22</v>
      </c>
      <c r="G58" s="11">
        <f t="shared" si="5"/>
        <v>186</v>
      </c>
    </row>
    <row r="59" spans="1:7" x14ac:dyDescent="0.25">
      <c r="A59" t="str">
        <f t="shared" si="0"/>
        <v>City of Mount Vernon - 57</v>
      </c>
      <c r="B59" s="11">
        <v>200057</v>
      </c>
      <c r="C59" s="11">
        <v>19</v>
      </c>
      <c r="D59" s="11">
        <v>0</v>
      </c>
      <c r="E59" s="11">
        <f t="shared" si="4"/>
        <v>19</v>
      </c>
      <c r="F59" s="13">
        <f t="shared" si="3"/>
        <v>3</v>
      </c>
      <c r="G59" s="11">
        <f t="shared" si="5"/>
        <v>22</v>
      </c>
    </row>
    <row r="60" spans="1:7" x14ac:dyDescent="0.25">
      <c r="A60" t="str">
        <f t="shared" si="0"/>
        <v>City of Mount Vernon - 58</v>
      </c>
      <c r="B60" s="11">
        <v>200058</v>
      </c>
      <c r="C60" s="11">
        <v>25</v>
      </c>
      <c r="D60" s="11">
        <v>0</v>
      </c>
      <c r="E60" s="11">
        <f t="shared" si="4"/>
        <v>25</v>
      </c>
      <c r="F60" s="13">
        <f t="shared" si="3"/>
        <v>5</v>
      </c>
      <c r="G60" s="11">
        <f t="shared" si="5"/>
        <v>30</v>
      </c>
    </row>
    <row r="61" spans="1:7" x14ac:dyDescent="0.25">
      <c r="A61" t="str">
        <f t="shared" si="0"/>
        <v>City of Mount Vernon - 59</v>
      </c>
      <c r="B61" s="11">
        <v>200059</v>
      </c>
      <c r="C61" s="11">
        <v>6</v>
      </c>
      <c r="D61" s="11">
        <v>0</v>
      </c>
      <c r="E61" s="11">
        <f t="shared" si="4"/>
        <v>6</v>
      </c>
      <c r="F61" s="13">
        <f t="shared" si="3"/>
        <v>5</v>
      </c>
      <c r="G61" s="11">
        <f t="shared" si="5"/>
        <v>11</v>
      </c>
    </row>
    <row r="62" spans="1:7" x14ac:dyDescent="0.25">
      <c r="A62" t="str">
        <f t="shared" si="0"/>
        <v>City of Mount Vernon - 60</v>
      </c>
      <c r="B62" s="11">
        <v>200060</v>
      </c>
      <c r="C62" s="11">
        <v>15</v>
      </c>
      <c r="D62" s="11">
        <v>0</v>
      </c>
      <c r="E62" s="11">
        <f t="shared" si="4"/>
        <v>15</v>
      </c>
      <c r="F62" s="13">
        <f t="shared" si="3"/>
        <v>7</v>
      </c>
      <c r="G62" s="11">
        <f t="shared" si="5"/>
        <v>22</v>
      </c>
    </row>
    <row r="63" spans="1:7" x14ac:dyDescent="0.25">
      <c r="A63" t="str">
        <f t="shared" si="0"/>
        <v>City of Mount Vernon - 61</v>
      </c>
      <c r="B63" s="11">
        <v>200061</v>
      </c>
      <c r="C63" s="11">
        <v>192</v>
      </c>
      <c r="D63" s="11">
        <v>0</v>
      </c>
      <c r="E63" s="11">
        <f t="shared" si="4"/>
        <v>192</v>
      </c>
      <c r="F63" s="13">
        <f t="shared" si="3"/>
        <v>41</v>
      </c>
      <c r="G63" s="11">
        <f t="shared" si="5"/>
        <v>233</v>
      </c>
    </row>
    <row r="64" spans="1:7" x14ac:dyDescent="0.25">
      <c r="A64" t="str">
        <f t="shared" si="0"/>
        <v>City of Mount Vernon - 62</v>
      </c>
      <c r="B64" s="11">
        <v>200062</v>
      </c>
      <c r="C64" s="11">
        <v>85</v>
      </c>
      <c r="D64" s="11">
        <v>0</v>
      </c>
      <c r="E64" s="11">
        <f t="shared" si="4"/>
        <v>85</v>
      </c>
      <c r="F64" s="13">
        <f t="shared" si="3"/>
        <v>12</v>
      </c>
      <c r="G64" s="11">
        <f t="shared" si="5"/>
        <v>97</v>
      </c>
    </row>
    <row r="65" spans="1:7" x14ac:dyDescent="0.25">
      <c r="A65" t="str">
        <f t="shared" si="0"/>
        <v>City of Mount Vernon - 64</v>
      </c>
      <c r="B65" s="11">
        <v>200064</v>
      </c>
      <c r="C65" s="11">
        <v>264</v>
      </c>
      <c r="D65" s="11">
        <v>1</v>
      </c>
      <c r="E65" s="11">
        <f t="shared" si="4"/>
        <v>265</v>
      </c>
      <c r="F65" s="13">
        <f t="shared" si="3"/>
        <v>53</v>
      </c>
      <c r="G65" s="11">
        <f t="shared" si="5"/>
        <v>318</v>
      </c>
    </row>
    <row r="66" spans="1:7" x14ac:dyDescent="0.25">
      <c r="A66" t="str">
        <f t="shared" si="0"/>
        <v>City of Mount Vernon - 65</v>
      </c>
      <c r="B66" s="11">
        <v>200065</v>
      </c>
      <c r="C66" s="11">
        <v>160</v>
      </c>
      <c r="D66" s="11">
        <v>0</v>
      </c>
      <c r="E66" s="11">
        <f t="shared" ref="E66:E76" si="6">SUM(C66:D66)</f>
        <v>160</v>
      </c>
      <c r="F66" s="13">
        <f t="shared" ref="F66:F76" si="7">SUM(G66-E66)</f>
        <v>35</v>
      </c>
      <c r="G66" s="11">
        <f t="shared" ref="G66:G76" si="8">VLOOKUP(B66,KEY,2,FALSE)</f>
        <v>195</v>
      </c>
    </row>
    <row r="67" spans="1:7" x14ac:dyDescent="0.25">
      <c r="A67" t="str">
        <f t="shared" ref="A67:A76" si="9">VLOOKUP(B67,KEY,3,FALSE)</f>
        <v>City of Mount Vernon - 66</v>
      </c>
      <c r="B67" s="11">
        <v>200066</v>
      </c>
      <c r="C67" s="11">
        <v>20</v>
      </c>
      <c r="D67" s="11">
        <v>0</v>
      </c>
      <c r="E67" s="11">
        <f t="shared" si="6"/>
        <v>20</v>
      </c>
      <c r="F67" s="13">
        <f t="shared" si="7"/>
        <v>7</v>
      </c>
      <c r="G67" s="11">
        <f t="shared" si="8"/>
        <v>27</v>
      </c>
    </row>
    <row r="68" spans="1:7" x14ac:dyDescent="0.25">
      <c r="A68" t="str">
        <f t="shared" si="9"/>
        <v>City of Mount Vernon - 67</v>
      </c>
      <c r="B68" s="11">
        <v>200067</v>
      </c>
      <c r="C68" s="11">
        <v>94</v>
      </c>
      <c r="D68" s="11">
        <v>0</v>
      </c>
      <c r="E68" s="11">
        <f t="shared" si="6"/>
        <v>94</v>
      </c>
      <c r="F68" s="13">
        <f t="shared" si="7"/>
        <v>39</v>
      </c>
      <c r="G68" s="11">
        <f t="shared" si="8"/>
        <v>133</v>
      </c>
    </row>
    <row r="69" spans="1:7" x14ac:dyDescent="0.25">
      <c r="A69" t="str">
        <f t="shared" si="9"/>
        <v>City of Mount Vernon - 68</v>
      </c>
      <c r="B69" s="11">
        <v>200068</v>
      </c>
      <c r="C69" s="11">
        <v>206</v>
      </c>
      <c r="D69" s="11">
        <v>0</v>
      </c>
      <c r="E69" s="11">
        <f t="shared" si="6"/>
        <v>206</v>
      </c>
      <c r="F69" s="13">
        <f t="shared" si="7"/>
        <v>27</v>
      </c>
      <c r="G69" s="11">
        <f t="shared" si="8"/>
        <v>233</v>
      </c>
    </row>
    <row r="70" spans="1:7" x14ac:dyDescent="0.25">
      <c r="A70" t="str">
        <f t="shared" si="9"/>
        <v>City of Mount Vernon - 69</v>
      </c>
      <c r="B70" s="11">
        <v>200069</v>
      </c>
      <c r="C70" s="11">
        <v>185</v>
      </c>
      <c r="D70" s="11">
        <v>0</v>
      </c>
      <c r="E70" s="11">
        <f t="shared" si="6"/>
        <v>185</v>
      </c>
      <c r="F70" s="13">
        <f t="shared" si="7"/>
        <v>21</v>
      </c>
      <c r="G70" s="11">
        <f t="shared" si="8"/>
        <v>206</v>
      </c>
    </row>
    <row r="71" spans="1:7" x14ac:dyDescent="0.25">
      <c r="A71" t="str">
        <f t="shared" si="9"/>
        <v>City of Mount Vernon - 70</v>
      </c>
      <c r="B71" s="11">
        <v>200070</v>
      </c>
      <c r="C71" s="11">
        <v>15</v>
      </c>
      <c r="D71" s="11">
        <v>0</v>
      </c>
      <c r="E71" s="11">
        <f t="shared" si="6"/>
        <v>15</v>
      </c>
      <c r="F71" s="13">
        <f t="shared" si="7"/>
        <v>4</v>
      </c>
      <c r="G71" s="11">
        <f t="shared" si="8"/>
        <v>19</v>
      </c>
    </row>
    <row r="72" spans="1:7" x14ac:dyDescent="0.25">
      <c r="A72" t="str">
        <f t="shared" si="9"/>
        <v>City of Mount Vernon - 71</v>
      </c>
      <c r="B72" s="11">
        <v>200071</v>
      </c>
      <c r="C72" s="11">
        <v>0</v>
      </c>
      <c r="D72" s="11">
        <v>0</v>
      </c>
      <c r="E72" s="11">
        <f t="shared" si="6"/>
        <v>0</v>
      </c>
      <c r="F72" s="13">
        <f t="shared" si="7"/>
        <v>0</v>
      </c>
      <c r="G72" s="11">
        <f t="shared" si="8"/>
        <v>0</v>
      </c>
    </row>
    <row r="73" spans="1:7" x14ac:dyDescent="0.25">
      <c r="A73" t="str">
        <f t="shared" si="9"/>
        <v>City of Mount Vernon - 72</v>
      </c>
      <c r="B73" s="11">
        <v>200072</v>
      </c>
      <c r="C73" s="11">
        <v>2</v>
      </c>
      <c r="D73" s="11">
        <v>1</v>
      </c>
      <c r="E73" s="11">
        <f t="shared" si="6"/>
        <v>3</v>
      </c>
      <c r="F73" s="13">
        <f t="shared" si="7"/>
        <v>0</v>
      </c>
      <c r="G73" s="11">
        <f t="shared" si="8"/>
        <v>3</v>
      </c>
    </row>
    <row r="74" spans="1:7" x14ac:dyDescent="0.25">
      <c r="A74" t="str">
        <f t="shared" si="9"/>
        <v>City of Mount Vernon - 73</v>
      </c>
      <c r="B74" s="11">
        <v>200073</v>
      </c>
      <c r="C74" s="11">
        <v>79</v>
      </c>
      <c r="D74" s="11">
        <v>0</v>
      </c>
      <c r="E74" s="11">
        <f t="shared" si="6"/>
        <v>79</v>
      </c>
      <c r="F74" s="13">
        <f t="shared" si="7"/>
        <v>18</v>
      </c>
      <c r="G74" s="11">
        <f t="shared" si="8"/>
        <v>97</v>
      </c>
    </row>
    <row r="75" spans="1:7" x14ac:dyDescent="0.25">
      <c r="A75" t="str">
        <f t="shared" si="9"/>
        <v>City of Mount Vernon - 74</v>
      </c>
      <c r="B75" s="11">
        <v>200074</v>
      </c>
      <c r="C75" s="11">
        <v>8</v>
      </c>
      <c r="D75" s="11">
        <v>0</v>
      </c>
      <c r="E75" s="11">
        <f t="shared" si="6"/>
        <v>8</v>
      </c>
      <c r="F75" s="13">
        <f t="shared" si="7"/>
        <v>3</v>
      </c>
      <c r="G75" s="11">
        <f t="shared" si="8"/>
        <v>11</v>
      </c>
    </row>
    <row r="76" spans="1:7" ht="13.8" thickBot="1" x14ac:dyDescent="0.3">
      <c r="A76" s="18" t="str">
        <f t="shared" si="9"/>
        <v>City of Mount Vernon - 76</v>
      </c>
      <c r="B76" s="19">
        <v>200076</v>
      </c>
      <c r="C76" s="19">
        <v>176</v>
      </c>
      <c r="D76" s="19">
        <v>0</v>
      </c>
      <c r="E76" s="19">
        <f t="shared" si="6"/>
        <v>176</v>
      </c>
      <c r="F76" s="26">
        <f t="shared" si="7"/>
        <v>26</v>
      </c>
      <c r="G76" s="19">
        <f t="shared" si="8"/>
        <v>202</v>
      </c>
    </row>
    <row r="77" spans="1:7" x14ac:dyDescent="0.25">
      <c r="B77" s="13" t="s">
        <v>977</v>
      </c>
      <c r="C77" s="11">
        <f>SUM(C3:C76)</f>
        <v>12604</v>
      </c>
      <c r="D77" s="11">
        <f>SUM(D3:D76)</f>
        <v>25</v>
      </c>
      <c r="E77" s="11">
        <f>SUM(E3:E76)</f>
        <v>12629</v>
      </c>
      <c r="F77" s="11">
        <f>SUM(F3:F76)</f>
        <v>2954</v>
      </c>
      <c r="G77" s="11">
        <f>SUM(G3:G76)</f>
        <v>15583</v>
      </c>
    </row>
    <row r="79" spans="1:7" ht="13.8" x14ac:dyDescent="0.3">
      <c r="A79" s="15" t="s">
        <v>661</v>
      </c>
    </row>
    <row r="80" spans="1:7" ht="13.8" x14ac:dyDescent="0.3">
      <c r="A80" s="15" t="s">
        <v>663</v>
      </c>
      <c r="B80" s="14" t="s">
        <v>659</v>
      </c>
      <c r="C80" s="11">
        <f>SUM(C77)</f>
        <v>12604</v>
      </c>
      <c r="D80" s="11">
        <f>SUM(D77)</f>
        <v>25</v>
      </c>
      <c r="E80" s="11">
        <f>SUM(E77)</f>
        <v>12629</v>
      </c>
      <c r="F80" s="11">
        <f>SUM(F77)</f>
        <v>2954</v>
      </c>
      <c r="G80" s="11">
        <f>SUM(G77)</f>
        <v>15583</v>
      </c>
    </row>
    <row r="81" spans="1:7" x14ac:dyDescent="0.25">
      <c r="A81" s="16"/>
      <c r="B81" s="12"/>
    </row>
    <row r="82" spans="1:7" ht="13.8" x14ac:dyDescent="0.3">
      <c r="A82" s="15" t="s">
        <v>662</v>
      </c>
      <c r="B82" s="12"/>
    </row>
    <row r="83" spans="1:7" ht="13.8" x14ac:dyDescent="0.3">
      <c r="B83" s="14" t="s">
        <v>659</v>
      </c>
      <c r="C83" s="11">
        <f>SUM(C80)</f>
        <v>12604</v>
      </c>
      <c r="D83" s="11">
        <f>SUM(D80)</f>
        <v>25</v>
      </c>
      <c r="E83" s="11">
        <f>SUM(E80)</f>
        <v>12629</v>
      </c>
      <c r="F83" s="11">
        <f>SUM(F80)</f>
        <v>2954</v>
      </c>
      <c r="G83" s="11">
        <f>SUM(G80)</f>
        <v>15583</v>
      </c>
    </row>
  </sheetData>
  <pageMargins left="0" right="0" top="1.75" bottom="0.75" header="1.25" footer="0"/>
  <pageSetup orientation="landscape" horizontalDpi="300" verticalDpi="300" r:id="rId1"/>
  <headerFooter alignWithMargins="0">
    <oddHeader>&amp;L&amp;"Arial Black,Regular"2022 GENERAL&amp;C&amp;"Arial Black,Regular"&amp;16  36TH - SENATORIAL DISTRICT&amp;R&amp;"Arial Black,Regular"&amp;P OF 630</oddHeader>
  </headerFooter>
  <rowBreaks count="1" manualBreakCount="1">
    <brk id="77"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322"/>
  <sheetViews>
    <sheetView topLeftCell="A276" zoomScaleNormal="100" workbookViewId="0">
      <selection activeCell="C6" sqref="C6"/>
    </sheetView>
  </sheetViews>
  <sheetFormatPr defaultRowHeight="13.2" x14ac:dyDescent="0.25"/>
  <cols>
    <col min="1" max="1" width="28.109375" bestFit="1" customWidth="1"/>
    <col min="8" max="8" width="9.109375" style="21" customWidth="1"/>
  </cols>
  <sheetData>
    <row r="1" spans="1:9" ht="13.8" x14ac:dyDescent="0.3">
      <c r="A1" s="1" t="s">
        <v>663</v>
      </c>
      <c r="B1" s="2"/>
      <c r="C1" s="2" t="s">
        <v>684</v>
      </c>
      <c r="D1" s="2" t="s">
        <v>664</v>
      </c>
      <c r="E1" s="2" t="s">
        <v>686</v>
      </c>
      <c r="F1" s="2" t="s">
        <v>982</v>
      </c>
      <c r="G1" s="3"/>
      <c r="I1" s="3"/>
    </row>
    <row r="2" spans="1:9" ht="98.4" customHeight="1" thickBot="1" x14ac:dyDescent="0.3">
      <c r="A2" s="4"/>
      <c r="B2" s="5" t="s">
        <v>665</v>
      </c>
      <c r="C2" s="5" t="s">
        <v>1063</v>
      </c>
      <c r="D2" s="5" t="s">
        <v>1064</v>
      </c>
      <c r="E2" s="5" t="s">
        <v>1063</v>
      </c>
      <c r="F2" s="5" t="s">
        <v>984</v>
      </c>
      <c r="G2" s="5" t="s">
        <v>666</v>
      </c>
      <c r="H2" s="5" t="s">
        <v>667</v>
      </c>
      <c r="I2" s="5" t="s">
        <v>668</v>
      </c>
    </row>
    <row r="3" spans="1:9" x14ac:dyDescent="0.25">
      <c r="A3" t="str">
        <f t="shared" ref="A3:A70" si="0">VLOOKUP(B3,KEY,3,FALSE)</f>
        <v>Town of Eastchester - 1</v>
      </c>
      <c r="B3" s="11">
        <v>30001</v>
      </c>
      <c r="C3" s="11">
        <v>375</v>
      </c>
      <c r="D3" s="11">
        <v>165</v>
      </c>
      <c r="E3" s="11">
        <v>25</v>
      </c>
      <c r="F3" s="11">
        <v>0</v>
      </c>
      <c r="G3" s="11">
        <f t="shared" ref="G3:G18" si="1">SUM(C3:F3)</f>
        <v>565</v>
      </c>
      <c r="H3" s="13">
        <f>SUM(I3-G3)</f>
        <v>20</v>
      </c>
      <c r="I3" s="11">
        <f t="shared" ref="I3:I18" si="2">VLOOKUP(B3,KEY,2,FALSE)</f>
        <v>585</v>
      </c>
    </row>
    <row r="4" spans="1:9" x14ac:dyDescent="0.25">
      <c r="A4" t="str">
        <f t="shared" si="0"/>
        <v>Town of Eastchester - 2</v>
      </c>
      <c r="B4" s="11">
        <v>30002</v>
      </c>
      <c r="C4" s="11">
        <v>145</v>
      </c>
      <c r="D4" s="11">
        <v>82</v>
      </c>
      <c r="E4" s="11">
        <v>5</v>
      </c>
      <c r="F4" s="11">
        <v>0</v>
      </c>
      <c r="G4" s="11">
        <f t="shared" si="1"/>
        <v>232</v>
      </c>
      <c r="H4" s="13">
        <f t="shared" ref="H4:H18" si="3">SUM(I4-G4)</f>
        <v>11</v>
      </c>
      <c r="I4" s="11">
        <f t="shared" si="2"/>
        <v>243</v>
      </c>
    </row>
    <row r="5" spans="1:9" x14ac:dyDescent="0.25">
      <c r="A5" t="str">
        <f t="shared" si="0"/>
        <v>Town of Eastchester - 3</v>
      </c>
      <c r="B5" s="11">
        <v>30003</v>
      </c>
      <c r="C5" s="11">
        <v>163</v>
      </c>
      <c r="D5" s="11">
        <v>236</v>
      </c>
      <c r="E5" s="11">
        <v>17</v>
      </c>
      <c r="F5" s="11">
        <v>0</v>
      </c>
      <c r="G5" s="11">
        <f t="shared" si="1"/>
        <v>416</v>
      </c>
      <c r="H5" s="13">
        <f t="shared" si="3"/>
        <v>20</v>
      </c>
      <c r="I5" s="11">
        <f t="shared" si="2"/>
        <v>436</v>
      </c>
    </row>
    <row r="6" spans="1:9" x14ac:dyDescent="0.25">
      <c r="A6" t="str">
        <f t="shared" si="0"/>
        <v>Town of Eastchester - 4</v>
      </c>
      <c r="B6" s="11">
        <v>30004</v>
      </c>
      <c r="C6" s="11">
        <v>199</v>
      </c>
      <c r="D6" s="11">
        <v>293</v>
      </c>
      <c r="E6" s="11">
        <v>16</v>
      </c>
      <c r="F6" s="11">
        <v>0</v>
      </c>
      <c r="G6" s="11">
        <f t="shared" si="1"/>
        <v>508</v>
      </c>
      <c r="H6" s="13">
        <f t="shared" si="3"/>
        <v>23</v>
      </c>
      <c r="I6" s="11">
        <f t="shared" si="2"/>
        <v>531</v>
      </c>
    </row>
    <row r="7" spans="1:9" x14ac:dyDescent="0.25">
      <c r="A7" t="str">
        <f t="shared" si="0"/>
        <v>Town of Eastchester - 5</v>
      </c>
      <c r="B7" s="11">
        <v>30005</v>
      </c>
      <c r="C7" s="11">
        <v>149</v>
      </c>
      <c r="D7" s="11">
        <v>254</v>
      </c>
      <c r="E7" s="11">
        <v>8</v>
      </c>
      <c r="F7" s="11">
        <v>0</v>
      </c>
      <c r="G7" s="11">
        <f t="shared" si="1"/>
        <v>411</v>
      </c>
      <c r="H7" s="13">
        <f t="shared" si="3"/>
        <v>29</v>
      </c>
      <c r="I7" s="11">
        <f t="shared" si="2"/>
        <v>440</v>
      </c>
    </row>
    <row r="8" spans="1:9" x14ac:dyDescent="0.25">
      <c r="A8" s="22" t="str">
        <f t="shared" si="0"/>
        <v>Town of Eastchester - 6</v>
      </c>
      <c r="B8" s="11">
        <v>30006</v>
      </c>
      <c r="C8" s="11">
        <v>84</v>
      </c>
      <c r="D8" s="11">
        <v>132</v>
      </c>
      <c r="E8" s="11">
        <v>6</v>
      </c>
      <c r="F8" s="11">
        <v>0</v>
      </c>
      <c r="G8" s="23">
        <f t="shared" si="1"/>
        <v>222</v>
      </c>
      <c r="H8" s="24">
        <f t="shared" si="3"/>
        <v>17</v>
      </c>
      <c r="I8" s="23">
        <f t="shared" si="2"/>
        <v>239</v>
      </c>
    </row>
    <row r="9" spans="1:9" x14ac:dyDescent="0.25">
      <c r="A9" s="22" t="str">
        <f t="shared" si="0"/>
        <v>Town of Eastchester - 7</v>
      </c>
      <c r="B9" s="11">
        <v>30007</v>
      </c>
      <c r="C9" s="11">
        <v>99</v>
      </c>
      <c r="D9" s="11">
        <v>166</v>
      </c>
      <c r="E9" s="11">
        <v>2</v>
      </c>
      <c r="F9" s="11">
        <v>0</v>
      </c>
      <c r="G9" s="23">
        <f t="shared" si="1"/>
        <v>267</v>
      </c>
      <c r="H9" s="24">
        <f t="shared" si="3"/>
        <v>11</v>
      </c>
      <c r="I9" s="23">
        <f t="shared" si="2"/>
        <v>278</v>
      </c>
    </row>
    <row r="10" spans="1:9" x14ac:dyDescent="0.25">
      <c r="A10" s="22" t="str">
        <f t="shared" si="0"/>
        <v>Town of Eastchester - 8</v>
      </c>
      <c r="B10" s="11">
        <v>30008</v>
      </c>
      <c r="C10" s="11">
        <v>117</v>
      </c>
      <c r="D10" s="11">
        <v>201</v>
      </c>
      <c r="E10" s="11">
        <v>6</v>
      </c>
      <c r="F10" s="11">
        <v>0</v>
      </c>
      <c r="G10" s="23">
        <f t="shared" si="1"/>
        <v>324</v>
      </c>
      <c r="H10" s="24">
        <f t="shared" si="3"/>
        <v>26</v>
      </c>
      <c r="I10" s="23">
        <f t="shared" si="2"/>
        <v>350</v>
      </c>
    </row>
    <row r="11" spans="1:9" x14ac:dyDescent="0.25">
      <c r="A11" s="22" t="str">
        <f t="shared" si="0"/>
        <v>Town of Eastchester - 9</v>
      </c>
      <c r="B11" s="11">
        <v>30009</v>
      </c>
      <c r="C11" s="11">
        <v>81</v>
      </c>
      <c r="D11" s="11">
        <v>167</v>
      </c>
      <c r="E11" s="11">
        <v>10</v>
      </c>
      <c r="F11" s="11">
        <v>0</v>
      </c>
      <c r="G11" s="23">
        <f t="shared" si="1"/>
        <v>258</v>
      </c>
      <c r="H11" s="24">
        <f t="shared" si="3"/>
        <v>24</v>
      </c>
      <c r="I11" s="23">
        <f t="shared" si="2"/>
        <v>282</v>
      </c>
    </row>
    <row r="12" spans="1:9" x14ac:dyDescent="0.25">
      <c r="A12" s="22" t="str">
        <f t="shared" si="0"/>
        <v>Town of Eastchester - 10</v>
      </c>
      <c r="B12" s="11">
        <v>30010</v>
      </c>
      <c r="C12" s="11">
        <v>225</v>
      </c>
      <c r="D12" s="11">
        <v>206</v>
      </c>
      <c r="E12" s="11">
        <v>13</v>
      </c>
      <c r="F12" s="11">
        <v>0</v>
      </c>
      <c r="G12" s="23">
        <f t="shared" si="1"/>
        <v>444</v>
      </c>
      <c r="H12" s="24">
        <f t="shared" si="3"/>
        <v>21</v>
      </c>
      <c r="I12" s="23">
        <f t="shared" si="2"/>
        <v>465</v>
      </c>
    </row>
    <row r="13" spans="1:9" x14ac:dyDescent="0.25">
      <c r="A13" s="22" t="str">
        <f t="shared" si="0"/>
        <v>Town of Eastchester - 11</v>
      </c>
      <c r="B13" s="11">
        <v>30011</v>
      </c>
      <c r="C13" s="11">
        <v>116</v>
      </c>
      <c r="D13" s="11">
        <v>68</v>
      </c>
      <c r="E13" s="11">
        <v>6</v>
      </c>
      <c r="F13" s="11">
        <v>0</v>
      </c>
      <c r="G13" s="23">
        <f t="shared" si="1"/>
        <v>190</v>
      </c>
      <c r="H13" s="24">
        <f t="shared" si="3"/>
        <v>8</v>
      </c>
      <c r="I13" s="23">
        <f t="shared" si="2"/>
        <v>198</v>
      </c>
    </row>
    <row r="14" spans="1:9" x14ac:dyDescent="0.25">
      <c r="A14" s="22" t="str">
        <f t="shared" si="0"/>
        <v>Town of Eastchester - 12</v>
      </c>
      <c r="B14" s="11">
        <v>30012</v>
      </c>
      <c r="C14" s="11">
        <v>180</v>
      </c>
      <c r="D14" s="11">
        <v>102</v>
      </c>
      <c r="E14" s="11">
        <v>5</v>
      </c>
      <c r="F14" s="11">
        <v>0</v>
      </c>
      <c r="G14" s="23">
        <f t="shared" si="1"/>
        <v>287</v>
      </c>
      <c r="H14" s="24">
        <f t="shared" si="3"/>
        <v>26</v>
      </c>
      <c r="I14" s="23">
        <f t="shared" si="2"/>
        <v>313</v>
      </c>
    </row>
    <row r="15" spans="1:9" x14ac:dyDescent="0.25">
      <c r="A15" s="22" t="str">
        <f t="shared" si="0"/>
        <v>Town of Eastchester - 13</v>
      </c>
      <c r="B15" s="11">
        <v>30013</v>
      </c>
      <c r="C15" s="11">
        <v>288</v>
      </c>
      <c r="D15" s="11">
        <v>291</v>
      </c>
      <c r="E15" s="11">
        <v>15</v>
      </c>
      <c r="F15" s="11">
        <v>0</v>
      </c>
      <c r="G15" s="23">
        <f t="shared" si="1"/>
        <v>594</v>
      </c>
      <c r="H15" s="24">
        <f t="shared" si="3"/>
        <v>35</v>
      </c>
      <c r="I15" s="23">
        <f t="shared" si="2"/>
        <v>629</v>
      </c>
    </row>
    <row r="16" spans="1:9" x14ac:dyDescent="0.25">
      <c r="A16" s="22" t="str">
        <f t="shared" si="0"/>
        <v>Town of Eastchester - 14</v>
      </c>
      <c r="B16" s="11">
        <v>30014</v>
      </c>
      <c r="C16" s="11">
        <v>232</v>
      </c>
      <c r="D16" s="11">
        <v>134</v>
      </c>
      <c r="E16" s="11">
        <v>10</v>
      </c>
      <c r="F16" s="11">
        <v>0</v>
      </c>
      <c r="G16" s="23">
        <f t="shared" si="1"/>
        <v>376</v>
      </c>
      <c r="H16" s="24">
        <f t="shared" si="3"/>
        <v>24</v>
      </c>
      <c r="I16" s="23">
        <f t="shared" si="2"/>
        <v>400</v>
      </c>
    </row>
    <row r="17" spans="1:9" x14ac:dyDescent="0.25">
      <c r="A17" s="22" t="str">
        <f t="shared" si="0"/>
        <v>Town of Eastchester - 15</v>
      </c>
      <c r="B17" s="11">
        <v>30015</v>
      </c>
      <c r="C17" s="11">
        <v>189</v>
      </c>
      <c r="D17" s="11">
        <v>321</v>
      </c>
      <c r="E17" s="11">
        <v>6</v>
      </c>
      <c r="F17" s="11">
        <v>0</v>
      </c>
      <c r="G17" s="23">
        <f t="shared" si="1"/>
        <v>516</v>
      </c>
      <c r="H17" s="24">
        <f t="shared" si="3"/>
        <v>29</v>
      </c>
      <c r="I17" s="23">
        <f t="shared" si="2"/>
        <v>545</v>
      </c>
    </row>
    <row r="18" spans="1:9" x14ac:dyDescent="0.25">
      <c r="A18" s="22" t="str">
        <f t="shared" si="0"/>
        <v>Town of Eastchester - 16</v>
      </c>
      <c r="B18" s="11">
        <v>30016</v>
      </c>
      <c r="C18" s="11">
        <v>268</v>
      </c>
      <c r="D18" s="11">
        <v>210</v>
      </c>
      <c r="E18" s="11">
        <v>6</v>
      </c>
      <c r="F18" s="11">
        <v>0</v>
      </c>
      <c r="G18" s="23">
        <f t="shared" si="1"/>
        <v>484</v>
      </c>
      <c r="H18" s="24">
        <f t="shared" si="3"/>
        <v>20</v>
      </c>
      <c r="I18" s="23">
        <f t="shared" si="2"/>
        <v>504</v>
      </c>
    </row>
    <row r="19" spans="1:9" x14ac:dyDescent="0.25">
      <c r="A19" s="22" t="str">
        <f t="shared" si="0"/>
        <v>Town of Eastchester - 17</v>
      </c>
      <c r="B19" s="11">
        <v>30017</v>
      </c>
      <c r="C19" s="11">
        <v>203</v>
      </c>
      <c r="D19" s="11">
        <v>213</v>
      </c>
      <c r="E19" s="11">
        <v>4</v>
      </c>
      <c r="F19" s="11">
        <v>0</v>
      </c>
      <c r="G19" s="23">
        <f t="shared" ref="G19:G84" si="4">SUM(C19:F19)</f>
        <v>420</v>
      </c>
      <c r="H19" s="24">
        <f t="shared" ref="H19:H84" si="5">SUM(I19-G19)</f>
        <v>19</v>
      </c>
      <c r="I19" s="23">
        <f t="shared" ref="I19:I84" si="6">VLOOKUP(B19,KEY,2,FALSE)</f>
        <v>439</v>
      </c>
    </row>
    <row r="20" spans="1:9" x14ac:dyDescent="0.25">
      <c r="A20" s="22" t="str">
        <f t="shared" si="0"/>
        <v>Town of Eastchester - 18</v>
      </c>
      <c r="B20" s="11">
        <v>30018</v>
      </c>
      <c r="C20" s="11">
        <v>161</v>
      </c>
      <c r="D20" s="11">
        <v>110</v>
      </c>
      <c r="E20" s="11">
        <v>6</v>
      </c>
      <c r="F20" s="11">
        <v>1</v>
      </c>
      <c r="G20" s="23">
        <f t="shared" si="4"/>
        <v>278</v>
      </c>
      <c r="H20" s="24">
        <f t="shared" si="5"/>
        <v>13</v>
      </c>
      <c r="I20" s="23">
        <f t="shared" si="6"/>
        <v>291</v>
      </c>
    </row>
    <row r="21" spans="1:9" x14ac:dyDescent="0.25">
      <c r="A21" s="22" t="str">
        <f t="shared" si="0"/>
        <v>Town of Eastchester - 19</v>
      </c>
      <c r="B21" s="11">
        <v>30019</v>
      </c>
      <c r="C21" s="11">
        <v>183</v>
      </c>
      <c r="D21" s="11">
        <v>137</v>
      </c>
      <c r="E21" s="11">
        <v>7</v>
      </c>
      <c r="F21" s="11">
        <v>0</v>
      </c>
      <c r="G21" s="23">
        <f t="shared" si="4"/>
        <v>327</v>
      </c>
      <c r="H21" s="24">
        <f t="shared" si="5"/>
        <v>22</v>
      </c>
      <c r="I21" s="23">
        <f t="shared" si="6"/>
        <v>349</v>
      </c>
    </row>
    <row r="22" spans="1:9" x14ac:dyDescent="0.25">
      <c r="A22" s="22" t="str">
        <f t="shared" si="0"/>
        <v>Town of Eastchester - 20</v>
      </c>
      <c r="B22" s="11">
        <v>30020</v>
      </c>
      <c r="C22" s="11">
        <v>302</v>
      </c>
      <c r="D22" s="11">
        <v>218</v>
      </c>
      <c r="E22" s="11">
        <v>10</v>
      </c>
      <c r="F22" s="11">
        <v>0</v>
      </c>
      <c r="G22" s="23">
        <f t="shared" si="4"/>
        <v>530</v>
      </c>
      <c r="H22" s="24">
        <f t="shared" si="5"/>
        <v>21</v>
      </c>
      <c r="I22" s="23">
        <f t="shared" si="6"/>
        <v>551</v>
      </c>
    </row>
    <row r="23" spans="1:9" x14ac:dyDescent="0.25">
      <c r="A23" s="22" t="str">
        <f t="shared" si="0"/>
        <v>Town of Eastchester - 21</v>
      </c>
      <c r="B23" s="11">
        <v>30021</v>
      </c>
      <c r="C23" s="11">
        <v>162</v>
      </c>
      <c r="D23" s="11">
        <v>122</v>
      </c>
      <c r="E23" s="11">
        <v>3</v>
      </c>
      <c r="F23" s="11">
        <v>0</v>
      </c>
      <c r="G23" s="23">
        <f t="shared" si="4"/>
        <v>287</v>
      </c>
      <c r="H23" s="24">
        <f t="shared" si="5"/>
        <v>24</v>
      </c>
      <c r="I23" s="23">
        <f t="shared" si="6"/>
        <v>311</v>
      </c>
    </row>
    <row r="24" spans="1:9" x14ac:dyDescent="0.25">
      <c r="A24" s="22" t="str">
        <f t="shared" si="0"/>
        <v>Town of Eastchester - 22</v>
      </c>
      <c r="B24" s="11">
        <v>30022</v>
      </c>
      <c r="C24" s="11">
        <v>259</v>
      </c>
      <c r="D24" s="11">
        <v>187</v>
      </c>
      <c r="E24" s="11">
        <v>16</v>
      </c>
      <c r="F24" s="11">
        <v>0</v>
      </c>
      <c r="G24" s="23">
        <f t="shared" si="4"/>
        <v>462</v>
      </c>
      <c r="H24" s="24">
        <f t="shared" si="5"/>
        <v>30</v>
      </c>
      <c r="I24" s="23">
        <f t="shared" si="6"/>
        <v>492</v>
      </c>
    </row>
    <row r="25" spans="1:9" x14ac:dyDescent="0.25">
      <c r="A25" s="22" t="str">
        <f t="shared" si="0"/>
        <v>Town of Eastchester - 23</v>
      </c>
      <c r="B25" s="11">
        <v>30023</v>
      </c>
      <c r="C25" s="11">
        <v>218</v>
      </c>
      <c r="D25" s="11">
        <v>287</v>
      </c>
      <c r="E25" s="11">
        <v>16</v>
      </c>
      <c r="F25" s="11">
        <v>0</v>
      </c>
      <c r="G25" s="23">
        <f t="shared" si="4"/>
        <v>521</v>
      </c>
      <c r="H25" s="24">
        <f t="shared" si="5"/>
        <v>29</v>
      </c>
      <c r="I25" s="23">
        <f t="shared" si="6"/>
        <v>550</v>
      </c>
    </row>
    <row r="26" spans="1:9" x14ac:dyDescent="0.25">
      <c r="A26" s="22" t="str">
        <f t="shared" si="0"/>
        <v>Town of Eastchester - 24</v>
      </c>
      <c r="B26" s="11">
        <v>30024</v>
      </c>
      <c r="C26" s="11">
        <v>84</v>
      </c>
      <c r="D26" s="11">
        <v>131</v>
      </c>
      <c r="E26" s="11">
        <v>4</v>
      </c>
      <c r="F26" s="11">
        <v>0</v>
      </c>
      <c r="G26" s="23">
        <f t="shared" si="4"/>
        <v>219</v>
      </c>
      <c r="H26" s="24">
        <f t="shared" si="5"/>
        <v>18</v>
      </c>
      <c r="I26" s="23">
        <f t="shared" si="6"/>
        <v>237</v>
      </c>
    </row>
    <row r="27" spans="1:9" x14ac:dyDescent="0.25">
      <c r="A27" s="22" t="str">
        <f t="shared" si="0"/>
        <v>Town of Eastchester - 25</v>
      </c>
      <c r="B27" s="11">
        <v>30025</v>
      </c>
      <c r="C27" s="11">
        <v>127</v>
      </c>
      <c r="D27" s="11">
        <v>279</v>
      </c>
      <c r="E27" s="11">
        <v>13</v>
      </c>
      <c r="F27" s="11">
        <v>0</v>
      </c>
      <c r="G27" s="23">
        <f t="shared" si="4"/>
        <v>419</v>
      </c>
      <c r="H27" s="24">
        <f t="shared" si="5"/>
        <v>42</v>
      </c>
      <c r="I27" s="23">
        <f t="shared" si="6"/>
        <v>461</v>
      </c>
    </row>
    <row r="28" spans="1:9" x14ac:dyDescent="0.25">
      <c r="A28" s="22" t="str">
        <f t="shared" si="0"/>
        <v>Town of Eastchester - 26</v>
      </c>
      <c r="B28" s="11">
        <v>30026</v>
      </c>
      <c r="C28" s="11">
        <v>107</v>
      </c>
      <c r="D28" s="11">
        <v>277</v>
      </c>
      <c r="E28" s="11">
        <v>8</v>
      </c>
      <c r="F28" s="11">
        <v>0</v>
      </c>
      <c r="G28" s="23">
        <f t="shared" si="4"/>
        <v>392</v>
      </c>
      <c r="H28" s="24">
        <f t="shared" si="5"/>
        <v>22</v>
      </c>
      <c r="I28" s="23">
        <f t="shared" si="6"/>
        <v>414</v>
      </c>
    </row>
    <row r="29" spans="1:9" x14ac:dyDescent="0.25">
      <c r="A29" s="22" t="str">
        <f t="shared" si="0"/>
        <v>Town of Eastchester - 27</v>
      </c>
      <c r="B29" s="11">
        <v>30027</v>
      </c>
      <c r="C29" s="11">
        <v>208</v>
      </c>
      <c r="D29" s="11">
        <v>125</v>
      </c>
      <c r="E29" s="11">
        <v>18</v>
      </c>
      <c r="F29" s="11">
        <v>1</v>
      </c>
      <c r="G29" s="23">
        <f t="shared" si="4"/>
        <v>352</v>
      </c>
      <c r="H29" s="24">
        <f t="shared" si="5"/>
        <v>24</v>
      </c>
      <c r="I29" s="23">
        <f t="shared" si="6"/>
        <v>376</v>
      </c>
    </row>
    <row r="30" spans="1:9" x14ac:dyDescent="0.25">
      <c r="A30" s="22" t="str">
        <f t="shared" si="0"/>
        <v>Town of Eastchester - 28</v>
      </c>
      <c r="B30" s="11">
        <v>30028</v>
      </c>
      <c r="C30" s="11">
        <v>124</v>
      </c>
      <c r="D30" s="11">
        <v>189</v>
      </c>
      <c r="E30" s="11">
        <v>11</v>
      </c>
      <c r="F30" s="11">
        <v>0</v>
      </c>
      <c r="G30" s="23">
        <f t="shared" si="4"/>
        <v>324</v>
      </c>
      <c r="H30" s="24">
        <f t="shared" si="5"/>
        <v>18</v>
      </c>
      <c r="I30" s="23">
        <f t="shared" si="6"/>
        <v>342</v>
      </c>
    </row>
    <row r="31" spans="1:9" x14ac:dyDescent="0.25">
      <c r="A31" s="22" t="str">
        <f t="shared" si="0"/>
        <v>Town of Eastchester - 29</v>
      </c>
      <c r="B31" s="11">
        <v>30029</v>
      </c>
      <c r="C31" s="11">
        <v>155</v>
      </c>
      <c r="D31" s="11">
        <v>340</v>
      </c>
      <c r="E31" s="11">
        <v>12</v>
      </c>
      <c r="F31" s="11">
        <v>0</v>
      </c>
      <c r="G31" s="23">
        <f t="shared" si="4"/>
        <v>507</v>
      </c>
      <c r="H31" s="24">
        <f t="shared" si="5"/>
        <v>26</v>
      </c>
      <c r="I31" s="23">
        <f t="shared" si="6"/>
        <v>533</v>
      </c>
    </row>
    <row r="32" spans="1:9" x14ac:dyDescent="0.25">
      <c r="A32" s="22" t="str">
        <f t="shared" si="0"/>
        <v>Town of Eastchester - 30</v>
      </c>
      <c r="B32" s="11">
        <v>30030</v>
      </c>
      <c r="C32" s="11">
        <v>156</v>
      </c>
      <c r="D32" s="11">
        <v>249</v>
      </c>
      <c r="E32" s="11">
        <v>8</v>
      </c>
      <c r="F32" s="11">
        <v>0</v>
      </c>
      <c r="G32" s="23">
        <f t="shared" si="4"/>
        <v>413</v>
      </c>
      <c r="H32" s="24">
        <f t="shared" si="5"/>
        <v>29</v>
      </c>
      <c r="I32" s="23">
        <f t="shared" si="6"/>
        <v>442</v>
      </c>
    </row>
    <row r="33" spans="1:9" x14ac:dyDescent="0.25">
      <c r="A33" s="22" t="str">
        <f t="shared" si="0"/>
        <v>Town of Eastchester - 31</v>
      </c>
      <c r="B33" s="11">
        <v>30031</v>
      </c>
      <c r="C33" s="11">
        <v>138</v>
      </c>
      <c r="D33" s="11">
        <v>139</v>
      </c>
      <c r="E33" s="11">
        <v>5</v>
      </c>
      <c r="F33" s="11">
        <v>0</v>
      </c>
      <c r="G33" s="23">
        <f t="shared" si="4"/>
        <v>282</v>
      </c>
      <c r="H33" s="24">
        <f t="shared" si="5"/>
        <v>15</v>
      </c>
      <c r="I33" s="23">
        <f t="shared" si="6"/>
        <v>297</v>
      </c>
    </row>
    <row r="34" spans="1:9" x14ac:dyDescent="0.25">
      <c r="A34" s="22" t="str">
        <f t="shared" si="0"/>
        <v>Town of Eastchester - 32</v>
      </c>
      <c r="B34" s="11">
        <v>30032</v>
      </c>
      <c r="C34" s="11">
        <v>181</v>
      </c>
      <c r="D34" s="11">
        <v>157</v>
      </c>
      <c r="E34" s="11">
        <v>10</v>
      </c>
      <c r="F34" s="11">
        <v>0</v>
      </c>
      <c r="G34" s="23">
        <f t="shared" si="4"/>
        <v>348</v>
      </c>
      <c r="H34" s="24">
        <f t="shared" si="5"/>
        <v>22</v>
      </c>
      <c r="I34" s="23">
        <f t="shared" si="6"/>
        <v>370</v>
      </c>
    </row>
    <row r="35" spans="1:9" x14ac:dyDescent="0.25">
      <c r="A35" s="22" t="str">
        <f t="shared" si="0"/>
        <v>Town of Eastchester - 33</v>
      </c>
      <c r="B35" s="11">
        <v>30033</v>
      </c>
      <c r="C35" s="11">
        <v>191</v>
      </c>
      <c r="D35" s="11">
        <v>116</v>
      </c>
      <c r="E35" s="11">
        <v>9</v>
      </c>
      <c r="F35" s="11">
        <v>0</v>
      </c>
      <c r="G35" s="23">
        <f t="shared" si="4"/>
        <v>316</v>
      </c>
      <c r="H35" s="24">
        <f t="shared" si="5"/>
        <v>17</v>
      </c>
      <c r="I35" s="23">
        <f t="shared" si="6"/>
        <v>333</v>
      </c>
    </row>
    <row r="36" spans="1:9" x14ac:dyDescent="0.25">
      <c r="A36" s="22" t="str">
        <f t="shared" si="0"/>
        <v>Town of Eastchester - 34</v>
      </c>
      <c r="B36" s="11">
        <v>30034</v>
      </c>
      <c r="C36" s="11">
        <v>163</v>
      </c>
      <c r="D36" s="11">
        <v>80</v>
      </c>
      <c r="E36" s="11">
        <v>11</v>
      </c>
      <c r="F36" s="11">
        <v>0</v>
      </c>
      <c r="G36" s="23">
        <f t="shared" si="4"/>
        <v>254</v>
      </c>
      <c r="H36" s="24">
        <f t="shared" si="5"/>
        <v>19</v>
      </c>
      <c r="I36" s="23">
        <f t="shared" si="6"/>
        <v>273</v>
      </c>
    </row>
    <row r="37" spans="1:9" x14ac:dyDescent="0.25">
      <c r="A37" s="22" t="str">
        <f t="shared" si="0"/>
        <v>Town of Eastchester - 35</v>
      </c>
      <c r="B37" s="11">
        <v>30035</v>
      </c>
      <c r="C37" s="11">
        <v>86</v>
      </c>
      <c r="D37" s="11">
        <v>140</v>
      </c>
      <c r="E37" s="11">
        <v>4</v>
      </c>
      <c r="F37" s="11">
        <v>0</v>
      </c>
      <c r="G37" s="23">
        <f t="shared" si="4"/>
        <v>230</v>
      </c>
      <c r="H37" s="24">
        <f t="shared" si="5"/>
        <v>29</v>
      </c>
      <c r="I37" s="23">
        <f t="shared" si="6"/>
        <v>259</v>
      </c>
    </row>
    <row r="38" spans="1:9" x14ac:dyDescent="0.25">
      <c r="A38" s="22" t="str">
        <f t="shared" si="0"/>
        <v>Town of Eastchester - 36</v>
      </c>
      <c r="B38" s="11">
        <v>30036</v>
      </c>
      <c r="C38" s="11">
        <v>103</v>
      </c>
      <c r="D38" s="11">
        <v>232</v>
      </c>
      <c r="E38" s="11">
        <v>3</v>
      </c>
      <c r="F38" s="11">
        <v>0</v>
      </c>
      <c r="G38" s="23">
        <f t="shared" si="4"/>
        <v>338</v>
      </c>
      <c r="H38" s="24">
        <f t="shared" si="5"/>
        <v>19</v>
      </c>
      <c r="I38" s="23">
        <f t="shared" si="6"/>
        <v>357</v>
      </c>
    </row>
    <row r="39" spans="1:9" x14ac:dyDescent="0.25">
      <c r="A39" s="22" t="str">
        <f t="shared" si="0"/>
        <v>Town of Eastchester - 37</v>
      </c>
      <c r="B39" s="11">
        <v>30037</v>
      </c>
      <c r="C39" s="11">
        <v>110</v>
      </c>
      <c r="D39" s="11">
        <v>178</v>
      </c>
      <c r="E39" s="11">
        <v>7</v>
      </c>
      <c r="F39" s="11">
        <v>0</v>
      </c>
      <c r="G39" s="23">
        <f t="shared" si="4"/>
        <v>295</v>
      </c>
      <c r="H39" s="24">
        <f t="shared" si="5"/>
        <v>14</v>
      </c>
      <c r="I39" s="23">
        <f t="shared" si="6"/>
        <v>309</v>
      </c>
    </row>
    <row r="40" spans="1:9" x14ac:dyDescent="0.25">
      <c r="A40" s="22" t="str">
        <f t="shared" si="0"/>
        <v>Town of Eastchester - 38</v>
      </c>
      <c r="B40" s="11">
        <v>30038</v>
      </c>
      <c r="C40" s="11">
        <v>70</v>
      </c>
      <c r="D40" s="11">
        <v>254</v>
      </c>
      <c r="E40" s="11">
        <v>9</v>
      </c>
      <c r="F40" s="11">
        <v>0</v>
      </c>
      <c r="G40" s="23">
        <f t="shared" si="4"/>
        <v>333</v>
      </c>
      <c r="H40" s="24">
        <f t="shared" si="5"/>
        <v>26</v>
      </c>
      <c r="I40" s="23">
        <f t="shared" si="6"/>
        <v>359</v>
      </c>
    </row>
    <row r="41" spans="1:9" ht="13.8" thickBot="1" x14ac:dyDescent="0.3">
      <c r="A41" s="18" t="str">
        <f t="shared" si="0"/>
        <v>Town of Eastchester - 39</v>
      </c>
      <c r="B41" s="19">
        <v>30039</v>
      </c>
      <c r="C41" s="19">
        <v>91</v>
      </c>
      <c r="D41" s="19">
        <v>231</v>
      </c>
      <c r="E41" s="19">
        <v>6</v>
      </c>
      <c r="F41" s="19">
        <v>0</v>
      </c>
      <c r="G41" s="19">
        <f t="shared" si="4"/>
        <v>328</v>
      </c>
      <c r="H41" s="26">
        <f t="shared" si="5"/>
        <v>20</v>
      </c>
      <c r="I41" s="19">
        <f t="shared" si="6"/>
        <v>348</v>
      </c>
    </row>
    <row r="42" spans="1:9" x14ac:dyDescent="0.25">
      <c r="A42" s="22"/>
      <c r="B42" s="13" t="s">
        <v>977</v>
      </c>
      <c r="C42" s="11">
        <f>SUM(C3:C41)</f>
        <v>6492</v>
      </c>
      <c r="D42" s="11">
        <f t="shared" ref="D42:I42" si="7">SUM(D3:D41)</f>
        <v>7419</v>
      </c>
      <c r="E42" s="11">
        <f t="shared" si="7"/>
        <v>356</v>
      </c>
      <c r="F42" s="11">
        <f t="shared" si="7"/>
        <v>2</v>
      </c>
      <c r="G42" s="11">
        <f t="shared" si="7"/>
        <v>14269</v>
      </c>
      <c r="H42" s="11">
        <f t="shared" si="7"/>
        <v>862</v>
      </c>
      <c r="I42" s="11">
        <f t="shared" si="7"/>
        <v>15131</v>
      </c>
    </row>
    <row r="43" spans="1:9" x14ac:dyDescent="0.25">
      <c r="A43" s="22" t="str">
        <f t="shared" si="0"/>
        <v>Town of Harrison - 1</v>
      </c>
      <c r="B43" s="11">
        <v>50001</v>
      </c>
      <c r="C43" s="11">
        <v>148</v>
      </c>
      <c r="D43" s="11">
        <v>302</v>
      </c>
      <c r="E43" s="11">
        <v>13</v>
      </c>
      <c r="F43" s="11">
        <v>0</v>
      </c>
      <c r="G43" s="23">
        <f t="shared" si="4"/>
        <v>463</v>
      </c>
      <c r="H43" s="24">
        <f t="shared" si="5"/>
        <v>36</v>
      </c>
      <c r="I43" s="23">
        <f t="shared" si="6"/>
        <v>499</v>
      </c>
    </row>
    <row r="44" spans="1:9" x14ac:dyDescent="0.25">
      <c r="A44" s="22" t="str">
        <f t="shared" si="0"/>
        <v>Town of Harrison - 2</v>
      </c>
      <c r="B44" s="11">
        <v>50002</v>
      </c>
      <c r="C44" s="11">
        <v>148</v>
      </c>
      <c r="D44" s="11">
        <v>341</v>
      </c>
      <c r="E44" s="11">
        <v>19</v>
      </c>
      <c r="F44" s="11">
        <v>0</v>
      </c>
      <c r="G44" s="23">
        <f t="shared" si="4"/>
        <v>508</v>
      </c>
      <c r="H44" s="24">
        <f t="shared" si="5"/>
        <v>52</v>
      </c>
      <c r="I44" s="23">
        <f t="shared" si="6"/>
        <v>560</v>
      </c>
    </row>
    <row r="45" spans="1:9" x14ac:dyDescent="0.25">
      <c r="A45" s="22" t="str">
        <f t="shared" si="0"/>
        <v>Town of Harrison - 3</v>
      </c>
      <c r="B45" s="11">
        <v>50003</v>
      </c>
      <c r="C45" s="11">
        <v>348</v>
      </c>
      <c r="D45" s="11">
        <v>228</v>
      </c>
      <c r="E45" s="11">
        <v>10</v>
      </c>
      <c r="F45" s="11">
        <v>0</v>
      </c>
      <c r="G45" s="23">
        <f t="shared" si="4"/>
        <v>586</v>
      </c>
      <c r="H45" s="24">
        <f t="shared" si="5"/>
        <v>47</v>
      </c>
      <c r="I45" s="23">
        <f t="shared" si="6"/>
        <v>633</v>
      </c>
    </row>
    <row r="46" spans="1:9" x14ac:dyDescent="0.25">
      <c r="A46" s="22" t="str">
        <f t="shared" si="0"/>
        <v>Town of Harrison - 4</v>
      </c>
      <c r="B46" s="11">
        <v>50004</v>
      </c>
      <c r="C46" s="11">
        <v>437</v>
      </c>
      <c r="D46" s="11">
        <v>344</v>
      </c>
      <c r="E46" s="11">
        <v>7</v>
      </c>
      <c r="F46" s="11">
        <v>0</v>
      </c>
      <c r="G46" s="23">
        <f t="shared" si="4"/>
        <v>788</v>
      </c>
      <c r="H46" s="24">
        <f t="shared" si="5"/>
        <v>27</v>
      </c>
      <c r="I46" s="23">
        <f t="shared" si="6"/>
        <v>815</v>
      </c>
    </row>
    <row r="47" spans="1:9" x14ac:dyDescent="0.25">
      <c r="A47" s="22" t="str">
        <f t="shared" si="0"/>
        <v>Town of Harrison - 5</v>
      </c>
      <c r="B47" s="11">
        <v>50005</v>
      </c>
      <c r="C47" s="11">
        <v>116</v>
      </c>
      <c r="D47" s="11">
        <v>132</v>
      </c>
      <c r="E47" s="11">
        <v>4</v>
      </c>
      <c r="F47" s="11">
        <v>0</v>
      </c>
      <c r="G47" s="23">
        <f t="shared" si="4"/>
        <v>252</v>
      </c>
      <c r="H47" s="24">
        <f t="shared" si="5"/>
        <v>14</v>
      </c>
      <c r="I47" s="23">
        <f t="shared" si="6"/>
        <v>266</v>
      </c>
    </row>
    <row r="48" spans="1:9" x14ac:dyDescent="0.25">
      <c r="A48" s="22" t="str">
        <f t="shared" si="0"/>
        <v>Town of Harrison - 6</v>
      </c>
      <c r="B48" s="11">
        <v>50006</v>
      </c>
      <c r="C48" s="11">
        <v>156</v>
      </c>
      <c r="D48" s="11">
        <v>369</v>
      </c>
      <c r="E48" s="11">
        <v>15</v>
      </c>
      <c r="F48" s="11">
        <v>0</v>
      </c>
      <c r="G48" s="23">
        <f t="shared" si="4"/>
        <v>540</v>
      </c>
      <c r="H48" s="24">
        <f t="shared" si="5"/>
        <v>47</v>
      </c>
      <c r="I48" s="23">
        <f t="shared" si="6"/>
        <v>587</v>
      </c>
    </row>
    <row r="49" spans="1:9" x14ac:dyDescent="0.25">
      <c r="A49" s="22" t="str">
        <f t="shared" si="0"/>
        <v>Town of Harrison - 7</v>
      </c>
      <c r="B49" s="11">
        <v>50007</v>
      </c>
      <c r="C49" s="11">
        <v>172</v>
      </c>
      <c r="D49" s="11">
        <v>194</v>
      </c>
      <c r="E49" s="11">
        <v>14</v>
      </c>
      <c r="F49" s="11">
        <v>0</v>
      </c>
      <c r="G49" s="23">
        <f t="shared" si="4"/>
        <v>380</v>
      </c>
      <c r="H49" s="24">
        <f t="shared" si="5"/>
        <v>20</v>
      </c>
      <c r="I49" s="23">
        <f t="shared" si="6"/>
        <v>400</v>
      </c>
    </row>
    <row r="50" spans="1:9" x14ac:dyDescent="0.25">
      <c r="A50" s="22" t="str">
        <f t="shared" si="0"/>
        <v>Town of Harrison - 8</v>
      </c>
      <c r="B50" s="11">
        <v>50008</v>
      </c>
      <c r="C50" s="11">
        <v>163</v>
      </c>
      <c r="D50" s="11">
        <v>327</v>
      </c>
      <c r="E50" s="11">
        <v>6</v>
      </c>
      <c r="F50" s="11">
        <v>0</v>
      </c>
      <c r="G50" s="23">
        <f t="shared" si="4"/>
        <v>496</v>
      </c>
      <c r="H50" s="24">
        <f t="shared" si="5"/>
        <v>32</v>
      </c>
      <c r="I50" s="23">
        <f t="shared" si="6"/>
        <v>528</v>
      </c>
    </row>
    <row r="51" spans="1:9" x14ac:dyDescent="0.25">
      <c r="A51" s="22" t="str">
        <f t="shared" si="0"/>
        <v>Town of Harrison - 9</v>
      </c>
      <c r="B51" s="11">
        <v>50009</v>
      </c>
      <c r="C51" s="11">
        <v>164</v>
      </c>
      <c r="D51" s="11">
        <v>328</v>
      </c>
      <c r="E51" s="11">
        <v>11</v>
      </c>
      <c r="F51" s="11">
        <v>0</v>
      </c>
      <c r="G51" s="23">
        <f t="shared" si="4"/>
        <v>503</v>
      </c>
      <c r="H51" s="24">
        <f t="shared" si="5"/>
        <v>36</v>
      </c>
      <c r="I51" s="23">
        <f t="shared" si="6"/>
        <v>539</v>
      </c>
    </row>
    <row r="52" spans="1:9" x14ac:dyDescent="0.25">
      <c r="A52" s="22" t="str">
        <f t="shared" si="0"/>
        <v>Town of Harrison - 10</v>
      </c>
      <c r="B52" s="11">
        <v>50010</v>
      </c>
      <c r="C52" s="11">
        <v>224</v>
      </c>
      <c r="D52" s="11">
        <v>339</v>
      </c>
      <c r="E52" s="11">
        <v>8</v>
      </c>
      <c r="F52" s="11">
        <v>0</v>
      </c>
      <c r="G52" s="23">
        <f t="shared" si="4"/>
        <v>571</v>
      </c>
      <c r="H52" s="24">
        <f t="shared" si="5"/>
        <v>32</v>
      </c>
      <c r="I52" s="23">
        <f t="shared" si="6"/>
        <v>603</v>
      </c>
    </row>
    <row r="53" spans="1:9" x14ac:dyDescent="0.25">
      <c r="A53" s="22" t="str">
        <f t="shared" si="0"/>
        <v>Town of Harrison - 11</v>
      </c>
      <c r="B53" s="11">
        <v>50011</v>
      </c>
      <c r="C53" s="11">
        <v>198</v>
      </c>
      <c r="D53" s="11">
        <v>313</v>
      </c>
      <c r="E53" s="11">
        <v>15</v>
      </c>
      <c r="F53" s="11">
        <v>0</v>
      </c>
      <c r="G53" s="23">
        <f t="shared" si="4"/>
        <v>526</v>
      </c>
      <c r="H53" s="24">
        <f t="shared" si="5"/>
        <v>41</v>
      </c>
      <c r="I53" s="23">
        <f t="shared" si="6"/>
        <v>567</v>
      </c>
    </row>
    <row r="54" spans="1:9" x14ac:dyDescent="0.25">
      <c r="A54" s="22" t="str">
        <f t="shared" si="0"/>
        <v>Town of Harrison - 12</v>
      </c>
      <c r="B54" s="11">
        <v>50012</v>
      </c>
      <c r="C54" s="11">
        <v>146</v>
      </c>
      <c r="D54" s="11">
        <v>263</v>
      </c>
      <c r="E54" s="11">
        <v>3</v>
      </c>
      <c r="F54" s="11">
        <v>0</v>
      </c>
      <c r="G54" s="23">
        <f t="shared" si="4"/>
        <v>412</v>
      </c>
      <c r="H54" s="24">
        <f t="shared" si="5"/>
        <v>16</v>
      </c>
      <c r="I54" s="23">
        <f t="shared" si="6"/>
        <v>428</v>
      </c>
    </row>
    <row r="55" spans="1:9" x14ac:dyDescent="0.25">
      <c r="A55" s="22" t="str">
        <f t="shared" si="0"/>
        <v>Town of Harrison - 13</v>
      </c>
      <c r="B55" s="11">
        <v>50013</v>
      </c>
      <c r="C55" s="11">
        <v>365</v>
      </c>
      <c r="D55" s="11">
        <v>326</v>
      </c>
      <c r="E55" s="11">
        <v>13</v>
      </c>
      <c r="F55" s="11">
        <v>1</v>
      </c>
      <c r="G55" s="23">
        <f t="shared" si="4"/>
        <v>705</v>
      </c>
      <c r="H55" s="24">
        <f t="shared" si="5"/>
        <v>53</v>
      </c>
      <c r="I55" s="23">
        <f t="shared" si="6"/>
        <v>758</v>
      </c>
    </row>
    <row r="56" spans="1:9" x14ac:dyDescent="0.25">
      <c r="A56" s="22" t="str">
        <f t="shared" si="0"/>
        <v>Town of Harrison - 14</v>
      </c>
      <c r="B56" s="11">
        <v>50014</v>
      </c>
      <c r="C56" s="11">
        <v>261</v>
      </c>
      <c r="D56" s="11">
        <v>299</v>
      </c>
      <c r="E56" s="11">
        <v>8</v>
      </c>
      <c r="F56" s="11">
        <v>0</v>
      </c>
      <c r="G56" s="23">
        <f t="shared" si="4"/>
        <v>568</v>
      </c>
      <c r="H56" s="24">
        <f t="shared" si="5"/>
        <v>21</v>
      </c>
      <c r="I56" s="23">
        <f t="shared" si="6"/>
        <v>589</v>
      </c>
    </row>
    <row r="57" spans="1:9" x14ac:dyDescent="0.25">
      <c r="A57" s="22" t="str">
        <f t="shared" si="0"/>
        <v>Town of Harrison - 15</v>
      </c>
      <c r="B57" s="11">
        <v>50015</v>
      </c>
      <c r="C57" s="11">
        <v>176</v>
      </c>
      <c r="D57" s="11">
        <v>141</v>
      </c>
      <c r="E57" s="11">
        <v>5</v>
      </c>
      <c r="F57" s="11">
        <v>0</v>
      </c>
      <c r="G57" s="23">
        <f t="shared" si="4"/>
        <v>322</v>
      </c>
      <c r="H57" s="24">
        <f t="shared" si="5"/>
        <v>21</v>
      </c>
      <c r="I57" s="23">
        <f t="shared" si="6"/>
        <v>343</v>
      </c>
    </row>
    <row r="58" spans="1:9" x14ac:dyDescent="0.25">
      <c r="A58" s="22" t="str">
        <f t="shared" si="0"/>
        <v>Town of Harrison - 16</v>
      </c>
      <c r="B58" s="11">
        <v>50016</v>
      </c>
      <c r="C58" s="11">
        <v>126</v>
      </c>
      <c r="D58" s="11">
        <v>223</v>
      </c>
      <c r="E58" s="11">
        <v>9</v>
      </c>
      <c r="F58" s="11">
        <v>0</v>
      </c>
      <c r="G58" s="23">
        <f t="shared" si="4"/>
        <v>358</v>
      </c>
      <c r="H58" s="24">
        <f t="shared" si="5"/>
        <v>23</v>
      </c>
      <c r="I58" s="23">
        <f t="shared" si="6"/>
        <v>381</v>
      </c>
    </row>
    <row r="59" spans="1:9" x14ac:dyDescent="0.25">
      <c r="A59" s="22" t="str">
        <f t="shared" si="0"/>
        <v>Town of Harrison - 17</v>
      </c>
      <c r="B59" s="11">
        <v>50017</v>
      </c>
      <c r="C59" s="11">
        <v>238</v>
      </c>
      <c r="D59" s="11">
        <v>7</v>
      </c>
      <c r="E59" s="11">
        <v>49</v>
      </c>
      <c r="F59" s="11">
        <v>0</v>
      </c>
      <c r="G59" s="23">
        <f t="shared" si="4"/>
        <v>294</v>
      </c>
      <c r="H59" s="24">
        <f t="shared" si="5"/>
        <v>4</v>
      </c>
      <c r="I59" s="23">
        <f t="shared" si="6"/>
        <v>298</v>
      </c>
    </row>
    <row r="60" spans="1:9" x14ac:dyDescent="0.25">
      <c r="A60" s="22" t="str">
        <f t="shared" si="0"/>
        <v>Town of Harrison - 18</v>
      </c>
      <c r="B60" s="11">
        <v>50018</v>
      </c>
      <c r="C60" s="11">
        <v>245</v>
      </c>
      <c r="D60" s="11">
        <v>230</v>
      </c>
      <c r="E60" s="11">
        <v>5</v>
      </c>
      <c r="F60" s="11">
        <v>0</v>
      </c>
      <c r="G60" s="23">
        <f t="shared" si="4"/>
        <v>480</v>
      </c>
      <c r="H60" s="24">
        <f t="shared" si="5"/>
        <v>13</v>
      </c>
      <c r="I60" s="23">
        <f t="shared" si="6"/>
        <v>493</v>
      </c>
    </row>
    <row r="61" spans="1:9" x14ac:dyDescent="0.25">
      <c r="A61" s="22" t="str">
        <f t="shared" si="0"/>
        <v>Town of Harrison - 19</v>
      </c>
      <c r="B61" s="11">
        <v>50019</v>
      </c>
      <c r="C61" s="11">
        <v>107</v>
      </c>
      <c r="D61" s="11">
        <v>171</v>
      </c>
      <c r="E61" s="11">
        <v>6</v>
      </c>
      <c r="F61" s="11">
        <v>0</v>
      </c>
      <c r="G61" s="23">
        <f t="shared" si="4"/>
        <v>284</v>
      </c>
      <c r="H61" s="24">
        <f t="shared" si="5"/>
        <v>12</v>
      </c>
      <c r="I61" s="23">
        <f t="shared" si="6"/>
        <v>296</v>
      </c>
    </row>
    <row r="62" spans="1:9" ht="13.8" thickBot="1" x14ac:dyDescent="0.3">
      <c r="A62" s="18" t="str">
        <f t="shared" si="0"/>
        <v>Town of Harrison - 20</v>
      </c>
      <c r="B62" s="19">
        <v>50020</v>
      </c>
      <c r="C62" s="19">
        <v>57</v>
      </c>
      <c r="D62" s="19">
        <v>82</v>
      </c>
      <c r="E62" s="19">
        <v>3</v>
      </c>
      <c r="F62" s="19">
        <v>0</v>
      </c>
      <c r="G62" s="19">
        <f t="shared" si="4"/>
        <v>142</v>
      </c>
      <c r="H62" s="26">
        <f t="shared" si="5"/>
        <v>12</v>
      </c>
      <c r="I62" s="19">
        <f t="shared" si="6"/>
        <v>154</v>
      </c>
    </row>
    <row r="63" spans="1:9" x14ac:dyDescent="0.25">
      <c r="A63" s="22"/>
      <c r="B63" s="13" t="s">
        <v>977</v>
      </c>
      <c r="C63" s="11">
        <f>SUM(C43:C62)</f>
        <v>3995</v>
      </c>
      <c r="D63" s="11">
        <f t="shared" ref="D63:I63" si="8">SUM(D43:D62)</f>
        <v>4959</v>
      </c>
      <c r="E63" s="11">
        <f t="shared" si="8"/>
        <v>223</v>
      </c>
      <c r="F63" s="11">
        <f t="shared" si="8"/>
        <v>1</v>
      </c>
      <c r="G63" s="11">
        <f t="shared" si="8"/>
        <v>9178</v>
      </c>
      <c r="H63" s="11">
        <f t="shared" si="8"/>
        <v>559</v>
      </c>
      <c r="I63" s="11">
        <f t="shared" si="8"/>
        <v>9737</v>
      </c>
    </row>
    <row r="64" spans="1:9" x14ac:dyDescent="0.25">
      <c r="A64" s="22" t="str">
        <f t="shared" si="0"/>
        <v>Town of Mamaroneck - 1</v>
      </c>
      <c r="B64" s="11">
        <v>70001</v>
      </c>
      <c r="C64" s="11">
        <v>160</v>
      </c>
      <c r="D64" s="11">
        <v>116</v>
      </c>
      <c r="E64" s="11">
        <v>4</v>
      </c>
      <c r="F64" s="11">
        <v>0</v>
      </c>
      <c r="G64" s="23">
        <f t="shared" si="4"/>
        <v>280</v>
      </c>
      <c r="H64" s="24">
        <f t="shared" si="5"/>
        <v>22</v>
      </c>
      <c r="I64" s="23">
        <f t="shared" si="6"/>
        <v>302</v>
      </c>
    </row>
    <row r="65" spans="1:9" x14ac:dyDescent="0.25">
      <c r="A65" s="22" t="str">
        <f t="shared" si="0"/>
        <v>Town of Mamaroneck - 2</v>
      </c>
      <c r="B65" s="11">
        <v>70002</v>
      </c>
      <c r="C65" s="11">
        <v>165</v>
      </c>
      <c r="D65" s="11">
        <v>140</v>
      </c>
      <c r="E65" s="11">
        <v>19</v>
      </c>
      <c r="F65" s="11">
        <v>0</v>
      </c>
      <c r="G65" s="23">
        <f t="shared" si="4"/>
        <v>324</v>
      </c>
      <c r="H65" s="24">
        <f t="shared" si="5"/>
        <v>31</v>
      </c>
      <c r="I65" s="23">
        <f t="shared" si="6"/>
        <v>355</v>
      </c>
    </row>
    <row r="66" spans="1:9" x14ac:dyDescent="0.25">
      <c r="A66" s="22" t="str">
        <f t="shared" si="0"/>
        <v>Town of Mamaroneck - 3</v>
      </c>
      <c r="B66" s="11">
        <v>70003</v>
      </c>
      <c r="C66" s="11">
        <v>386</v>
      </c>
      <c r="D66" s="11">
        <v>179</v>
      </c>
      <c r="E66" s="11">
        <v>19</v>
      </c>
      <c r="F66" s="11">
        <v>0</v>
      </c>
      <c r="G66" s="23">
        <f t="shared" si="4"/>
        <v>584</v>
      </c>
      <c r="H66" s="24">
        <f t="shared" si="5"/>
        <v>28</v>
      </c>
      <c r="I66" s="23">
        <f t="shared" si="6"/>
        <v>612</v>
      </c>
    </row>
    <row r="67" spans="1:9" x14ac:dyDescent="0.25">
      <c r="A67" s="22" t="str">
        <f t="shared" si="0"/>
        <v>Town of Mamaroneck - 4</v>
      </c>
      <c r="B67" s="11">
        <v>70004</v>
      </c>
      <c r="C67" s="11">
        <v>267</v>
      </c>
      <c r="D67" s="11">
        <v>174</v>
      </c>
      <c r="E67" s="11">
        <v>34</v>
      </c>
      <c r="F67" s="11">
        <v>0</v>
      </c>
      <c r="G67" s="23">
        <f t="shared" si="4"/>
        <v>475</v>
      </c>
      <c r="H67" s="24">
        <f t="shared" si="5"/>
        <v>26</v>
      </c>
      <c r="I67" s="23">
        <f t="shared" si="6"/>
        <v>501</v>
      </c>
    </row>
    <row r="68" spans="1:9" x14ac:dyDescent="0.25">
      <c r="A68" s="22" t="str">
        <f t="shared" si="0"/>
        <v>Town of Mamaroneck - 5</v>
      </c>
      <c r="B68" s="11">
        <v>70005</v>
      </c>
      <c r="C68" s="11">
        <v>127</v>
      </c>
      <c r="D68" s="11">
        <v>129</v>
      </c>
      <c r="E68" s="11">
        <v>12</v>
      </c>
      <c r="F68" s="11">
        <v>0</v>
      </c>
      <c r="G68" s="23">
        <f t="shared" si="4"/>
        <v>268</v>
      </c>
      <c r="H68" s="24">
        <f t="shared" si="5"/>
        <v>14</v>
      </c>
      <c r="I68" s="23">
        <f t="shared" si="6"/>
        <v>282</v>
      </c>
    </row>
    <row r="69" spans="1:9" x14ac:dyDescent="0.25">
      <c r="A69" s="22" t="str">
        <f t="shared" si="0"/>
        <v>Town of Mamaroneck - 6</v>
      </c>
      <c r="B69" s="11">
        <v>70006</v>
      </c>
      <c r="C69" s="11">
        <v>317</v>
      </c>
      <c r="D69" s="11">
        <v>103</v>
      </c>
      <c r="E69" s="11">
        <v>15</v>
      </c>
      <c r="F69" s="11">
        <v>0</v>
      </c>
      <c r="G69" s="23">
        <f t="shared" si="4"/>
        <v>435</v>
      </c>
      <c r="H69" s="24">
        <f t="shared" si="5"/>
        <v>29</v>
      </c>
      <c r="I69" s="23">
        <f t="shared" si="6"/>
        <v>464</v>
      </c>
    </row>
    <row r="70" spans="1:9" x14ac:dyDescent="0.25">
      <c r="A70" s="22" t="str">
        <f t="shared" si="0"/>
        <v>Town of Mamaroneck - 7</v>
      </c>
      <c r="B70" s="11">
        <v>70007</v>
      </c>
      <c r="C70" s="11">
        <v>184</v>
      </c>
      <c r="D70" s="11">
        <v>69</v>
      </c>
      <c r="E70" s="11">
        <v>6</v>
      </c>
      <c r="F70" s="11">
        <v>0</v>
      </c>
      <c r="G70" s="23">
        <f t="shared" si="4"/>
        <v>259</v>
      </c>
      <c r="H70" s="24">
        <f t="shared" si="5"/>
        <v>17</v>
      </c>
      <c r="I70" s="23">
        <f t="shared" si="6"/>
        <v>276</v>
      </c>
    </row>
    <row r="71" spans="1:9" x14ac:dyDescent="0.25">
      <c r="A71" s="22" t="str">
        <f t="shared" ref="A71:A137" si="9">VLOOKUP(B71,KEY,3,FALSE)</f>
        <v>Town of Mamaroneck - 8</v>
      </c>
      <c r="B71" s="11">
        <v>70008</v>
      </c>
      <c r="C71" s="11">
        <v>378</v>
      </c>
      <c r="D71" s="11">
        <v>179</v>
      </c>
      <c r="E71" s="11">
        <v>9</v>
      </c>
      <c r="F71" s="11">
        <v>0</v>
      </c>
      <c r="G71" s="23">
        <f t="shared" si="4"/>
        <v>566</v>
      </c>
      <c r="H71" s="24">
        <f t="shared" si="5"/>
        <v>24</v>
      </c>
      <c r="I71" s="23">
        <f t="shared" si="6"/>
        <v>590</v>
      </c>
    </row>
    <row r="72" spans="1:9" x14ac:dyDescent="0.25">
      <c r="A72" s="22" t="str">
        <f t="shared" si="9"/>
        <v>Town of Mamaroneck - 9</v>
      </c>
      <c r="B72" s="11">
        <v>70009</v>
      </c>
      <c r="C72" s="11">
        <v>264</v>
      </c>
      <c r="D72" s="11">
        <v>79</v>
      </c>
      <c r="E72" s="11">
        <v>14</v>
      </c>
      <c r="F72" s="11">
        <v>0</v>
      </c>
      <c r="G72" s="23">
        <f t="shared" si="4"/>
        <v>357</v>
      </c>
      <c r="H72" s="24">
        <f t="shared" si="5"/>
        <v>22</v>
      </c>
      <c r="I72" s="23">
        <f t="shared" si="6"/>
        <v>379</v>
      </c>
    </row>
    <row r="73" spans="1:9" x14ac:dyDescent="0.25">
      <c r="A73" s="22" t="str">
        <f t="shared" si="9"/>
        <v>Town of Mamaroneck - 10</v>
      </c>
      <c r="B73" s="11">
        <v>70010</v>
      </c>
      <c r="C73" s="11">
        <v>391</v>
      </c>
      <c r="D73" s="11">
        <v>155</v>
      </c>
      <c r="E73" s="11">
        <v>10</v>
      </c>
      <c r="F73" s="11">
        <v>0</v>
      </c>
      <c r="G73" s="23">
        <f t="shared" si="4"/>
        <v>556</v>
      </c>
      <c r="H73" s="24">
        <f t="shared" si="5"/>
        <v>24</v>
      </c>
      <c r="I73" s="23">
        <f t="shared" si="6"/>
        <v>580</v>
      </c>
    </row>
    <row r="74" spans="1:9" x14ac:dyDescent="0.25">
      <c r="A74" s="22" t="str">
        <f t="shared" si="9"/>
        <v>Town of Mamaroneck - 11</v>
      </c>
      <c r="B74" s="11">
        <v>70011</v>
      </c>
      <c r="C74" s="11">
        <v>317</v>
      </c>
      <c r="D74" s="11">
        <v>107</v>
      </c>
      <c r="E74" s="11">
        <v>15</v>
      </c>
      <c r="F74" s="11">
        <v>0</v>
      </c>
      <c r="G74" s="23">
        <f t="shared" si="4"/>
        <v>439</v>
      </c>
      <c r="H74" s="24">
        <f t="shared" si="5"/>
        <v>20</v>
      </c>
      <c r="I74" s="23">
        <f t="shared" si="6"/>
        <v>459</v>
      </c>
    </row>
    <row r="75" spans="1:9" x14ac:dyDescent="0.25">
      <c r="A75" s="22" t="str">
        <f t="shared" si="9"/>
        <v>Town of Mamaroneck - 12</v>
      </c>
      <c r="B75" s="11">
        <v>70012</v>
      </c>
      <c r="C75" s="11">
        <v>452</v>
      </c>
      <c r="D75" s="11">
        <v>112</v>
      </c>
      <c r="E75" s="11">
        <v>11</v>
      </c>
      <c r="F75" s="11">
        <v>0</v>
      </c>
      <c r="G75" s="23">
        <f t="shared" si="4"/>
        <v>575</v>
      </c>
      <c r="H75" s="24">
        <f t="shared" si="5"/>
        <v>19</v>
      </c>
      <c r="I75" s="23">
        <f t="shared" si="6"/>
        <v>594</v>
      </c>
    </row>
    <row r="76" spans="1:9" x14ac:dyDescent="0.25">
      <c r="A76" s="22" t="str">
        <f t="shared" si="9"/>
        <v>Town of Mamaroneck - 13</v>
      </c>
      <c r="B76" s="11">
        <v>70013</v>
      </c>
      <c r="C76" s="11">
        <v>402</v>
      </c>
      <c r="D76" s="11">
        <v>96</v>
      </c>
      <c r="E76" s="11">
        <v>13</v>
      </c>
      <c r="F76" s="11">
        <v>1</v>
      </c>
      <c r="G76" s="23">
        <f t="shared" si="4"/>
        <v>512</v>
      </c>
      <c r="H76" s="24">
        <f t="shared" si="5"/>
        <v>26</v>
      </c>
      <c r="I76" s="23">
        <f t="shared" si="6"/>
        <v>538</v>
      </c>
    </row>
    <row r="77" spans="1:9" x14ac:dyDescent="0.25">
      <c r="A77" s="22" t="str">
        <f t="shared" si="9"/>
        <v>Town of Mamaroneck - 14</v>
      </c>
      <c r="B77" s="11">
        <v>70014</v>
      </c>
      <c r="C77" s="11">
        <v>331</v>
      </c>
      <c r="D77" s="11">
        <v>123</v>
      </c>
      <c r="E77" s="11">
        <v>14</v>
      </c>
      <c r="F77" s="11">
        <v>0</v>
      </c>
      <c r="G77" s="23">
        <f t="shared" si="4"/>
        <v>468</v>
      </c>
      <c r="H77" s="24">
        <f t="shared" si="5"/>
        <v>17</v>
      </c>
      <c r="I77" s="23">
        <f t="shared" si="6"/>
        <v>485</v>
      </c>
    </row>
    <row r="78" spans="1:9" x14ac:dyDescent="0.25">
      <c r="A78" s="22" t="str">
        <f t="shared" si="9"/>
        <v>Town of Mamaroneck - 15</v>
      </c>
      <c r="B78" s="11">
        <v>70015</v>
      </c>
      <c r="C78" s="11">
        <v>353</v>
      </c>
      <c r="D78" s="11">
        <v>150</v>
      </c>
      <c r="E78" s="11">
        <v>15</v>
      </c>
      <c r="F78" s="11">
        <v>0</v>
      </c>
      <c r="G78" s="23">
        <f t="shared" si="4"/>
        <v>518</v>
      </c>
      <c r="H78" s="24">
        <f t="shared" si="5"/>
        <v>21</v>
      </c>
      <c r="I78" s="23">
        <f t="shared" si="6"/>
        <v>539</v>
      </c>
    </row>
    <row r="79" spans="1:9" x14ac:dyDescent="0.25">
      <c r="A79" s="22" t="str">
        <f t="shared" si="9"/>
        <v>Town of Mamaroneck - 16</v>
      </c>
      <c r="B79" s="11">
        <v>70016</v>
      </c>
      <c r="C79" s="11">
        <v>244</v>
      </c>
      <c r="D79" s="11">
        <v>109</v>
      </c>
      <c r="E79" s="11">
        <v>27</v>
      </c>
      <c r="F79" s="11">
        <v>0</v>
      </c>
      <c r="G79" s="23">
        <f t="shared" si="4"/>
        <v>380</v>
      </c>
      <c r="H79" s="24">
        <f t="shared" si="5"/>
        <v>31</v>
      </c>
      <c r="I79" s="23">
        <f t="shared" si="6"/>
        <v>411</v>
      </c>
    </row>
    <row r="80" spans="1:9" x14ac:dyDescent="0.25">
      <c r="A80" s="22" t="str">
        <f t="shared" si="9"/>
        <v>Town of Mamaroneck - 17</v>
      </c>
      <c r="B80" s="11">
        <v>70017</v>
      </c>
      <c r="C80" s="11">
        <v>335</v>
      </c>
      <c r="D80" s="11">
        <v>106</v>
      </c>
      <c r="E80" s="11">
        <v>12</v>
      </c>
      <c r="F80" s="11">
        <v>1</v>
      </c>
      <c r="G80" s="23">
        <f t="shared" si="4"/>
        <v>454</v>
      </c>
      <c r="H80" s="24">
        <f t="shared" si="5"/>
        <v>16</v>
      </c>
      <c r="I80" s="23">
        <f t="shared" si="6"/>
        <v>470</v>
      </c>
    </row>
    <row r="81" spans="1:9" x14ac:dyDescent="0.25">
      <c r="A81" s="22" t="str">
        <f t="shared" si="9"/>
        <v>Town of Mamaroneck - 18</v>
      </c>
      <c r="B81" s="11">
        <v>70018</v>
      </c>
      <c r="C81" s="11">
        <v>305</v>
      </c>
      <c r="D81" s="11">
        <v>98</v>
      </c>
      <c r="E81" s="11">
        <v>7</v>
      </c>
      <c r="F81" s="11">
        <v>0</v>
      </c>
      <c r="G81" s="23">
        <f t="shared" si="4"/>
        <v>410</v>
      </c>
      <c r="H81" s="24">
        <f t="shared" si="5"/>
        <v>17</v>
      </c>
      <c r="I81" s="23">
        <f t="shared" si="6"/>
        <v>427</v>
      </c>
    </row>
    <row r="82" spans="1:9" x14ac:dyDescent="0.25">
      <c r="A82" s="22" t="str">
        <f t="shared" si="9"/>
        <v>Town of Mamaroneck - 19</v>
      </c>
      <c r="B82" s="11">
        <v>70019</v>
      </c>
      <c r="C82" s="11">
        <v>297</v>
      </c>
      <c r="D82" s="11">
        <v>145</v>
      </c>
      <c r="E82" s="11">
        <v>17</v>
      </c>
      <c r="F82" s="11">
        <v>0</v>
      </c>
      <c r="G82" s="23">
        <f t="shared" si="4"/>
        <v>459</v>
      </c>
      <c r="H82" s="24">
        <f t="shared" si="5"/>
        <v>22</v>
      </c>
      <c r="I82" s="23">
        <f t="shared" si="6"/>
        <v>481</v>
      </c>
    </row>
    <row r="83" spans="1:9" x14ac:dyDescent="0.25">
      <c r="A83" s="22" t="str">
        <f t="shared" si="9"/>
        <v>Town of Mamaroneck - 20</v>
      </c>
      <c r="B83" s="11">
        <v>70020</v>
      </c>
      <c r="C83" s="11">
        <v>383</v>
      </c>
      <c r="D83" s="11">
        <v>107</v>
      </c>
      <c r="E83" s="11">
        <v>15</v>
      </c>
      <c r="F83" s="11">
        <v>0</v>
      </c>
      <c r="G83" s="23">
        <f t="shared" si="4"/>
        <v>505</v>
      </c>
      <c r="H83" s="24">
        <f t="shared" si="5"/>
        <v>12</v>
      </c>
      <c r="I83" s="23">
        <f t="shared" si="6"/>
        <v>517</v>
      </c>
    </row>
    <row r="84" spans="1:9" x14ac:dyDescent="0.25">
      <c r="A84" s="22" t="str">
        <f t="shared" si="9"/>
        <v>Town of Mamaroneck - 21</v>
      </c>
      <c r="B84" s="11">
        <v>70021</v>
      </c>
      <c r="C84" s="11">
        <v>311</v>
      </c>
      <c r="D84" s="11">
        <v>99</v>
      </c>
      <c r="E84" s="11">
        <v>11</v>
      </c>
      <c r="F84" s="11">
        <v>0</v>
      </c>
      <c r="G84" s="23">
        <f t="shared" si="4"/>
        <v>421</v>
      </c>
      <c r="H84" s="24">
        <f t="shared" si="5"/>
        <v>15</v>
      </c>
      <c r="I84" s="23">
        <f t="shared" si="6"/>
        <v>436</v>
      </c>
    </row>
    <row r="85" spans="1:9" x14ac:dyDescent="0.25">
      <c r="A85" s="22" t="str">
        <f t="shared" si="9"/>
        <v>Town of Mamaroneck - 22</v>
      </c>
      <c r="B85" s="11">
        <v>70022</v>
      </c>
      <c r="C85" s="11">
        <v>208</v>
      </c>
      <c r="D85" s="11">
        <v>120</v>
      </c>
      <c r="E85" s="11">
        <v>18</v>
      </c>
      <c r="F85" s="11">
        <v>0</v>
      </c>
      <c r="G85" s="23">
        <f t="shared" ref="G85:G152" si="10">SUM(C85:F85)</f>
        <v>346</v>
      </c>
      <c r="H85" s="24">
        <f t="shared" ref="H85:H152" si="11">SUM(I85-G85)</f>
        <v>26</v>
      </c>
      <c r="I85" s="23">
        <f t="shared" ref="I85:I152" si="12">VLOOKUP(B85,KEY,2,FALSE)</f>
        <v>372</v>
      </c>
    </row>
    <row r="86" spans="1:9" x14ac:dyDescent="0.25">
      <c r="A86" s="22" t="str">
        <f t="shared" si="9"/>
        <v>Town of Mamaroneck - 23</v>
      </c>
      <c r="B86" s="11">
        <v>70023</v>
      </c>
      <c r="C86" s="11">
        <v>380</v>
      </c>
      <c r="D86" s="11">
        <v>142</v>
      </c>
      <c r="E86" s="11">
        <v>17</v>
      </c>
      <c r="F86" s="11">
        <v>1</v>
      </c>
      <c r="G86" s="23">
        <f t="shared" si="10"/>
        <v>540</v>
      </c>
      <c r="H86" s="24">
        <f t="shared" si="11"/>
        <v>17</v>
      </c>
      <c r="I86" s="23">
        <f t="shared" si="12"/>
        <v>557</v>
      </c>
    </row>
    <row r="87" spans="1:9" x14ac:dyDescent="0.25">
      <c r="A87" s="22" t="str">
        <f t="shared" si="9"/>
        <v>Town of Mamaroneck - 24</v>
      </c>
      <c r="B87" s="11">
        <v>70024</v>
      </c>
      <c r="C87" s="11">
        <v>283</v>
      </c>
      <c r="D87" s="11">
        <v>108</v>
      </c>
      <c r="E87" s="11">
        <v>16</v>
      </c>
      <c r="F87" s="11">
        <v>0</v>
      </c>
      <c r="G87" s="23">
        <f t="shared" si="10"/>
        <v>407</v>
      </c>
      <c r="H87" s="24">
        <f t="shared" si="11"/>
        <v>15</v>
      </c>
      <c r="I87" s="23">
        <f t="shared" si="12"/>
        <v>422</v>
      </c>
    </row>
    <row r="88" spans="1:9" x14ac:dyDescent="0.25">
      <c r="A88" s="22" t="str">
        <f t="shared" si="9"/>
        <v>Town of Mamaroneck - 25</v>
      </c>
      <c r="B88" s="11">
        <v>70025</v>
      </c>
      <c r="C88" s="11">
        <v>131</v>
      </c>
      <c r="D88" s="11">
        <v>49</v>
      </c>
      <c r="E88" s="11">
        <v>9</v>
      </c>
      <c r="F88" s="11">
        <v>0</v>
      </c>
      <c r="G88" s="23">
        <f t="shared" si="10"/>
        <v>189</v>
      </c>
      <c r="H88" s="24">
        <f t="shared" si="11"/>
        <v>17</v>
      </c>
      <c r="I88" s="23">
        <f t="shared" si="12"/>
        <v>206</v>
      </c>
    </row>
    <row r="89" spans="1:9" x14ac:dyDescent="0.25">
      <c r="A89" s="22" t="str">
        <f t="shared" si="9"/>
        <v>Town of Mamaroneck - 26</v>
      </c>
      <c r="B89" s="11">
        <v>70026</v>
      </c>
      <c r="C89" s="11">
        <v>401</v>
      </c>
      <c r="D89" s="11">
        <v>116</v>
      </c>
      <c r="E89" s="11">
        <v>18</v>
      </c>
      <c r="F89" s="11">
        <v>0</v>
      </c>
      <c r="G89" s="23">
        <f t="shared" si="10"/>
        <v>535</v>
      </c>
      <c r="H89" s="24">
        <f t="shared" si="11"/>
        <v>18</v>
      </c>
      <c r="I89" s="23">
        <f t="shared" si="12"/>
        <v>553</v>
      </c>
    </row>
    <row r="90" spans="1:9" x14ac:dyDescent="0.25">
      <c r="A90" s="22" t="str">
        <f t="shared" si="9"/>
        <v>Town of Mamaroneck - 27</v>
      </c>
      <c r="B90" s="11">
        <v>70027</v>
      </c>
      <c r="C90" s="11">
        <v>175</v>
      </c>
      <c r="D90" s="11">
        <v>123</v>
      </c>
      <c r="E90" s="11">
        <v>8</v>
      </c>
      <c r="F90" s="11">
        <v>0</v>
      </c>
      <c r="G90" s="23">
        <f t="shared" si="10"/>
        <v>306</v>
      </c>
      <c r="H90" s="24">
        <f t="shared" si="11"/>
        <v>24</v>
      </c>
      <c r="I90" s="23">
        <f t="shared" si="12"/>
        <v>330</v>
      </c>
    </row>
    <row r="91" spans="1:9" ht="13.8" thickBot="1" x14ac:dyDescent="0.3">
      <c r="A91" s="18" t="str">
        <f t="shared" si="9"/>
        <v>Town of Mamaroneck - 28</v>
      </c>
      <c r="B91" s="19">
        <v>70028</v>
      </c>
      <c r="C91" s="19">
        <v>150</v>
      </c>
      <c r="D91" s="19">
        <v>79</v>
      </c>
      <c r="E91" s="19">
        <v>2</v>
      </c>
      <c r="F91" s="19">
        <v>0</v>
      </c>
      <c r="G91" s="19">
        <f t="shared" si="10"/>
        <v>231</v>
      </c>
      <c r="H91" s="26">
        <f t="shared" si="11"/>
        <v>10</v>
      </c>
      <c r="I91" s="19">
        <f t="shared" si="12"/>
        <v>241</v>
      </c>
    </row>
    <row r="92" spans="1:9" x14ac:dyDescent="0.25">
      <c r="A92" s="22"/>
      <c r="B92" s="13" t="s">
        <v>977</v>
      </c>
      <c r="C92" s="11">
        <f>SUM(C64:C91)</f>
        <v>8097</v>
      </c>
      <c r="D92" s="11">
        <f t="shared" ref="D92:I92" si="13">SUM(D64:D91)</f>
        <v>3312</v>
      </c>
      <c r="E92" s="11">
        <f t="shared" si="13"/>
        <v>387</v>
      </c>
      <c r="F92" s="11">
        <f t="shared" si="13"/>
        <v>3</v>
      </c>
      <c r="G92" s="11">
        <f t="shared" si="13"/>
        <v>11799</v>
      </c>
      <c r="H92" s="11">
        <f t="shared" si="13"/>
        <v>580</v>
      </c>
      <c r="I92" s="11">
        <f t="shared" si="13"/>
        <v>12379</v>
      </c>
    </row>
    <row r="93" spans="1:9" x14ac:dyDescent="0.25">
      <c r="A93" s="22" t="str">
        <f t="shared" si="9"/>
        <v>Town of North Castle - 1</v>
      </c>
      <c r="B93" s="11">
        <v>110001</v>
      </c>
      <c r="C93" s="11">
        <v>280</v>
      </c>
      <c r="D93" s="11">
        <v>166</v>
      </c>
      <c r="E93" s="11">
        <v>8</v>
      </c>
      <c r="F93" s="11">
        <v>0</v>
      </c>
      <c r="G93" s="23">
        <f t="shared" si="10"/>
        <v>454</v>
      </c>
      <c r="H93" s="24">
        <f t="shared" si="11"/>
        <v>16</v>
      </c>
      <c r="I93" s="23">
        <f t="shared" si="12"/>
        <v>470</v>
      </c>
    </row>
    <row r="94" spans="1:9" x14ac:dyDescent="0.25">
      <c r="A94" s="22" t="str">
        <f t="shared" si="9"/>
        <v>Town of North Castle - 2</v>
      </c>
      <c r="B94" s="11">
        <v>110002</v>
      </c>
      <c r="C94" s="11">
        <v>233</v>
      </c>
      <c r="D94" s="11">
        <v>271</v>
      </c>
      <c r="E94" s="11">
        <v>3</v>
      </c>
      <c r="F94" s="11">
        <v>0</v>
      </c>
      <c r="G94" s="23">
        <f t="shared" si="10"/>
        <v>507</v>
      </c>
      <c r="H94" s="24">
        <f t="shared" si="11"/>
        <v>30</v>
      </c>
      <c r="I94" s="23">
        <f t="shared" si="12"/>
        <v>537</v>
      </c>
    </row>
    <row r="95" spans="1:9" x14ac:dyDescent="0.25">
      <c r="A95" s="22" t="str">
        <f t="shared" si="9"/>
        <v>Town of North Castle - 3</v>
      </c>
      <c r="B95" s="11">
        <v>110003</v>
      </c>
      <c r="C95" s="11">
        <v>142</v>
      </c>
      <c r="D95" s="11">
        <v>230</v>
      </c>
      <c r="E95" s="11">
        <v>14</v>
      </c>
      <c r="F95" s="11">
        <v>0</v>
      </c>
      <c r="G95" s="23">
        <f t="shared" si="10"/>
        <v>386</v>
      </c>
      <c r="H95" s="24">
        <f t="shared" si="11"/>
        <v>28</v>
      </c>
      <c r="I95" s="23">
        <f t="shared" si="12"/>
        <v>414</v>
      </c>
    </row>
    <row r="96" spans="1:9" x14ac:dyDescent="0.25">
      <c r="A96" s="22" t="str">
        <f t="shared" si="9"/>
        <v>Town of North Castle - 4</v>
      </c>
      <c r="B96" s="11">
        <v>110004</v>
      </c>
      <c r="C96" s="11">
        <v>361</v>
      </c>
      <c r="D96" s="11">
        <v>245</v>
      </c>
      <c r="E96" s="11">
        <v>9</v>
      </c>
      <c r="F96" s="11">
        <v>0</v>
      </c>
      <c r="G96" s="23">
        <f t="shared" si="10"/>
        <v>615</v>
      </c>
      <c r="H96" s="24">
        <f t="shared" si="11"/>
        <v>26</v>
      </c>
      <c r="I96" s="23">
        <f t="shared" si="12"/>
        <v>641</v>
      </c>
    </row>
    <row r="97" spans="1:9" x14ac:dyDescent="0.25">
      <c r="A97" s="22" t="str">
        <f t="shared" si="9"/>
        <v>Town of North Castle - 5</v>
      </c>
      <c r="B97" s="11">
        <v>110005</v>
      </c>
      <c r="C97" s="11">
        <v>184</v>
      </c>
      <c r="D97" s="11">
        <v>173</v>
      </c>
      <c r="E97" s="11">
        <v>16</v>
      </c>
      <c r="F97" s="11">
        <v>0</v>
      </c>
      <c r="G97" s="23">
        <f t="shared" si="10"/>
        <v>373</v>
      </c>
      <c r="H97" s="24">
        <f t="shared" si="11"/>
        <v>18</v>
      </c>
      <c r="I97" s="23">
        <f t="shared" si="12"/>
        <v>391</v>
      </c>
    </row>
    <row r="98" spans="1:9" x14ac:dyDescent="0.25">
      <c r="A98" s="22" t="str">
        <f t="shared" si="9"/>
        <v>Town of North Castle - 6</v>
      </c>
      <c r="B98" s="11">
        <v>110006</v>
      </c>
      <c r="C98" s="11">
        <v>471</v>
      </c>
      <c r="D98" s="11">
        <v>180</v>
      </c>
      <c r="E98" s="11">
        <v>6</v>
      </c>
      <c r="F98" s="11">
        <v>0</v>
      </c>
      <c r="G98" s="23">
        <f t="shared" si="10"/>
        <v>657</v>
      </c>
      <c r="H98" s="24">
        <f t="shared" si="11"/>
        <v>24</v>
      </c>
      <c r="I98" s="23">
        <f t="shared" si="12"/>
        <v>681</v>
      </c>
    </row>
    <row r="99" spans="1:9" x14ac:dyDescent="0.25">
      <c r="A99" s="22" t="str">
        <f t="shared" si="9"/>
        <v>Town of North Castle - 7</v>
      </c>
      <c r="B99" s="11">
        <v>110007</v>
      </c>
      <c r="C99" s="11">
        <v>191</v>
      </c>
      <c r="D99" s="11">
        <v>159</v>
      </c>
      <c r="E99" s="11">
        <v>11</v>
      </c>
      <c r="F99" s="11">
        <v>0</v>
      </c>
      <c r="G99" s="23">
        <f t="shared" si="10"/>
        <v>361</v>
      </c>
      <c r="H99" s="24">
        <f t="shared" si="11"/>
        <v>17</v>
      </c>
      <c r="I99" s="23">
        <f t="shared" si="12"/>
        <v>378</v>
      </c>
    </row>
    <row r="100" spans="1:9" x14ac:dyDescent="0.25">
      <c r="A100" s="22" t="str">
        <f t="shared" si="9"/>
        <v>Town of North Castle - 8</v>
      </c>
      <c r="B100" s="11">
        <v>110008</v>
      </c>
      <c r="C100" s="11">
        <v>316</v>
      </c>
      <c r="D100" s="11">
        <v>271</v>
      </c>
      <c r="E100" s="11">
        <v>8</v>
      </c>
      <c r="F100" s="11">
        <v>0</v>
      </c>
      <c r="G100" s="23">
        <f t="shared" si="10"/>
        <v>595</v>
      </c>
      <c r="H100" s="24">
        <f t="shared" si="11"/>
        <v>32</v>
      </c>
      <c r="I100" s="23">
        <f t="shared" si="12"/>
        <v>627</v>
      </c>
    </row>
    <row r="101" spans="1:9" x14ac:dyDescent="0.25">
      <c r="A101" s="22" t="str">
        <f t="shared" si="9"/>
        <v>Town of North Castle - 9</v>
      </c>
      <c r="B101" s="11">
        <v>110009</v>
      </c>
      <c r="C101" s="11">
        <v>294</v>
      </c>
      <c r="D101" s="11">
        <v>238</v>
      </c>
      <c r="E101" s="11">
        <v>10</v>
      </c>
      <c r="F101" s="11">
        <v>0</v>
      </c>
      <c r="G101" s="23">
        <f t="shared" si="10"/>
        <v>542</v>
      </c>
      <c r="H101" s="24">
        <f t="shared" si="11"/>
        <v>25</v>
      </c>
      <c r="I101" s="23">
        <f t="shared" si="12"/>
        <v>567</v>
      </c>
    </row>
    <row r="102" spans="1:9" x14ac:dyDescent="0.25">
      <c r="A102" s="22" t="str">
        <f t="shared" si="9"/>
        <v>Town of North Castle - 10</v>
      </c>
      <c r="B102" s="11">
        <v>110010</v>
      </c>
      <c r="C102" s="11">
        <v>243</v>
      </c>
      <c r="D102" s="11">
        <v>175</v>
      </c>
      <c r="E102" s="11">
        <v>9</v>
      </c>
      <c r="F102" s="11">
        <v>0</v>
      </c>
      <c r="G102" s="23">
        <f t="shared" si="10"/>
        <v>427</v>
      </c>
      <c r="H102" s="24">
        <f t="shared" si="11"/>
        <v>22</v>
      </c>
      <c r="I102" s="23">
        <f t="shared" si="12"/>
        <v>449</v>
      </c>
    </row>
    <row r="103" spans="1:9" ht="13.8" thickBot="1" x14ac:dyDescent="0.3">
      <c r="A103" s="18" t="str">
        <f t="shared" si="9"/>
        <v>Town of North Castle - 11</v>
      </c>
      <c r="B103" s="19">
        <v>110011</v>
      </c>
      <c r="C103" s="19">
        <v>192</v>
      </c>
      <c r="D103" s="19">
        <v>149</v>
      </c>
      <c r="E103" s="19">
        <v>15</v>
      </c>
      <c r="F103" s="19">
        <v>0</v>
      </c>
      <c r="G103" s="19">
        <f t="shared" si="10"/>
        <v>356</v>
      </c>
      <c r="H103" s="26">
        <f t="shared" si="11"/>
        <v>26</v>
      </c>
      <c r="I103" s="19">
        <f t="shared" si="12"/>
        <v>382</v>
      </c>
    </row>
    <row r="104" spans="1:9" x14ac:dyDescent="0.25">
      <c r="A104" s="22"/>
      <c r="B104" s="13" t="s">
        <v>977</v>
      </c>
      <c r="C104" s="11">
        <f>SUM(C93:C103)</f>
        <v>2907</v>
      </c>
      <c r="D104" s="11">
        <f t="shared" ref="D104:I104" si="14">SUM(D93:D103)</f>
        <v>2257</v>
      </c>
      <c r="E104" s="11">
        <f t="shared" si="14"/>
        <v>109</v>
      </c>
      <c r="F104" s="11">
        <f t="shared" si="14"/>
        <v>0</v>
      </c>
      <c r="G104" s="11">
        <f t="shared" si="14"/>
        <v>5273</v>
      </c>
      <c r="H104" s="11">
        <f t="shared" si="14"/>
        <v>264</v>
      </c>
      <c r="I104" s="11">
        <f t="shared" si="14"/>
        <v>5537</v>
      </c>
    </row>
    <row r="105" spans="1:9" x14ac:dyDescent="0.25">
      <c r="A105" s="22" t="str">
        <f t="shared" si="9"/>
        <v>Town of Pound Ridge - 1</v>
      </c>
      <c r="B105" s="11">
        <v>150001</v>
      </c>
      <c r="C105" s="11">
        <v>438</v>
      </c>
      <c r="D105" s="11">
        <v>244</v>
      </c>
      <c r="E105" s="11">
        <v>21</v>
      </c>
      <c r="F105" s="11">
        <v>0</v>
      </c>
      <c r="G105" s="23">
        <f t="shared" si="10"/>
        <v>703</v>
      </c>
      <c r="H105" s="24">
        <f t="shared" si="11"/>
        <v>32</v>
      </c>
      <c r="I105" s="23">
        <f t="shared" si="12"/>
        <v>735</v>
      </c>
    </row>
    <row r="106" spans="1:9" x14ac:dyDescent="0.25">
      <c r="A106" s="22" t="str">
        <f t="shared" si="9"/>
        <v>Town of Pound Ridge - 2</v>
      </c>
      <c r="B106" s="11">
        <v>150002</v>
      </c>
      <c r="C106" s="11">
        <v>487</v>
      </c>
      <c r="D106" s="11">
        <v>228</v>
      </c>
      <c r="E106" s="11">
        <v>14</v>
      </c>
      <c r="F106" s="11">
        <v>0</v>
      </c>
      <c r="G106" s="23">
        <f t="shared" si="10"/>
        <v>729</v>
      </c>
      <c r="H106" s="24">
        <f t="shared" si="11"/>
        <v>28</v>
      </c>
      <c r="I106" s="23">
        <f t="shared" si="12"/>
        <v>757</v>
      </c>
    </row>
    <row r="107" spans="1:9" x14ac:dyDescent="0.25">
      <c r="A107" s="22" t="str">
        <f t="shared" si="9"/>
        <v>Town of Pound Ridge - 3</v>
      </c>
      <c r="B107" s="11">
        <v>150003</v>
      </c>
      <c r="C107" s="11">
        <v>362</v>
      </c>
      <c r="D107" s="11">
        <v>184</v>
      </c>
      <c r="E107" s="11">
        <v>12</v>
      </c>
      <c r="F107" s="11">
        <v>0</v>
      </c>
      <c r="G107" s="23">
        <f t="shared" si="10"/>
        <v>558</v>
      </c>
      <c r="H107" s="24">
        <f t="shared" si="11"/>
        <v>28</v>
      </c>
      <c r="I107" s="23">
        <f t="shared" si="12"/>
        <v>586</v>
      </c>
    </row>
    <row r="108" spans="1:9" ht="13.8" thickBot="1" x14ac:dyDescent="0.3">
      <c r="A108" s="18" t="str">
        <f t="shared" si="9"/>
        <v>Town of Pound Ridge - 4</v>
      </c>
      <c r="B108" s="19">
        <v>150004</v>
      </c>
      <c r="C108" s="19">
        <v>371</v>
      </c>
      <c r="D108" s="19">
        <v>213</v>
      </c>
      <c r="E108" s="19">
        <v>10</v>
      </c>
      <c r="F108" s="19">
        <v>0</v>
      </c>
      <c r="G108" s="19">
        <f t="shared" si="10"/>
        <v>594</v>
      </c>
      <c r="H108" s="26">
        <f t="shared" si="11"/>
        <v>26</v>
      </c>
      <c r="I108" s="19">
        <f t="shared" si="12"/>
        <v>620</v>
      </c>
    </row>
    <row r="109" spans="1:9" x14ac:dyDescent="0.25">
      <c r="A109" s="22"/>
      <c r="B109" s="13" t="s">
        <v>977</v>
      </c>
      <c r="C109" s="11">
        <f>SUM(C105:C108)</f>
        <v>1658</v>
      </c>
      <c r="D109" s="11">
        <f t="shared" ref="D109:I109" si="15">SUM(D105:D108)</f>
        <v>869</v>
      </c>
      <c r="E109" s="11">
        <f t="shared" si="15"/>
        <v>57</v>
      </c>
      <c r="F109" s="11">
        <f t="shared" si="15"/>
        <v>0</v>
      </c>
      <c r="G109" s="11">
        <f t="shared" si="15"/>
        <v>2584</v>
      </c>
      <c r="H109" s="11">
        <f t="shared" si="15"/>
        <v>114</v>
      </c>
      <c r="I109" s="11">
        <f t="shared" si="15"/>
        <v>2698</v>
      </c>
    </row>
    <row r="110" spans="1:9" x14ac:dyDescent="0.25">
      <c r="A110" s="22" t="str">
        <f t="shared" si="9"/>
        <v>Town of Rye - 1</v>
      </c>
      <c r="B110" s="11">
        <v>160001</v>
      </c>
      <c r="C110" s="11">
        <v>244</v>
      </c>
      <c r="D110" s="11">
        <v>133</v>
      </c>
      <c r="E110" s="11">
        <v>18</v>
      </c>
      <c r="F110" s="11">
        <v>0</v>
      </c>
      <c r="G110" s="23">
        <f t="shared" si="10"/>
        <v>395</v>
      </c>
      <c r="H110" s="24">
        <f t="shared" si="11"/>
        <v>25</v>
      </c>
      <c r="I110" s="23">
        <f t="shared" si="12"/>
        <v>420</v>
      </c>
    </row>
    <row r="111" spans="1:9" x14ac:dyDescent="0.25">
      <c r="A111" s="22" t="str">
        <f t="shared" si="9"/>
        <v>Town of Rye - 2</v>
      </c>
      <c r="B111" s="11">
        <v>160002</v>
      </c>
      <c r="C111" s="11">
        <v>293</v>
      </c>
      <c r="D111" s="11">
        <v>212</v>
      </c>
      <c r="E111" s="11">
        <v>17</v>
      </c>
      <c r="F111" s="11">
        <v>0</v>
      </c>
      <c r="G111" s="23">
        <f t="shared" si="10"/>
        <v>522</v>
      </c>
      <c r="H111" s="24">
        <f t="shared" si="11"/>
        <v>39</v>
      </c>
      <c r="I111" s="23">
        <f t="shared" si="12"/>
        <v>561</v>
      </c>
    </row>
    <row r="112" spans="1:9" x14ac:dyDescent="0.25">
      <c r="A112" s="22" t="str">
        <f t="shared" si="9"/>
        <v>Town of Rye - 3</v>
      </c>
      <c r="B112" s="11">
        <v>160003</v>
      </c>
      <c r="C112" s="11">
        <v>326</v>
      </c>
      <c r="D112" s="11">
        <v>145</v>
      </c>
      <c r="E112" s="11">
        <v>13</v>
      </c>
      <c r="F112" s="11">
        <v>0</v>
      </c>
      <c r="G112" s="23">
        <f t="shared" si="10"/>
        <v>484</v>
      </c>
      <c r="H112" s="24">
        <f t="shared" si="11"/>
        <v>31</v>
      </c>
      <c r="I112" s="23">
        <f t="shared" si="12"/>
        <v>515</v>
      </c>
    </row>
    <row r="113" spans="1:9" x14ac:dyDescent="0.25">
      <c r="A113" s="22" t="str">
        <f t="shared" si="9"/>
        <v>Town of Rye - 4</v>
      </c>
      <c r="B113" s="11">
        <v>160004</v>
      </c>
      <c r="C113" s="11">
        <v>193</v>
      </c>
      <c r="D113" s="11">
        <v>203</v>
      </c>
      <c r="E113" s="11">
        <v>19</v>
      </c>
      <c r="F113" s="11">
        <v>0</v>
      </c>
      <c r="G113" s="23">
        <f t="shared" si="10"/>
        <v>415</v>
      </c>
      <c r="H113" s="24">
        <f t="shared" si="11"/>
        <v>35</v>
      </c>
      <c r="I113" s="23">
        <f t="shared" si="12"/>
        <v>450</v>
      </c>
    </row>
    <row r="114" spans="1:9" x14ac:dyDescent="0.25">
      <c r="A114" s="22" t="str">
        <f t="shared" si="9"/>
        <v>Town of Rye - 5</v>
      </c>
      <c r="B114" s="11">
        <v>160005</v>
      </c>
      <c r="C114" s="11">
        <v>175</v>
      </c>
      <c r="D114" s="11">
        <v>107</v>
      </c>
      <c r="E114" s="11">
        <v>5</v>
      </c>
      <c r="F114" s="11">
        <v>0</v>
      </c>
      <c r="G114" s="23">
        <f t="shared" si="10"/>
        <v>287</v>
      </c>
      <c r="H114" s="24">
        <f t="shared" si="11"/>
        <v>15</v>
      </c>
      <c r="I114" s="23">
        <f t="shared" si="12"/>
        <v>302</v>
      </c>
    </row>
    <row r="115" spans="1:9" x14ac:dyDescent="0.25">
      <c r="A115" s="22" t="str">
        <f t="shared" si="9"/>
        <v>Town of Rye - 6</v>
      </c>
      <c r="B115" s="11">
        <v>160006</v>
      </c>
      <c r="C115" s="11">
        <v>124</v>
      </c>
      <c r="D115" s="11">
        <v>42</v>
      </c>
      <c r="E115" s="11">
        <v>9</v>
      </c>
      <c r="F115" s="11">
        <v>0</v>
      </c>
      <c r="G115" s="23">
        <f t="shared" si="10"/>
        <v>175</v>
      </c>
      <c r="H115" s="24">
        <f t="shared" si="11"/>
        <v>13</v>
      </c>
      <c r="I115" s="23">
        <f t="shared" si="12"/>
        <v>188</v>
      </c>
    </row>
    <row r="116" spans="1:9" x14ac:dyDescent="0.25">
      <c r="A116" s="22" t="str">
        <f t="shared" si="9"/>
        <v>Town of Rye - 7</v>
      </c>
      <c r="B116" s="11">
        <v>160007</v>
      </c>
      <c r="C116" s="11">
        <v>38</v>
      </c>
      <c r="D116" s="11">
        <v>7</v>
      </c>
      <c r="E116" s="11">
        <v>0</v>
      </c>
      <c r="F116" s="11">
        <v>0</v>
      </c>
      <c r="G116" s="23">
        <f t="shared" si="10"/>
        <v>45</v>
      </c>
      <c r="H116" s="24">
        <f t="shared" si="11"/>
        <v>7</v>
      </c>
      <c r="I116" s="23">
        <f t="shared" si="12"/>
        <v>52</v>
      </c>
    </row>
    <row r="117" spans="1:9" x14ac:dyDescent="0.25">
      <c r="A117" s="22" t="str">
        <f t="shared" si="9"/>
        <v>Town of Rye - 8</v>
      </c>
      <c r="B117" s="11">
        <v>160008</v>
      </c>
      <c r="C117" s="11">
        <v>98</v>
      </c>
      <c r="D117" s="11">
        <v>30</v>
      </c>
      <c r="E117" s="11">
        <v>4</v>
      </c>
      <c r="F117" s="11">
        <v>0</v>
      </c>
      <c r="G117" s="23">
        <f t="shared" si="10"/>
        <v>132</v>
      </c>
      <c r="H117" s="24">
        <f t="shared" si="11"/>
        <v>16</v>
      </c>
      <c r="I117" s="23">
        <f t="shared" si="12"/>
        <v>148</v>
      </c>
    </row>
    <row r="118" spans="1:9" x14ac:dyDescent="0.25">
      <c r="A118" s="22" t="str">
        <f t="shared" si="9"/>
        <v>Town of Rye - 9</v>
      </c>
      <c r="B118" s="11">
        <v>160009</v>
      </c>
      <c r="C118" s="11">
        <v>138</v>
      </c>
      <c r="D118" s="11">
        <v>84</v>
      </c>
      <c r="E118" s="11">
        <v>7</v>
      </c>
      <c r="F118" s="11">
        <v>0</v>
      </c>
      <c r="G118" s="23">
        <f t="shared" si="10"/>
        <v>229</v>
      </c>
      <c r="H118" s="24">
        <f t="shared" si="11"/>
        <v>31</v>
      </c>
      <c r="I118" s="23">
        <f t="shared" si="12"/>
        <v>260</v>
      </c>
    </row>
    <row r="119" spans="1:9" x14ac:dyDescent="0.25">
      <c r="A119" s="22" t="str">
        <f t="shared" si="9"/>
        <v>Town of Rye - 10</v>
      </c>
      <c r="B119" s="11">
        <v>160010</v>
      </c>
      <c r="C119" s="11">
        <v>142</v>
      </c>
      <c r="D119" s="11">
        <v>98</v>
      </c>
      <c r="E119" s="11">
        <v>8</v>
      </c>
      <c r="F119" s="11">
        <v>0</v>
      </c>
      <c r="G119" s="23">
        <f t="shared" si="10"/>
        <v>248</v>
      </c>
      <c r="H119" s="24">
        <f t="shared" si="11"/>
        <v>29</v>
      </c>
      <c r="I119" s="23">
        <f t="shared" si="12"/>
        <v>277</v>
      </c>
    </row>
    <row r="120" spans="1:9" x14ac:dyDescent="0.25">
      <c r="A120" s="22" t="str">
        <f t="shared" si="9"/>
        <v>Town of Rye - 11</v>
      </c>
      <c r="B120" s="11">
        <v>160011</v>
      </c>
      <c r="C120" s="11">
        <v>238</v>
      </c>
      <c r="D120" s="11">
        <v>141</v>
      </c>
      <c r="E120" s="11">
        <v>12</v>
      </c>
      <c r="F120" s="11">
        <v>0</v>
      </c>
      <c r="G120" s="23">
        <f t="shared" si="10"/>
        <v>391</v>
      </c>
      <c r="H120" s="24">
        <f t="shared" si="11"/>
        <v>14</v>
      </c>
      <c r="I120" s="23">
        <f t="shared" si="12"/>
        <v>405</v>
      </c>
    </row>
    <row r="121" spans="1:9" x14ac:dyDescent="0.25">
      <c r="A121" s="22" t="str">
        <f t="shared" si="9"/>
        <v>Town of Rye - 12</v>
      </c>
      <c r="B121" s="11">
        <v>160012</v>
      </c>
      <c r="C121" s="11">
        <v>230</v>
      </c>
      <c r="D121" s="11">
        <v>154</v>
      </c>
      <c r="E121" s="11">
        <v>9</v>
      </c>
      <c r="F121" s="11">
        <v>0</v>
      </c>
      <c r="G121" s="23">
        <f t="shared" si="10"/>
        <v>393</v>
      </c>
      <c r="H121" s="24">
        <f t="shared" si="11"/>
        <v>34</v>
      </c>
      <c r="I121" s="23">
        <f t="shared" si="12"/>
        <v>427</v>
      </c>
    </row>
    <row r="122" spans="1:9" x14ac:dyDescent="0.25">
      <c r="A122" s="22" t="str">
        <f t="shared" si="9"/>
        <v>Town of Rye - 13</v>
      </c>
      <c r="B122" s="11">
        <v>160013</v>
      </c>
      <c r="C122" s="11">
        <v>255</v>
      </c>
      <c r="D122" s="11">
        <v>174</v>
      </c>
      <c r="E122" s="11">
        <v>23</v>
      </c>
      <c r="F122" s="11">
        <v>0</v>
      </c>
      <c r="G122" s="23">
        <f t="shared" si="10"/>
        <v>452</v>
      </c>
      <c r="H122" s="24">
        <f t="shared" si="11"/>
        <v>41</v>
      </c>
      <c r="I122" s="23">
        <f t="shared" si="12"/>
        <v>493</v>
      </c>
    </row>
    <row r="123" spans="1:9" x14ac:dyDescent="0.25">
      <c r="A123" s="22" t="str">
        <f t="shared" si="9"/>
        <v>Town of Rye - 14</v>
      </c>
      <c r="B123" s="11">
        <v>160014</v>
      </c>
      <c r="C123" s="11">
        <v>165</v>
      </c>
      <c r="D123" s="11">
        <v>125</v>
      </c>
      <c r="E123" s="11">
        <v>14</v>
      </c>
      <c r="F123" s="11">
        <v>0</v>
      </c>
      <c r="G123" s="23">
        <f t="shared" si="10"/>
        <v>304</v>
      </c>
      <c r="H123" s="24">
        <f t="shared" si="11"/>
        <v>24</v>
      </c>
      <c r="I123" s="23">
        <f t="shared" si="12"/>
        <v>328</v>
      </c>
    </row>
    <row r="124" spans="1:9" x14ac:dyDescent="0.25">
      <c r="A124" s="22" t="str">
        <f t="shared" si="9"/>
        <v>Town of Rye - 15</v>
      </c>
      <c r="B124" s="11">
        <v>160015</v>
      </c>
      <c r="C124" s="11">
        <v>105</v>
      </c>
      <c r="D124" s="11">
        <v>35</v>
      </c>
      <c r="E124" s="11">
        <v>8</v>
      </c>
      <c r="F124" s="11">
        <v>0</v>
      </c>
      <c r="G124" s="23">
        <f t="shared" si="10"/>
        <v>148</v>
      </c>
      <c r="H124" s="24">
        <f t="shared" si="11"/>
        <v>14</v>
      </c>
      <c r="I124" s="23">
        <f t="shared" si="12"/>
        <v>162</v>
      </c>
    </row>
    <row r="125" spans="1:9" x14ac:dyDescent="0.25">
      <c r="A125" s="22" t="str">
        <f t="shared" si="9"/>
        <v>Town of Rye - 16</v>
      </c>
      <c r="B125" s="11">
        <v>160016</v>
      </c>
      <c r="C125" s="11">
        <v>362</v>
      </c>
      <c r="D125" s="11">
        <v>200</v>
      </c>
      <c r="E125" s="11">
        <v>32</v>
      </c>
      <c r="F125" s="11">
        <v>0</v>
      </c>
      <c r="G125" s="23">
        <f t="shared" si="10"/>
        <v>594</v>
      </c>
      <c r="H125" s="24">
        <f t="shared" si="11"/>
        <v>52</v>
      </c>
      <c r="I125" s="23">
        <f t="shared" si="12"/>
        <v>646</v>
      </c>
    </row>
    <row r="126" spans="1:9" x14ac:dyDescent="0.25">
      <c r="A126" s="22" t="str">
        <f t="shared" si="9"/>
        <v>Town of Rye - 17</v>
      </c>
      <c r="B126" s="11">
        <v>160017</v>
      </c>
      <c r="C126" s="11">
        <v>155</v>
      </c>
      <c r="D126" s="11">
        <v>124</v>
      </c>
      <c r="E126" s="11">
        <v>11</v>
      </c>
      <c r="F126" s="11">
        <v>0</v>
      </c>
      <c r="G126" s="23">
        <f t="shared" si="10"/>
        <v>290</v>
      </c>
      <c r="H126" s="24">
        <f t="shared" si="11"/>
        <v>34</v>
      </c>
      <c r="I126" s="23">
        <f t="shared" si="12"/>
        <v>324</v>
      </c>
    </row>
    <row r="127" spans="1:9" x14ac:dyDescent="0.25">
      <c r="A127" s="22" t="str">
        <f t="shared" si="9"/>
        <v>Town of Rye - 18</v>
      </c>
      <c r="B127" s="11">
        <v>160018</v>
      </c>
      <c r="C127" s="11">
        <v>255</v>
      </c>
      <c r="D127" s="11">
        <v>216</v>
      </c>
      <c r="E127" s="11">
        <v>31</v>
      </c>
      <c r="F127" s="11">
        <v>0</v>
      </c>
      <c r="G127" s="23">
        <f t="shared" si="10"/>
        <v>502</v>
      </c>
      <c r="H127" s="24">
        <f t="shared" si="11"/>
        <v>40</v>
      </c>
      <c r="I127" s="23">
        <f t="shared" si="12"/>
        <v>542</v>
      </c>
    </row>
    <row r="128" spans="1:9" x14ac:dyDescent="0.25">
      <c r="A128" s="22" t="str">
        <f t="shared" si="9"/>
        <v>Town of Rye - 19</v>
      </c>
      <c r="B128" s="11">
        <v>160019</v>
      </c>
      <c r="C128" s="11">
        <v>224</v>
      </c>
      <c r="D128" s="11">
        <v>210</v>
      </c>
      <c r="E128" s="11">
        <v>11</v>
      </c>
      <c r="F128" s="11">
        <v>0</v>
      </c>
      <c r="G128" s="23">
        <f t="shared" si="10"/>
        <v>445</v>
      </c>
      <c r="H128" s="24">
        <f t="shared" si="11"/>
        <v>42</v>
      </c>
      <c r="I128" s="23">
        <f t="shared" si="12"/>
        <v>487</v>
      </c>
    </row>
    <row r="129" spans="1:9" x14ac:dyDescent="0.25">
      <c r="A129" s="22" t="str">
        <f t="shared" si="9"/>
        <v>Town of Rye - 20</v>
      </c>
      <c r="B129" s="11">
        <v>160020</v>
      </c>
      <c r="C129" s="11">
        <v>161</v>
      </c>
      <c r="D129" s="11">
        <v>165</v>
      </c>
      <c r="E129" s="11">
        <v>9</v>
      </c>
      <c r="F129" s="11">
        <v>0</v>
      </c>
      <c r="G129" s="23">
        <f t="shared" si="10"/>
        <v>335</v>
      </c>
      <c r="H129" s="24">
        <f t="shared" si="11"/>
        <v>22</v>
      </c>
      <c r="I129" s="23">
        <f t="shared" si="12"/>
        <v>357</v>
      </c>
    </row>
    <row r="130" spans="1:9" x14ac:dyDescent="0.25">
      <c r="A130" s="22" t="str">
        <f t="shared" si="9"/>
        <v>Town of Rye - 21</v>
      </c>
      <c r="B130" s="11">
        <v>160021</v>
      </c>
      <c r="C130" s="11">
        <v>219</v>
      </c>
      <c r="D130" s="11">
        <v>204</v>
      </c>
      <c r="E130" s="11">
        <v>11</v>
      </c>
      <c r="F130" s="11">
        <v>0</v>
      </c>
      <c r="G130" s="23">
        <f t="shared" si="10"/>
        <v>434</v>
      </c>
      <c r="H130" s="24">
        <f t="shared" si="11"/>
        <v>29</v>
      </c>
      <c r="I130" s="23">
        <f t="shared" si="12"/>
        <v>463</v>
      </c>
    </row>
    <row r="131" spans="1:9" x14ac:dyDescent="0.25">
      <c r="A131" s="22" t="str">
        <f t="shared" si="9"/>
        <v>Town of Rye - 22</v>
      </c>
      <c r="B131" s="11">
        <v>160022</v>
      </c>
      <c r="C131" s="11">
        <v>301</v>
      </c>
      <c r="D131" s="11">
        <v>117</v>
      </c>
      <c r="E131" s="11">
        <v>12</v>
      </c>
      <c r="F131" s="11">
        <v>0</v>
      </c>
      <c r="G131" s="23">
        <f t="shared" si="10"/>
        <v>430</v>
      </c>
      <c r="H131" s="24">
        <f t="shared" si="11"/>
        <v>17</v>
      </c>
      <c r="I131" s="23">
        <f t="shared" si="12"/>
        <v>447</v>
      </c>
    </row>
    <row r="132" spans="1:9" x14ac:dyDescent="0.25">
      <c r="A132" s="22" t="str">
        <f t="shared" si="9"/>
        <v>Town of Rye - 23</v>
      </c>
      <c r="B132" s="11">
        <v>160023</v>
      </c>
      <c r="C132" s="11">
        <v>376</v>
      </c>
      <c r="D132" s="11">
        <v>114</v>
      </c>
      <c r="E132" s="11">
        <v>7</v>
      </c>
      <c r="F132" s="11">
        <v>0</v>
      </c>
      <c r="G132" s="23">
        <f t="shared" si="10"/>
        <v>497</v>
      </c>
      <c r="H132" s="24">
        <f t="shared" si="11"/>
        <v>20</v>
      </c>
      <c r="I132" s="23">
        <f t="shared" si="12"/>
        <v>517</v>
      </c>
    </row>
    <row r="133" spans="1:9" x14ac:dyDescent="0.25">
      <c r="A133" s="22" t="str">
        <f t="shared" si="9"/>
        <v>Town of Rye - 24</v>
      </c>
      <c r="B133" s="11">
        <v>160024</v>
      </c>
      <c r="C133" s="11">
        <v>209</v>
      </c>
      <c r="D133" s="11">
        <v>252</v>
      </c>
      <c r="E133" s="11">
        <v>22</v>
      </c>
      <c r="F133" s="11">
        <v>0</v>
      </c>
      <c r="G133" s="23">
        <f t="shared" si="10"/>
        <v>483</v>
      </c>
      <c r="H133" s="24">
        <f t="shared" si="11"/>
        <v>45</v>
      </c>
      <c r="I133" s="23">
        <f t="shared" si="12"/>
        <v>528</v>
      </c>
    </row>
    <row r="134" spans="1:9" x14ac:dyDescent="0.25">
      <c r="A134" s="22" t="str">
        <f t="shared" si="9"/>
        <v>Town of Rye - 25</v>
      </c>
      <c r="B134" s="11">
        <v>160025</v>
      </c>
      <c r="C134" s="11">
        <v>254</v>
      </c>
      <c r="D134" s="11">
        <v>258</v>
      </c>
      <c r="E134" s="11">
        <v>14</v>
      </c>
      <c r="F134" s="11">
        <v>1</v>
      </c>
      <c r="G134" s="23">
        <f t="shared" si="10"/>
        <v>527</v>
      </c>
      <c r="H134" s="24">
        <f t="shared" si="11"/>
        <v>53</v>
      </c>
      <c r="I134" s="23">
        <f t="shared" si="12"/>
        <v>580</v>
      </c>
    </row>
    <row r="135" spans="1:9" x14ac:dyDescent="0.25">
      <c r="A135" s="22" t="str">
        <f t="shared" si="9"/>
        <v>Town of Rye - 26</v>
      </c>
      <c r="B135" s="11">
        <v>160026</v>
      </c>
      <c r="C135" s="11">
        <v>315</v>
      </c>
      <c r="D135" s="11">
        <v>228</v>
      </c>
      <c r="E135" s="11">
        <v>9</v>
      </c>
      <c r="F135" s="11">
        <v>0</v>
      </c>
      <c r="G135" s="23">
        <f t="shared" si="10"/>
        <v>552</v>
      </c>
      <c r="H135" s="24">
        <f t="shared" si="11"/>
        <v>24</v>
      </c>
      <c r="I135" s="23">
        <f t="shared" si="12"/>
        <v>576</v>
      </c>
    </row>
    <row r="136" spans="1:9" x14ac:dyDescent="0.25">
      <c r="A136" s="22" t="str">
        <f t="shared" si="9"/>
        <v>Town of Rye - 27</v>
      </c>
      <c r="B136" s="11">
        <v>160027</v>
      </c>
      <c r="C136" s="11">
        <v>389</v>
      </c>
      <c r="D136" s="11">
        <v>162</v>
      </c>
      <c r="E136" s="11">
        <v>12</v>
      </c>
      <c r="F136" s="11">
        <v>0</v>
      </c>
      <c r="G136" s="23">
        <f t="shared" si="10"/>
        <v>563</v>
      </c>
      <c r="H136" s="24">
        <f t="shared" si="11"/>
        <v>24</v>
      </c>
      <c r="I136" s="23">
        <f t="shared" si="12"/>
        <v>587</v>
      </c>
    </row>
    <row r="137" spans="1:9" x14ac:dyDescent="0.25">
      <c r="A137" s="22" t="str">
        <f t="shared" si="9"/>
        <v>Town of Rye - 28</v>
      </c>
      <c r="B137" s="11">
        <v>160028</v>
      </c>
      <c r="C137" s="11">
        <v>233</v>
      </c>
      <c r="D137" s="11">
        <v>129</v>
      </c>
      <c r="E137" s="11">
        <v>18</v>
      </c>
      <c r="F137" s="11">
        <v>0</v>
      </c>
      <c r="G137" s="23">
        <f t="shared" si="10"/>
        <v>380</v>
      </c>
      <c r="H137" s="24">
        <f t="shared" si="11"/>
        <v>30</v>
      </c>
      <c r="I137" s="23">
        <f t="shared" si="12"/>
        <v>410</v>
      </c>
    </row>
    <row r="138" spans="1:9" x14ac:dyDescent="0.25">
      <c r="A138" s="22" t="str">
        <f t="shared" ref="A138:A204" si="16">VLOOKUP(B138,KEY,3,FALSE)</f>
        <v>Town of Rye - 29</v>
      </c>
      <c r="B138" s="11">
        <v>160029</v>
      </c>
      <c r="C138" s="11">
        <v>373</v>
      </c>
      <c r="D138" s="11">
        <v>164</v>
      </c>
      <c r="E138" s="11">
        <v>19</v>
      </c>
      <c r="F138" s="11">
        <v>0</v>
      </c>
      <c r="G138" s="23">
        <f t="shared" si="10"/>
        <v>556</v>
      </c>
      <c r="H138" s="24">
        <f t="shared" si="11"/>
        <v>24</v>
      </c>
      <c r="I138" s="23">
        <f t="shared" si="12"/>
        <v>580</v>
      </c>
    </row>
    <row r="139" spans="1:9" x14ac:dyDescent="0.25">
      <c r="A139" s="22" t="str">
        <f t="shared" si="16"/>
        <v>Town of Rye - 30</v>
      </c>
      <c r="B139" s="11">
        <v>160030</v>
      </c>
      <c r="C139" s="11">
        <v>187</v>
      </c>
      <c r="D139" s="11">
        <v>67</v>
      </c>
      <c r="E139" s="11">
        <v>2</v>
      </c>
      <c r="F139" s="11">
        <v>0</v>
      </c>
      <c r="G139" s="23">
        <f t="shared" si="10"/>
        <v>256</v>
      </c>
      <c r="H139" s="24">
        <f t="shared" si="11"/>
        <v>14</v>
      </c>
      <c r="I139" s="23">
        <f t="shared" si="12"/>
        <v>270</v>
      </c>
    </row>
    <row r="140" spans="1:9" ht="13.8" thickBot="1" x14ac:dyDescent="0.3">
      <c r="A140" s="18" t="str">
        <f t="shared" si="16"/>
        <v>Town of Rye - 31</v>
      </c>
      <c r="B140" s="19">
        <v>160031</v>
      </c>
      <c r="C140" s="19">
        <v>418</v>
      </c>
      <c r="D140" s="19">
        <v>151</v>
      </c>
      <c r="E140" s="19">
        <v>2</v>
      </c>
      <c r="F140" s="19">
        <v>0</v>
      </c>
      <c r="G140" s="19">
        <f t="shared" si="10"/>
        <v>571</v>
      </c>
      <c r="H140" s="26">
        <f t="shared" si="11"/>
        <v>28</v>
      </c>
      <c r="I140" s="19">
        <f t="shared" si="12"/>
        <v>599</v>
      </c>
    </row>
    <row r="141" spans="1:9" x14ac:dyDescent="0.25">
      <c r="A141" s="22"/>
      <c r="B141" s="13" t="s">
        <v>977</v>
      </c>
      <c r="C141" s="11">
        <f>SUM(C110:C140)</f>
        <v>7195</v>
      </c>
      <c r="D141" s="11">
        <f t="shared" ref="D141:I141" si="17">SUM(D110:D140)</f>
        <v>4451</v>
      </c>
      <c r="E141" s="11">
        <f t="shared" si="17"/>
        <v>388</v>
      </c>
      <c r="F141" s="11">
        <f t="shared" si="17"/>
        <v>1</v>
      </c>
      <c r="G141" s="11">
        <f t="shared" si="17"/>
        <v>12035</v>
      </c>
      <c r="H141" s="11">
        <f t="shared" si="17"/>
        <v>866</v>
      </c>
      <c r="I141" s="11">
        <f t="shared" si="17"/>
        <v>12901</v>
      </c>
    </row>
    <row r="142" spans="1:9" x14ac:dyDescent="0.25">
      <c r="A142" s="22" t="str">
        <f t="shared" si="16"/>
        <v>Town of Scarsdale - 1</v>
      </c>
      <c r="B142" s="11">
        <v>170001</v>
      </c>
      <c r="C142" s="11">
        <v>348</v>
      </c>
      <c r="D142" s="11">
        <v>113</v>
      </c>
      <c r="E142" s="11">
        <v>9</v>
      </c>
      <c r="F142" s="11">
        <v>0</v>
      </c>
      <c r="G142" s="23">
        <f t="shared" si="10"/>
        <v>470</v>
      </c>
      <c r="H142" s="24">
        <f t="shared" si="11"/>
        <v>12</v>
      </c>
      <c r="I142" s="23">
        <f t="shared" si="12"/>
        <v>482</v>
      </c>
    </row>
    <row r="143" spans="1:9" x14ac:dyDescent="0.25">
      <c r="A143" s="22" t="str">
        <f t="shared" si="16"/>
        <v>Town of Scarsdale - 2</v>
      </c>
      <c r="B143" s="11">
        <v>170002</v>
      </c>
      <c r="C143" s="11">
        <v>392</v>
      </c>
      <c r="D143" s="11">
        <v>126</v>
      </c>
      <c r="E143" s="11">
        <v>11</v>
      </c>
      <c r="F143" s="11">
        <v>0</v>
      </c>
      <c r="G143" s="23">
        <f t="shared" si="10"/>
        <v>529</v>
      </c>
      <c r="H143" s="24">
        <f t="shared" si="11"/>
        <v>20</v>
      </c>
      <c r="I143" s="23">
        <f t="shared" si="12"/>
        <v>549</v>
      </c>
    </row>
    <row r="144" spans="1:9" x14ac:dyDescent="0.25">
      <c r="A144" s="22" t="str">
        <f t="shared" si="16"/>
        <v>Town of Scarsdale - 3</v>
      </c>
      <c r="B144" s="11">
        <v>170003</v>
      </c>
      <c r="C144" s="11">
        <v>267</v>
      </c>
      <c r="D144" s="11">
        <v>105</v>
      </c>
      <c r="E144" s="11">
        <v>2</v>
      </c>
      <c r="F144" s="11">
        <v>5</v>
      </c>
      <c r="G144" s="23">
        <f t="shared" si="10"/>
        <v>379</v>
      </c>
      <c r="H144" s="24">
        <f t="shared" si="11"/>
        <v>9</v>
      </c>
      <c r="I144" s="23">
        <f t="shared" si="12"/>
        <v>388</v>
      </c>
    </row>
    <row r="145" spans="1:9" x14ac:dyDescent="0.25">
      <c r="A145" s="22" t="str">
        <f t="shared" si="16"/>
        <v>Town of Scarsdale - 4</v>
      </c>
      <c r="B145" s="11">
        <v>170004</v>
      </c>
      <c r="C145" s="11">
        <v>206</v>
      </c>
      <c r="D145" s="11">
        <v>83</v>
      </c>
      <c r="E145" s="11">
        <v>6</v>
      </c>
      <c r="F145" s="11">
        <v>0</v>
      </c>
      <c r="G145" s="23">
        <f t="shared" si="10"/>
        <v>295</v>
      </c>
      <c r="H145" s="24">
        <f t="shared" si="11"/>
        <v>10</v>
      </c>
      <c r="I145" s="23">
        <f t="shared" si="12"/>
        <v>305</v>
      </c>
    </row>
    <row r="146" spans="1:9" x14ac:dyDescent="0.25">
      <c r="A146" s="22" t="str">
        <f t="shared" si="16"/>
        <v>Town of Scarsdale - 5</v>
      </c>
      <c r="B146" s="11">
        <v>170005</v>
      </c>
      <c r="C146" s="11">
        <v>239</v>
      </c>
      <c r="D146" s="11">
        <v>104</v>
      </c>
      <c r="E146" s="11">
        <v>3</v>
      </c>
      <c r="F146" s="11">
        <v>0</v>
      </c>
      <c r="G146" s="23">
        <f t="shared" si="10"/>
        <v>346</v>
      </c>
      <c r="H146" s="24">
        <f t="shared" si="11"/>
        <v>17</v>
      </c>
      <c r="I146" s="23">
        <f t="shared" si="12"/>
        <v>363</v>
      </c>
    </row>
    <row r="147" spans="1:9" x14ac:dyDescent="0.25">
      <c r="A147" s="22" t="str">
        <f t="shared" si="16"/>
        <v>Town of Scarsdale - 6</v>
      </c>
      <c r="B147" s="11">
        <v>170006</v>
      </c>
      <c r="C147" s="11">
        <v>234</v>
      </c>
      <c r="D147" s="11">
        <v>90</v>
      </c>
      <c r="E147" s="11">
        <v>7</v>
      </c>
      <c r="F147" s="11">
        <v>0</v>
      </c>
      <c r="G147" s="23">
        <f t="shared" si="10"/>
        <v>331</v>
      </c>
      <c r="H147" s="24">
        <f t="shared" si="11"/>
        <v>18</v>
      </c>
      <c r="I147" s="23">
        <f t="shared" si="12"/>
        <v>349</v>
      </c>
    </row>
    <row r="148" spans="1:9" x14ac:dyDescent="0.25">
      <c r="A148" s="22" t="str">
        <f t="shared" si="16"/>
        <v>Town of Scarsdale - 7</v>
      </c>
      <c r="B148" s="11">
        <v>170007</v>
      </c>
      <c r="C148" s="11">
        <v>221</v>
      </c>
      <c r="D148" s="11">
        <v>89</v>
      </c>
      <c r="E148" s="11">
        <v>6</v>
      </c>
      <c r="F148" s="11">
        <v>0</v>
      </c>
      <c r="G148" s="23">
        <f t="shared" si="10"/>
        <v>316</v>
      </c>
      <c r="H148" s="24">
        <f t="shared" si="11"/>
        <v>22</v>
      </c>
      <c r="I148" s="23">
        <f t="shared" si="12"/>
        <v>338</v>
      </c>
    </row>
    <row r="149" spans="1:9" x14ac:dyDescent="0.25">
      <c r="A149" s="22" t="str">
        <f t="shared" si="16"/>
        <v>Town of Scarsdale - 8</v>
      </c>
      <c r="B149" s="11">
        <v>170008</v>
      </c>
      <c r="C149" s="11">
        <v>199</v>
      </c>
      <c r="D149" s="11">
        <v>162</v>
      </c>
      <c r="E149" s="11">
        <v>8</v>
      </c>
      <c r="F149" s="11">
        <v>0</v>
      </c>
      <c r="G149" s="23">
        <f t="shared" si="10"/>
        <v>369</v>
      </c>
      <c r="H149" s="24">
        <f t="shared" si="11"/>
        <v>13</v>
      </c>
      <c r="I149" s="23">
        <f t="shared" si="12"/>
        <v>382</v>
      </c>
    </row>
    <row r="150" spans="1:9" x14ac:dyDescent="0.25">
      <c r="A150" s="22" t="str">
        <f t="shared" si="16"/>
        <v>Town of Scarsdale - 9</v>
      </c>
      <c r="B150" s="11">
        <v>170009</v>
      </c>
      <c r="C150" s="11">
        <v>239</v>
      </c>
      <c r="D150" s="11">
        <v>159</v>
      </c>
      <c r="E150" s="11">
        <v>10</v>
      </c>
      <c r="F150" s="11">
        <v>0</v>
      </c>
      <c r="G150" s="23">
        <f t="shared" si="10"/>
        <v>408</v>
      </c>
      <c r="H150" s="24">
        <f t="shared" si="11"/>
        <v>17</v>
      </c>
      <c r="I150" s="23">
        <f t="shared" si="12"/>
        <v>425</v>
      </c>
    </row>
    <row r="151" spans="1:9" x14ac:dyDescent="0.25">
      <c r="A151" s="22" t="str">
        <f t="shared" si="16"/>
        <v>Town of Scarsdale - 10</v>
      </c>
      <c r="B151" s="11">
        <v>170010</v>
      </c>
      <c r="C151" s="11">
        <v>289</v>
      </c>
      <c r="D151" s="11">
        <v>177</v>
      </c>
      <c r="E151" s="11">
        <v>9</v>
      </c>
      <c r="F151" s="11">
        <v>0</v>
      </c>
      <c r="G151" s="23">
        <f t="shared" si="10"/>
        <v>475</v>
      </c>
      <c r="H151" s="24">
        <f t="shared" si="11"/>
        <v>16</v>
      </c>
      <c r="I151" s="23">
        <f t="shared" si="12"/>
        <v>491</v>
      </c>
    </row>
    <row r="152" spans="1:9" x14ac:dyDescent="0.25">
      <c r="A152" s="22" t="str">
        <f t="shared" si="16"/>
        <v>Town of Scarsdale - 11</v>
      </c>
      <c r="B152" s="11">
        <v>170011</v>
      </c>
      <c r="C152" s="11">
        <v>186</v>
      </c>
      <c r="D152" s="11">
        <v>77</v>
      </c>
      <c r="E152" s="11">
        <v>3</v>
      </c>
      <c r="F152" s="11">
        <v>0</v>
      </c>
      <c r="G152" s="23">
        <f t="shared" si="10"/>
        <v>266</v>
      </c>
      <c r="H152" s="24">
        <f t="shared" si="11"/>
        <v>11</v>
      </c>
      <c r="I152" s="23">
        <f t="shared" si="12"/>
        <v>277</v>
      </c>
    </row>
    <row r="153" spans="1:9" x14ac:dyDescent="0.25">
      <c r="A153" s="22" t="str">
        <f t="shared" si="16"/>
        <v>Town of Scarsdale - 12</v>
      </c>
      <c r="B153" s="11">
        <v>170012</v>
      </c>
      <c r="C153" s="11">
        <v>313</v>
      </c>
      <c r="D153" s="11">
        <v>128</v>
      </c>
      <c r="E153" s="11">
        <v>5</v>
      </c>
      <c r="F153" s="11">
        <v>1</v>
      </c>
      <c r="G153" s="23">
        <f t="shared" ref="G153:G219" si="18">SUM(C153:F153)</f>
        <v>447</v>
      </c>
      <c r="H153" s="24">
        <f t="shared" ref="H153:H219" si="19">SUM(I153-G153)</f>
        <v>19</v>
      </c>
      <c r="I153" s="23">
        <f t="shared" ref="I153:I219" si="20">VLOOKUP(B153,KEY,2,FALSE)</f>
        <v>466</v>
      </c>
    </row>
    <row r="154" spans="1:9" x14ac:dyDescent="0.25">
      <c r="A154" s="22" t="str">
        <f t="shared" si="16"/>
        <v>Town of Scarsdale - 13</v>
      </c>
      <c r="B154" s="11">
        <v>170013</v>
      </c>
      <c r="C154" s="11">
        <v>368</v>
      </c>
      <c r="D154" s="11">
        <v>138</v>
      </c>
      <c r="E154" s="11">
        <v>3</v>
      </c>
      <c r="F154" s="11">
        <v>0</v>
      </c>
      <c r="G154" s="23">
        <f t="shared" si="18"/>
        <v>509</v>
      </c>
      <c r="H154" s="24">
        <f t="shared" si="19"/>
        <v>28</v>
      </c>
      <c r="I154" s="23">
        <f t="shared" si="20"/>
        <v>537</v>
      </c>
    </row>
    <row r="155" spans="1:9" x14ac:dyDescent="0.25">
      <c r="A155" s="22" t="str">
        <f t="shared" si="16"/>
        <v>Town of Scarsdale - 14</v>
      </c>
      <c r="B155" s="11">
        <v>170014</v>
      </c>
      <c r="C155" s="11">
        <v>384</v>
      </c>
      <c r="D155" s="11">
        <v>116</v>
      </c>
      <c r="E155" s="11">
        <v>7</v>
      </c>
      <c r="F155" s="11">
        <v>0</v>
      </c>
      <c r="G155" s="23">
        <f t="shared" si="18"/>
        <v>507</v>
      </c>
      <c r="H155" s="24">
        <f t="shared" si="19"/>
        <v>26</v>
      </c>
      <c r="I155" s="23">
        <f t="shared" si="20"/>
        <v>533</v>
      </c>
    </row>
    <row r="156" spans="1:9" x14ac:dyDescent="0.25">
      <c r="A156" s="22" t="str">
        <f t="shared" si="16"/>
        <v>Town of Scarsdale - 15</v>
      </c>
      <c r="B156" s="11">
        <v>170015</v>
      </c>
      <c r="C156" s="11">
        <v>175</v>
      </c>
      <c r="D156" s="11">
        <v>93</v>
      </c>
      <c r="E156" s="11">
        <v>3</v>
      </c>
      <c r="F156" s="11">
        <v>1</v>
      </c>
      <c r="G156" s="23">
        <f t="shared" si="18"/>
        <v>272</v>
      </c>
      <c r="H156" s="24">
        <f t="shared" si="19"/>
        <v>14</v>
      </c>
      <c r="I156" s="23">
        <f t="shared" si="20"/>
        <v>286</v>
      </c>
    </row>
    <row r="157" spans="1:9" x14ac:dyDescent="0.25">
      <c r="A157" s="22" t="str">
        <f t="shared" si="16"/>
        <v>Town of Scarsdale - 16</v>
      </c>
      <c r="B157" s="11">
        <v>170016</v>
      </c>
      <c r="C157" s="11">
        <v>252</v>
      </c>
      <c r="D157" s="11">
        <v>115</v>
      </c>
      <c r="E157" s="11">
        <v>3</v>
      </c>
      <c r="F157" s="11">
        <v>0</v>
      </c>
      <c r="G157" s="23">
        <f t="shared" si="18"/>
        <v>370</v>
      </c>
      <c r="H157" s="24">
        <f t="shared" si="19"/>
        <v>14</v>
      </c>
      <c r="I157" s="23">
        <f t="shared" si="20"/>
        <v>384</v>
      </c>
    </row>
    <row r="158" spans="1:9" x14ac:dyDescent="0.25">
      <c r="A158" s="22" t="str">
        <f t="shared" si="16"/>
        <v>Town of Scarsdale - 17</v>
      </c>
      <c r="B158" s="11">
        <v>170017</v>
      </c>
      <c r="C158" s="11">
        <v>142</v>
      </c>
      <c r="D158" s="11">
        <v>82</v>
      </c>
      <c r="E158" s="11">
        <v>5</v>
      </c>
      <c r="F158" s="11">
        <v>1</v>
      </c>
      <c r="G158" s="23">
        <f t="shared" si="18"/>
        <v>230</v>
      </c>
      <c r="H158" s="24">
        <f t="shared" si="19"/>
        <v>14</v>
      </c>
      <c r="I158" s="23">
        <f t="shared" si="20"/>
        <v>244</v>
      </c>
    </row>
    <row r="159" spans="1:9" x14ac:dyDescent="0.25">
      <c r="A159" s="22" t="str">
        <f t="shared" si="16"/>
        <v>Town of Scarsdale - 18</v>
      </c>
      <c r="B159" s="11">
        <v>170018</v>
      </c>
      <c r="C159" s="11">
        <v>380</v>
      </c>
      <c r="D159" s="11">
        <v>159</v>
      </c>
      <c r="E159" s="11">
        <v>8</v>
      </c>
      <c r="F159" s="11">
        <v>0</v>
      </c>
      <c r="G159" s="23">
        <f t="shared" si="18"/>
        <v>547</v>
      </c>
      <c r="H159" s="24">
        <f t="shared" si="19"/>
        <v>26</v>
      </c>
      <c r="I159" s="23">
        <f t="shared" si="20"/>
        <v>573</v>
      </c>
    </row>
    <row r="160" spans="1:9" ht="13.8" thickBot="1" x14ac:dyDescent="0.3">
      <c r="A160" s="18" t="str">
        <f t="shared" si="16"/>
        <v>Town of Scarsdale - 19</v>
      </c>
      <c r="B160" s="19">
        <v>170019</v>
      </c>
      <c r="C160" s="19">
        <v>42</v>
      </c>
      <c r="D160" s="19">
        <v>20</v>
      </c>
      <c r="E160" s="19">
        <v>2</v>
      </c>
      <c r="F160" s="19">
        <v>0</v>
      </c>
      <c r="G160" s="19">
        <f t="shared" si="18"/>
        <v>64</v>
      </c>
      <c r="H160" s="26">
        <f t="shared" si="19"/>
        <v>7</v>
      </c>
      <c r="I160" s="19">
        <f t="shared" si="20"/>
        <v>71</v>
      </c>
    </row>
    <row r="161" spans="1:9" x14ac:dyDescent="0.25">
      <c r="A161" s="22"/>
      <c r="B161" s="13" t="s">
        <v>977</v>
      </c>
      <c r="C161" s="11">
        <f>SUM(C142:C160)</f>
        <v>4876</v>
      </c>
      <c r="D161" s="11">
        <f t="shared" ref="D161:I161" si="21">SUM(D142:D160)</f>
        <v>2136</v>
      </c>
      <c r="E161" s="11">
        <f t="shared" si="21"/>
        <v>110</v>
      </c>
      <c r="F161" s="11">
        <f t="shared" si="21"/>
        <v>8</v>
      </c>
      <c r="G161" s="11">
        <f t="shared" si="21"/>
        <v>7130</v>
      </c>
      <c r="H161" s="11">
        <f t="shared" si="21"/>
        <v>313</v>
      </c>
      <c r="I161" s="11">
        <f t="shared" si="21"/>
        <v>7443</v>
      </c>
    </row>
    <row r="162" spans="1:9" x14ac:dyDescent="0.25">
      <c r="A162" s="22" t="str">
        <f t="shared" si="16"/>
        <v>City of New Rochelle - 3</v>
      </c>
      <c r="B162" s="11">
        <v>210003</v>
      </c>
      <c r="C162" s="11">
        <v>179</v>
      </c>
      <c r="D162" s="11">
        <v>122</v>
      </c>
      <c r="E162" s="11">
        <v>9</v>
      </c>
      <c r="F162" s="11">
        <v>0</v>
      </c>
      <c r="G162" s="23">
        <f t="shared" si="18"/>
        <v>310</v>
      </c>
      <c r="H162" s="24">
        <f t="shared" si="19"/>
        <v>32</v>
      </c>
      <c r="I162" s="23">
        <f t="shared" si="20"/>
        <v>342</v>
      </c>
    </row>
    <row r="163" spans="1:9" x14ac:dyDescent="0.25">
      <c r="A163" s="22" t="str">
        <f t="shared" si="16"/>
        <v>City of New Rochelle - 4</v>
      </c>
      <c r="B163" s="11">
        <v>210004</v>
      </c>
      <c r="C163" s="11">
        <v>187</v>
      </c>
      <c r="D163" s="11">
        <v>225</v>
      </c>
      <c r="E163" s="11">
        <v>15</v>
      </c>
      <c r="F163" s="11">
        <v>0</v>
      </c>
      <c r="G163" s="23">
        <f t="shared" si="18"/>
        <v>427</v>
      </c>
      <c r="H163" s="24">
        <f t="shared" si="19"/>
        <v>29</v>
      </c>
      <c r="I163" s="23">
        <f t="shared" si="20"/>
        <v>456</v>
      </c>
    </row>
    <row r="164" spans="1:9" x14ac:dyDescent="0.25">
      <c r="A164" s="22" t="str">
        <f t="shared" si="16"/>
        <v>City of New Rochelle - 8</v>
      </c>
      <c r="B164" s="11">
        <v>210008</v>
      </c>
      <c r="C164" s="11">
        <v>52</v>
      </c>
      <c r="D164" s="11">
        <v>45</v>
      </c>
      <c r="E164" s="11">
        <v>2</v>
      </c>
      <c r="F164" s="11">
        <v>0</v>
      </c>
      <c r="G164" s="23">
        <f t="shared" si="18"/>
        <v>99</v>
      </c>
      <c r="H164" s="24">
        <f t="shared" si="19"/>
        <v>6</v>
      </c>
      <c r="I164" s="23">
        <f t="shared" si="20"/>
        <v>105</v>
      </c>
    </row>
    <row r="165" spans="1:9" x14ac:dyDescent="0.25">
      <c r="A165" s="22" t="str">
        <f t="shared" si="16"/>
        <v>City of New Rochelle - 10</v>
      </c>
      <c r="B165" s="11">
        <v>210010</v>
      </c>
      <c r="C165" s="11">
        <v>165</v>
      </c>
      <c r="D165" s="11">
        <v>26</v>
      </c>
      <c r="E165" s="11">
        <v>6</v>
      </c>
      <c r="F165" s="11">
        <v>0</v>
      </c>
      <c r="G165" s="23">
        <f t="shared" si="18"/>
        <v>197</v>
      </c>
      <c r="H165" s="24">
        <f t="shared" si="19"/>
        <v>8</v>
      </c>
      <c r="I165" s="23">
        <f t="shared" si="20"/>
        <v>205</v>
      </c>
    </row>
    <row r="166" spans="1:9" x14ac:dyDescent="0.25">
      <c r="A166" s="22" t="str">
        <f t="shared" si="16"/>
        <v>City of New Rochelle - 11</v>
      </c>
      <c r="B166" s="11">
        <v>210011</v>
      </c>
      <c r="C166" s="11">
        <v>401</v>
      </c>
      <c r="D166" s="11">
        <v>196</v>
      </c>
      <c r="E166" s="11">
        <v>29</v>
      </c>
      <c r="F166" s="11">
        <v>0</v>
      </c>
      <c r="G166" s="23">
        <f t="shared" si="18"/>
        <v>626</v>
      </c>
      <c r="H166" s="24">
        <f t="shared" si="19"/>
        <v>28</v>
      </c>
      <c r="I166" s="23">
        <f t="shared" si="20"/>
        <v>654</v>
      </c>
    </row>
    <row r="167" spans="1:9" x14ac:dyDescent="0.25">
      <c r="A167" s="22" t="str">
        <f t="shared" si="16"/>
        <v>City of New Rochelle - 12</v>
      </c>
      <c r="B167" s="11">
        <v>210012</v>
      </c>
      <c r="C167" s="11">
        <v>23</v>
      </c>
      <c r="D167" s="11">
        <v>13</v>
      </c>
      <c r="E167" s="11">
        <v>2</v>
      </c>
      <c r="F167" s="11">
        <v>0</v>
      </c>
      <c r="G167" s="23">
        <f t="shared" si="18"/>
        <v>38</v>
      </c>
      <c r="H167" s="24">
        <f t="shared" si="19"/>
        <v>3</v>
      </c>
      <c r="I167" s="23">
        <f t="shared" si="20"/>
        <v>41</v>
      </c>
    </row>
    <row r="168" spans="1:9" x14ac:dyDescent="0.25">
      <c r="A168" s="22" t="str">
        <f t="shared" si="16"/>
        <v>City of New Rochelle - 13</v>
      </c>
      <c r="B168" s="11">
        <v>210013</v>
      </c>
      <c r="C168" s="11">
        <v>262</v>
      </c>
      <c r="D168" s="11">
        <v>128</v>
      </c>
      <c r="E168" s="11">
        <v>23</v>
      </c>
      <c r="F168" s="11">
        <v>0</v>
      </c>
      <c r="G168" s="23">
        <f t="shared" si="18"/>
        <v>413</v>
      </c>
      <c r="H168" s="24">
        <f t="shared" si="19"/>
        <v>21</v>
      </c>
      <c r="I168" s="23">
        <f t="shared" si="20"/>
        <v>434</v>
      </c>
    </row>
    <row r="169" spans="1:9" x14ac:dyDescent="0.25">
      <c r="A169" s="22" t="str">
        <f t="shared" si="16"/>
        <v>City of New Rochelle - 14</v>
      </c>
      <c r="B169" s="11">
        <v>210014</v>
      </c>
      <c r="C169" s="11">
        <v>42</v>
      </c>
      <c r="D169" s="11">
        <v>5</v>
      </c>
      <c r="E169" s="11">
        <v>3</v>
      </c>
      <c r="F169" s="11">
        <v>0</v>
      </c>
      <c r="G169" s="23">
        <f t="shared" si="18"/>
        <v>50</v>
      </c>
      <c r="H169" s="24">
        <f t="shared" si="19"/>
        <v>4</v>
      </c>
      <c r="I169" s="23">
        <f t="shared" si="20"/>
        <v>54</v>
      </c>
    </row>
    <row r="170" spans="1:9" x14ac:dyDescent="0.25">
      <c r="A170" s="22" t="str">
        <f t="shared" si="16"/>
        <v>City of New Rochelle - 15</v>
      </c>
      <c r="B170" s="11">
        <v>210015</v>
      </c>
      <c r="C170" s="11">
        <v>261</v>
      </c>
      <c r="D170" s="11">
        <v>46</v>
      </c>
      <c r="E170" s="11">
        <v>13</v>
      </c>
      <c r="F170" s="11">
        <v>0</v>
      </c>
      <c r="G170" s="23">
        <f t="shared" si="18"/>
        <v>320</v>
      </c>
      <c r="H170" s="24">
        <f t="shared" si="19"/>
        <v>20</v>
      </c>
      <c r="I170" s="23">
        <f t="shared" si="20"/>
        <v>340</v>
      </c>
    </row>
    <row r="171" spans="1:9" x14ac:dyDescent="0.25">
      <c r="A171" s="22" t="str">
        <f t="shared" si="16"/>
        <v>City of New Rochelle - 16</v>
      </c>
      <c r="B171" s="11">
        <v>210016</v>
      </c>
      <c r="C171" s="11">
        <v>132</v>
      </c>
      <c r="D171" s="11">
        <v>84</v>
      </c>
      <c r="E171" s="11">
        <v>5</v>
      </c>
      <c r="F171" s="11">
        <v>0</v>
      </c>
      <c r="G171" s="23">
        <f t="shared" si="18"/>
        <v>221</v>
      </c>
      <c r="H171" s="24">
        <f t="shared" si="19"/>
        <v>9</v>
      </c>
      <c r="I171" s="23">
        <f t="shared" si="20"/>
        <v>230</v>
      </c>
    </row>
    <row r="172" spans="1:9" x14ac:dyDescent="0.25">
      <c r="A172" s="22" t="str">
        <f t="shared" si="16"/>
        <v>City of New Rochelle - 21</v>
      </c>
      <c r="B172" s="11">
        <v>210021</v>
      </c>
      <c r="C172" s="11">
        <v>68</v>
      </c>
      <c r="D172" s="11">
        <v>9</v>
      </c>
      <c r="E172" s="11">
        <v>11</v>
      </c>
      <c r="F172" s="11">
        <v>0</v>
      </c>
      <c r="G172" s="23">
        <f t="shared" si="18"/>
        <v>88</v>
      </c>
      <c r="H172" s="24">
        <f t="shared" si="19"/>
        <v>7</v>
      </c>
      <c r="I172" s="23">
        <f t="shared" si="20"/>
        <v>95</v>
      </c>
    </row>
    <row r="173" spans="1:9" x14ac:dyDescent="0.25">
      <c r="A173" s="22" t="str">
        <f t="shared" si="16"/>
        <v>City of New Rochelle - 27</v>
      </c>
      <c r="B173" s="11">
        <v>210027</v>
      </c>
      <c r="C173" s="11">
        <v>94</v>
      </c>
      <c r="D173" s="11">
        <v>41</v>
      </c>
      <c r="E173" s="11">
        <v>5</v>
      </c>
      <c r="F173" s="11">
        <v>0</v>
      </c>
      <c r="G173" s="23">
        <f t="shared" si="18"/>
        <v>140</v>
      </c>
      <c r="H173" s="24">
        <f t="shared" si="19"/>
        <v>9</v>
      </c>
      <c r="I173" s="23">
        <f t="shared" si="20"/>
        <v>149</v>
      </c>
    </row>
    <row r="174" spans="1:9" x14ac:dyDescent="0.25">
      <c r="A174" s="22" t="str">
        <f t="shared" si="16"/>
        <v>City of New Rochelle - 30</v>
      </c>
      <c r="B174" s="11">
        <v>210030</v>
      </c>
      <c r="C174" s="11">
        <v>294</v>
      </c>
      <c r="D174" s="11">
        <v>156</v>
      </c>
      <c r="E174" s="11">
        <v>10</v>
      </c>
      <c r="F174" s="11">
        <v>0</v>
      </c>
      <c r="G174" s="23">
        <f t="shared" si="18"/>
        <v>460</v>
      </c>
      <c r="H174" s="24">
        <f t="shared" si="19"/>
        <v>28</v>
      </c>
      <c r="I174" s="23">
        <f t="shared" si="20"/>
        <v>488</v>
      </c>
    </row>
    <row r="175" spans="1:9" x14ac:dyDescent="0.25">
      <c r="A175" s="22" t="str">
        <f t="shared" si="16"/>
        <v>City of New Rochelle - 31</v>
      </c>
      <c r="B175" s="11">
        <v>210031</v>
      </c>
      <c r="C175" s="11">
        <v>340</v>
      </c>
      <c r="D175" s="11">
        <v>167</v>
      </c>
      <c r="E175" s="11">
        <v>13</v>
      </c>
      <c r="F175" s="11">
        <v>0</v>
      </c>
      <c r="G175" s="23">
        <f t="shared" si="18"/>
        <v>520</v>
      </c>
      <c r="H175" s="24">
        <f t="shared" si="19"/>
        <v>23</v>
      </c>
      <c r="I175" s="23">
        <f t="shared" si="20"/>
        <v>543</v>
      </c>
    </row>
    <row r="176" spans="1:9" x14ac:dyDescent="0.25">
      <c r="A176" s="22" t="str">
        <f t="shared" si="16"/>
        <v>City of New Rochelle - 32</v>
      </c>
      <c r="B176" s="11">
        <v>210032</v>
      </c>
      <c r="C176" s="11">
        <v>235</v>
      </c>
      <c r="D176" s="11">
        <v>144</v>
      </c>
      <c r="E176" s="11">
        <v>14</v>
      </c>
      <c r="F176" s="11">
        <v>0</v>
      </c>
      <c r="G176" s="23">
        <f t="shared" si="18"/>
        <v>393</v>
      </c>
      <c r="H176" s="24">
        <f t="shared" si="19"/>
        <v>17</v>
      </c>
      <c r="I176" s="23">
        <f t="shared" si="20"/>
        <v>410</v>
      </c>
    </row>
    <row r="177" spans="1:9" x14ac:dyDescent="0.25">
      <c r="A177" s="22" t="str">
        <f t="shared" si="16"/>
        <v>City of New Rochelle - 33</v>
      </c>
      <c r="B177" s="11">
        <v>210033</v>
      </c>
      <c r="C177" s="11">
        <v>338</v>
      </c>
      <c r="D177" s="11">
        <v>120</v>
      </c>
      <c r="E177" s="11">
        <v>20</v>
      </c>
      <c r="F177" s="11">
        <v>0</v>
      </c>
      <c r="G177" s="23">
        <f t="shared" si="18"/>
        <v>478</v>
      </c>
      <c r="H177" s="24">
        <f t="shared" si="19"/>
        <v>22</v>
      </c>
      <c r="I177" s="23">
        <f t="shared" si="20"/>
        <v>500</v>
      </c>
    </row>
    <row r="178" spans="1:9" x14ac:dyDescent="0.25">
      <c r="A178" s="22" t="str">
        <f t="shared" si="16"/>
        <v>City of New Rochelle - 34</v>
      </c>
      <c r="B178" s="11">
        <v>210034</v>
      </c>
      <c r="C178" s="11">
        <v>141</v>
      </c>
      <c r="D178" s="11">
        <v>65</v>
      </c>
      <c r="E178" s="11">
        <v>6</v>
      </c>
      <c r="F178" s="11">
        <v>0</v>
      </c>
      <c r="G178" s="23">
        <f t="shared" si="18"/>
        <v>212</v>
      </c>
      <c r="H178" s="24">
        <f t="shared" si="19"/>
        <v>17</v>
      </c>
      <c r="I178" s="23">
        <f t="shared" si="20"/>
        <v>229</v>
      </c>
    </row>
    <row r="179" spans="1:9" x14ac:dyDescent="0.25">
      <c r="A179" s="22" t="str">
        <f t="shared" si="16"/>
        <v>City of New Rochelle - 35</v>
      </c>
      <c r="B179" s="11">
        <v>210035</v>
      </c>
      <c r="C179" s="11">
        <v>328</v>
      </c>
      <c r="D179" s="11">
        <v>172</v>
      </c>
      <c r="E179" s="11">
        <v>13</v>
      </c>
      <c r="F179" s="11">
        <v>1</v>
      </c>
      <c r="G179" s="23">
        <f t="shared" si="18"/>
        <v>514</v>
      </c>
      <c r="H179" s="24">
        <f t="shared" si="19"/>
        <v>32</v>
      </c>
      <c r="I179" s="23">
        <f t="shared" si="20"/>
        <v>546</v>
      </c>
    </row>
    <row r="180" spans="1:9" x14ac:dyDescent="0.25">
      <c r="A180" s="22" t="str">
        <f t="shared" si="16"/>
        <v>City of New Rochelle - 36</v>
      </c>
      <c r="B180" s="11">
        <v>210036</v>
      </c>
      <c r="C180" s="11">
        <v>189</v>
      </c>
      <c r="D180" s="11">
        <v>101</v>
      </c>
      <c r="E180" s="11">
        <v>7</v>
      </c>
      <c r="F180" s="11">
        <v>0</v>
      </c>
      <c r="G180" s="23">
        <f t="shared" si="18"/>
        <v>297</v>
      </c>
      <c r="H180" s="24">
        <f t="shared" si="19"/>
        <v>24</v>
      </c>
      <c r="I180" s="23">
        <f t="shared" si="20"/>
        <v>321</v>
      </c>
    </row>
    <row r="181" spans="1:9" x14ac:dyDescent="0.25">
      <c r="A181" s="22" t="str">
        <f t="shared" si="16"/>
        <v>City of New Rochelle - 37</v>
      </c>
      <c r="B181" s="11">
        <v>210037</v>
      </c>
      <c r="C181" s="11">
        <v>230</v>
      </c>
      <c r="D181" s="11">
        <v>194</v>
      </c>
      <c r="E181" s="11">
        <v>20</v>
      </c>
      <c r="F181" s="11">
        <v>0</v>
      </c>
      <c r="G181" s="23">
        <f t="shared" si="18"/>
        <v>444</v>
      </c>
      <c r="H181" s="24">
        <f t="shared" si="19"/>
        <v>29</v>
      </c>
      <c r="I181" s="23">
        <f t="shared" si="20"/>
        <v>473</v>
      </c>
    </row>
    <row r="182" spans="1:9" x14ac:dyDescent="0.25">
      <c r="A182" s="22" t="str">
        <f t="shared" si="16"/>
        <v>City of New Rochelle - 38</v>
      </c>
      <c r="B182" s="11">
        <v>210038</v>
      </c>
      <c r="C182" s="11">
        <v>386</v>
      </c>
      <c r="D182" s="11">
        <v>141</v>
      </c>
      <c r="E182" s="11">
        <v>29</v>
      </c>
      <c r="F182" s="11">
        <v>0</v>
      </c>
      <c r="G182" s="23">
        <f t="shared" si="18"/>
        <v>556</v>
      </c>
      <c r="H182" s="24">
        <f t="shared" si="19"/>
        <v>19</v>
      </c>
      <c r="I182" s="23">
        <f t="shared" si="20"/>
        <v>575</v>
      </c>
    </row>
    <row r="183" spans="1:9" x14ac:dyDescent="0.25">
      <c r="A183" s="22" t="str">
        <f t="shared" si="16"/>
        <v>City of New Rochelle - 39</v>
      </c>
      <c r="B183" s="11">
        <v>210039</v>
      </c>
      <c r="C183" s="11">
        <v>189</v>
      </c>
      <c r="D183" s="11">
        <v>130</v>
      </c>
      <c r="E183" s="11">
        <v>4</v>
      </c>
      <c r="F183" s="11">
        <v>0</v>
      </c>
      <c r="G183" s="23">
        <f t="shared" si="18"/>
        <v>323</v>
      </c>
      <c r="H183" s="24">
        <f t="shared" si="19"/>
        <v>25</v>
      </c>
      <c r="I183" s="23">
        <f t="shared" si="20"/>
        <v>348</v>
      </c>
    </row>
    <row r="184" spans="1:9" x14ac:dyDescent="0.25">
      <c r="A184" s="22" t="str">
        <f t="shared" si="16"/>
        <v>City of New Rochelle - 40</v>
      </c>
      <c r="B184" s="11">
        <v>210040</v>
      </c>
      <c r="C184" s="11">
        <v>201</v>
      </c>
      <c r="D184" s="11">
        <v>149</v>
      </c>
      <c r="E184" s="11">
        <v>11</v>
      </c>
      <c r="F184" s="11">
        <v>0</v>
      </c>
      <c r="G184" s="23">
        <f t="shared" si="18"/>
        <v>361</v>
      </c>
      <c r="H184" s="24">
        <f t="shared" si="19"/>
        <v>18</v>
      </c>
      <c r="I184" s="23">
        <f t="shared" si="20"/>
        <v>379</v>
      </c>
    </row>
    <row r="185" spans="1:9" x14ac:dyDescent="0.25">
      <c r="A185" s="22" t="str">
        <f t="shared" si="16"/>
        <v>City of New Rochelle - 41</v>
      </c>
      <c r="B185" s="11">
        <v>210041</v>
      </c>
      <c r="C185" s="11">
        <v>298</v>
      </c>
      <c r="D185" s="11">
        <v>147</v>
      </c>
      <c r="E185" s="11">
        <v>12</v>
      </c>
      <c r="F185" s="11">
        <v>0</v>
      </c>
      <c r="G185" s="23">
        <f t="shared" si="18"/>
        <v>457</v>
      </c>
      <c r="H185" s="24">
        <f t="shared" si="19"/>
        <v>25</v>
      </c>
      <c r="I185" s="23">
        <f t="shared" si="20"/>
        <v>482</v>
      </c>
    </row>
    <row r="186" spans="1:9" x14ac:dyDescent="0.25">
      <c r="A186" s="22" t="str">
        <f t="shared" si="16"/>
        <v>City of New Rochelle - 42</v>
      </c>
      <c r="B186" s="11">
        <v>210042</v>
      </c>
      <c r="C186" s="11">
        <v>260</v>
      </c>
      <c r="D186" s="11">
        <v>151</v>
      </c>
      <c r="E186" s="11">
        <v>5</v>
      </c>
      <c r="F186" s="11">
        <v>0</v>
      </c>
      <c r="G186" s="23">
        <f t="shared" si="18"/>
        <v>416</v>
      </c>
      <c r="H186" s="24">
        <f t="shared" si="19"/>
        <v>18</v>
      </c>
      <c r="I186" s="23">
        <f t="shared" si="20"/>
        <v>434</v>
      </c>
    </row>
    <row r="187" spans="1:9" x14ac:dyDescent="0.25">
      <c r="A187" s="22" t="str">
        <f t="shared" si="16"/>
        <v>City of New Rochelle - 43</v>
      </c>
      <c r="B187" s="11">
        <v>210043</v>
      </c>
      <c r="C187" s="11">
        <v>168</v>
      </c>
      <c r="D187" s="11">
        <v>164</v>
      </c>
      <c r="E187" s="11">
        <v>6</v>
      </c>
      <c r="F187" s="11">
        <v>0</v>
      </c>
      <c r="G187" s="23">
        <f t="shared" si="18"/>
        <v>338</v>
      </c>
      <c r="H187" s="24">
        <f t="shared" si="19"/>
        <v>26</v>
      </c>
      <c r="I187" s="23">
        <f t="shared" si="20"/>
        <v>364</v>
      </c>
    </row>
    <row r="188" spans="1:9" x14ac:dyDescent="0.25">
      <c r="A188" s="22" t="str">
        <f t="shared" si="16"/>
        <v>City of New Rochelle - 44</v>
      </c>
      <c r="B188" s="11">
        <v>210044</v>
      </c>
      <c r="C188" s="11">
        <v>351</v>
      </c>
      <c r="D188" s="11">
        <v>260</v>
      </c>
      <c r="E188" s="11">
        <v>14</v>
      </c>
      <c r="F188" s="11">
        <v>0</v>
      </c>
      <c r="G188" s="23">
        <f t="shared" si="18"/>
        <v>625</v>
      </c>
      <c r="H188" s="24">
        <f t="shared" si="19"/>
        <v>36</v>
      </c>
      <c r="I188" s="23">
        <f t="shared" si="20"/>
        <v>661</v>
      </c>
    </row>
    <row r="189" spans="1:9" x14ac:dyDescent="0.25">
      <c r="A189" s="22" t="str">
        <f t="shared" si="16"/>
        <v>City of New Rochelle - 45</v>
      </c>
      <c r="B189" s="11">
        <v>210045</v>
      </c>
      <c r="C189" s="11">
        <v>47</v>
      </c>
      <c r="D189" s="11">
        <v>37</v>
      </c>
      <c r="E189" s="11">
        <v>1</v>
      </c>
      <c r="F189" s="11">
        <v>0</v>
      </c>
      <c r="G189" s="23">
        <f t="shared" si="18"/>
        <v>85</v>
      </c>
      <c r="H189" s="24">
        <f t="shared" si="19"/>
        <v>9</v>
      </c>
      <c r="I189" s="23">
        <f t="shared" si="20"/>
        <v>94</v>
      </c>
    </row>
    <row r="190" spans="1:9" x14ac:dyDescent="0.25">
      <c r="A190" s="22" t="str">
        <f t="shared" si="16"/>
        <v>City of New Rochelle - 46</v>
      </c>
      <c r="B190" s="11">
        <v>210046</v>
      </c>
      <c r="C190" s="11">
        <v>225</v>
      </c>
      <c r="D190" s="11">
        <v>160</v>
      </c>
      <c r="E190" s="11">
        <v>10</v>
      </c>
      <c r="F190" s="11">
        <v>0</v>
      </c>
      <c r="G190" s="23">
        <f t="shared" si="18"/>
        <v>395</v>
      </c>
      <c r="H190" s="24">
        <f t="shared" si="19"/>
        <v>18</v>
      </c>
      <c r="I190" s="23">
        <f t="shared" si="20"/>
        <v>413</v>
      </c>
    </row>
    <row r="191" spans="1:9" x14ac:dyDescent="0.25">
      <c r="A191" s="22" t="str">
        <f t="shared" si="16"/>
        <v>City of New Rochelle - 47</v>
      </c>
      <c r="B191" s="11">
        <v>210047</v>
      </c>
      <c r="C191" s="11">
        <v>282</v>
      </c>
      <c r="D191" s="11">
        <v>195</v>
      </c>
      <c r="E191" s="11">
        <v>12</v>
      </c>
      <c r="F191" s="11">
        <v>0</v>
      </c>
      <c r="G191" s="23">
        <f t="shared" si="18"/>
        <v>489</v>
      </c>
      <c r="H191" s="24">
        <f t="shared" si="19"/>
        <v>30</v>
      </c>
      <c r="I191" s="23">
        <f t="shared" si="20"/>
        <v>519</v>
      </c>
    </row>
    <row r="192" spans="1:9" x14ac:dyDescent="0.25">
      <c r="A192" s="22" t="str">
        <f t="shared" si="16"/>
        <v>City of New Rochelle - 48</v>
      </c>
      <c r="B192" s="11">
        <v>210048</v>
      </c>
      <c r="C192" s="11">
        <v>257</v>
      </c>
      <c r="D192" s="11">
        <v>129</v>
      </c>
      <c r="E192" s="11">
        <v>21</v>
      </c>
      <c r="F192" s="11">
        <v>0</v>
      </c>
      <c r="G192" s="23">
        <f t="shared" si="18"/>
        <v>407</v>
      </c>
      <c r="H192" s="24">
        <f t="shared" si="19"/>
        <v>26</v>
      </c>
      <c r="I192" s="23">
        <f t="shared" si="20"/>
        <v>433</v>
      </c>
    </row>
    <row r="193" spans="1:9" x14ac:dyDescent="0.25">
      <c r="A193" s="22" t="str">
        <f t="shared" si="16"/>
        <v>City of New Rochelle - 53</v>
      </c>
      <c r="B193" s="11">
        <v>210053</v>
      </c>
      <c r="C193" s="11">
        <v>120</v>
      </c>
      <c r="D193" s="11">
        <v>64</v>
      </c>
      <c r="E193" s="11">
        <v>8</v>
      </c>
      <c r="F193" s="11">
        <v>0</v>
      </c>
      <c r="G193" s="23">
        <f t="shared" si="18"/>
        <v>192</v>
      </c>
      <c r="H193" s="24">
        <f t="shared" si="19"/>
        <v>13</v>
      </c>
      <c r="I193" s="23">
        <f t="shared" si="20"/>
        <v>205</v>
      </c>
    </row>
    <row r="194" spans="1:9" x14ac:dyDescent="0.25">
      <c r="A194" s="22" t="str">
        <f t="shared" si="16"/>
        <v>City of New Rochelle - 65</v>
      </c>
      <c r="B194" s="11">
        <v>210065</v>
      </c>
      <c r="C194" s="11">
        <v>126</v>
      </c>
      <c r="D194" s="11">
        <v>59</v>
      </c>
      <c r="E194" s="11">
        <v>2</v>
      </c>
      <c r="F194" s="11">
        <v>0</v>
      </c>
      <c r="G194" s="23">
        <f t="shared" si="18"/>
        <v>187</v>
      </c>
      <c r="H194" s="24">
        <f t="shared" si="19"/>
        <v>9</v>
      </c>
      <c r="I194" s="23">
        <f t="shared" si="20"/>
        <v>196</v>
      </c>
    </row>
    <row r="195" spans="1:9" x14ac:dyDescent="0.25">
      <c r="A195" s="22" t="str">
        <f t="shared" si="16"/>
        <v>City of New Rochelle - 67</v>
      </c>
      <c r="B195" s="11">
        <v>210067</v>
      </c>
      <c r="C195" s="11">
        <v>190</v>
      </c>
      <c r="D195" s="11">
        <v>126</v>
      </c>
      <c r="E195" s="11">
        <v>10</v>
      </c>
      <c r="F195" s="11">
        <v>0</v>
      </c>
      <c r="G195" s="23">
        <f t="shared" si="18"/>
        <v>326</v>
      </c>
      <c r="H195" s="24">
        <f t="shared" si="19"/>
        <v>25</v>
      </c>
      <c r="I195" s="23">
        <f t="shared" si="20"/>
        <v>351</v>
      </c>
    </row>
    <row r="196" spans="1:9" x14ac:dyDescent="0.25">
      <c r="A196" s="22" t="str">
        <f t="shared" si="16"/>
        <v>City of New Rochelle - 68</v>
      </c>
      <c r="B196" s="11">
        <v>210068</v>
      </c>
      <c r="C196" s="11">
        <v>136</v>
      </c>
      <c r="D196" s="11">
        <v>71</v>
      </c>
      <c r="E196" s="11">
        <v>7</v>
      </c>
      <c r="F196" s="11">
        <v>0</v>
      </c>
      <c r="G196" s="23">
        <f t="shared" si="18"/>
        <v>214</v>
      </c>
      <c r="H196" s="24">
        <f t="shared" si="19"/>
        <v>17</v>
      </c>
      <c r="I196" s="23">
        <f t="shared" si="20"/>
        <v>231</v>
      </c>
    </row>
    <row r="197" spans="1:9" x14ac:dyDescent="0.25">
      <c r="A197" s="22" t="str">
        <f t="shared" si="16"/>
        <v>City of New Rochelle - 69</v>
      </c>
      <c r="B197" s="11">
        <v>210069</v>
      </c>
      <c r="C197" s="11">
        <v>243</v>
      </c>
      <c r="D197" s="11">
        <v>170</v>
      </c>
      <c r="E197" s="11">
        <v>6</v>
      </c>
      <c r="F197" s="11">
        <v>0</v>
      </c>
      <c r="G197" s="23">
        <f t="shared" si="18"/>
        <v>419</v>
      </c>
      <c r="H197" s="24">
        <f t="shared" si="19"/>
        <v>35</v>
      </c>
      <c r="I197" s="23">
        <f t="shared" si="20"/>
        <v>454</v>
      </c>
    </row>
    <row r="198" spans="1:9" x14ac:dyDescent="0.25">
      <c r="A198" s="22" t="str">
        <f t="shared" si="16"/>
        <v>City of New Rochelle - 70</v>
      </c>
      <c r="B198" s="11">
        <v>210070</v>
      </c>
      <c r="C198" s="11">
        <v>9</v>
      </c>
      <c r="D198" s="11">
        <v>0</v>
      </c>
      <c r="E198" s="11">
        <v>1</v>
      </c>
      <c r="F198" s="11">
        <v>0</v>
      </c>
      <c r="G198" s="23">
        <f t="shared" si="18"/>
        <v>10</v>
      </c>
      <c r="H198" s="24">
        <f t="shared" si="19"/>
        <v>0</v>
      </c>
      <c r="I198" s="23">
        <f t="shared" si="20"/>
        <v>10</v>
      </c>
    </row>
    <row r="199" spans="1:9" ht="13.8" thickBot="1" x14ac:dyDescent="0.3">
      <c r="A199" s="18" t="str">
        <f t="shared" si="16"/>
        <v>City of New Rochelle - 76</v>
      </c>
      <c r="B199" s="19">
        <v>210076</v>
      </c>
      <c r="C199" s="19">
        <v>0</v>
      </c>
      <c r="D199" s="19">
        <v>0</v>
      </c>
      <c r="E199" s="19">
        <v>0</v>
      </c>
      <c r="F199" s="19">
        <v>0</v>
      </c>
      <c r="G199" s="19">
        <f t="shared" si="18"/>
        <v>0</v>
      </c>
      <c r="H199" s="26">
        <f t="shared" si="19"/>
        <v>0</v>
      </c>
      <c r="I199" s="19">
        <f t="shared" si="20"/>
        <v>0</v>
      </c>
    </row>
    <row r="200" spans="1:9" x14ac:dyDescent="0.25">
      <c r="A200" s="22"/>
      <c r="B200" s="13" t="s">
        <v>977</v>
      </c>
      <c r="C200" s="11">
        <f>SUM(C162:C199)</f>
        <v>7449</v>
      </c>
      <c r="D200" s="11">
        <f t="shared" ref="D200:I200" si="22">SUM(D162:D199)</f>
        <v>4212</v>
      </c>
      <c r="E200" s="11">
        <f t="shared" si="22"/>
        <v>385</v>
      </c>
      <c r="F200" s="11">
        <f t="shared" si="22"/>
        <v>1</v>
      </c>
      <c r="G200" s="11">
        <f t="shared" si="22"/>
        <v>12047</v>
      </c>
      <c r="H200" s="11">
        <f t="shared" si="22"/>
        <v>717</v>
      </c>
      <c r="I200" s="11">
        <f t="shared" si="22"/>
        <v>12764</v>
      </c>
    </row>
    <row r="201" spans="1:9" x14ac:dyDescent="0.25">
      <c r="A201" s="22" t="str">
        <f t="shared" si="16"/>
        <v>City of Rye - 1</v>
      </c>
      <c r="B201" s="11">
        <v>230001</v>
      </c>
      <c r="C201" s="11">
        <v>354</v>
      </c>
      <c r="D201" s="11">
        <v>209</v>
      </c>
      <c r="E201" s="11">
        <v>12</v>
      </c>
      <c r="F201" s="11">
        <v>0</v>
      </c>
      <c r="G201" s="23">
        <f t="shared" si="18"/>
        <v>575</v>
      </c>
      <c r="H201" s="24">
        <f t="shared" si="19"/>
        <v>22</v>
      </c>
      <c r="I201" s="23">
        <f t="shared" si="20"/>
        <v>597</v>
      </c>
    </row>
    <row r="202" spans="1:9" x14ac:dyDescent="0.25">
      <c r="A202" s="22" t="str">
        <f t="shared" si="16"/>
        <v>City of Rye - 2</v>
      </c>
      <c r="B202" s="11">
        <v>230002</v>
      </c>
      <c r="C202" s="11">
        <v>250</v>
      </c>
      <c r="D202" s="11">
        <v>150</v>
      </c>
      <c r="E202" s="11">
        <v>5</v>
      </c>
      <c r="F202" s="11">
        <v>0</v>
      </c>
      <c r="G202" s="23">
        <f t="shared" si="18"/>
        <v>405</v>
      </c>
      <c r="H202" s="24">
        <f t="shared" si="19"/>
        <v>26</v>
      </c>
      <c r="I202" s="23">
        <f t="shared" si="20"/>
        <v>431</v>
      </c>
    </row>
    <row r="203" spans="1:9" x14ac:dyDescent="0.25">
      <c r="A203" s="22" t="str">
        <f t="shared" si="16"/>
        <v>City of Rye - 3</v>
      </c>
      <c r="B203" s="11">
        <v>230003</v>
      </c>
      <c r="C203" s="11">
        <v>186</v>
      </c>
      <c r="D203" s="11">
        <v>152</v>
      </c>
      <c r="E203" s="11">
        <v>17</v>
      </c>
      <c r="F203" s="11">
        <v>0</v>
      </c>
      <c r="G203" s="23">
        <f t="shared" si="18"/>
        <v>355</v>
      </c>
      <c r="H203" s="24">
        <f t="shared" si="19"/>
        <v>16</v>
      </c>
      <c r="I203" s="23">
        <f t="shared" si="20"/>
        <v>371</v>
      </c>
    </row>
    <row r="204" spans="1:9" x14ac:dyDescent="0.25">
      <c r="A204" s="22" t="str">
        <f t="shared" si="16"/>
        <v>City of Rye - 4</v>
      </c>
      <c r="B204" s="11">
        <v>230004</v>
      </c>
      <c r="C204" s="11">
        <v>210</v>
      </c>
      <c r="D204" s="11">
        <v>180</v>
      </c>
      <c r="E204" s="11">
        <v>10</v>
      </c>
      <c r="F204" s="11">
        <v>0</v>
      </c>
      <c r="G204" s="23">
        <f t="shared" si="18"/>
        <v>400</v>
      </c>
      <c r="H204" s="24">
        <f t="shared" si="19"/>
        <v>24</v>
      </c>
      <c r="I204" s="23">
        <f t="shared" si="20"/>
        <v>424</v>
      </c>
    </row>
    <row r="205" spans="1:9" x14ac:dyDescent="0.25">
      <c r="A205" s="22" t="str">
        <f t="shared" ref="A205:A271" si="23">VLOOKUP(B205,KEY,3,FALSE)</f>
        <v>City of Rye - 5</v>
      </c>
      <c r="B205" s="11">
        <v>230005</v>
      </c>
      <c r="C205" s="11">
        <v>200</v>
      </c>
      <c r="D205" s="11">
        <v>169</v>
      </c>
      <c r="E205" s="11">
        <v>2</v>
      </c>
      <c r="F205" s="11">
        <v>1</v>
      </c>
      <c r="G205" s="23">
        <f t="shared" si="18"/>
        <v>372</v>
      </c>
      <c r="H205" s="24">
        <f t="shared" si="19"/>
        <v>34</v>
      </c>
      <c r="I205" s="23">
        <f t="shared" si="20"/>
        <v>406</v>
      </c>
    </row>
    <row r="206" spans="1:9" x14ac:dyDescent="0.25">
      <c r="A206" s="22" t="str">
        <f t="shared" si="23"/>
        <v>City of Rye - 6</v>
      </c>
      <c r="B206" s="11">
        <v>230006</v>
      </c>
      <c r="C206" s="11">
        <v>271</v>
      </c>
      <c r="D206" s="11">
        <v>142</v>
      </c>
      <c r="E206" s="11">
        <v>15</v>
      </c>
      <c r="F206" s="11">
        <v>1</v>
      </c>
      <c r="G206" s="23">
        <f t="shared" si="18"/>
        <v>429</v>
      </c>
      <c r="H206" s="24">
        <f t="shared" si="19"/>
        <v>21</v>
      </c>
      <c r="I206" s="23">
        <f t="shared" si="20"/>
        <v>450</v>
      </c>
    </row>
    <row r="207" spans="1:9" x14ac:dyDescent="0.25">
      <c r="A207" s="22" t="str">
        <f t="shared" si="23"/>
        <v>City of Rye - 7</v>
      </c>
      <c r="B207" s="11">
        <v>230007</v>
      </c>
      <c r="C207" s="11">
        <v>288</v>
      </c>
      <c r="D207" s="11">
        <v>220</v>
      </c>
      <c r="E207" s="11">
        <v>14</v>
      </c>
      <c r="F207" s="11">
        <v>1</v>
      </c>
      <c r="G207" s="23">
        <f t="shared" si="18"/>
        <v>523</v>
      </c>
      <c r="H207" s="24">
        <f t="shared" si="19"/>
        <v>24</v>
      </c>
      <c r="I207" s="23">
        <f t="shared" si="20"/>
        <v>547</v>
      </c>
    </row>
    <row r="208" spans="1:9" x14ac:dyDescent="0.25">
      <c r="A208" s="22" t="str">
        <f t="shared" si="23"/>
        <v>City of Rye - 8</v>
      </c>
      <c r="B208" s="11">
        <v>230008</v>
      </c>
      <c r="C208" s="11">
        <v>328</v>
      </c>
      <c r="D208" s="11">
        <v>212</v>
      </c>
      <c r="E208" s="11">
        <v>9</v>
      </c>
      <c r="F208" s="11">
        <v>1</v>
      </c>
      <c r="G208" s="23">
        <f t="shared" si="18"/>
        <v>550</v>
      </c>
      <c r="H208" s="24">
        <f t="shared" si="19"/>
        <v>25</v>
      </c>
      <c r="I208" s="23">
        <f t="shared" si="20"/>
        <v>575</v>
      </c>
    </row>
    <row r="209" spans="1:9" x14ac:dyDescent="0.25">
      <c r="A209" s="22" t="str">
        <f t="shared" si="23"/>
        <v>City of Rye - 9</v>
      </c>
      <c r="B209" s="11">
        <v>230009</v>
      </c>
      <c r="C209" s="11">
        <v>374</v>
      </c>
      <c r="D209" s="11">
        <v>310</v>
      </c>
      <c r="E209" s="11">
        <v>10</v>
      </c>
      <c r="F209" s="11">
        <v>0</v>
      </c>
      <c r="G209" s="23">
        <f t="shared" si="18"/>
        <v>694</v>
      </c>
      <c r="H209" s="24">
        <f t="shared" si="19"/>
        <v>33</v>
      </c>
      <c r="I209" s="23">
        <f t="shared" si="20"/>
        <v>727</v>
      </c>
    </row>
    <row r="210" spans="1:9" x14ac:dyDescent="0.25">
      <c r="A210" s="22" t="str">
        <f t="shared" si="23"/>
        <v>City of Rye - 10</v>
      </c>
      <c r="B210" s="11">
        <v>230010</v>
      </c>
      <c r="C210" s="11">
        <v>256</v>
      </c>
      <c r="D210" s="11">
        <v>177</v>
      </c>
      <c r="E210" s="11">
        <v>5</v>
      </c>
      <c r="F210" s="11">
        <v>0</v>
      </c>
      <c r="G210" s="23">
        <f t="shared" si="18"/>
        <v>438</v>
      </c>
      <c r="H210" s="24">
        <f t="shared" si="19"/>
        <v>26</v>
      </c>
      <c r="I210" s="23">
        <f t="shared" si="20"/>
        <v>464</v>
      </c>
    </row>
    <row r="211" spans="1:9" x14ac:dyDescent="0.25">
      <c r="A211" s="22" t="str">
        <f t="shared" si="23"/>
        <v>City of Rye - 11</v>
      </c>
      <c r="B211" s="11">
        <v>230011</v>
      </c>
      <c r="C211" s="11">
        <v>222</v>
      </c>
      <c r="D211" s="11">
        <v>171</v>
      </c>
      <c r="E211" s="11">
        <v>9</v>
      </c>
      <c r="F211" s="11">
        <v>1</v>
      </c>
      <c r="G211" s="23">
        <f t="shared" si="18"/>
        <v>403</v>
      </c>
      <c r="H211" s="24">
        <f t="shared" si="19"/>
        <v>32</v>
      </c>
      <c r="I211" s="23">
        <f t="shared" si="20"/>
        <v>435</v>
      </c>
    </row>
    <row r="212" spans="1:9" x14ac:dyDescent="0.25">
      <c r="A212" s="22" t="str">
        <f t="shared" si="23"/>
        <v>City of Rye - 12</v>
      </c>
      <c r="B212" s="11">
        <v>230012</v>
      </c>
      <c r="C212" s="11">
        <v>223</v>
      </c>
      <c r="D212" s="11">
        <v>163</v>
      </c>
      <c r="E212" s="11">
        <v>7</v>
      </c>
      <c r="F212" s="11">
        <v>0</v>
      </c>
      <c r="G212" s="23">
        <f t="shared" si="18"/>
        <v>393</v>
      </c>
      <c r="H212" s="24">
        <f t="shared" si="19"/>
        <v>15</v>
      </c>
      <c r="I212" s="23">
        <f t="shared" si="20"/>
        <v>408</v>
      </c>
    </row>
    <row r="213" spans="1:9" x14ac:dyDescent="0.25">
      <c r="A213" s="22" t="str">
        <f t="shared" si="23"/>
        <v>City of Rye - 13</v>
      </c>
      <c r="B213" s="11">
        <v>230013</v>
      </c>
      <c r="C213" s="11">
        <v>296</v>
      </c>
      <c r="D213" s="11">
        <v>189</v>
      </c>
      <c r="E213" s="11">
        <v>14</v>
      </c>
      <c r="F213" s="11">
        <v>0</v>
      </c>
      <c r="G213" s="23">
        <f t="shared" si="18"/>
        <v>499</v>
      </c>
      <c r="H213" s="24">
        <f t="shared" si="19"/>
        <v>22</v>
      </c>
      <c r="I213" s="23">
        <f t="shared" si="20"/>
        <v>521</v>
      </c>
    </row>
    <row r="214" spans="1:9" ht="13.8" thickBot="1" x14ac:dyDescent="0.3">
      <c r="A214" s="18" t="str">
        <f t="shared" si="23"/>
        <v>City of Rye - 14</v>
      </c>
      <c r="B214" s="19">
        <v>230014</v>
      </c>
      <c r="C214" s="19">
        <v>210</v>
      </c>
      <c r="D214" s="19">
        <v>190</v>
      </c>
      <c r="E214" s="19">
        <v>12</v>
      </c>
      <c r="F214" s="19">
        <v>0</v>
      </c>
      <c r="G214" s="19">
        <f t="shared" si="18"/>
        <v>412</v>
      </c>
      <c r="H214" s="26">
        <f t="shared" si="19"/>
        <v>23</v>
      </c>
      <c r="I214" s="19">
        <f t="shared" si="20"/>
        <v>435</v>
      </c>
    </row>
    <row r="215" spans="1:9" x14ac:dyDescent="0.25">
      <c r="A215" s="22"/>
      <c r="B215" s="13" t="s">
        <v>977</v>
      </c>
      <c r="C215" s="11">
        <f>SUM(C201:C214)</f>
        <v>3668</v>
      </c>
      <c r="D215" s="11">
        <f t="shared" ref="D215:I215" si="24">SUM(D201:D214)</f>
        <v>2634</v>
      </c>
      <c r="E215" s="11">
        <f t="shared" si="24"/>
        <v>141</v>
      </c>
      <c r="F215" s="11">
        <f t="shared" si="24"/>
        <v>5</v>
      </c>
      <c r="G215" s="11">
        <f t="shared" si="24"/>
        <v>6448</v>
      </c>
      <c r="H215" s="11">
        <f t="shared" si="24"/>
        <v>343</v>
      </c>
      <c r="I215" s="11">
        <f t="shared" si="24"/>
        <v>6791</v>
      </c>
    </row>
    <row r="216" spans="1:9" x14ac:dyDescent="0.25">
      <c r="A216" s="22" t="str">
        <f t="shared" si="23"/>
        <v>City of White Plains - 1</v>
      </c>
      <c r="B216" s="11">
        <v>240001</v>
      </c>
      <c r="C216" s="11">
        <v>430</v>
      </c>
      <c r="D216" s="11">
        <v>248</v>
      </c>
      <c r="E216" s="11">
        <v>23</v>
      </c>
      <c r="F216" s="11">
        <v>0</v>
      </c>
      <c r="G216" s="23">
        <f t="shared" si="18"/>
        <v>701</v>
      </c>
      <c r="H216" s="24">
        <f t="shared" si="19"/>
        <v>31</v>
      </c>
      <c r="I216" s="23">
        <f t="shared" si="20"/>
        <v>732</v>
      </c>
    </row>
    <row r="217" spans="1:9" x14ac:dyDescent="0.25">
      <c r="A217" s="22" t="str">
        <f t="shared" si="23"/>
        <v>City of White Plains - 2</v>
      </c>
      <c r="B217" s="11">
        <v>240002</v>
      </c>
      <c r="C217" s="11">
        <v>443</v>
      </c>
      <c r="D217" s="11">
        <v>306</v>
      </c>
      <c r="E217" s="11">
        <v>20</v>
      </c>
      <c r="F217" s="11">
        <v>0</v>
      </c>
      <c r="G217" s="23">
        <f t="shared" si="18"/>
        <v>769</v>
      </c>
      <c r="H217" s="24">
        <f t="shared" si="19"/>
        <v>36</v>
      </c>
      <c r="I217" s="23">
        <f t="shared" si="20"/>
        <v>805</v>
      </c>
    </row>
    <row r="218" spans="1:9" x14ac:dyDescent="0.25">
      <c r="A218" s="22" t="str">
        <f t="shared" si="23"/>
        <v>City of White Plains - 3</v>
      </c>
      <c r="B218" s="11">
        <v>240003</v>
      </c>
      <c r="C218" s="11">
        <v>204</v>
      </c>
      <c r="D218" s="11">
        <v>130</v>
      </c>
      <c r="E218" s="11">
        <v>22</v>
      </c>
      <c r="F218" s="11">
        <v>0</v>
      </c>
      <c r="G218" s="23">
        <f t="shared" si="18"/>
        <v>356</v>
      </c>
      <c r="H218" s="24">
        <f t="shared" si="19"/>
        <v>14</v>
      </c>
      <c r="I218" s="23">
        <f t="shared" si="20"/>
        <v>370</v>
      </c>
    </row>
    <row r="219" spans="1:9" x14ac:dyDescent="0.25">
      <c r="A219" s="22" t="str">
        <f t="shared" si="23"/>
        <v>City of White Plains - 4</v>
      </c>
      <c r="B219" s="11">
        <v>240004</v>
      </c>
      <c r="C219" s="11">
        <v>360</v>
      </c>
      <c r="D219" s="11">
        <v>214</v>
      </c>
      <c r="E219" s="11">
        <v>29</v>
      </c>
      <c r="F219" s="11">
        <v>0</v>
      </c>
      <c r="G219" s="23">
        <f t="shared" si="18"/>
        <v>603</v>
      </c>
      <c r="H219" s="24">
        <f t="shared" si="19"/>
        <v>26</v>
      </c>
      <c r="I219" s="23">
        <f t="shared" si="20"/>
        <v>629</v>
      </c>
    </row>
    <row r="220" spans="1:9" x14ac:dyDescent="0.25">
      <c r="A220" s="22" t="str">
        <f t="shared" si="23"/>
        <v>City of White Plains - 5</v>
      </c>
      <c r="B220" s="11">
        <v>240005</v>
      </c>
      <c r="C220" s="11">
        <v>366</v>
      </c>
      <c r="D220" s="11">
        <v>180</v>
      </c>
      <c r="E220" s="11">
        <v>21</v>
      </c>
      <c r="F220" s="11">
        <v>0</v>
      </c>
      <c r="G220" s="23">
        <f t="shared" ref="G220:G287" si="25">SUM(C220:F220)</f>
        <v>567</v>
      </c>
      <c r="H220" s="24">
        <f t="shared" ref="H220:H287" si="26">SUM(I220-G220)</f>
        <v>29</v>
      </c>
      <c r="I220" s="23">
        <f t="shared" ref="I220:I287" si="27">VLOOKUP(B220,KEY,2,FALSE)</f>
        <v>596</v>
      </c>
    </row>
    <row r="221" spans="1:9" x14ac:dyDescent="0.25">
      <c r="A221" s="22" t="str">
        <f t="shared" si="23"/>
        <v>City of White Plains - 6</v>
      </c>
      <c r="B221" s="11">
        <v>240006</v>
      </c>
      <c r="C221" s="11">
        <v>261</v>
      </c>
      <c r="D221" s="11">
        <v>154</v>
      </c>
      <c r="E221" s="11">
        <v>31</v>
      </c>
      <c r="F221" s="11">
        <v>0</v>
      </c>
      <c r="G221" s="23">
        <f t="shared" si="25"/>
        <v>446</v>
      </c>
      <c r="H221" s="24">
        <f t="shared" si="26"/>
        <v>17</v>
      </c>
      <c r="I221" s="23">
        <f t="shared" si="27"/>
        <v>463</v>
      </c>
    </row>
    <row r="222" spans="1:9" x14ac:dyDescent="0.25">
      <c r="A222" s="22" t="str">
        <f t="shared" si="23"/>
        <v>City of White Plains - 7</v>
      </c>
      <c r="B222" s="11">
        <v>240007</v>
      </c>
      <c r="C222" s="11">
        <v>146</v>
      </c>
      <c r="D222" s="11">
        <v>52</v>
      </c>
      <c r="E222" s="11">
        <v>14</v>
      </c>
      <c r="F222" s="11">
        <v>0</v>
      </c>
      <c r="G222" s="23">
        <f t="shared" si="25"/>
        <v>212</v>
      </c>
      <c r="H222" s="24">
        <f t="shared" si="26"/>
        <v>19</v>
      </c>
      <c r="I222" s="23">
        <f t="shared" si="27"/>
        <v>231</v>
      </c>
    </row>
    <row r="223" spans="1:9" x14ac:dyDescent="0.25">
      <c r="A223" s="22" t="str">
        <f t="shared" si="23"/>
        <v>City of White Plains - 8</v>
      </c>
      <c r="B223" s="11">
        <v>240008</v>
      </c>
      <c r="C223" s="11">
        <v>48</v>
      </c>
      <c r="D223" s="11">
        <v>22</v>
      </c>
      <c r="E223" s="11">
        <v>3</v>
      </c>
      <c r="F223" s="11">
        <v>0</v>
      </c>
      <c r="G223" s="23">
        <f t="shared" si="25"/>
        <v>73</v>
      </c>
      <c r="H223" s="24">
        <f t="shared" si="26"/>
        <v>5</v>
      </c>
      <c r="I223" s="23">
        <f t="shared" si="27"/>
        <v>78</v>
      </c>
    </row>
    <row r="224" spans="1:9" x14ac:dyDescent="0.25">
      <c r="A224" s="22" t="str">
        <f t="shared" si="23"/>
        <v>City of White Plains - 9</v>
      </c>
      <c r="B224" s="11">
        <v>240009</v>
      </c>
      <c r="C224" s="11">
        <v>229</v>
      </c>
      <c r="D224" s="11">
        <v>125</v>
      </c>
      <c r="E224" s="11">
        <v>18</v>
      </c>
      <c r="F224" s="11">
        <v>0</v>
      </c>
      <c r="G224" s="23">
        <f t="shared" si="25"/>
        <v>372</v>
      </c>
      <c r="H224" s="24">
        <f t="shared" si="26"/>
        <v>23</v>
      </c>
      <c r="I224" s="23">
        <f t="shared" si="27"/>
        <v>395</v>
      </c>
    </row>
    <row r="225" spans="1:9" x14ac:dyDescent="0.25">
      <c r="A225" s="22" t="str">
        <f t="shared" si="23"/>
        <v>City of White Plains - 10</v>
      </c>
      <c r="B225" s="11">
        <v>240010</v>
      </c>
      <c r="C225" s="11">
        <v>444</v>
      </c>
      <c r="D225" s="11">
        <v>249</v>
      </c>
      <c r="E225" s="11">
        <v>20</v>
      </c>
      <c r="F225" s="11">
        <v>0</v>
      </c>
      <c r="G225" s="23">
        <f t="shared" si="25"/>
        <v>713</v>
      </c>
      <c r="H225" s="24">
        <f t="shared" si="26"/>
        <v>35</v>
      </c>
      <c r="I225" s="23">
        <f t="shared" si="27"/>
        <v>748</v>
      </c>
    </row>
    <row r="226" spans="1:9" x14ac:dyDescent="0.25">
      <c r="A226" s="22" t="str">
        <f t="shared" si="23"/>
        <v>City of White Plains - 11</v>
      </c>
      <c r="B226" s="11">
        <v>240011</v>
      </c>
      <c r="C226" s="11">
        <v>159</v>
      </c>
      <c r="D226" s="11">
        <v>117</v>
      </c>
      <c r="E226" s="11">
        <v>5</v>
      </c>
      <c r="F226" s="11">
        <v>0</v>
      </c>
      <c r="G226" s="23">
        <f t="shared" si="25"/>
        <v>281</v>
      </c>
      <c r="H226" s="24">
        <f t="shared" si="26"/>
        <v>12</v>
      </c>
      <c r="I226" s="23">
        <f t="shared" si="27"/>
        <v>293</v>
      </c>
    </row>
    <row r="227" spans="1:9" x14ac:dyDescent="0.25">
      <c r="A227" s="22" t="str">
        <f t="shared" si="23"/>
        <v>City of White Plains - 12</v>
      </c>
      <c r="B227" s="11">
        <v>240012</v>
      </c>
      <c r="C227" s="11">
        <v>388</v>
      </c>
      <c r="D227" s="11">
        <v>153</v>
      </c>
      <c r="E227" s="11">
        <v>21</v>
      </c>
      <c r="F227" s="11">
        <v>0</v>
      </c>
      <c r="G227" s="23">
        <f t="shared" si="25"/>
        <v>562</v>
      </c>
      <c r="H227" s="24">
        <f t="shared" si="26"/>
        <v>38</v>
      </c>
      <c r="I227" s="23">
        <f t="shared" si="27"/>
        <v>600</v>
      </c>
    </row>
    <row r="228" spans="1:9" x14ac:dyDescent="0.25">
      <c r="A228" s="22" t="str">
        <f t="shared" si="23"/>
        <v>City of White Plains - 13</v>
      </c>
      <c r="B228" s="11">
        <v>240013</v>
      </c>
      <c r="C228" s="11">
        <v>311</v>
      </c>
      <c r="D228" s="11">
        <v>194</v>
      </c>
      <c r="E228" s="11">
        <v>16</v>
      </c>
      <c r="F228" s="11">
        <v>0</v>
      </c>
      <c r="G228" s="23">
        <f t="shared" si="25"/>
        <v>521</v>
      </c>
      <c r="H228" s="24">
        <f t="shared" si="26"/>
        <v>27</v>
      </c>
      <c r="I228" s="23">
        <f t="shared" si="27"/>
        <v>548</v>
      </c>
    </row>
    <row r="229" spans="1:9" x14ac:dyDescent="0.25">
      <c r="A229" s="22" t="str">
        <f t="shared" si="23"/>
        <v>City of White Plains - 14</v>
      </c>
      <c r="B229" s="11">
        <v>240014</v>
      </c>
      <c r="C229" s="11">
        <v>287</v>
      </c>
      <c r="D229" s="11">
        <v>197</v>
      </c>
      <c r="E229" s="11">
        <v>19</v>
      </c>
      <c r="F229" s="11">
        <v>0</v>
      </c>
      <c r="G229" s="23">
        <f t="shared" si="25"/>
        <v>503</v>
      </c>
      <c r="H229" s="24">
        <f t="shared" si="26"/>
        <v>12</v>
      </c>
      <c r="I229" s="23">
        <f t="shared" si="27"/>
        <v>515</v>
      </c>
    </row>
    <row r="230" spans="1:9" x14ac:dyDescent="0.25">
      <c r="A230" s="22" t="str">
        <f t="shared" si="23"/>
        <v>City of White Plains - 15</v>
      </c>
      <c r="B230" s="11">
        <v>240015</v>
      </c>
      <c r="C230" s="11">
        <v>296</v>
      </c>
      <c r="D230" s="11">
        <v>180</v>
      </c>
      <c r="E230" s="11">
        <v>11</v>
      </c>
      <c r="F230" s="11">
        <v>0</v>
      </c>
      <c r="G230" s="23">
        <f t="shared" si="25"/>
        <v>487</v>
      </c>
      <c r="H230" s="24">
        <f t="shared" si="26"/>
        <v>33</v>
      </c>
      <c r="I230" s="23">
        <f t="shared" si="27"/>
        <v>520</v>
      </c>
    </row>
    <row r="231" spans="1:9" x14ac:dyDescent="0.25">
      <c r="A231" s="22" t="str">
        <f t="shared" si="23"/>
        <v>City of White Plains - 16</v>
      </c>
      <c r="B231" s="11">
        <v>240016</v>
      </c>
      <c r="C231" s="11">
        <v>336</v>
      </c>
      <c r="D231" s="11">
        <v>136</v>
      </c>
      <c r="E231" s="11">
        <v>15</v>
      </c>
      <c r="F231" s="11">
        <v>0</v>
      </c>
      <c r="G231" s="23">
        <f t="shared" si="25"/>
        <v>487</v>
      </c>
      <c r="H231" s="24">
        <f t="shared" si="26"/>
        <v>19</v>
      </c>
      <c r="I231" s="23">
        <f t="shared" si="27"/>
        <v>506</v>
      </c>
    </row>
    <row r="232" spans="1:9" x14ac:dyDescent="0.25">
      <c r="A232" s="22" t="str">
        <f t="shared" si="23"/>
        <v>City of White Plains - 17</v>
      </c>
      <c r="B232" s="11">
        <v>240017</v>
      </c>
      <c r="C232" s="11">
        <v>163</v>
      </c>
      <c r="D232" s="11">
        <v>31</v>
      </c>
      <c r="E232" s="11">
        <v>4</v>
      </c>
      <c r="F232" s="11">
        <v>0</v>
      </c>
      <c r="G232" s="23">
        <f t="shared" si="25"/>
        <v>198</v>
      </c>
      <c r="H232" s="24">
        <f t="shared" si="26"/>
        <v>25</v>
      </c>
      <c r="I232" s="23">
        <f t="shared" si="27"/>
        <v>223</v>
      </c>
    </row>
    <row r="233" spans="1:9" x14ac:dyDescent="0.25">
      <c r="A233" s="22" t="str">
        <f t="shared" si="23"/>
        <v>City of White Plains - 18</v>
      </c>
      <c r="B233" s="11">
        <v>240018</v>
      </c>
      <c r="C233" s="11">
        <v>309</v>
      </c>
      <c r="D233" s="11">
        <v>157</v>
      </c>
      <c r="E233" s="11">
        <v>30</v>
      </c>
      <c r="F233" s="11">
        <v>0</v>
      </c>
      <c r="G233" s="23">
        <f t="shared" si="25"/>
        <v>496</v>
      </c>
      <c r="H233" s="24">
        <f t="shared" si="26"/>
        <v>27</v>
      </c>
      <c r="I233" s="23">
        <f t="shared" si="27"/>
        <v>523</v>
      </c>
    </row>
    <row r="234" spans="1:9" x14ac:dyDescent="0.25">
      <c r="A234" s="22" t="str">
        <f t="shared" si="23"/>
        <v>City of White Plains - 19</v>
      </c>
      <c r="B234" s="11">
        <v>240019</v>
      </c>
      <c r="C234" s="11">
        <v>450</v>
      </c>
      <c r="D234" s="11">
        <v>97</v>
      </c>
      <c r="E234" s="11">
        <v>22</v>
      </c>
      <c r="F234" s="11">
        <v>1</v>
      </c>
      <c r="G234" s="23">
        <f t="shared" si="25"/>
        <v>570</v>
      </c>
      <c r="H234" s="24">
        <f t="shared" si="26"/>
        <v>34</v>
      </c>
      <c r="I234" s="23">
        <f t="shared" si="27"/>
        <v>604</v>
      </c>
    </row>
    <row r="235" spans="1:9" x14ac:dyDescent="0.25">
      <c r="A235" s="22" t="str">
        <f t="shared" si="23"/>
        <v>City of White Plains - 20</v>
      </c>
      <c r="B235" s="11">
        <v>240020</v>
      </c>
      <c r="C235" s="11">
        <v>415</v>
      </c>
      <c r="D235" s="11">
        <v>145</v>
      </c>
      <c r="E235" s="11">
        <v>19</v>
      </c>
      <c r="F235" s="11">
        <v>0</v>
      </c>
      <c r="G235" s="23">
        <f t="shared" si="25"/>
        <v>579</v>
      </c>
      <c r="H235" s="24">
        <f t="shared" si="26"/>
        <v>43</v>
      </c>
      <c r="I235" s="23">
        <f t="shared" si="27"/>
        <v>622</v>
      </c>
    </row>
    <row r="236" spans="1:9" x14ac:dyDescent="0.25">
      <c r="A236" s="22" t="str">
        <f t="shared" si="23"/>
        <v>City of White Plains - 21</v>
      </c>
      <c r="B236" s="11">
        <v>240021</v>
      </c>
      <c r="C236" s="11">
        <v>230</v>
      </c>
      <c r="D236" s="11">
        <v>80</v>
      </c>
      <c r="E236" s="11">
        <v>22</v>
      </c>
      <c r="F236" s="11">
        <v>0</v>
      </c>
      <c r="G236" s="23">
        <f t="shared" si="25"/>
        <v>332</v>
      </c>
      <c r="H236" s="24">
        <f t="shared" si="26"/>
        <v>21</v>
      </c>
      <c r="I236" s="23">
        <f t="shared" si="27"/>
        <v>353</v>
      </c>
    </row>
    <row r="237" spans="1:9" x14ac:dyDescent="0.25">
      <c r="A237" s="22" t="str">
        <f t="shared" si="23"/>
        <v>City of White Plains - 22</v>
      </c>
      <c r="B237" s="11">
        <v>240022</v>
      </c>
      <c r="C237" s="11">
        <v>106</v>
      </c>
      <c r="D237" s="11">
        <v>62</v>
      </c>
      <c r="E237" s="11">
        <v>17</v>
      </c>
      <c r="F237" s="11">
        <v>0</v>
      </c>
      <c r="G237" s="23">
        <f t="shared" si="25"/>
        <v>185</v>
      </c>
      <c r="H237" s="24">
        <f t="shared" si="26"/>
        <v>15</v>
      </c>
      <c r="I237" s="23">
        <f t="shared" si="27"/>
        <v>200</v>
      </c>
    </row>
    <row r="238" spans="1:9" x14ac:dyDescent="0.25">
      <c r="A238" s="22" t="str">
        <f t="shared" si="23"/>
        <v>City of White Plains - 23</v>
      </c>
      <c r="B238" s="11">
        <v>240023</v>
      </c>
      <c r="C238" s="11">
        <v>268</v>
      </c>
      <c r="D238" s="11">
        <v>65</v>
      </c>
      <c r="E238" s="11">
        <v>14</v>
      </c>
      <c r="F238" s="11">
        <v>0</v>
      </c>
      <c r="G238" s="23">
        <f t="shared" si="25"/>
        <v>347</v>
      </c>
      <c r="H238" s="24">
        <f t="shared" si="26"/>
        <v>15</v>
      </c>
      <c r="I238" s="23">
        <f t="shared" si="27"/>
        <v>362</v>
      </c>
    </row>
    <row r="239" spans="1:9" x14ac:dyDescent="0.25">
      <c r="A239" s="22" t="str">
        <f t="shared" si="23"/>
        <v>City of White Plains - 24</v>
      </c>
      <c r="B239" s="11">
        <v>240024</v>
      </c>
      <c r="C239" s="11">
        <v>412</v>
      </c>
      <c r="D239" s="11">
        <v>160</v>
      </c>
      <c r="E239" s="11">
        <v>33</v>
      </c>
      <c r="F239" s="11">
        <v>0</v>
      </c>
      <c r="G239" s="23">
        <f t="shared" si="25"/>
        <v>605</v>
      </c>
      <c r="H239" s="24">
        <f t="shared" si="26"/>
        <v>28</v>
      </c>
      <c r="I239" s="23">
        <f t="shared" si="27"/>
        <v>633</v>
      </c>
    </row>
    <row r="240" spans="1:9" x14ac:dyDescent="0.25">
      <c r="A240" s="22" t="str">
        <f t="shared" si="23"/>
        <v>City of White Plains - 25</v>
      </c>
      <c r="B240" s="11">
        <v>240025</v>
      </c>
      <c r="C240" s="11">
        <v>367</v>
      </c>
      <c r="D240" s="11">
        <v>156</v>
      </c>
      <c r="E240" s="11">
        <v>12</v>
      </c>
      <c r="F240" s="11">
        <v>0</v>
      </c>
      <c r="G240" s="23">
        <f t="shared" si="25"/>
        <v>535</v>
      </c>
      <c r="H240" s="24">
        <f t="shared" si="26"/>
        <v>27</v>
      </c>
      <c r="I240" s="23">
        <f t="shared" si="27"/>
        <v>562</v>
      </c>
    </row>
    <row r="241" spans="1:9" x14ac:dyDescent="0.25">
      <c r="A241" s="22" t="str">
        <f t="shared" si="23"/>
        <v>City of White Plains - 26</v>
      </c>
      <c r="B241" s="11">
        <v>240026</v>
      </c>
      <c r="C241" s="11">
        <v>185</v>
      </c>
      <c r="D241" s="11">
        <v>73</v>
      </c>
      <c r="E241" s="11">
        <v>14</v>
      </c>
      <c r="F241" s="11">
        <v>0</v>
      </c>
      <c r="G241" s="23">
        <f t="shared" si="25"/>
        <v>272</v>
      </c>
      <c r="H241" s="24">
        <f t="shared" si="26"/>
        <v>20</v>
      </c>
      <c r="I241" s="23">
        <f t="shared" si="27"/>
        <v>292</v>
      </c>
    </row>
    <row r="242" spans="1:9" x14ac:dyDescent="0.25">
      <c r="A242" s="22" t="str">
        <f t="shared" si="23"/>
        <v>City of White Plains - 27</v>
      </c>
      <c r="B242" s="11">
        <v>240027</v>
      </c>
      <c r="C242" s="11">
        <v>306</v>
      </c>
      <c r="D242" s="11">
        <v>201</v>
      </c>
      <c r="E242" s="11">
        <v>31</v>
      </c>
      <c r="F242" s="11">
        <v>0</v>
      </c>
      <c r="G242" s="23">
        <f t="shared" si="25"/>
        <v>538</v>
      </c>
      <c r="H242" s="24">
        <f t="shared" si="26"/>
        <v>34</v>
      </c>
      <c r="I242" s="23">
        <f t="shared" si="27"/>
        <v>572</v>
      </c>
    </row>
    <row r="243" spans="1:9" x14ac:dyDescent="0.25">
      <c r="A243" s="22" t="str">
        <f t="shared" si="23"/>
        <v>City of White Plains - 28</v>
      </c>
      <c r="B243" s="11">
        <v>240028</v>
      </c>
      <c r="C243" s="11">
        <v>196</v>
      </c>
      <c r="D243" s="11">
        <v>104</v>
      </c>
      <c r="E243" s="11">
        <v>11</v>
      </c>
      <c r="F243" s="11">
        <v>0</v>
      </c>
      <c r="G243" s="23">
        <f t="shared" si="25"/>
        <v>311</v>
      </c>
      <c r="H243" s="24">
        <f t="shared" si="26"/>
        <v>24</v>
      </c>
      <c r="I243" s="23">
        <f t="shared" si="27"/>
        <v>335</v>
      </c>
    </row>
    <row r="244" spans="1:9" x14ac:dyDescent="0.25">
      <c r="A244" s="22" t="str">
        <f t="shared" si="23"/>
        <v>City of White Plains - 29</v>
      </c>
      <c r="B244" s="11">
        <v>240029</v>
      </c>
      <c r="C244" s="11">
        <v>252</v>
      </c>
      <c r="D244" s="11">
        <v>179</v>
      </c>
      <c r="E244" s="11">
        <v>21</v>
      </c>
      <c r="F244" s="11">
        <v>0</v>
      </c>
      <c r="G244" s="23">
        <f t="shared" si="25"/>
        <v>452</v>
      </c>
      <c r="H244" s="24">
        <f t="shared" si="26"/>
        <v>43</v>
      </c>
      <c r="I244" s="23">
        <f t="shared" si="27"/>
        <v>495</v>
      </c>
    </row>
    <row r="245" spans="1:9" x14ac:dyDescent="0.25">
      <c r="A245" s="22" t="str">
        <f t="shared" si="23"/>
        <v>City of White Plains - 30</v>
      </c>
      <c r="B245" s="11">
        <v>240030</v>
      </c>
      <c r="C245" s="11">
        <v>379</v>
      </c>
      <c r="D245" s="11">
        <v>170</v>
      </c>
      <c r="E245" s="11">
        <v>15</v>
      </c>
      <c r="F245" s="11">
        <v>0</v>
      </c>
      <c r="G245" s="23">
        <f t="shared" si="25"/>
        <v>564</v>
      </c>
      <c r="H245" s="24">
        <f t="shared" si="26"/>
        <v>45</v>
      </c>
      <c r="I245" s="23">
        <f t="shared" si="27"/>
        <v>609</v>
      </c>
    </row>
    <row r="246" spans="1:9" x14ac:dyDescent="0.25">
      <c r="A246" s="22" t="str">
        <f t="shared" si="23"/>
        <v>City of White Plains - 31</v>
      </c>
      <c r="B246" s="11">
        <v>240031</v>
      </c>
      <c r="C246" s="11">
        <v>86</v>
      </c>
      <c r="D246" s="11">
        <v>23</v>
      </c>
      <c r="E246" s="11">
        <v>0</v>
      </c>
      <c r="F246" s="11">
        <v>0</v>
      </c>
      <c r="G246" s="23">
        <f t="shared" si="25"/>
        <v>109</v>
      </c>
      <c r="H246" s="24">
        <f t="shared" si="26"/>
        <v>11</v>
      </c>
      <c r="I246" s="23">
        <f t="shared" si="27"/>
        <v>120</v>
      </c>
    </row>
    <row r="247" spans="1:9" x14ac:dyDescent="0.25">
      <c r="A247" s="22" t="str">
        <f t="shared" si="23"/>
        <v>City of White Plains - 32</v>
      </c>
      <c r="B247" s="11">
        <v>240032</v>
      </c>
      <c r="C247" s="11">
        <v>61</v>
      </c>
      <c r="D247" s="11">
        <v>32</v>
      </c>
      <c r="E247" s="11">
        <v>2</v>
      </c>
      <c r="F247" s="11">
        <v>0</v>
      </c>
      <c r="G247" s="23">
        <f t="shared" si="25"/>
        <v>95</v>
      </c>
      <c r="H247" s="24">
        <f t="shared" si="26"/>
        <v>6</v>
      </c>
      <c r="I247" s="23">
        <f t="shared" si="27"/>
        <v>101</v>
      </c>
    </row>
    <row r="248" spans="1:9" x14ac:dyDescent="0.25">
      <c r="A248" s="22" t="str">
        <f t="shared" si="23"/>
        <v>City of White Plains - 33</v>
      </c>
      <c r="B248" s="11">
        <v>240033</v>
      </c>
      <c r="C248" s="11">
        <v>249</v>
      </c>
      <c r="D248" s="11">
        <v>77</v>
      </c>
      <c r="E248" s="11">
        <v>15</v>
      </c>
      <c r="F248" s="11">
        <v>0</v>
      </c>
      <c r="G248" s="23">
        <f t="shared" si="25"/>
        <v>341</v>
      </c>
      <c r="H248" s="24">
        <f t="shared" si="26"/>
        <v>18</v>
      </c>
      <c r="I248" s="23">
        <f t="shared" si="27"/>
        <v>359</v>
      </c>
    </row>
    <row r="249" spans="1:9" x14ac:dyDescent="0.25">
      <c r="A249" s="22" t="str">
        <f t="shared" si="23"/>
        <v>City of White Plains - 34</v>
      </c>
      <c r="B249" s="11">
        <v>240034</v>
      </c>
      <c r="C249" s="11">
        <v>424</v>
      </c>
      <c r="D249" s="11">
        <v>190</v>
      </c>
      <c r="E249" s="11">
        <v>22</v>
      </c>
      <c r="F249" s="11">
        <v>0</v>
      </c>
      <c r="G249" s="23">
        <f t="shared" si="25"/>
        <v>636</v>
      </c>
      <c r="H249" s="24">
        <f t="shared" si="26"/>
        <v>39</v>
      </c>
      <c r="I249" s="23">
        <f t="shared" si="27"/>
        <v>675</v>
      </c>
    </row>
    <row r="250" spans="1:9" x14ac:dyDescent="0.25">
      <c r="A250" s="22" t="str">
        <f t="shared" si="23"/>
        <v>City of White Plains - 35</v>
      </c>
      <c r="B250" s="11">
        <v>240035</v>
      </c>
      <c r="C250" s="11">
        <v>128</v>
      </c>
      <c r="D250" s="11">
        <v>43</v>
      </c>
      <c r="E250" s="11">
        <v>3</v>
      </c>
      <c r="F250" s="11">
        <v>1</v>
      </c>
      <c r="G250" s="23">
        <f t="shared" si="25"/>
        <v>175</v>
      </c>
      <c r="H250" s="24">
        <f t="shared" si="26"/>
        <v>9</v>
      </c>
      <c r="I250" s="23">
        <f t="shared" si="27"/>
        <v>184</v>
      </c>
    </row>
    <row r="251" spans="1:9" x14ac:dyDescent="0.25">
      <c r="A251" s="22" t="str">
        <f t="shared" si="23"/>
        <v>City of White Plains - 36</v>
      </c>
      <c r="B251" s="11">
        <v>240036</v>
      </c>
      <c r="C251" s="11">
        <v>308</v>
      </c>
      <c r="D251" s="11">
        <v>92</v>
      </c>
      <c r="E251" s="11">
        <v>18</v>
      </c>
      <c r="F251" s="11">
        <v>0</v>
      </c>
      <c r="G251" s="23">
        <f t="shared" si="25"/>
        <v>418</v>
      </c>
      <c r="H251" s="24">
        <f t="shared" si="26"/>
        <v>39</v>
      </c>
      <c r="I251" s="23">
        <f t="shared" si="27"/>
        <v>457</v>
      </c>
    </row>
    <row r="252" spans="1:9" x14ac:dyDescent="0.25">
      <c r="A252" s="22" t="str">
        <f t="shared" si="23"/>
        <v>City of White Plains - 37</v>
      </c>
      <c r="B252" s="11">
        <v>240037</v>
      </c>
      <c r="C252" s="11">
        <v>182</v>
      </c>
      <c r="D252" s="11">
        <v>69</v>
      </c>
      <c r="E252" s="11">
        <v>9</v>
      </c>
      <c r="F252" s="11">
        <v>0</v>
      </c>
      <c r="G252" s="23">
        <f t="shared" si="25"/>
        <v>260</v>
      </c>
      <c r="H252" s="24">
        <f t="shared" si="26"/>
        <v>15</v>
      </c>
      <c r="I252" s="23">
        <f t="shared" si="27"/>
        <v>275</v>
      </c>
    </row>
    <row r="253" spans="1:9" x14ac:dyDescent="0.25">
      <c r="A253" s="22" t="str">
        <f t="shared" si="23"/>
        <v>City of White Plains - 38</v>
      </c>
      <c r="B253" s="11">
        <v>240038</v>
      </c>
      <c r="C253" s="11">
        <v>180</v>
      </c>
      <c r="D253" s="11">
        <v>24</v>
      </c>
      <c r="E253" s="11">
        <v>10</v>
      </c>
      <c r="F253" s="11">
        <v>0</v>
      </c>
      <c r="G253" s="23">
        <f t="shared" si="25"/>
        <v>214</v>
      </c>
      <c r="H253" s="24">
        <f t="shared" si="26"/>
        <v>33</v>
      </c>
      <c r="I253" s="23">
        <f t="shared" si="27"/>
        <v>247</v>
      </c>
    </row>
    <row r="254" spans="1:9" x14ac:dyDescent="0.25">
      <c r="A254" s="22" t="str">
        <f t="shared" si="23"/>
        <v>City of White Plains - 39</v>
      </c>
      <c r="B254" s="11">
        <v>240039</v>
      </c>
      <c r="C254" s="11">
        <v>247</v>
      </c>
      <c r="D254" s="11">
        <v>107</v>
      </c>
      <c r="E254" s="11">
        <v>16</v>
      </c>
      <c r="F254" s="11">
        <v>0</v>
      </c>
      <c r="G254" s="23">
        <f t="shared" si="25"/>
        <v>370</v>
      </c>
      <c r="H254" s="24">
        <f t="shared" si="26"/>
        <v>18</v>
      </c>
      <c r="I254" s="23">
        <f t="shared" si="27"/>
        <v>388</v>
      </c>
    </row>
    <row r="255" spans="1:9" x14ac:dyDescent="0.25">
      <c r="A255" s="22" t="str">
        <f t="shared" si="23"/>
        <v>City of White Plains - 40</v>
      </c>
      <c r="B255" s="11">
        <v>240040</v>
      </c>
      <c r="C255" s="11">
        <v>143</v>
      </c>
      <c r="D255" s="11">
        <v>32</v>
      </c>
      <c r="E255" s="11">
        <v>11</v>
      </c>
      <c r="F255" s="11">
        <v>0</v>
      </c>
      <c r="G255" s="23">
        <f t="shared" si="25"/>
        <v>186</v>
      </c>
      <c r="H255" s="24">
        <f t="shared" si="26"/>
        <v>21</v>
      </c>
      <c r="I255" s="23">
        <f t="shared" si="27"/>
        <v>207</v>
      </c>
    </row>
    <row r="256" spans="1:9" x14ac:dyDescent="0.25">
      <c r="A256" s="22" t="str">
        <f t="shared" si="23"/>
        <v>City of White Plains - 41</v>
      </c>
      <c r="B256" s="11">
        <v>240041</v>
      </c>
      <c r="C256" s="11">
        <v>355</v>
      </c>
      <c r="D256" s="11">
        <v>100</v>
      </c>
      <c r="E256" s="11">
        <v>23</v>
      </c>
      <c r="F256" s="11">
        <v>0</v>
      </c>
      <c r="G256" s="23">
        <f t="shared" si="25"/>
        <v>478</v>
      </c>
      <c r="H256" s="24">
        <f t="shared" si="26"/>
        <v>29</v>
      </c>
      <c r="I256" s="23">
        <f t="shared" si="27"/>
        <v>507</v>
      </c>
    </row>
    <row r="257" spans="1:9" x14ac:dyDescent="0.25">
      <c r="A257" s="22" t="str">
        <f t="shared" si="23"/>
        <v>City of White Plains - 42</v>
      </c>
      <c r="B257" s="11">
        <v>240042</v>
      </c>
      <c r="C257" s="11">
        <v>460</v>
      </c>
      <c r="D257" s="11">
        <v>193</v>
      </c>
      <c r="E257" s="11">
        <v>30</v>
      </c>
      <c r="F257" s="11">
        <v>0</v>
      </c>
      <c r="G257" s="23">
        <f t="shared" si="25"/>
        <v>683</v>
      </c>
      <c r="H257" s="24">
        <f t="shared" si="26"/>
        <v>33</v>
      </c>
      <c r="I257" s="23">
        <f t="shared" si="27"/>
        <v>716</v>
      </c>
    </row>
    <row r="258" spans="1:9" x14ac:dyDescent="0.25">
      <c r="A258" s="22" t="str">
        <f t="shared" si="23"/>
        <v>City of White Plains - 43</v>
      </c>
      <c r="B258" s="11">
        <v>240043</v>
      </c>
      <c r="C258" s="11">
        <v>158</v>
      </c>
      <c r="D258" s="11">
        <v>60</v>
      </c>
      <c r="E258" s="11">
        <v>15</v>
      </c>
      <c r="F258" s="11">
        <v>0</v>
      </c>
      <c r="G258" s="23">
        <f t="shared" si="25"/>
        <v>233</v>
      </c>
      <c r="H258" s="24">
        <f t="shared" si="26"/>
        <v>10</v>
      </c>
      <c r="I258" s="23">
        <f t="shared" si="27"/>
        <v>243</v>
      </c>
    </row>
    <row r="259" spans="1:9" x14ac:dyDescent="0.25">
      <c r="A259" s="22" t="str">
        <f t="shared" si="23"/>
        <v>City of White Plains - 44</v>
      </c>
      <c r="B259" s="11">
        <v>240044</v>
      </c>
      <c r="C259" s="11">
        <v>1</v>
      </c>
      <c r="D259" s="11">
        <v>0</v>
      </c>
      <c r="E259" s="11">
        <v>0</v>
      </c>
      <c r="F259" s="11">
        <v>0</v>
      </c>
      <c r="G259" s="23">
        <f t="shared" si="25"/>
        <v>1</v>
      </c>
      <c r="H259" s="24">
        <f t="shared" si="26"/>
        <v>0</v>
      </c>
      <c r="I259" s="23">
        <f t="shared" si="27"/>
        <v>1</v>
      </c>
    </row>
    <row r="260" spans="1:9" x14ac:dyDescent="0.25">
      <c r="A260" s="22" t="str">
        <f t="shared" si="23"/>
        <v>City of White Plains - 45</v>
      </c>
      <c r="B260" s="11">
        <v>240045</v>
      </c>
      <c r="C260" s="11">
        <v>79</v>
      </c>
      <c r="D260" s="11">
        <v>32</v>
      </c>
      <c r="E260" s="11">
        <v>3</v>
      </c>
      <c r="F260" s="11">
        <v>0</v>
      </c>
      <c r="G260" s="23">
        <f t="shared" si="25"/>
        <v>114</v>
      </c>
      <c r="H260" s="24">
        <f t="shared" si="26"/>
        <v>5</v>
      </c>
      <c r="I260" s="23">
        <f t="shared" si="27"/>
        <v>119</v>
      </c>
    </row>
    <row r="261" spans="1:9" x14ac:dyDescent="0.25">
      <c r="A261" s="22" t="str">
        <f t="shared" si="23"/>
        <v>City of White Plains - 46</v>
      </c>
      <c r="B261" s="11">
        <v>240046</v>
      </c>
      <c r="C261" s="11">
        <v>74</v>
      </c>
      <c r="D261" s="11">
        <v>20</v>
      </c>
      <c r="E261" s="11">
        <v>7</v>
      </c>
      <c r="F261" s="11">
        <v>0</v>
      </c>
      <c r="G261" s="23">
        <f t="shared" si="25"/>
        <v>101</v>
      </c>
      <c r="H261" s="24">
        <f t="shared" si="26"/>
        <v>7</v>
      </c>
      <c r="I261" s="23">
        <f t="shared" si="27"/>
        <v>108</v>
      </c>
    </row>
    <row r="262" spans="1:9" ht="13.8" thickBot="1" x14ac:dyDescent="0.3">
      <c r="A262" s="18" t="str">
        <f t="shared" si="23"/>
        <v>City of White Plains - 47</v>
      </c>
      <c r="B262" s="19">
        <v>240047</v>
      </c>
      <c r="C262" s="19">
        <v>18</v>
      </c>
      <c r="D262" s="19">
        <v>5</v>
      </c>
      <c r="E262" s="19">
        <v>4</v>
      </c>
      <c r="F262" s="19">
        <v>0</v>
      </c>
      <c r="G262" s="19">
        <f t="shared" si="25"/>
        <v>27</v>
      </c>
      <c r="H262" s="26">
        <f t="shared" si="26"/>
        <v>5</v>
      </c>
      <c r="I262" s="19">
        <f t="shared" si="27"/>
        <v>32</v>
      </c>
    </row>
    <row r="263" spans="1:9" x14ac:dyDescent="0.25">
      <c r="A263" s="22"/>
      <c r="B263" s="13" t="s">
        <v>977</v>
      </c>
      <c r="C263" s="11">
        <f>SUM(C216:C262)</f>
        <v>11899</v>
      </c>
      <c r="D263" s="11">
        <f t="shared" ref="D263:I263" si="28">SUM(D216:D262)</f>
        <v>5436</v>
      </c>
      <c r="E263" s="11">
        <f t="shared" si="28"/>
        <v>741</v>
      </c>
      <c r="F263" s="11">
        <f t="shared" si="28"/>
        <v>2</v>
      </c>
      <c r="G263" s="11">
        <f t="shared" si="28"/>
        <v>18078</v>
      </c>
      <c r="H263" s="11">
        <f t="shared" si="28"/>
        <v>1075</v>
      </c>
      <c r="I263" s="11">
        <f t="shared" si="28"/>
        <v>19153</v>
      </c>
    </row>
    <row r="264" spans="1:9" ht="13.8" thickBot="1" x14ac:dyDescent="0.3">
      <c r="A264" s="18" t="str">
        <f t="shared" si="23"/>
        <v>City of Yonkers Ward 2 ED 13</v>
      </c>
      <c r="B264" s="19">
        <v>250213</v>
      </c>
      <c r="C264" s="19">
        <v>110</v>
      </c>
      <c r="D264" s="19">
        <v>76</v>
      </c>
      <c r="E264" s="19">
        <v>3</v>
      </c>
      <c r="F264" s="19">
        <v>1</v>
      </c>
      <c r="G264" s="19">
        <f t="shared" si="25"/>
        <v>190</v>
      </c>
      <c r="H264" s="26">
        <f t="shared" si="26"/>
        <v>14</v>
      </c>
      <c r="I264" s="19">
        <f t="shared" si="27"/>
        <v>204</v>
      </c>
    </row>
    <row r="265" spans="1:9" x14ac:dyDescent="0.25">
      <c r="A265" s="22"/>
      <c r="B265" s="13" t="s">
        <v>977</v>
      </c>
      <c r="C265" s="11">
        <f>SUM(C264)</f>
        <v>110</v>
      </c>
      <c r="D265" s="11">
        <f t="shared" ref="D265:I265" si="29">SUM(D264)</f>
        <v>76</v>
      </c>
      <c r="E265" s="11">
        <f t="shared" si="29"/>
        <v>3</v>
      </c>
      <c r="F265" s="11">
        <f t="shared" si="29"/>
        <v>1</v>
      </c>
      <c r="G265" s="11">
        <f t="shared" si="29"/>
        <v>190</v>
      </c>
      <c r="H265" s="11">
        <f t="shared" si="29"/>
        <v>14</v>
      </c>
      <c r="I265" s="11">
        <f t="shared" si="29"/>
        <v>204</v>
      </c>
    </row>
    <row r="266" spans="1:9" x14ac:dyDescent="0.25">
      <c r="A266" s="22" t="str">
        <f t="shared" si="23"/>
        <v>City of Yonkers Ward 5 ED 1</v>
      </c>
      <c r="B266" s="11">
        <v>250501</v>
      </c>
      <c r="C266" s="11">
        <v>103</v>
      </c>
      <c r="D266" s="11">
        <v>152</v>
      </c>
      <c r="E266" s="11">
        <v>10</v>
      </c>
      <c r="F266" s="11">
        <v>0</v>
      </c>
      <c r="G266" s="23">
        <f t="shared" si="25"/>
        <v>265</v>
      </c>
      <c r="H266" s="24">
        <f t="shared" si="26"/>
        <v>9</v>
      </c>
      <c r="I266" s="23">
        <f t="shared" si="27"/>
        <v>274</v>
      </c>
    </row>
    <row r="267" spans="1:9" x14ac:dyDescent="0.25">
      <c r="A267" s="22" t="str">
        <f t="shared" si="23"/>
        <v>City of Yonkers Ward 5 ED 2</v>
      </c>
      <c r="B267" s="11">
        <v>250502</v>
      </c>
      <c r="C267" s="11">
        <v>46</v>
      </c>
      <c r="D267" s="11">
        <v>56</v>
      </c>
      <c r="E267" s="11">
        <v>0</v>
      </c>
      <c r="F267" s="11">
        <v>1</v>
      </c>
      <c r="G267" s="23">
        <f t="shared" si="25"/>
        <v>103</v>
      </c>
      <c r="H267" s="24">
        <f t="shared" si="26"/>
        <v>4</v>
      </c>
      <c r="I267" s="23">
        <f t="shared" si="27"/>
        <v>107</v>
      </c>
    </row>
    <row r="268" spans="1:9" x14ac:dyDescent="0.25">
      <c r="A268" s="22" t="str">
        <f t="shared" si="23"/>
        <v>City of Yonkers Ward 5 ED 4</v>
      </c>
      <c r="B268" s="11">
        <v>250504</v>
      </c>
      <c r="C268" s="11">
        <v>122</v>
      </c>
      <c r="D268" s="11">
        <v>178</v>
      </c>
      <c r="E268" s="11">
        <v>4</v>
      </c>
      <c r="F268" s="11">
        <v>0</v>
      </c>
      <c r="G268" s="23">
        <f t="shared" si="25"/>
        <v>304</v>
      </c>
      <c r="H268" s="24">
        <f t="shared" si="26"/>
        <v>29</v>
      </c>
      <c r="I268" s="23">
        <f t="shared" si="27"/>
        <v>333</v>
      </c>
    </row>
    <row r="269" spans="1:9" x14ac:dyDescent="0.25">
      <c r="A269" s="22" t="str">
        <f t="shared" si="23"/>
        <v>City of Yonkers Ward 5 ED 5</v>
      </c>
      <c r="B269" s="11">
        <v>250505</v>
      </c>
      <c r="C269" s="11">
        <v>56</v>
      </c>
      <c r="D269" s="11">
        <v>151</v>
      </c>
      <c r="E269" s="11">
        <v>6</v>
      </c>
      <c r="F269" s="11">
        <v>0</v>
      </c>
      <c r="G269" s="23">
        <f t="shared" si="25"/>
        <v>213</v>
      </c>
      <c r="H269" s="24">
        <f t="shared" si="26"/>
        <v>14</v>
      </c>
      <c r="I269" s="23">
        <f t="shared" si="27"/>
        <v>227</v>
      </c>
    </row>
    <row r="270" spans="1:9" x14ac:dyDescent="0.25">
      <c r="A270" s="22" t="str">
        <f t="shared" si="23"/>
        <v>City of Yonkers Ward 5 ED 6</v>
      </c>
      <c r="B270" s="11">
        <v>250506</v>
      </c>
      <c r="C270" s="11">
        <v>131</v>
      </c>
      <c r="D270" s="11">
        <v>203</v>
      </c>
      <c r="E270" s="11">
        <v>12</v>
      </c>
      <c r="F270" s="11">
        <v>0</v>
      </c>
      <c r="G270" s="23">
        <f t="shared" si="25"/>
        <v>346</v>
      </c>
      <c r="H270" s="24">
        <f t="shared" si="26"/>
        <v>4</v>
      </c>
      <c r="I270" s="23">
        <f t="shared" si="27"/>
        <v>350</v>
      </c>
    </row>
    <row r="271" spans="1:9" x14ac:dyDescent="0.25">
      <c r="A271" s="22" t="str">
        <f t="shared" si="23"/>
        <v>City of Yonkers Ward 5 ED 8</v>
      </c>
      <c r="B271" s="11">
        <v>250508</v>
      </c>
      <c r="C271" s="11">
        <v>170</v>
      </c>
      <c r="D271" s="11">
        <v>196</v>
      </c>
      <c r="E271" s="11">
        <v>7</v>
      </c>
      <c r="F271" s="11">
        <v>0</v>
      </c>
      <c r="G271" s="23">
        <f t="shared" si="25"/>
        <v>373</v>
      </c>
      <c r="H271" s="24">
        <f t="shared" si="26"/>
        <v>21</v>
      </c>
      <c r="I271" s="23">
        <f t="shared" si="27"/>
        <v>394</v>
      </c>
    </row>
    <row r="272" spans="1:9" x14ac:dyDescent="0.25">
      <c r="A272" s="22" t="str">
        <f t="shared" ref="A272:A309" si="30">VLOOKUP(B272,KEY,3,FALSE)</f>
        <v>City of Yonkers Ward 5 ED 9</v>
      </c>
      <c r="B272" s="11">
        <v>250509</v>
      </c>
      <c r="C272" s="11">
        <v>134</v>
      </c>
      <c r="D272" s="11">
        <v>78</v>
      </c>
      <c r="E272" s="11">
        <v>1</v>
      </c>
      <c r="F272" s="11">
        <v>0</v>
      </c>
      <c r="G272" s="23">
        <f t="shared" si="25"/>
        <v>213</v>
      </c>
      <c r="H272" s="24">
        <f t="shared" si="26"/>
        <v>21</v>
      </c>
      <c r="I272" s="23">
        <f t="shared" si="27"/>
        <v>234</v>
      </c>
    </row>
    <row r="273" spans="1:9" x14ac:dyDescent="0.25">
      <c r="A273" s="22" t="str">
        <f t="shared" si="30"/>
        <v>City of Yonkers Ward 5 ED 11</v>
      </c>
      <c r="B273" s="11">
        <v>250511</v>
      </c>
      <c r="C273" s="11">
        <v>47</v>
      </c>
      <c r="D273" s="11">
        <v>47</v>
      </c>
      <c r="E273" s="11">
        <v>0</v>
      </c>
      <c r="F273" s="11">
        <v>0</v>
      </c>
      <c r="G273" s="23">
        <f t="shared" si="25"/>
        <v>94</v>
      </c>
      <c r="H273" s="24">
        <f t="shared" si="26"/>
        <v>3</v>
      </c>
      <c r="I273" s="23">
        <f t="shared" si="27"/>
        <v>97</v>
      </c>
    </row>
    <row r="274" spans="1:9" x14ac:dyDescent="0.25">
      <c r="A274" s="22" t="str">
        <f t="shared" si="30"/>
        <v>City of Yonkers Ward 5 ED 12</v>
      </c>
      <c r="B274" s="11">
        <v>250512</v>
      </c>
      <c r="C274" s="11">
        <v>104</v>
      </c>
      <c r="D274" s="11">
        <v>208</v>
      </c>
      <c r="E274" s="11">
        <v>7</v>
      </c>
      <c r="F274" s="11">
        <v>0</v>
      </c>
      <c r="G274" s="23">
        <f t="shared" si="25"/>
        <v>319</v>
      </c>
      <c r="H274" s="24">
        <f t="shared" si="26"/>
        <v>18</v>
      </c>
      <c r="I274" s="23">
        <f t="shared" si="27"/>
        <v>337</v>
      </c>
    </row>
    <row r="275" spans="1:9" x14ac:dyDescent="0.25">
      <c r="A275" s="22" t="str">
        <f t="shared" si="30"/>
        <v>City of Yonkers Ward 5 ED 13</v>
      </c>
      <c r="B275" s="11">
        <v>250513</v>
      </c>
      <c r="C275" s="11">
        <v>66</v>
      </c>
      <c r="D275" s="11">
        <v>35</v>
      </c>
      <c r="E275" s="11">
        <v>7</v>
      </c>
      <c r="F275" s="11">
        <v>0</v>
      </c>
      <c r="G275" s="23">
        <f t="shared" si="25"/>
        <v>108</v>
      </c>
      <c r="H275" s="24">
        <f t="shared" si="26"/>
        <v>13</v>
      </c>
      <c r="I275" s="23">
        <f t="shared" si="27"/>
        <v>121</v>
      </c>
    </row>
    <row r="276" spans="1:9" x14ac:dyDescent="0.25">
      <c r="A276" s="22" t="str">
        <f t="shared" si="30"/>
        <v>City of Yonkers Ward 5 ED 14</v>
      </c>
      <c r="B276" s="11">
        <v>250514</v>
      </c>
      <c r="C276" s="11">
        <v>114</v>
      </c>
      <c r="D276" s="11">
        <v>151</v>
      </c>
      <c r="E276" s="11">
        <v>8</v>
      </c>
      <c r="F276" s="11">
        <v>0</v>
      </c>
      <c r="G276" s="23">
        <f t="shared" si="25"/>
        <v>273</v>
      </c>
      <c r="H276" s="24">
        <f t="shared" si="26"/>
        <v>21</v>
      </c>
      <c r="I276" s="23">
        <f t="shared" si="27"/>
        <v>294</v>
      </c>
    </row>
    <row r="277" spans="1:9" x14ac:dyDescent="0.25">
      <c r="A277" s="22" t="str">
        <f t="shared" si="30"/>
        <v>City of Yonkers Ward 5 ED 15</v>
      </c>
      <c r="B277" s="11">
        <v>250515</v>
      </c>
      <c r="C277" s="11">
        <v>128</v>
      </c>
      <c r="D277" s="11">
        <v>55</v>
      </c>
      <c r="E277" s="11">
        <v>5</v>
      </c>
      <c r="F277" s="11">
        <v>1</v>
      </c>
      <c r="G277" s="23">
        <f t="shared" si="25"/>
        <v>189</v>
      </c>
      <c r="H277" s="24">
        <f t="shared" si="26"/>
        <v>18</v>
      </c>
      <c r="I277" s="23">
        <f t="shared" si="27"/>
        <v>207</v>
      </c>
    </row>
    <row r="278" spans="1:9" x14ac:dyDescent="0.25">
      <c r="A278" s="22" t="str">
        <f t="shared" si="30"/>
        <v>City of Yonkers Ward 5 ED 16</v>
      </c>
      <c r="B278" s="11">
        <v>250516</v>
      </c>
      <c r="C278" s="11">
        <v>102</v>
      </c>
      <c r="D278" s="11">
        <v>103</v>
      </c>
      <c r="E278" s="11">
        <v>5</v>
      </c>
      <c r="F278" s="11">
        <v>0</v>
      </c>
      <c r="G278" s="23">
        <f t="shared" si="25"/>
        <v>210</v>
      </c>
      <c r="H278" s="24">
        <f t="shared" si="26"/>
        <v>21</v>
      </c>
      <c r="I278" s="23">
        <f t="shared" si="27"/>
        <v>231</v>
      </c>
    </row>
    <row r="279" spans="1:9" x14ac:dyDescent="0.25">
      <c r="A279" s="22" t="str">
        <f t="shared" si="30"/>
        <v>City of Yonkers Ward 5 ED 18</v>
      </c>
      <c r="B279" s="11">
        <v>250518</v>
      </c>
      <c r="C279" s="11">
        <v>196</v>
      </c>
      <c r="D279" s="11">
        <v>116</v>
      </c>
      <c r="E279" s="11">
        <v>6</v>
      </c>
      <c r="F279" s="11">
        <v>0</v>
      </c>
      <c r="G279" s="23">
        <f t="shared" si="25"/>
        <v>318</v>
      </c>
      <c r="H279" s="24">
        <f t="shared" si="26"/>
        <v>29</v>
      </c>
      <c r="I279" s="23">
        <f t="shared" si="27"/>
        <v>347</v>
      </c>
    </row>
    <row r="280" spans="1:9" x14ac:dyDescent="0.25">
      <c r="A280" s="22" t="str">
        <f t="shared" si="30"/>
        <v>City of Yonkers Ward 5 ED 19</v>
      </c>
      <c r="B280" s="11">
        <v>250519</v>
      </c>
      <c r="C280" s="11">
        <v>48</v>
      </c>
      <c r="D280" s="11">
        <v>106</v>
      </c>
      <c r="E280" s="11">
        <v>2</v>
      </c>
      <c r="F280" s="11">
        <v>0</v>
      </c>
      <c r="G280" s="23">
        <f t="shared" si="25"/>
        <v>156</v>
      </c>
      <c r="H280" s="24">
        <f t="shared" si="26"/>
        <v>10</v>
      </c>
      <c r="I280" s="23">
        <f t="shared" si="27"/>
        <v>166</v>
      </c>
    </row>
    <row r="281" spans="1:9" x14ac:dyDescent="0.25">
      <c r="A281" s="22" t="str">
        <f t="shared" si="30"/>
        <v>City of Yonkers Ward 5 ED 23</v>
      </c>
      <c r="B281" s="11">
        <v>250523</v>
      </c>
      <c r="C281" s="11">
        <v>32</v>
      </c>
      <c r="D281" s="11">
        <v>94</v>
      </c>
      <c r="E281" s="11">
        <v>2</v>
      </c>
      <c r="F281" s="11">
        <v>0</v>
      </c>
      <c r="G281" s="23">
        <f t="shared" si="25"/>
        <v>128</v>
      </c>
      <c r="H281" s="24">
        <f t="shared" si="26"/>
        <v>12</v>
      </c>
      <c r="I281" s="23">
        <f t="shared" si="27"/>
        <v>140</v>
      </c>
    </row>
    <row r="282" spans="1:9" ht="13.8" thickBot="1" x14ac:dyDescent="0.3">
      <c r="A282" s="18" t="str">
        <f t="shared" si="30"/>
        <v>City of Yonkers Ward 5 ED 24</v>
      </c>
      <c r="B282" s="19">
        <v>250524</v>
      </c>
      <c r="C282" s="19">
        <v>87</v>
      </c>
      <c r="D282" s="19">
        <v>97</v>
      </c>
      <c r="E282" s="19">
        <v>2</v>
      </c>
      <c r="F282" s="19">
        <v>0</v>
      </c>
      <c r="G282" s="19">
        <f t="shared" si="25"/>
        <v>186</v>
      </c>
      <c r="H282" s="26">
        <f t="shared" si="26"/>
        <v>15</v>
      </c>
      <c r="I282" s="19">
        <f t="shared" si="27"/>
        <v>201</v>
      </c>
    </row>
    <row r="283" spans="1:9" x14ac:dyDescent="0.25">
      <c r="A283" s="22"/>
      <c r="B283" s="13" t="s">
        <v>977</v>
      </c>
      <c r="C283" s="11">
        <f>SUM(C266:C282)</f>
        <v>1686</v>
      </c>
      <c r="D283" s="11">
        <f t="shared" ref="D283:I283" si="31">SUM(D266:D282)</f>
        <v>2026</v>
      </c>
      <c r="E283" s="11">
        <f t="shared" si="31"/>
        <v>84</v>
      </c>
      <c r="F283" s="11">
        <f t="shared" si="31"/>
        <v>2</v>
      </c>
      <c r="G283" s="11">
        <f t="shared" si="31"/>
        <v>3798</v>
      </c>
      <c r="H283" s="11">
        <f t="shared" si="31"/>
        <v>262</v>
      </c>
      <c r="I283" s="11">
        <f t="shared" si="31"/>
        <v>4060</v>
      </c>
    </row>
    <row r="284" spans="1:9" ht="13.8" thickBot="1" x14ac:dyDescent="0.3">
      <c r="A284" s="18" t="str">
        <f t="shared" si="30"/>
        <v>City of Yonkers Ward 10 ED 2</v>
      </c>
      <c r="B284" s="19">
        <v>251002</v>
      </c>
      <c r="C284" s="19">
        <v>106</v>
      </c>
      <c r="D284" s="19">
        <v>54</v>
      </c>
      <c r="E284" s="19">
        <v>3</v>
      </c>
      <c r="F284" s="19">
        <v>0</v>
      </c>
      <c r="G284" s="19">
        <f t="shared" si="25"/>
        <v>163</v>
      </c>
      <c r="H284" s="26">
        <f t="shared" si="26"/>
        <v>20</v>
      </c>
      <c r="I284" s="19">
        <f t="shared" si="27"/>
        <v>183</v>
      </c>
    </row>
    <row r="285" spans="1:9" x14ac:dyDescent="0.25">
      <c r="A285" s="22"/>
      <c r="B285" s="13" t="s">
        <v>977</v>
      </c>
      <c r="C285" s="11">
        <f>SUM(C284)</f>
        <v>106</v>
      </c>
      <c r="D285" s="11">
        <f t="shared" ref="D285:I285" si="32">SUM(D284)</f>
        <v>54</v>
      </c>
      <c r="E285" s="11">
        <f t="shared" si="32"/>
        <v>3</v>
      </c>
      <c r="F285" s="11">
        <f t="shared" si="32"/>
        <v>0</v>
      </c>
      <c r="G285" s="11">
        <f t="shared" si="32"/>
        <v>163</v>
      </c>
      <c r="H285" s="11">
        <f t="shared" si="32"/>
        <v>20</v>
      </c>
      <c r="I285" s="11">
        <f t="shared" si="32"/>
        <v>183</v>
      </c>
    </row>
    <row r="286" spans="1:9" x14ac:dyDescent="0.25">
      <c r="A286" s="22" t="str">
        <f t="shared" si="30"/>
        <v>City of Yonkers Ward 11 ED 1</v>
      </c>
      <c r="B286" s="11">
        <v>251101</v>
      </c>
      <c r="C286" s="11">
        <v>196</v>
      </c>
      <c r="D286" s="11">
        <v>219</v>
      </c>
      <c r="E286" s="11">
        <v>14</v>
      </c>
      <c r="F286" s="11">
        <v>1</v>
      </c>
      <c r="G286" s="23">
        <f t="shared" si="25"/>
        <v>430</v>
      </c>
      <c r="H286" s="24">
        <f t="shared" si="26"/>
        <v>21</v>
      </c>
      <c r="I286" s="23">
        <f t="shared" si="27"/>
        <v>451</v>
      </c>
    </row>
    <row r="287" spans="1:9" x14ac:dyDescent="0.25">
      <c r="A287" s="22" t="str">
        <f t="shared" si="30"/>
        <v>City of Yonkers Ward 11 ED 2</v>
      </c>
      <c r="B287" s="11">
        <v>251102</v>
      </c>
      <c r="C287" s="11">
        <v>176</v>
      </c>
      <c r="D287" s="11">
        <v>155</v>
      </c>
      <c r="E287" s="11">
        <v>12</v>
      </c>
      <c r="F287" s="11">
        <v>0</v>
      </c>
      <c r="G287" s="23">
        <f t="shared" si="25"/>
        <v>343</v>
      </c>
      <c r="H287" s="24">
        <f t="shared" si="26"/>
        <v>26</v>
      </c>
      <c r="I287" s="23">
        <f t="shared" si="27"/>
        <v>369</v>
      </c>
    </row>
    <row r="288" spans="1:9" x14ac:dyDescent="0.25">
      <c r="A288" s="22" t="str">
        <f t="shared" si="30"/>
        <v>City of Yonkers Ward 11 ED 3</v>
      </c>
      <c r="B288" s="11">
        <v>251103</v>
      </c>
      <c r="C288" s="11">
        <v>163</v>
      </c>
      <c r="D288" s="11">
        <v>206</v>
      </c>
      <c r="E288" s="11">
        <v>9</v>
      </c>
      <c r="F288" s="11">
        <v>0</v>
      </c>
      <c r="G288" s="23">
        <f t="shared" ref="G288:G309" si="33">SUM(C288:F288)</f>
        <v>378</v>
      </c>
      <c r="H288" s="24">
        <f t="shared" ref="H288:H309" si="34">SUM(I288-G288)</f>
        <v>22</v>
      </c>
      <c r="I288" s="23">
        <f t="shared" ref="I288:I309" si="35">VLOOKUP(B288,KEY,2,FALSE)</f>
        <v>400</v>
      </c>
    </row>
    <row r="289" spans="1:9" x14ac:dyDescent="0.25">
      <c r="A289" s="22" t="str">
        <f t="shared" si="30"/>
        <v>City of Yonkers Ward 11 ED 4</v>
      </c>
      <c r="B289" s="11">
        <v>251104</v>
      </c>
      <c r="C289" s="11">
        <v>238</v>
      </c>
      <c r="D289" s="11">
        <v>142</v>
      </c>
      <c r="E289" s="11">
        <v>13</v>
      </c>
      <c r="F289" s="11">
        <v>0</v>
      </c>
      <c r="G289" s="23">
        <f t="shared" si="33"/>
        <v>393</v>
      </c>
      <c r="H289" s="24">
        <f t="shared" si="34"/>
        <v>17</v>
      </c>
      <c r="I289" s="23">
        <f t="shared" si="35"/>
        <v>410</v>
      </c>
    </row>
    <row r="290" spans="1:9" x14ac:dyDescent="0.25">
      <c r="A290" s="22" t="str">
        <f t="shared" si="30"/>
        <v>City of Yonkers Ward 11 ED 5</v>
      </c>
      <c r="B290" s="11">
        <v>251105</v>
      </c>
      <c r="C290" s="11">
        <v>233</v>
      </c>
      <c r="D290" s="11">
        <v>204</v>
      </c>
      <c r="E290" s="11">
        <v>11</v>
      </c>
      <c r="F290" s="11">
        <v>0</v>
      </c>
      <c r="G290" s="23">
        <f t="shared" si="33"/>
        <v>448</v>
      </c>
      <c r="H290" s="24">
        <f t="shared" si="34"/>
        <v>20</v>
      </c>
      <c r="I290" s="23">
        <f t="shared" si="35"/>
        <v>468</v>
      </c>
    </row>
    <row r="291" spans="1:9" x14ac:dyDescent="0.25">
      <c r="A291" s="22" t="str">
        <f t="shared" si="30"/>
        <v>City of Yonkers Ward 11 ED 7</v>
      </c>
      <c r="B291" s="11">
        <v>251107</v>
      </c>
      <c r="C291" s="11">
        <v>148</v>
      </c>
      <c r="D291" s="11">
        <v>171</v>
      </c>
      <c r="E291" s="11">
        <v>15</v>
      </c>
      <c r="F291" s="11">
        <v>0</v>
      </c>
      <c r="G291" s="23">
        <f t="shared" si="33"/>
        <v>334</v>
      </c>
      <c r="H291" s="24">
        <f t="shared" si="34"/>
        <v>16</v>
      </c>
      <c r="I291" s="23">
        <f t="shared" si="35"/>
        <v>350</v>
      </c>
    </row>
    <row r="292" spans="1:9" x14ac:dyDescent="0.25">
      <c r="A292" s="22" t="str">
        <f t="shared" si="30"/>
        <v>City of Yonkers Ward 11 ED 8</v>
      </c>
      <c r="B292" s="11">
        <v>251108</v>
      </c>
      <c r="C292" s="11">
        <v>120</v>
      </c>
      <c r="D292" s="11">
        <v>118</v>
      </c>
      <c r="E292" s="11">
        <v>9</v>
      </c>
      <c r="F292" s="11">
        <v>0</v>
      </c>
      <c r="G292" s="23">
        <f t="shared" si="33"/>
        <v>247</v>
      </c>
      <c r="H292" s="24">
        <f t="shared" si="34"/>
        <v>22</v>
      </c>
      <c r="I292" s="23">
        <f t="shared" si="35"/>
        <v>269</v>
      </c>
    </row>
    <row r="293" spans="1:9" x14ac:dyDescent="0.25">
      <c r="A293" s="22" t="str">
        <f t="shared" si="30"/>
        <v>City of Yonkers Ward 11 ED 10</v>
      </c>
      <c r="B293" s="11">
        <v>251110</v>
      </c>
      <c r="C293" s="11">
        <v>161</v>
      </c>
      <c r="D293" s="11">
        <v>174</v>
      </c>
      <c r="E293" s="11">
        <v>7</v>
      </c>
      <c r="F293" s="11">
        <v>1</v>
      </c>
      <c r="G293" s="23">
        <f t="shared" si="33"/>
        <v>343</v>
      </c>
      <c r="H293" s="24">
        <f t="shared" si="34"/>
        <v>34</v>
      </c>
      <c r="I293" s="23">
        <f t="shared" si="35"/>
        <v>377</v>
      </c>
    </row>
    <row r="294" spans="1:9" x14ac:dyDescent="0.25">
      <c r="A294" s="22" t="str">
        <f t="shared" si="30"/>
        <v>City of Yonkers Ward 11 ED 11</v>
      </c>
      <c r="B294" s="11">
        <v>251111</v>
      </c>
      <c r="C294" s="11">
        <v>177</v>
      </c>
      <c r="D294" s="11">
        <v>125</v>
      </c>
      <c r="E294" s="11">
        <v>13</v>
      </c>
      <c r="F294" s="11">
        <v>1</v>
      </c>
      <c r="G294" s="23">
        <f t="shared" si="33"/>
        <v>316</v>
      </c>
      <c r="H294" s="24">
        <f t="shared" si="34"/>
        <v>24</v>
      </c>
      <c r="I294" s="23">
        <f t="shared" si="35"/>
        <v>340</v>
      </c>
    </row>
    <row r="295" spans="1:9" x14ac:dyDescent="0.25">
      <c r="A295" s="22" t="str">
        <f t="shared" si="30"/>
        <v>City of Yonkers Ward 11 ED 12</v>
      </c>
      <c r="B295" s="11">
        <v>251112</v>
      </c>
      <c r="C295" s="11">
        <v>240</v>
      </c>
      <c r="D295" s="11">
        <v>107</v>
      </c>
      <c r="E295" s="11">
        <v>12</v>
      </c>
      <c r="F295" s="11">
        <v>0</v>
      </c>
      <c r="G295" s="23">
        <f t="shared" si="33"/>
        <v>359</v>
      </c>
      <c r="H295" s="24">
        <f t="shared" si="34"/>
        <v>24</v>
      </c>
      <c r="I295" s="23">
        <f t="shared" si="35"/>
        <v>383</v>
      </c>
    </row>
    <row r="296" spans="1:9" x14ac:dyDescent="0.25">
      <c r="A296" s="22" t="str">
        <f t="shared" si="30"/>
        <v>City of Yonkers Ward 11 ED 13</v>
      </c>
      <c r="B296" s="11">
        <v>251113</v>
      </c>
      <c r="C296" s="11">
        <v>70</v>
      </c>
      <c r="D296" s="11">
        <v>34</v>
      </c>
      <c r="E296" s="11">
        <v>3</v>
      </c>
      <c r="F296" s="11">
        <v>0</v>
      </c>
      <c r="G296" s="23">
        <f t="shared" si="33"/>
        <v>107</v>
      </c>
      <c r="H296" s="24">
        <f t="shared" si="34"/>
        <v>9</v>
      </c>
      <c r="I296" s="23">
        <f t="shared" si="35"/>
        <v>116</v>
      </c>
    </row>
    <row r="297" spans="1:9" x14ac:dyDescent="0.25">
      <c r="A297" s="22" t="str">
        <f t="shared" si="30"/>
        <v>City of Yonkers Ward 11 ED 16</v>
      </c>
      <c r="B297" s="11">
        <v>251116</v>
      </c>
      <c r="C297" s="11">
        <v>120</v>
      </c>
      <c r="D297" s="11">
        <v>47</v>
      </c>
      <c r="E297" s="11">
        <v>2</v>
      </c>
      <c r="F297" s="11">
        <v>0</v>
      </c>
      <c r="G297" s="23">
        <f t="shared" si="33"/>
        <v>169</v>
      </c>
      <c r="H297" s="24">
        <f t="shared" si="34"/>
        <v>8</v>
      </c>
      <c r="I297" s="23">
        <f t="shared" si="35"/>
        <v>177</v>
      </c>
    </row>
    <row r="298" spans="1:9" x14ac:dyDescent="0.25">
      <c r="A298" s="22" t="str">
        <f t="shared" si="30"/>
        <v>City of Yonkers Ward 11 ED 17</v>
      </c>
      <c r="B298" s="11">
        <v>251117</v>
      </c>
      <c r="C298" s="11">
        <v>163</v>
      </c>
      <c r="D298" s="11">
        <v>214</v>
      </c>
      <c r="E298" s="11">
        <v>21</v>
      </c>
      <c r="F298" s="11">
        <v>0</v>
      </c>
      <c r="G298" s="23">
        <f t="shared" si="33"/>
        <v>398</v>
      </c>
      <c r="H298" s="24">
        <f t="shared" si="34"/>
        <v>25</v>
      </c>
      <c r="I298" s="23">
        <f t="shared" si="35"/>
        <v>423</v>
      </c>
    </row>
    <row r="299" spans="1:9" x14ac:dyDescent="0.25">
      <c r="A299" s="22" t="str">
        <f t="shared" si="30"/>
        <v>City of Yonkers Ward 11 ED 18</v>
      </c>
      <c r="B299" s="11">
        <v>251118</v>
      </c>
      <c r="C299" s="11">
        <v>110</v>
      </c>
      <c r="D299" s="11">
        <v>88</v>
      </c>
      <c r="E299" s="11">
        <v>7</v>
      </c>
      <c r="F299" s="11">
        <v>0</v>
      </c>
      <c r="G299" s="23">
        <f t="shared" si="33"/>
        <v>205</v>
      </c>
      <c r="H299" s="24">
        <f t="shared" si="34"/>
        <v>11</v>
      </c>
      <c r="I299" s="23">
        <f t="shared" si="35"/>
        <v>216</v>
      </c>
    </row>
    <row r="300" spans="1:9" x14ac:dyDescent="0.25">
      <c r="A300" s="22" t="str">
        <f t="shared" si="30"/>
        <v>City of Yonkers Ward 11 ED 19</v>
      </c>
      <c r="B300" s="11">
        <v>251119</v>
      </c>
      <c r="C300" s="11">
        <v>80</v>
      </c>
      <c r="D300" s="11">
        <v>131</v>
      </c>
      <c r="E300" s="11">
        <v>4</v>
      </c>
      <c r="F300" s="11">
        <v>0</v>
      </c>
      <c r="G300" s="23">
        <f t="shared" si="33"/>
        <v>215</v>
      </c>
      <c r="H300" s="24">
        <f t="shared" si="34"/>
        <v>20</v>
      </c>
      <c r="I300" s="23">
        <f t="shared" si="35"/>
        <v>235</v>
      </c>
    </row>
    <row r="301" spans="1:9" x14ac:dyDescent="0.25">
      <c r="A301" s="22" t="str">
        <f t="shared" si="30"/>
        <v>City of Yonkers Ward 11 ED 20</v>
      </c>
      <c r="B301" s="11">
        <v>251120</v>
      </c>
      <c r="C301" s="11">
        <v>81</v>
      </c>
      <c r="D301" s="11">
        <v>80</v>
      </c>
      <c r="E301" s="11">
        <v>4</v>
      </c>
      <c r="F301" s="11">
        <v>1</v>
      </c>
      <c r="G301" s="23">
        <f t="shared" si="33"/>
        <v>166</v>
      </c>
      <c r="H301" s="24">
        <f t="shared" si="34"/>
        <v>4</v>
      </c>
      <c r="I301" s="23">
        <f t="shared" si="35"/>
        <v>170</v>
      </c>
    </row>
    <row r="302" spans="1:9" ht="13.8" thickBot="1" x14ac:dyDescent="0.3">
      <c r="A302" s="18" t="str">
        <f t="shared" si="30"/>
        <v>City of Yonkers Ward 11 ED 21</v>
      </c>
      <c r="B302" s="19">
        <v>251121</v>
      </c>
      <c r="C302" s="19">
        <v>113</v>
      </c>
      <c r="D302" s="19">
        <v>50</v>
      </c>
      <c r="E302" s="19">
        <v>2</v>
      </c>
      <c r="F302" s="19">
        <v>0</v>
      </c>
      <c r="G302" s="19">
        <f t="shared" si="33"/>
        <v>165</v>
      </c>
      <c r="H302" s="26">
        <f t="shared" si="34"/>
        <v>10</v>
      </c>
      <c r="I302" s="19">
        <f t="shared" si="35"/>
        <v>175</v>
      </c>
    </row>
    <row r="303" spans="1:9" x14ac:dyDescent="0.25">
      <c r="A303" s="22"/>
      <c r="B303" s="13" t="s">
        <v>977</v>
      </c>
      <c r="C303" s="11">
        <f>SUM(C286:C302)</f>
        <v>2589</v>
      </c>
      <c r="D303" s="11">
        <f t="shared" ref="D303:I303" si="36">SUM(D286:D302)</f>
        <v>2265</v>
      </c>
      <c r="E303" s="11">
        <f t="shared" si="36"/>
        <v>158</v>
      </c>
      <c r="F303" s="11">
        <f t="shared" si="36"/>
        <v>4</v>
      </c>
      <c r="G303" s="11">
        <f t="shared" si="36"/>
        <v>5016</v>
      </c>
      <c r="H303" s="11">
        <f t="shared" si="36"/>
        <v>313</v>
      </c>
      <c r="I303" s="11">
        <f t="shared" si="36"/>
        <v>5329</v>
      </c>
    </row>
    <row r="304" spans="1:9" x14ac:dyDescent="0.25">
      <c r="A304" s="22" t="str">
        <f t="shared" si="30"/>
        <v>City of Yonkers Ward 12 ED 2</v>
      </c>
      <c r="B304" s="11">
        <v>251202</v>
      </c>
      <c r="C304" s="11">
        <v>109</v>
      </c>
      <c r="D304" s="11">
        <v>64</v>
      </c>
      <c r="E304" s="11">
        <v>4</v>
      </c>
      <c r="F304" s="11">
        <v>0</v>
      </c>
      <c r="G304" s="23">
        <f t="shared" si="33"/>
        <v>177</v>
      </c>
      <c r="H304" s="24">
        <f t="shared" si="34"/>
        <v>4</v>
      </c>
      <c r="I304" s="23">
        <f t="shared" si="35"/>
        <v>181</v>
      </c>
    </row>
    <row r="305" spans="1:9" x14ac:dyDescent="0.25">
      <c r="A305" s="22" t="str">
        <f t="shared" si="30"/>
        <v>City of Yonkers Ward 12 ED 4</v>
      </c>
      <c r="B305" s="11">
        <v>251204</v>
      </c>
      <c r="C305" s="11">
        <v>184</v>
      </c>
      <c r="D305" s="11">
        <v>83</v>
      </c>
      <c r="E305" s="11">
        <v>12</v>
      </c>
      <c r="F305" s="11">
        <v>0</v>
      </c>
      <c r="G305" s="23">
        <f t="shared" si="33"/>
        <v>279</v>
      </c>
      <c r="H305" s="24">
        <f t="shared" si="34"/>
        <v>20</v>
      </c>
      <c r="I305" s="23">
        <f t="shared" si="35"/>
        <v>299</v>
      </c>
    </row>
    <row r="306" spans="1:9" x14ac:dyDescent="0.25">
      <c r="A306" s="22" t="str">
        <f t="shared" si="30"/>
        <v>City of Yonkers Ward 12 ED 6</v>
      </c>
      <c r="B306" s="11">
        <v>251206</v>
      </c>
      <c r="C306" s="11">
        <v>300</v>
      </c>
      <c r="D306" s="11">
        <v>175</v>
      </c>
      <c r="E306" s="11">
        <v>22</v>
      </c>
      <c r="F306" s="11">
        <v>0</v>
      </c>
      <c r="G306" s="23">
        <f t="shared" si="33"/>
        <v>497</v>
      </c>
      <c r="H306" s="24">
        <f t="shared" si="34"/>
        <v>37</v>
      </c>
      <c r="I306" s="23">
        <f t="shared" si="35"/>
        <v>534</v>
      </c>
    </row>
    <row r="307" spans="1:9" x14ac:dyDescent="0.25">
      <c r="A307" s="22" t="str">
        <f t="shared" si="30"/>
        <v>City of Yonkers Ward 12 ED 7</v>
      </c>
      <c r="B307" s="11">
        <v>251207</v>
      </c>
      <c r="C307" s="11">
        <v>188</v>
      </c>
      <c r="D307" s="11">
        <v>99</v>
      </c>
      <c r="E307" s="11">
        <v>15</v>
      </c>
      <c r="F307" s="11">
        <v>0</v>
      </c>
      <c r="G307" s="23">
        <f t="shared" si="33"/>
        <v>302</v>
      </c>
      <c r="H307" s="24">
        <f t="shared" si="34"/>
        <v>26</v>
      </c>
      <c r="I307" s="23">
        <f t="shared" si="35"/>
        <v>328</v>
      </c>
    </row>
    <row r="308" spans="1:9" x14ac:dyDescent="0.25">
      <c r="A308" s="22" t="str">
        <f t="shared" si="30"/>
        <v>City of Yonkers Ward 12 ED 9</v>
      </c>
      <c r="B308" s="11">
        <v>251209</v>
      </c>
      <c r="C308" s="11">
        <v>130</v>
      </c>
      <c r="D308" s="11">
        <v>81</v>
      </c>
      <c r="E308" s="11">
        <v>8</v>
      </c>
      <c r="F308" s="11">
        <v>0</v>
      </c>
      <c r="G308" s="23">
        <f t="shared" si="33"/>
        <v>219</v>
      </c>
      <c r="H308" s="24">
        <f t="shared" si="34"/>
        <v>4</v>
      </c>
      <c r="I308" s="23">
        <f t="shared" si="35"/>
        <v>223</v>
      </c>
    </row>
    <row r="309" spans="1:9" ht="13.8" thickBot="1" x14ac:dyDescent="0.3">
      <c r="A309" s="18" t="str">
        <f t="shared" si="30"/>
        <v>City of Yonkers Ward 12 ED 13</v>
      </c>
      <c r="B309" s="19">
        <v>251213</v>
      </c>
      <c r="C309" s="19">
        <v>275</v>
      </c>
      <c r="D309" s="19">
        <v>159</v>
      </c>
      <c r="E309" s="19">
        <v>11</v>
      </c>
      <c r="F309" s="19">
        <v>0</v>
      </c>
      <c r="G309" s="19">
        <f t="shared" si="33"/>
        <v>445</v>
      </c>
      <c r="H309" s="26">
        <f t="shared" si="34"/>
        <v>42</v>
      </c>
      <c r="I309" s="19">
        <f t="shared" si="35"/>
        <v>487</v>
      </c>
    </row>
    <row r="310" spans="1:9" x14ac:dyDescent="0.25">
      <c r="B310" s="13" t="s">
        <v>977</v>
      </c>
      <c r="C310" s="11">
        <f>SUM(C304:C309)</f>
        <v>1186</v>
      </c>
      <c r="D310" s="11">
        <f t="shared" ref="D310:I310" si="37">SUM(D304:D309)</f>
        <v>661</v>
      </c>
      <c r="E310" s="11">
        <f t="shared" si="37"/>
        <v>72</v>
      </c>
      <c r="F310" s="11">
        <f t="shared" si="37"/>
        <v>0</v>
      </c>
      <c r="G310" s="11">
        <f t="shared" si="37"/>
        <v>1919</v>
      </c>
      <c r="H310" s="11">
        <f t="shared" si="37"/>
        <v>133</v>
      </c>
      <c r="I310" s="11">
        <f t="shared" si="37"/>
        <v>2052</v>
      </c>
    </row>
    <row r="312" spans="1:9" ht="13.8" x14ac:dyDescent="0.3">
      <c r="A312" s="15" t="s">
        <v>658</v>
      </c>
      <c r="B312" s="12"/>
    </row>
    <row r="313" spans="1:9" ht="13.8" x14ac:dyDescent="0.3">
      <c r="A313" s="15" t="s">
        <v>663</v>
      </c>
      <c r="B313" s="14" t="s">
        <v>659</v>
      </c>
      <c r="C313" s="11">
        <f>SUM(C265,C283,C285,C303,C310)</f>
        <v>5677</v>
      </c>
      <c r="D313" s="11">
        <f t="shared" ref="D313:I313" si="38">SUM(D265,D283,D285,D303,D310)</f>
        <v>5082</v>
      </c>
      <c r="E313" s="11">
        <f t="shared" si="38"/>
        <v>320</v>
      </c>
      <c r="F313" s="11">
        <f t="shared" si="38"/>
        <v>7</v>
      </c>
      <c r="G313" s="11">
        <f t="shared" si="38"/>
        <v>11086</v>
      </c>
      <c r="H313" s="11">
        <f t="shared" si="38"/>
        <v>742</v>
      </c>
      <c r="I313" s="11">
        <f t="shared" si="38"/>
        <v>11828</v>
      </c>
    </row>
    <row r="314" spans="1:9" ht="13.8" x14ac:dyDescent="0.3">
      <c r="A314" s="15"/>
      <c r="B314" s="14"/>
    </row>
    <row r="315" spans="1:9" ht="13.8" x14ac:dyDescent="0.3">
      <c r="A315" s="15" t="s">
        <v>660</v>
      </c>
      <c r="B315" s="12"/>
    </row>
    <row r="316" spans="1:9" ht="13.8" x14ac:dyDescent="0.3">
      <c r="A316" s="15" t="s">
        <v>663</v>
      </c>
      <c r="B316" s="14" t="s">
        <v>659</v>
      </c>
      <c r="C316" s="11">
        <f>SUM(C42,C63,C92,C104,C109,C141,C161)</f>
        <v>35220</v>
      </c>
      <c r="D316" s="11">
        <f t="shared" ref="D316:I316" si="39">SUM(D42,D63,D92,D104,D109,D141,D161)</f>
        <v>25403</v>
      </c>
      <c r="E316" s="11">
        <f t="shared" si="39"/>
        <v>1630</v>
      </c>
      <c r="F316" s="11">
        <f t="shared" si="39"/>
        <v>15</v>
      </c>
      <c r="G316" s="11">
        <f t="shared" si="39"/>
        <v>62268</v>
      </c>
      <c r="H316" s="11">
        <f t="shared" si="39"/>
        <v>3558</v>
      </c>
      <c r="I316" s="11">
        <f t="shared" si="39"/>
        <v>65826</v>
      </c>
    </row>
    <row r="317" spans="1:9" x14ac:dyDescent="0.25">
      <c r="A317" s="16"/>
      <c r="B317" s="12"/>
    </row>
    <row r="318" spans="1:9" ht="13.8" x14ac:dyDescent="0.3">
      <c r="A318" s="15" t="s">
        <v>661</v>
      </c>
      <c r="B318" s="12"/>
    </row>
    <row r="319" spans="1:9" ht="13.8" x14ac:dyDescent="0.3">
      <c r="A319" s="15" t="s">
        <v>663</v>
      </c>
      <c r="B319" s="14" t="s">
        <v>659</v>
      </c>
      <c r="C319" s="11">
        <f>SUM(C200,C215,C263,C265,C283,C285,C303,C310)</f>
        <v>28693</v>
      </c>
      <c r="D319" s="11">
        <f t="shared" ref="D319:I319" si="40">SUM(D200,D215,D263,D265,D283,D285,D303,D310)</f>
        <v>17364</v>
      </c>
      <c r="E319" s="11">
        <f t="shared" si="40"/>
        <v>1587</v>
      </c>
      <c r="F319" s="11">
        <f t="shared" si="40"/>
        <v>15</v>
      </c>
      <c r="G319" s="11">
        <f t="shared" si="40"/>
        <v>47659</v>
      </c>
      <c r="H319" s="11">
        <f t="shared" si="40"/>
        <v>2877</v>
      </c>
      <c r="I319" s="11">
        <f t="shared" si="40"/>
        <v>50536</v>
      </c>
    </row>
    <row r="320" spans="1:9" ht="13.8" x14ac:dyDescent="0.3">
      <c r="A320" s="16"/>
      <c r="B320" s="14" t="s">
        <v>663</v>
      </c>
    </row>
    <row r="321" spans="1:9" ht="13.8" x14ac:dyDescent="0.3">
      <c r="A321" s="15" t="s">
        <v>662</v>
      </c>
      <c r="B321" s="12"/>
    </row>
    <row r="322" spans="1:9" ht="13.8" x14ac:dyDescent="0.3">
      <c r="A322" s="15" t="s">
        <v>663</v>
      </c>
      <c r="B322" s="14" t="s">
        <v>659</v>
      </c>
      <c r="C322" s="11">
        <f>SUM(C319,C316)</f>
        <v>63913</v>
      </c>
      <c r="D322" s="11">
        <f t="shared" ref="D322:I322" si="41">SUM(D319,D316)</f>
        <v>42767</v>
      </c>
      <c r="E322" s="11">
        <f t="shared" si="41"/>
        <v>3217</v>
      </c>
      <c r="F322" s="11">
        <f t="shared" si="41"/>
        <v>30</v>
      </c>
      <c r="G322" s="11">
        <f t="shared" si="41"/>
        <v>109927</v>
      </c>
      <c r="H322" s="11">
        <f t="shared" si="41"/>
        <v>6435</v>
      </c>
      <c r="I322" s="11">
        <f t="shared" si="41"/>
        <v>116362</v>
      </c>
    </row>
  </sheetData>
  <pageMargins left="0" right="0" top="1.75" bottom="0.75" header="1.25" footer="0"/>
  <pageSetup orientation="landscape" horizontalDpi="300" verticalDpi="300" r:id="rId1"/>
  <headerFooter alignWithMargins="0">
    <oddHeader>&amp;L&amp;"Arial Black,Regular"2022 GENERAL&amp;C&amp;"Arial Black,Regular"&amp;16  37TH - SENATORIAL DISTRICT&amp;R&amp;"Arial Black,Regular"&amp;P OF 630</oddHeader>
  </headerFooter>
  <rowBreaks count="18" manualBreakCount="18">
    <brk id="42" max="16383" man="1"/>
    <brk id="63" max="16383" man="1"/>
    <brk id="78" max="16383" man="1"/>
    <brk id="92" max="16383" man="1"/>
    <brk id="104" max="16383" man="1"/>
    <brk id="109" max="16383" man="1"/>
    <brk id="127" max="16383" man="1"/>
    <brk id="141" max="16383" man="1"/>
    <brk id="161" max="16383" man="1"/>
    <brk id="182" max="16383" man="1"/>
    <brk id="200" max="16383" man="1"/>
    <brk id="215" max="16383" man="1"/>
    <brk id="263" max="16383" man="1"/>
    <brk id="265" max="16383" man="1"/>
    <brk id="283" max="16383" man="1"/>
    <brk id="285" max="16383" man="1"/>
    <brk id="303" max="16383" man="1"/>
    <brk id="310"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232"/>
  <sheetViews>
    <sheetView topLeftCell="A211" zoomScaleNormal="100" workbookViewId="0">
      <selection activeCell="C6" sqref="C6"/>
    </sheetView>
  </sheetViews>
  <sheetFormatPr defaultRowHeight="13.2" x14ac:dyDescent="0.25"/>
  <cols>
    <col min="1" max="1" width="25" bestFit="1" customWidth="1"/>
  </cols>
  <sheetData>
    <row r="1" spans="1:9" ht="13.8" x14ac:dyDescent="0.3">
      <c r="A1" s="1" t="s">
        <v>663</v>
      </c>
      <c r="B1" s="2"/>
      <c r="C1" s="2" t="s">
        <v>684</v>
      </c>
      <c r="D1" s="2" t="s">
        <v>664</v>
      </c>
      <c r="E1" s="2" t="s">
        <v>686</v>
      </c>
      <c r="F1" s="2" t="s">
        <v>982</v>
      </c>
      <c r="G1" s="3"/>
      <c r="H1" s="3"/>
      <c r="I1" s="3"/>
    </row>
    <row r="2" spans="1:9" ht="108" customHeight="1" thickBot="1" x14ac:dyDescent="0.3">
      <c r="A2" s="4"/>
      <c r="B2" s="5" t="s">
        <v>665</v>
      </c>
      <c r="C2" s="5" t="s">
        <v>1065</v>
      </c>
      <c r="D2" s="5" t="s">
        <v>1066</v>
      </c>
      <c r="E2" s="5" t="s">
        <v>1065</v>
      </c>
      <c r="F2" s="5" t="s">
        <v>984</v>
      </c>
      <c r="G2" s="5" t="s">
        <v>666</v>
      </c>
      <c r="H2" s="5" t="s">
        <v>667</v>
      </c>
      <c r="I2" s="5" t="s">
        <v>668</v>
      </c>
    </row>
    <row r="3" spans="1:9" x14ac:dyDescent="0.25">
      <c r="A3" t="str">
        <f t="shared" ref="A3:A71" si="0">VLOOKUP(B3,KEY,3,FALSE)</f>
        <v>Town of Bedford - 1</v>
      </c>
      <c r="B3" s="11">
        <v>10001</v>
      </c>
      <c r="C3" s="11">
        <v>149</v>
      </c>
      <c r="D3" s="11">
        <v>89</v>
      </c>
      <c r="E3" s="11">
        <v>11</v>
      </c>
      <c r="F3" s="11">
        <v>0</v>
      </c>
      <c r="G3" s="11">
        <f t="shared" ref="G3:G38" si="1">SUM(C3:F3)</f>
        <v>249</v>
      </c>
      <c r="H3" s="11">
        <f>SUM(I3-G3)</f>
        <v>12</v>
      </c>
      <c r="I3" s="11">
        <f t="shared" ref="I3:I38" si="2">VLOOKUP(B3,KEY,2,FALSE)</f>
        <v>261</v>
      </c>
    </row>
    <row r="4" spans="1:9" x14ac:dyDescent="0.25">
      <c r="A4" t="str">
        <f t="shared" si="0"/>
        <v>Town of Bedford - 2</v>
      </c>
      <c r="B4" s="11">
        <v>10002</v>
      </c>
      <c r="C4" s="11">
        <v>213</v>
      </c>
      <c r="D4" s="11">
        <v>114</v>
      </c>
      <c r="E4" s="11">
        <v>12</v>
      </c>
      <c r="F4" s="11">
        <v>0</v>
      </c>
      <c r="G4" s="11">
        <f t="shared" si="1"/>
        <v>339</v>
      </c>
      <c r="H4" s="11">
        <f t="shared" ref="H4:H38" si="3">SUM(I4-G4)</f>
        <v>11</v>
      </c>
      <c r="I4" s="11">
        <f t="shared" si="2"/>
        <v>350</v>
      </c>
    </row>
    <row r="5" spans="1:9" x14ac:dyDescent="0.25">
      <c r="A5" t="str">
        <f t="shared" si="0"/>
        <v>Town of Bedford - 3</v>
      </c>
      <c r="B5" s="11">
        <v>10003</v>
      </c>
      <c r="C5" s="11">
        <v>303</v>
      </c>
      <c r="D5" s="11">
        <v>178</v>
      </c>
      <c r="E5" s="11">
        <v>16</v>
      </c>
      <c r="F5" s="11">
        <v>0</v>
      </c>
      <c r="G5" s="11">
        <f t="shared" si="1"/>
        <v>497</v>
      </c>
      <c r="H5" s="11">
        <f t="shared" si="3"/>
        <v>23</v>
      </c>
      <c r="I5" s="11">
        <f t="shared" si="2"/>
        <v>520</v>
      </c>
    </row>
    <row r="6" spans="1:9" x14ac:dyDescent="0.25">
      <c r="A6" t="str">
        <f t="shared" si="0"/>
        <v>Town of Bedford - 4</v>
      </c>
      <c r="B6" s="11">
        <v>10004</v>
      </c>
      <c r="C6" s="11">
        <v>240</v>
      </c>
      <c r="D6" s="11">
        <v>169</v>
      </c>
      <c r="E6" s="11">
        <v>21</v>
      </c>
      <c r="F6" s="11">
        <v>3</v>
      </c>
      <c r="G6" s="11">
        <f t="shared" si="1"/>
        <v>433</v>
      </c>
      <c r="H6" s="11">
        <f t="shared" si="3"/>
        <v>26</v>
      </c>
      <c r="I6" s="11">
        <f t="shared" si="2"/>
        <v>459</v>
      </c>
    </row>
    <row r="7" spans="1:9" x14ac:dyDescent="0.25">
      <c r="A7" s="22" t="str">
        <f t="shared" si="0"/>
        <v>Town of Bedford - 5</v>
      </c>
      <c r="B7" s="11">
        <v>10005</v>
      </c>
      <c r="C7" s="11">
        <v>212</v>
      </c>
      <c r="D7" s="11">
        <v>156</v>
      </c>
      <c r="E7" s="11">
        <v>12</v>
      </c>
      <c r="F7" s="11">
        <v>0</v>
      </c>
      <c r="G7" s="23">
        <f t="shared" si="1"/>
        <v>380</v>
      </c>
      <c r="H7" s="23">
        <f t="shared" si="3"/>
        <v>15</v>
      </c>
      <c r="I7" s="23">
        <f t="shared" si="2"/>
        <v>395</v>
      </c>
    </row>
    <row r="8" spans="1:9" x14ac:dyDescent="0.25">
      <c r="A8" s="22" t="str">
        <f t="shared" si="0"/>
        <v>Town of Bedford - 6</v>
      </c>
      <c r="B8" s="11">
        <v>10006</v>
      </c>
      <c r="C8" s="11">
        <v>254</v>
      </c>
      <c r="D8" s="11">
        <v>95</v>
      </c>
      <c r="E8" s="11">
        <v>7</v>
      </c>
      <c r="F8" s="11">
        <v>0</v>
      </c>
      <c r="G8" s="23">
        <f t="shared" si="1"/>
        <v>356</v>
      </c>
      <c r="H8" s="23">
        <f t="shared" si="3"/>
        <v>10</v>
      </c>
      <c r="I8" s="23">
        <f t="shared" si="2"/>
        <v>366</v>
      </c>
    </row>
    <row r="9" spans="1:9" x14ac:dyDescent="0.25">
      <c r="A9" s="22" t="str">
        <f t="shared" si="0"/>
        <v>Town of Bedford - 7</v>
      </c>
      <c r="B9" s="11">
        <v>10007</v>
      </c>
      <c r="C9" s="11">
        <v>48</v>
      </c>
      <c r="D9" s="11">
        <v>43</v>
      </c>
      <c r="E9" s="11">
        <v>3</v>
      </c>
      <c r="F9" s="11">
        <v>0</v>
      </c>
      <c r="G9" s="23">
        <f t="shared" si="1"/>
        <v>94</v>
      </c>
      <c r="H9" s="23">
        <f t="shared" si="3"/>
        <v>3</v>
      </c>
      <c r="I9" s="23">
        <f t="shared" si="2"/>
        <v>97</v>
      </c>
    </row>
    <row r="10" spans="1:9" x14ac:dyDescent="0.25">
      <c r="A10" s="22" t="str">
        <f t="shared" si="0"/>
        <v>Town of Bedford - 8</v>
      </c>
      <c r="B10" s="11">
        <v>10008</v>
      </c>
      <c r="C10" s="11">
        <v>420</v>
      </c>
      <c r="D10" s="11">
        <v>155</v>
      </c>
      <c r="E10" s="11">
        <v>23</v>
      </c>
      <c r="F10" s="11">
        <v>0</v>
      </c>
      <c r="G10" s="23">
        <f t="shared" si="1"/>
        <v>598</v>
      </c>
      <c r="H10" s="23">
        <f t="shared" si="3"/>
        <v>24</v>
      </c>
      <c r="I10" s="23">
        <f t="shared" si="2"/>
        <v>622</v>
      </c>
    </row>
    <row r="11" spans="1:9" x14ac:dyDescent="0.25">
      <c r="A11" s="22" t="str">
        <f t="shared" si="0"/>
        <v>Town of Bedford - 9</v>
      </c>
      <c r="B11" s="11">
        <v>10009</v>
      </c>
      <c r="C11" s="11">
        <v>292</v>
      </c>
      <c r="D11" s="11">
        <v>148</v>
      </c>
      <c r="E11" s="11">
        <v>10</v>
      </c>
      <c r="F11" s="11">
        <v>0</v>
      </c>
      <c r="G11" s="23">
        <f t="shared" si="1"/>
        <v>450</v>
      </c>
      <c r="H11" s="23">
        <f t="shared" si="3"/>
        <v>19</v>
      </c>
      <c r="I11" s="23">
        <f t="shared" si="2"/>
        <v>469</v>
      </c>
    </row>
    <row r="12" spans="1:9" x14ac:dyDescent="0.25">
      <c r="A12" s="22" t="str">
        <f t="shared" si="0"/>
        <v>Town of Bedford - 10</v>
      </c>
      <c r="B12" s="11">
        <v>10010</v>
      </c>
      <c r="C12" s="11">
        <v>327</v>
      </c>
      <c r="D12" s="11">
        <v>194</v>
      </c>
      <c r="E12" s="11">
        <v>14</v>
      </c>
      <c r="F12" s="11">
        <v>0</v>
      </c>
      <c r="G12" s="23">
        <f t="shared" si="1"/>
        <v>535</v>
      </c>
      <c r="H12" s="23">
        <f t="shared" si="3"/>
        <v>25</v>
      </c>
      <c r="I12" s="23">
        <f t="shared" si="2"/>
        <v>560</v>
      </c>
    </row>
    <row r="13" spans="1:9" x14ac:dyDescent="0.25">
      <c r="A13" s="22" t="str">
        <f t="shared" si="0"/>
        <v>Town of Bedford - 11</v>
      </c>
      <c r="B13" s="11">
        <v>10011</v>
      </c>
      <c r="C13" s="11">
        <v>246</v>
      </c>
      <c r="D13" s="11">
        <v>148</v>
      </c>
      <c r="E13" s="11">
        <v>12</v>
      </c>
      <c r="F13" s="11">
        <v>0</v>
      </c>
      <c r="G13" s="23">
        <f t="shared" si="1"/>
        <v>406</v>
      </c>
      <c r="H13" s="23">
        <f t="shared" si="3"/>
        <v>18</v>
      </c>
      <c r="I13" s="23">
        <f t="shared" si="2"/>
        <v>424</v>
      </c>
    </row>
    <row r="14" spans="1:9" x14ac:dyDescent="0.25">
      <c r="A14" s="22" t="str">
        <f t="shared" si="0"/>
        <v>Town of Bedford - 12</v>
      </c>
      <c r="B14" s="11">
        <v>10012</v>
      </c>
      <c r="C14" s="11">
        <v>250</v>
      </c>
      <c r="D14" s="11">
        <v>184</v>
      </c>
      <c r="E14" s="11">
        <v>10</v>
      </c>
      <c r="F14" s="11">
        <v>0</v>
      </c>
      <c r="G14" s="23">
        <f t="shared" si="1"/>
        <v>444</v>
      </c>
      <c r="H14" s="23">
        <f t="shared" si="3"/>
        <v>7</v>
      </c>
      <c r="I14" s="23">
        <f t="shared" si="2"/>
        <v>451</v>
      </c>
    </row>
    <row r="15" spans="1:9" x14ac:dyDescent="0.25">
      <c r="A15" s="22" t="str">
        <f t="shared" si="0"/>
        <v>Town of Bedford - 13</v>
      </c>
      <c r="B15" s="11">
        <v>10013</v>
      </c>
      <c r="C15" s="11">
        <v>238</v>
      </c>
      <c r="D15" s="11">
        <v>142</v>
      </c>
      <c r="E15" s="11">
        <v>6</v>
      </c>
      <c r="F15" s="11">
        <v>0</v>
      </c>
      <c r="G15" s="23">
        <f t="shared" si="1"/>
        <v>386</v>
      </c>
      <c r="H15" s="23">
        <f t="shared" si="3"/>
        <v>10</v>
      </c>
      <c r="I15" s="23">
        <f t="shared" si="2"/>
        <v>396</v>
      </c>
    </row>
    <row r="16" spans="1:9" x14ac:dyDescent="0.25">
      <c r="A16" s="22" t="str">
        <f t="shared" si="0"/>
        <v>Town of Bedford - 14</v>
      </c>
      <c r="B16" s="11">
        <v>10014</v>
      </c>
      <c r="C16" s="11">
        <v>338</v>
      </c>
      <c r="D16" s="11">
        <v>156</v>
      </c>
      <c r="E16" s="11">
        <v>25</v>
      </c>
      <c r="F16" s="11">
        <v>0</v>
      </c>
      <c r="G16" s="23">
        <f t="shared" si="1"/>
        <v>519</v>
      </c>
      <c r="H16" s="23">
        <f t="shared" si="3"/>
        <v>7</v>
      </c>
      <c r="I16" s="23">
        <f t="shared" si="2"/>
        <v>526</v>
      </c>
    </row>
    <row r="17" spans="1:9" x14ac:dyDescent="0.25">
      <c r="A17" s="22" t="str">
        <f t="shared" si="0"/>
        <v>Town of Bedford - 15</v>
      </c>
      <c r="B17" s="11">
        <v>10015</v>
      </c>
      <c r="C17" s="11">
        <v>271</v>
      </c>
      <c r="D17" s="11">
        <v>115</v>
      </c>
      <c r="E17" s="11">
        <v>19</v>
      </c>
      <c r="F17" s="11">
        <v>0</v>
      </c>
      <c r="G17" s="23">
        <f t="shared" si="1"/>
        <v>405</v>
      </c>
      <c r="H17" s="23">
        <f t="shared" si="3"/>
        <v>8</v>
      </c>
      <c r="I17" s="23">
        <f t="shared" si="2"/>
        <v>413</v>
      </c>
    </row>
    <row r="18" spans="1:9" x14ac:dyDescent="0.25">
      <c r="A18" s="22" t="str">
        <f t="shared" si="0"/>
        <v>Town of Bedford - 16</v>
      </c>
      <c r="B18" s="11">
        <v>10016</v>
      </c>
      <c r="C18" s="11">
        <v>327</v>
      </c>
      <c r="D18" s="11">
        <v>150</v>
      </c>
      <c r="E18" s="11">
        <v>13</v>
      </c>
      <c r="F18" s="11">
        <v>0</v>
      </c>
      <c r="G18" s="23">
        <f t="shared" si="1"/>
        <v>490</v>
      </c>
      <c r="H18" s="23">
        <f t="shared" si="3"/>
        <v>19</v>
      </c>
      <c r="I18" s="23">
        <f t="shared" si="2"/>
        <v>509</v>
      </c>
    </row>
    <row r="19" spans="1:9" x14ac:dyDescent="0.25">
      <c r="A19" s="22" t="str">
        <f t="shared" si="0"/>
        <v>Town of Bedford - 17</v>
      </c>
      <c r="B19" s="11">
        <v>10017</v>
      </c>
      <c r="C19" s="11">
        <v>162</v>
      </c>
      <c r="D19" s="11">
        <v>104</v>
      </c>
      <c r="E19" s="11">
        <v>9</v>
      </c>
      <c r="F19" s="11">
        <v>0</v>
      </c>
      <c r="G19" s="23">
        <f t="shared" si="1"/>
        <v>275</v>
      </c>
      <c r="H19" s="23">
        <f t="shared" si="3"/>
        <v>12</v>
      </c>
      <c r="I19" s="23">
        <f t="shared" si="2"/>
        <v>287</v>
      </c>
    </row>
    <row r="20" spans="1:9" ht="13.8" thickBot="1" x14ac:dyDescent="0.3">
      <c r="A20" s="18" t="str">
        <f t="shared" si="0"/>
        <v>Town of Bedford - 18</v>
      </c>
      <c r="B20" s="19">
        <v>10018</v>
      </c>
      <c r="C20" s="19">
        <v>110</v>
      </c>
      <c r="D20" s="19">
        <v>59</v>
      </c>
      <c r="E20" s="19">
        <v>10</v>
      </c>
      <c r="F20" s="19">
        <v>1</v>
      </c>
      <c r="G20" s="19">
        <f t="shared" si="1"/>
        <v>180</v>
      </c>
      <c r="H20" s="19">
        <f t="shared" si="3"/>
        <v>31</v>
      </c>
      <c r="I20" s="19">
        <f t="shared" si="2"/>
        <v>211</v>
      </c>
    </row>
    <row r="21" spans="1:9" x14ac:dyDescent="0.25">
      <c r="A21" s="22"/>
      <c r="B21" s="13" t="s">
        <v>977</v>
      </c>
      <c r="C21" s="11">
        <f>SUM(C3:C20)</f>
        <v>4400</v>
      </c>
      <c r="D21" s="11">
        <f t="shared" ref="D21:I21" si="4">SUM(D3:D20)</f>
        <v>2399</v>
      </c>
      <c r="E21" s="11">
        <f t="shared" si="4"/>
        <v>233</v>
      </c>
      <c r="F21" s="11">
        <f t="shared" si="4"/>
        <v>4</v>
      </c>
      <c r="G21" s="11">
        <f t="shared" si="4"/>
        <v>7036</v>
      </c>
      <c r="H21" s="11">
        <f t="shared" si="4"/>
        <v>280</v>
      </c>
      <c r="I21" s="11">
        <f t="shared" si="4"/>
        <v>7316</v>
      </c>
    </row>
    <row r="22" spans="1:9" x14ac:dyDescent="0.25">
      <c r="A22" s="22" t="str">
        <f t="shared" si="0"/>
        <v>Town of Cortlandt - 1</v>
      </c>
      <c r="B22" s="11">
        <v>20001</v>
      </c>
      <c r="C22" s="11">
        <v>175</v>
      </c>
      <c r="D22" s="11">
        <v>278</v>
      </c>
      <c r="E22" s="11">
        <v>15</v>
      </c>
      <c r="F22" s="11">
        <v>0</v>
      </c>
      <c r="G22" s="23">
        <f t="shared" si="1"/>
        <v>468</v>
      </c>
      <c r="H22" s="23">
        <f t="shared" si="3"/>
        <v>31</v>
      </c>
      <c r="I22" s="23">
        <f t="shared" si="2"/>
        <v>499</v>
      </c>
    </row>
    <row r="23" spans="1:9" x14ac:dyDescent="0.25">
      <c r="A23" s="22" t="str">
        <f t="shared" si="0"/>
        <v>Town of Cortlandt - 2</v>
      </c>
      <c r="B23" s="11">
        <v>20002</v>
      </c>
      <c r="C23" s="11">
        <v>124</v>
      </c>
      <c r="D23" s="11">
        <v>197</v>
      </c>
      <c r="E23" s="11">
        <v>8</v>
      </c>
      <c r="F23" s="11">
        <v>0</v>
      </c>
      <c r="G23" s="23">
        <f t="shared" si="1"/>
        <v>329</v>
      </c>
      <c r="H23" s="23">
        <f t="shared" si="3"/>
        <v>15</v>
      </c>
      <c r="I23" s="23">
        <f t="shared" si="2"/>
        <v>344</v>
      </c>
    </row>
    <row r="24" spans="1:9" x14ac:dyDescent="0.25">
      <c r="A24" s="22" t="str">
        <f t="shared" si="0"/>
        <v>Town of Cortlandt - 3</v>
      </c>
      <c r="B24" s="11">
        <v>20003</v>
      </c>
      <c r="C24" s="11">
        <v>72</v>
      </c>
      <c r="D24" s="11">
        <v>121</v>
      </c>
      <c r="E24" s="11">
        <v>9</v>
      </c>
      <c r="F24" s="11">
        <v>0</v>
      </c>
      <c r="G24" s="23">
        <f t="shared" si="1"/>
        <v>202</v>
      </c>
      <c r="H24" s="23">
        <f t="shared" si="3"/>
        <v>12</v>
      </c>
      <c r="I24" s="23">
        <f t="shared" si="2"/>
        <v>214</v>
      </c>
    </row>
    <row r="25" spans="1:9" x14ac:dyDescent="0.25">
      <c r="A25" s="22" t="str">
        <f t="shared" si="0"/>
        <v>Town of Cortlandt - 4</v>
      </c>
      <c r="B25" s="11">
        <v>20004</v>
      </c>
      <c r="C25" s="11">
        <v>212</v>
      </c>
      <c r="D25" s="11">
        <v>233</v>
      </c>
      <c r="E25" s="11">
        <v>20</v>
      </c>
      <c r="F25" s="11">
        <v>0</v>
      </c>
      <c r="G25" s="23">
        <f t="shared" si="1"/>
        <v>465</v>
      </c>
      <c r="H25" s="23">
        <f t="shared" si="3"/>
        <v>17</v>
      </c>
      <c r="I25" s="23">
        <f t="shared" si="2"/>
        <v>482</v>
      </c>
    </row>
    <row r="26" spans="1:9" x14ac:dyDescent="0.25">
      <c r="A26" s="22" t="str">
        <f t="shared" si="0"/>
        <v>Town of Cortlandt - 5</v>
      </c>
      <c r="B26" s="11">
        <v>20005</v>
      </c>
      <c r="C26" s="11">
        <v>277</v>
      </c>
      <c r="D26" s="11">
        <v>170</v>
      </c>
      <c r="E26" s="11">
        <v>10</v>
      </c>
      <c r="F26" s="11">
        <v>0</v>
      </c>
      <c r="G26" s="23">
        <f t="shared" si="1"/>
        <v>457</v>
      </c>
      <c r="H26" s="23">
        <f t="shared" si="3"/>
        <v>26</v>
      </c>
      <c r="I26" s="23">
        <f t="shared" si="2"/>
        <v>483</v>
      </c>
    </row>
    <row r="27" spans="1:9" x14ac:dyDescent="0.25">
      <c r="A27" s="22" t="str">
        <f t="shared" si="0"/>
        <v>Town of Cortlandt - 6</v>
      </c>
      <c r="B27" s="11">
        <v>20006</v>
      </c>
      <c r="C27" s="11">
        <v>389</v>
      </c>
      <c r="D27" s="11">
        <v>89</v>
      </c>
      <c r="E27" s="11">
        <v>39</v>
      </c>
      <c r="F27" s="11">
        <v>0</v>
      </c>
      <c r="G27" s="23">
        <f t="shared" si="1"/>
        <v>517</v>
      </c>
      <c r="H27" s="23">
        <f t="shared" si="3"/>
        <v>19</v>
      </c>
      <c r="I27" s="23">
        <f t="shared" si="2"/>
        <v>536</v>
      </c>
    </row>
    <row r="28" spans="1:9" x14ac:dyDescent="0.25">
      <c r="A28" s="22" t="str">
        <f t="shared" si="0"/>
        <v>Town of Cortlandt - 7</v>
      </c>
      <c r="B28" s="11">
        <v>20007</v>
      </c>
      <c r="C28" s="11">
        <v>251</v>
      </c>
      <c r="D28" s="11">
        <v>88</v>
      </c>
      <c r="E28" s="11">
        <v>49</v>
      </c>
      <c r="F28" s="11">
        <v>0</v>
      </c>
      <c r="G28" s="23">
        <f t="shared" si="1"/>
        <v>388</v>
      </c>
      <c r="H28" s="23">
        <f t="shared" si="3"/>
        <v>15</v>
      </c>
      <c r="I28" s="23">
        <f t="shared" si="2"/>
        <v>403</v>
      </c>
    </row>
    <row r="29" spans="1:9" x14ac:dyDescent="0.25">
      <c r="A29" s="22" t="str">
        <f t="shared" si="0"/>
        <v>Town of Cortlandt - 8</v>
      </c>
      <c r="B29" s="11">
        <v>20008</v>
      </c>
      <c r="C29" s="11">
        <v>282</v>
      </c>
      <c r="D29" s="11">
        <v>107</v>
      </c>
      <c r="E29" s="11">
        <v>39</v>
      </c>
      <c r="F29" s="11">
        <v>0</v>
      </c>
      <c r="G29" s="23">
        <f t="shared" si="1"/>
        <v>428</v>
      </c>
      <c r="H29" s="23">
        <f t="shared" si="3"/>
        <v>11</v>
      </c>
      <c r="I29" s="23">
        <f t="shared" si="2"/>
        <v>439</v>
      </c>
    </row>
    <row r="30" spans="1:9" x14ac:dyDescent="0.25">
      <c r="A30" s="22" t="str">
        <f t="shared" si="0"/>
        <v>Town of Cortlandt - 9</v>
      </c>
      <c r="B30" s="11">
        <v>20009</v>
      </c>
      <c r="C30" s="11">
        <v>203</v>
      </c>
      <c r="D30" s="11">
        <v>77</v>
      </c>
      <c r="E30" s="11">
        <v>34</v>
      </c>
      <c r="F30" s="11">
        <v>0</v>
      </c>
      <c r="G30" s="23">
        <f t="shared" si="1"/>
        <v>314</v>
      </c>
      <c r="H30" s="23">
        <f t="shared" si="3"/>
        <v>7</v>
      </c>
      <c r="I30" s="23">
        <f t="shared" si="2"/>
        <v>321</v>
      </c>
    </row>
    <row r="31" spans="1:9" x14ac:dyDescent="0.25">
      <c r="A31" s="22" t="str">
        <f t="shared" si="0"/>
        <v>Town of Cortlandt - 10</v>
      </c>
      <c r="B31" s="11">
        <v>20010</v>
      </c>
      <c r="C31" s="11">
        <v>382</v>
      </c>
      <c r="D31" s="11">
        <v>167</v>
      </c>
      <c r="E31" s="11">
        <v>56</v>
      </c>
      <c r="F31" s="11">
        <v>0</v>
      </c>
      <c r="G31" s="23">
        <f t="shared" si="1"/>
        <v>605</v>
      </c>
      <c r="H31" s="23">
        <f t="shared" si="3"/>
        <v>22</v>
      </c>
      <c r="I31" s="23">
        <f t="shared" si="2"/>
        <v>627</v>
      </c>
    </row>
    <row r="32" spans="1:9" x14ac:dyDescent="0.25">
      <c r="A32" s="22" t="str">
        <f t="shared" si="0"/>
        <v>Town of Cortlandt - 11</v>
      </c>
      <c r="B32" s="11">
        <v>20011</v>
      </c>
      <c r="C32" s="11">
        <v>274</v>
      </c>
      <c r="D32" s="11">
        <v>209</v>
      </c>
      <c r="E32" s="11">
        <v>23</v>
      </c>
      <c r="F32" s="11">
        <v>0</v>
      </c>
      <c r="G32" s="23">
        <f t="shared" si="1"/>
        <v>506</v>
      </c>
      <c r="H32" s="23">
        <f t="shared" si="3"/>
        <v>11</v>
      </c>
      <c r="I32" s="23">
        <f t="shared" si="2"/>
        <v>517</v>
      </c>
    </row>
    <row r="33" spans="1:9" x14ac:dyDescent="0.25">
      <c r="A33" s="22" t="str">
        <f t="shared" si="0"/>
        <v>Town of Cortlandt - 12</v>
      </c>
      <c r="B33" s="11">
        <v>20012</v>
      </c>
      <c r="C33" s="11">
        <v>214</v>
      </c>
      <c r="D33" s="11">
        <v>186</v>
      </c>
      <c r="E33" s="11">
        <v>16</v>
      </c>
      <c r="F33" s="11">
        <v>0</v>
      </c>
      <c r="G33" s="23">
        <f t="shared" si="1"/>
        <v>416</v>
      </c>
      <c r="H33" s="23">
        <f t="shared" si="3"/>
        <v>18</v>
      </c>
      <c r="I33" s="23">
        <f t="shared" si="2"/>
        <v>434</v>
      </c>
    </row>
    <row r="34" spans="1:9" x14ac:dyDescent="0.25">
      <c r="A34" s="22" t="str">
        <f t="shared" si="0"/>
        <v>Town of Cortlandt - 13</v>
      </c>
      <c r="B34" s="11">
        <v>20013</v>
      </c>
      <c r="C34" s="11">
        <v>381</v>
      </c>
      <c r="D34" s="11">
        <v>378</v>
      </c>
      <c r="E34" s="11">
        <v>41</v>
      </c>
      <c r="F34" s="11">
        <v>1</v>
      </c>
      <c r="G34" s="23">
        <f t="shared" si="1"/>
        <v>801</v>
      </c>
      <c r="H34" s="23">
        <f t="shared" si="3"/>
        <v>35</v>
      </c>
      <c r="I34" s="23">
        <f t="shared" si="2"/>
        <v>836</v>
      </c>
    </row>
    <row r="35" spans="1:9" x14ac:dyDescent="0.25">
      <c r="A35" s="22" t="str">
        <f t="shared" si="0"/>
        <v>Town of Cortlandt - 14</v>
      </c>
      <c r="B35" s="11">
        <v>20014</v>
      </c>
      <c r="C35" s="11">
        <v>246</v>
      </c>
      <c r="D35" s="11">
        <v>215</v>
      </c>
      <c r="E35" s="11">
        <v>14</v>
      </c>
      <c r="F35" s="11">
        <v>0</v>
      </c>
      <c r="G35" s="23">
        <f t="shared" si="1"/>
        <v>475</v>
      </c>
      <c r="H35" s="23">
        <f t="shared" si="3"/>
        <v>20</v>
      </c>
      <c r="I35" s="23">
        <f t="shared" si="2"/>
        <v>495</v>
      </c>
    </row>
    <row r="36" spans="1:9" x14ac:dyDescent="0.25">
      <c r="A36" s="22" t="str">
        <f t="shared" si="0"/>
        <v>Town of Cortlandt - 15</v>
      </c>
      <c r="B36" s="11">
        <v>20015</v>
      </c>
      <c r="C36" s="11">
        <v>349</v>
      </c>
      <c r="D36" s="11">
        <v>273</v>
      </c>
      <c r="E36" s="11">
        <v>14</v>
      </c>
      <c r="F36" s="11">
        <v>0</v>
      </c>
      <c r="G36" s="23">
        <f t="shared" si="1"/>
        <v>636</v>
      </c>
      <c r="H36" s="23">
        <f t="shared" si="3"/>
        <v>18</v>
      </c>
      <c r="I36" s="23">
        <f t="shared" si="2"/>
        <v>654</v>
      </c>
    </row>
    <row r="37" spans="1:9" x14ac:dyDescent="0.25">
      <c r="A37" s="22" t="str">
        <f t="shared" si="0"/>
        <v>Town of Cortlandt - 16</v>
      </c>
      <c r="B37" s="11">
        <v>20016</v>
      </c>
      <c r="C37" s="11">
        <v>103</v>
      </c>
      <c r="D37" s="11">
        <v>190</v>
      </c>
      <c r="E37" s="11">
        <v>12</v>
      </c>
      <c r="F37" s="11">
        <v>0</v>
      </c>
      <c r="G37" s="23">
        <f t="shared" si="1"/>
        <v>305</v>
      </c>
      <c r="H37" s="23">
        <f t="shared" si="3"/>
        <v>17</v>
      </c>
      <c r="I37" s="23">
        <f t="shared" si="2"/>
        <v>322</v>
      </c>
    </row>
    <row r="38" spans="1:9" x14ac:dyDescent="0.25">
      <c r="A38" s="22" t="str">
        <f t="shared" si="0"/>
        <v>Town of Cortlandt - 17</v>
      </c>
      <c r="B38" s="11">
        <v>20017</v>
      </c>
      <c r="C38" s="11">
        <v>155</v>
      </c>
      <c r="D38" s="11">
        <v>127</v>
      </c>
      <c r="E38" s="11">
        <v>17</v>
      </c>
      <c r="F38" s="11">
        <v>0</v>
      </c>
      <c r="G38" s="23">
        <f t="shared" si="1"/>
        <v>299</v>
      </c>
      <c r="H38" s="23">
        <f t="shared" si="3"/>
        <v>9</v>
      </c>
      <c r="I38" s="23">
        <f t="shared" si="2"/>
        <v>308</v>
      </c>
    </row>
    <row r="39" spans="1:9" x14ac:dyDescent="0.25">
      <c r="A39" s="22" t="str">
        <f t="shared" si="0"/>
        <v>Town of Cortlandt - 18</v>
      </c>
      <c r="B39" s="11">
        <v>20018</v>
      </c>
      <c r="C39" s="11">
        <v>179</v>
      </c>
      <c r="D39" s="11">
        <v>167</v>
      </c>
      <c r="E39" s="11">
        <v>15</v>
      </c>
      <c r="F39" s="11">
        <v>0</v>
      </c>
      <c r="G39" s="23">
        <f t="shared" ref="G39:G107" si="5">SUM(C39:F39)</f>
        <v>361</v>
      </c>
      <c r="H39" s="23">
        <f t="shared" ref="H39:H107" si="6">SUM(I39-G39)</f>
        <v>16</v>
      </c>
      <c r="I39" s="23">
        <f t="shared" ref="I39:I107" si="7">VLOOKUP(B39,KEY,2,FALSE)</f>
        <v>377</v>
      </c>
    </row>
    <row r="40" spans="1:9" x14ac:dyDescent="0.25">
      <c r="A40" s="22" t="str">
        <f t="shared" si="0"/>
        <v>Town of Cortlandt - 19</v>
      </c>
      <c r="B40" s="11">
        <v>20019</v>
      </c>
      <c r="C40" s="11">
        <v>138</v>
      </c>
      <c r="D40" s="11">
        <v>50</v>
      </c>
      <c r="E40" s="11">
        <v>23</v>
      </c>
      <c r="F40" s="11">
        <v>0</v>
      </c>
      <c r="G40" s="23">
        <f t="shared" si="5"/>
        <v>211</v>
      </c>
      <c r="H40" s="23">
        <f t="shared" si="6"/>
        <v>4</v>
      </c>
      <c r="I40" s="23">
        <f t="shared" si="7"/>
        <v>215</v>
      </c>
    </row>
    <row r="41" spans="1:9" x14ac:dyDescent="0.25">
      <c r="A41" s="22" t="str">
        <f t="shared" si="0"/>
        <v>Town of Cortlandt - 20</v>
      </c>
      <c r="B41" s="11">
        <v>20020</v>
      </c>
      <c r="C41" s="11">
        <v>204</v>
      </c>
      <c r="D41" s="11">
        <v>206</v>
      </c>
      <c r="E41" s="11">
        <v>17</v>
      </c>
      <c r="F41" s="11">
        <v>0</v>
      </c>
      <c r="G41" s="23">
        <f t="shared" si="5"/>
        <v>427</v>
      </c>
      <c r="H41" s="23">
        <f t="shared" si="6"/>
        <v>17</v>
      </c>
      <c r="I41" s="23">
        <f t="shared" si="7"/>
        <v>444</v>
      </c>
    </row>
    <row r="42" spans="1:9" x14ac:dyDescent="0.25">
      <c r="A42" s="22" t="str">
        <f t="shared" si="0"/>
        <v>Town of Cortlandt - 21</v>
      </c>
      <c r="B42" s="11">
        <v>20021</v>
      </c>
      <c r="C42" s="11">
        <v>252</v>
      </c>
      <c r="D42" s="11">
        <v>318</v>
      </c>
      <c r="E42" s="11">
        <v>26</v>
      </c>
      <c r="F42" s="11">
        <v>0</v>
      </c>
      <c r="G42" s="23">
        <f t="shared" si="5"/>
        <v>596</v>
      </c>
      <c r="H42" s="23">
        <f t="shared" si="6"/>
        <v>21</v>
      </c>
      <c r="I42" s="23">
        <f t="shared" si="7"/>
        <v>617</v>
      </c>
    </row>
    <row r="43" spans="1:9" x14ac:dyDescent="0.25">
      <c r="A43" s="22" t="str">
        <f t="shared" si="0"/>
        <v>Town of Cortlandt - 22</v>
      </c>
      <c r="B43" s="11">
        <v>20022</v>
      </c>
      <c r="C43" s="11">
        <v>534</v>
      </c>
      <c r="D43" s="11">
        <v>279</v>
      </c>
      <c r="E43" s="11">
        <v>42</v>
      </c>
      <c r="F43" s="11">
        <v>1</v>
      </c>
      <c r="G43" s="23">
        <f t="shared" si="5"/>
        <v>856</v>
      </c>
      <c r="H43" s="23">
        <f t="shared" si="6"/>
        <v>27</v>
      </c>
      <c r="I43" s="23">
        <f t="shared" si="7"/>
        <v>883</v>
      </c>
    </row>
    <row r="44" spans="1:9" x14ac:dyDescent="0.25">
      <c r="A44" s="22" t="str">
        <f t="shared" si="0"/>
        <v>Town of Cortlandt - 23</v>
      </c>
      <c r="B44" s="11">
        <v>20023</v>
      </c>
      <c r="C44" s="11">
        <v>288</v>
      </c>
      <c r="D44" s="11">
        <v>173</v>
      </c>
      <c r="E44" s="11">
        <v>23</v>
      </c>
      <c r="F44" s="11">
        <v>0</v>
      </c>
      <c r="G44" s="23">
        <f t="shared" si="5"/>
        <v>484</v>
      </c>
      <c r="H44" s="23">
        <f t="shared" si="6"/>
        <v>21</v>
      </c>
      <c r="I44" s="23">
        <f t="shared" si="7"/>
        <v>505</v>
      </c>
    </row>
    <row r="45" spans="1:9" x14ac:dyDescent="0.25">
      <c r="A45" s="22" t="str">
        <f t="shared" si="0"/>
        <v>Town of Cortlandt - 24</v>
      </c>
      <c r="B45" s="11">
        <v>20024</v>
      </c>
      <c r="C45" s="11">
        <v>266</v>
      </c>
      <c r="D45" s="11">
        <v>268</v>
      </c>
      <c r="E45" s="11">
        <v>16</v>
      </c>
      <c r="F45" s="11">
        <v>0</v>
      </c>
      <c r="G45" s="23">
        <f t="shared" si="5"/>
        <v>550</v>
      </c>
      <c r="H45" s="23">
        <f t="shared" si="6"/>
        <v>18</v>
      </c>
      <c r="I45" s="23">
        <f t="shared" si="7"/>
        <v>568</v>
      </c>
    </row>
    <row r="46" spans="1:9" x14ac:dyDescent="0.25">
      <c r="A46" s="22" t="str">
        <f t="shared" si="0"/>
        <v>Town of Cortlandt - 25</v>
      </c>
      <c r="B46" s="11">
        <v>20025</v>
      </c>
      <c r="C46" s="11">
        <v>476</v>
      </c>
      <c r="D46" s="11">
        <v>167</v>
      </c>
      <c r="E46" s="11">
        <v>72</v>
      </c>
      <c r="F46" s="11">
        <v>0</v>
      </c>
      <c r="G46" s="23">
        <f t="shared" si="5"/>
        <v>715</v>
      </c>
      <c r="H46" s="23">
        <f t="shared" si="6"/>
        <v>33</v>
      </c>
      <c r="I46" s="23">
        <f t="shared" si="7"/>
        <v>748</v>
      </c>
    </row>
    <row r="47" spans="1:9" x14ac:dyDescent="0.25">
      <c r="A47" s="22" t="str">
        <f t="shared" si="0"/>
        <v>Town of Cortlandt - 26</v>
      </c>
      <c r="B47" s="11">
        <v>20026</v>
      </c>
      <c r="C47" s="11">
        <v>180</v>
      </c>
      <c r="D47" s="11">
        <v>223</v>
      </c>
      <c r="E47" s="11">
        <v>22</v>
      </c>
      <c r="F47" s="11">
        <v>0</v>
      </c>
      <c r="G47" s="23">
        <f t="shared" si="5"/>
        <v>425</v>
      </c>
      <c r="H47" s="23">
        <f t="shared" si="6"/>
        <v>17</v>
      </c>
      <c r="I47" s="23">
        <f t="shared" si="7"/>
        <v>442</v>
      </c>
    </row>
    <row r="48" spans="1:9" x14ac:dyDescent="0.25">
      <c r="A48" s="22" t="str">
        <f t="shared" si="0"/>
        <v>Town of Cortlandt - 27</v>
      </c>
      <c r="B48" s="11">
        <v>20027</v>
      </c>
      <c r="C48" s="11">
        <v>215</v>
      </c>
      <c r="D48" s="11">
        <v>329</v>
      </c>
      <c r="E48" s="11">
        <v>13</v>
      </c>
      <c r="F48" s="11">
        <v>0</v>
      </c>
      <c r="G48" s="23">
        <f t="shared" si="5"/>
        <v>557</v>
      </c>
      <c r="H48" s="23">
        <f t="shared" si="6"/>
        <v>20</v>
      </c>
      <c r="I48" s="23">
        <f t="shared" si="7"/>
        <v>577</v>
      </c>
    </row>
    <row r="49" spans="1:9" x14ac:dyDescent="0.25">
      <c r="A49" s="22" t="str">
        <f t="shared" si="0"/>
        <v>Town of Cortlandt - 28</v>
      </c>
      <c r="B49" s="11">
        <v>20028</v>
      </c>
      <c r="C49" s="11">
        <v>348</v>
      </c>
      <c r="D49" s="11">
        <v>303</v>
      </c>
      <c r="E49" s="11">
        <v>29</v>
      </c>
      <c r="F49" s="11">
        <v>0</v>
      </c>
      <c r="G49" s="23">
        <f t="shared" si="5"/>
        <v>680</v>
      </c>
      <c r="H49" s="23">
        <f t="shared" si="6"/>
        <v>35</v>
      </c>
      <c r="I49" s="23">
        <f t="shared" si="7"/>
        <v>715</v>
      </c>
    </row>
    <row r="50" spans="1:9" x14ac:dyDescent="0.25">
      <c r="A50" s="22" t="str">
        <f t="shared" si="0"/>
        <v>Town of Cortlandt - 29</v>
      </c>
      <c r="B50" s="11">
        <v>20029</v>
      </c>
      <c r="C50" s="11">
        <v>148</v>
      </c>
      <c r="D50" s="11">
        <v>42</v>
      </c>
      <c r="E50" s="11">
        <v>8</v>
      </c>
      <c r="F50" s="11">
        <v>0</v>
      </c>
      <c r="G50" s="23">
        <f t="shared" si="5"/>
        <v>198</v>
      </c>
      <c r="H50" s="23">
        <f t="shared" si="6"/>
        <v>2</v>
      </c>
      <c r="I50" s="23">
        <f t="shared" si="7"/>
        <v>200</v>
      </c>
    </row>
    <row r="51" spans="1:9" x14ac:dyDescent="0.25">
      <c r="A51" s="22" t="str">
        <f t="shared" si="0"/>
        <v>Town of Cortlandt - 30</v>
      </c>
      <c r="B51" s="11">
        <v>20030</v>
      </c>
      <c r="C51" s="11">
        <v>240</v>
      </c>
      <c r="D51" s="11">
        <v>149</v>
      </c>
      <c r="E51" s="11">
        <v>14</v>
      </c>
      <c r="F51" s="11">
        <v>0</v>
      </c>
      <c r="G51" s="23">
        <f t="shared" si="5"/>
        <v>403</v>
      </c>
      <c r="H51" s="23">
        <f t="shared" si="6"/>
        <v>13</v>
      </c>
      <c r="I51" s="23">
        <f t="shared" si="7"/>
        <v>416</v>
      </c>
    </row>
    <row r="52" spans="1:9" x14ac:dyDescent="0.25">
      <c r="A52" s="22" t="str">
        <f t="shared" si="0"/>
        <v>Town of Cortlandt - 31</v>
      </c>
      <c r="B52" s="11">
        <v>20031</v>
      </c>
      <c r="C52" s="11">
        <v>223</v>
      </c>
      <c r="D52" s="11">
        <v>108</v>
      </c>
      <c r="E52" s="11">
        <v>24</v>
      </c>
      <c r="F52" s="11">
        <v>0</v>
      </c>
      <c r="G52" s="23">
        <f t="shared" si="5"/>
        <v>355</v>
      </c>
      <c r="H52" s="23">
        <f t="shared" si="6"/>
        <v>14</v>
      </c>
      <c r="I52" s="23">
        <f t="shared" si="7"/>
        <v>369</v>
      </c>
    </row>
    <row r="53" spans="1:9" x14ac:dyDescent="0.25">
      <c r="A53" s="22" t="str">
        <f t="shared" si="0"/>
        <v>Town of Cortlandt - 32</v>
      </c>
      <c r="B53" s="11">
        <v>20032</v>
      </c>
      <c r="C53" s="11">
        <v>210</v>
      </c>
      <c r="D53" s="11">
        <v>71</v>
      </c>
      <c r="E53" s="11">
        <v>23</v>
      </c>
      <c r="F53" s="11">
        <v>0</v>
      </c>
      <c r="G53" s="23">
        <f t="shared" si="5"/>
        <v>304</v>
      </c>
      <c r="H53" s="23">
        <f t="shared" si="6"/>
        <v>13</v>
      </c>
      <c r="I53" s="23">
        <f t="shared" si="7"/>
        <v>317</v>
      </c>
    </row>
    <row r="54" spans="1:9" x14ac:dyDescent="0.25">
      <c r="A54" s="22" t="str">
        <f t="shared" si="0"/>
        <v>Town of Cortlandt - 33</v>
      </c>
      <c r="B54" s="11">
        <v>20033</v>
      </c>
      <c r="C54" s="11">
        <v>245</v>
      </c>
      <c r="D54" s="11">
        <v>118</v>
      </c>
      <c r="E54" s="11">
        <v>20</v>
      </c>
      <c r="F54" s="11">
        <v>0</v>
      </c>
      <c r="G54" s="23">
        <f t="shared" si="5"/>
        <v>383</v>
      </c>
      <c r="H54" s="23">
        <f t="shared" si="6"/>
        <v>10</v>
      </c>
      <c r="I54" s="23">
        <f t="shared" si="7"/>
        <v>393</v>
      </c>
    </row>
    <row r="55" spans="1:9" x14ac:dyDescent="0.25">
      <c r="A55" s="22" t="str">
        <f t="shared" si="0"/>
        <v>Town of Cortlandt - 34</v>
      </c>
      <c r="B55" s="11">
        <v>20034</v>
      </c>
      <c r="C55" s="11">
        <v>304</v>
      </c>
      <c r="D55" s="11">
        <v>249</v>
      </c>
      <c r="E55" s="11">
        <v>27</v>
      </c>
      <c r="F55" s="11">
        <v>0</v>
      </c>
      <c r="G55" s="23">
        <f t="shared" si="5"/>
        <v>580</v>
      </c>
      <c r="H55" s="23">
        <f t="shared" si="6"/>
        <v>36</v>
      </c>
      <c r="I55" s="23">
        <f t="shared" si="7"/>
        <v>616</v>
      </c>
    </row>
    <row r="56" spans="1:9" x14ac:dyDescent="0.25">
      <c r="A56" s="22" t="str">
        <f t="shared" si="0"/>
        <v>Town of Cortlandt - 35</v>
      </c>
      <c r="B56" s="11">
        <v>20035</v>
      </c>
      <c r="C56" s="11">
        <v>146</v>
      </c>
      <c r="D56" s="11">
        <v>156</v>
      </c>
      <c r="E56" s="11">
        <v>13</v>
      </c>
      <c r="F56" s="11">
        <v>0</v>
      </c>
      <c r="G56" s="23">
        <f t="shared" si="5"/>
        <v>315</v>
      </c>
      <c r="H56" s="23">
        <f t="shared" si="6"/>
        <v>11</v>
      </c>
      <c r="I56" s="23">
        <f t="shared" si="7"/>
        <v>326</v>
      </c>
    </row>
    <row r="57" spans="1:9" x14ac:dyDescent="0.25">
      <c r="A57" s="22" t="str">
        <f t="shared" si="0"/>
        <v>Town of Cortlandt - 38</v>
      </c>
      <c r="B57" s="11">
        <v>20038</v>
      </c>
      <c r="C57" s="11">
        <v>333</v>
      </c>
      <c r="D57" s="11">
        <v>212</v>
      </c>
      <c r="E57" s="11">
        <v>25</v>
      </c>
      <c r="F57" s="11">
        <v>0</v>
      </c>
      <c r="G57" s="23">
        <f t="shared" si="5"/>
        <v>570</v>
      </c>
      <c r="H57" s="23">
        <f t="shared" si="6"/>
        <v>19</v>
      </c>
      <c r="I57" s="23">
        <f t="shared" si="7"/>
        <v>589</v>
      </c>
    </row>
    <row r="58" spans="1:9" ht="13.8" thickBot="1" x14ac:dyDescent="0.3">
      <c r="A58" s="18" t="str">
        <f t="shared" si="0"/>
        <v>Town of Cortlandt - 39</v>
      </c>
      <c r="B58" s="19">
        <v>20039</v>
      </c>
      <c r="C58" s="19">
        <v>381</v>
      </c>
      <c r="D58" s="19">
        <v>189</v>
      </c>
      <c r="E58" s="19">
        <v>29</v>
      </c>
      <c r="F58" s="19">
        <v>0</v>
      </c>
      <c r="G58" s="19">
        <f t="shared" si="5"/>
        <v>599</v>
      </c>
      <c r="H58" s="19">
        <f t="shared" si="6"/>
        <v>18</v>
      </c>
      <c r="I58" s="19">
        <f t="shared" si="7"/>
        <v>617</v>
      </c>
    </row>
    <row r="59" spans="1:9" x14ac:dyDescent="0.25">
      <c r="A59" s="22"/>
      <c r="B59" s="13" t="s">
        <v>977</v>
      </c>
      <c r="C59" s="11">
        <f>SUM(C22:C58)</f>
        <v>9399</v>
      </c>
      <c r="D59" s="11">
        <f t="shared" ref="D59:I59" si="8">SUM(D22:D58)</f>
        <v>6882</v>
      </c>
      <c r="E59" s="11">
        <f t="shared" si="8"/>
        <v>897</v>
      </c>
      <c r="F59" s="11">
        <f t="shared" si="8"/>
        <v>2</v>
      </c>
      <c r="G59" s="11">
        <f t="shared" si="8"/>
        <v>17180</v>
      </c>
      <c r="H59" s="11">
        <f t="shared" si="8"/>
        <v>668</v>
      </c>
      <c r="I59" s="11">
        <f t="shared" si="8"/>
        <v>17848</v>
      </c>
    </row>
    <row r="60" spans="1:9" x14ac:dyDescent="0.25">
      <c r="A60" s="22" t="str">
        <f t="shared" si="0"/>
        <v>Town of Lewisboro - 1</v>
      </c>
      <c r="B60" s="11">
        <v>60001</v>
      </c>
      <c r="C60" s="11">
        <v>269</v>
      </c>
      <c r="D60" s="11">
        <v>169</v>
      </c>
      <c r="E60" s="11">
        <v>7</v>
      </c>
      <c r="F60" s="11">
        <v>0</v>
      </c>
      <c r="G60" s="23">
        <f t="shared" si="5"/>
        <v>445</v>
      </c>
      <c r="H60" s="23">
        <f t="shared" si="6"/>
        <v>13</v>
      </c>
      <c r="I60" s="23">
        <f t="shared" si="7"/>
        <v>458</v>
      </c>
    </row>
    <row r="61" spans="1:9" x14ac:dyDescent="0.25">
      <c r="A61" s="22" t="str">
        <f t="shared" si="0"/>
        <v>Town of Lewisboro - 2</v>
      </c>
      <c r="B61" s="11">
        <v>60002</v>
      </c>
      <c r="C61" s="11">
        <v>337</v>
      </c>
      <c r="D61" s="11">
        <v>195</v>
      </c>
      <c r="E61" s="11">
        <v>18</v>
      </c>
      <c r="F61" s="11">
        <v>0</v>
      </c>
      <c r="G61" s="23">
        <f t="shared" si="5"/>
        <v>550</v>
      </c>
      <c r="H61" s="23">
        <f t="shared" si="6"/>
        <v>14</v>
      </c>
      <c r="I61" s="23">
        <f t="shared" si="7"/>
        <v>564</v>
      </c>
    </row>
    <row r="62" spans="1:9" x14ac:dyDescent="0.25">
      <c r="A62" s="22" t="str">
        <f t="shared" si="0"/>
        <v>Town of Lewisboro - 3</v>
      </c>
      <c r="B62" s="11">
        <v>60003</v>
      </c>
      <c r="C62" s="11">
        <v>241</v>
      </c>
      <c r="D62" s="11">
        <v>188</v>
      </c>
      <c r="E62" s="11">
        <v>21</v>
      </c>
      <c r="F62" s="11">
        <v>0</v>
      </c>
      <c r="G62" s="23">
        <f t="shared" si="5"/>
        <v>450</v>
      </c>
      <c r="H62" s="23">
        <f t="shared" si="6"/>
        <v>8</v>
      </c>
      <c r="I62" s="23">
        <f t="shared" si="7"/>
        <v>458</v>
      </c>
    </row>
    <row r="63" spans="1:9" x14ac:dyDescent="0.25">
      <c r="A63" s="22" t="str">
        <f t="shared" si="0"/>
        <v>Town of Lewisboro - 4</v>
      </c>
      <c r="B63" s="11">
        <v>60004</v>
      </c>
      <c r="C63" s="11">
        <v>333</v>
      </c>
      <c r="D63" s="11">
        <v>170</v>
      </c>
      <c r="E63" s="11">
        <v>37</v>
      </c>
      <c r="F63" s="11">
        <v>0</v>
      </c>
      <c r="G63" s="23">
        <f t="shared" si="5"/>
        <v>540</v>
      </c>
      <c r="H63" s="23">
        <f t="shared" si="6"/>
        <v>12</v>
      </c>
      <c r="I63" s="23">
        <f t="shared" si="7"/>
        <v>552</v>
      </c>
    </row>
    <row r="64" spans="1:9" x14ac:dyDescent="0.25">
      <c r="A64" s="22" t="str">
        <f t="shared" si="0"/>
        <v>Town of Lewisboro - 5</v>
      </c>
      <c r="B64" s="11">
        <v>60005</v>
      </c>
      <c r="C64" s="11">
        <v>265</v>
      </c>
      <c r="D64" s="11">
        <v>168</v>
      </c>
      <c r="E64" s="11">
        <v>17</v>
      </c>
      <c r="F64" s="11">
        <v>0</v>
      </c>
      <c r="G64" s="23">
        <f t="shared" si="5"/>
        <v>450</v>
      </c>
      <c r="H64" s="23">
        <f t="shared" si="6"/>
        <v>17</v>
      </c>
      <c r="I64" s="23">
        <f t="shared" si="7"/>
        <v>467</v>
      </c>
    </row>
    <row r="65" spans="1:9" x14ac:dyDescent="0.25">
      <c r="A65" s="22" t="str">
        <f t="shared" si="0"/>
        <v>Town of Lewisboro - 6</v>
      </c>
      <c r="B65" s="11">
        <v>60006</v>
      </c>
      <c r="C65" s="11">
        <v>303</v>
      </c>
      <c r="D65" s="11">
        <v>227</v>
      </c>
      <c r="E65" s="11">
        <v>12</v>
      </c>
      <c r="F65" s="11">
        <v>0</v>
      </c>
      <c r="G65" s="23">
        <f t="shared" si="5"/>
        <v>542</v>
      </c>
      <c r="H65" s="23">
        <f t="shared" si="6"/>
        <v>14</v>
      </c>
      <c r="I65" s="23">
        <f t="shared" si="7"/>
        <v>556</v>
      </c>
    </row>
    <row r="66" spans="1:9" x14ac:dyDescent="0.25">
      <c r="A66" s="22" t="str">
        <f t="shared" si="0"/>
        <v>Town of Lewisboro - 7</v>
      </c>
      <c r="B66" s="11">
        <v>60007</v>
      </c>
      <c r="C66" s="11">
        <v>296</v>
      </c>
      <c r="D66" s="11">
        <v>146</v>
      </c>
      <c r="E66" s="11">
        <v>24</v>
      </c>
      <c r="F66" s="11">
        <v>0</v>
      </c>
      <c r="G66" s="23">
        <f t="shared" si="5"/>
        <v>466</v>
      </c>
      <c r="H66" s="23">
        <f t="shared" si="6"/>
        <v>16</v>
      </c>
      <c r="I66" s="23">
        <f t="shared" si="7"/>
        <v>482</v>
      </c>
    </row>
    <row r="67" spans="1:9" x14ac:dyDescent="0.25">
      <c r="A67" s="22" t="str">
        <f t="shared" si="0"/>
        <v>Town of Lewisboro - 8</v>
      </c>
      <c r="B67" s="11">
        <v>60008</v>
      </c>
      <c r="C67" s="11">
        <v>352</v>
      </c>
      <c r="D67" s="11">
        <v>219</v>
      </c>
      <c r="E67" s="11">
        <v>16</v>
      </c>
      <c r="F67" s="11">
        <v>0</v>
      </c>
      <c r="G67" s="23">
        <f t="shared" si="5"/>
        <v>587</v>
      </c>
      <c r="H67" s="23">
        <f t="shared" si="6"/>
        <v>18</v>
      </c>
      <c r="I67" s="23">
        <f t="shared" si="7"/>
        <v>605</v>
      </c>
    </row>
    <row r="68" spans="1:9" x14ac:dyDescent="0.25">
      <c r="A68" s="22" t="str">
        <f t="shared" si="0"/>
        <v>Town of Lewisboro - 9</v>
      </c>
      <c r="B68" s="11">
        <v>60009</v>
      </c>
      <c r="C68" s="11">
        <v>364</v>
      </c>
      <c r="D68" s="11">
        <v>192</v>
      </c>
      <c r="E68" s="11">
        <v>24</v>
      </c>
      <c r="F68" s="11">
        <v>0</v>
      </c>
      <c r="G68" s="23">
        <f t="shared" si="5"/>
        <v>580</v>
      </c>
      <c r="H68" s="23">
        <f t="shared" si="6"/>
        <v>15</v>
      </c>
      <c r="I68" s="23">
        <f t="shared" si="7"/>
        <v>595</v>
      </c>
    </row>
    <row r="69" spans="1:9" x14ac:dyDescent="0.25">
      <c r="A69" s="22" t="str">
        <f t="shared" si="0"/>
        <v>Town of Lewisboro - 10</v>
      </c>
      <c r="B69" s="11">
        <v>60010</v>
      </c>
      <c r="C69" s="11">
        <v>347</v>
      </c>
      <c r="D69" s="11">
        <v>216</v>
      </c>
      <c r="E69" s="11">
        <v>12</v>
      </c>
      <c r="F69" s="11">
        <v>0</v>
      </c>
      <c r="G69" s="23">
        <f t="shared" si="5"/>
        <v>575</v>
      </c>
      <c r="H69" s="23">
        <f t="shared" si="6"/>
        <v>17</v>
      </c>
      <c r="I69" s="23">
        <f t="shared" si="7"/>
        <v>592</v>
      </c>
    </row>
    <row r="70" spans="1:9" x14ac:dyDescent="0.25">
      <c r="A70" s="22" t="str">
        <f t="shared" si="0"/>
        <v>Town of Lewisboro - 11</v>
      </c>
      <c r="B70" s="11">
        <v>60011</v>
      </c>
      <c r="C70" s="11">
        <v>296</v>
      </c>
      <c r="D70" s="11">
        <v>176</v>
      </c>
      <c r="E70" s="11">
        <v>10</v>
      </c>
      <c r="F70" s="11">
        <v>0</v>
      </c>
      <c r="G70" s="23">
        <f t="shared" si="5"/>
        <v>482</v>
      </c>
      <c r="H70" s="23">
        <f t="shared" si="6"/>
        <v>15</v>
      </c>
      <c r="I70" s="23">
        <f t="shared" si="7"/>
        <v>497</v>
      </c>
    </row>
    <row r="71" spans="1:9" ht="13.8" thickBot="1" x14ac:dyDescent="0.3">
      <c r="A71" s="18" t="str">
        <f t="shared" si="0"/>
        <v>Town of Lewisboro - 12</v>
      </c>
      <c r="B71" s="19">
        <v>60012</v>
      </c>
      <c r="C71" s="19">
        <v>298</v>
      </c>
      <c r="D71" s="19">
        <v>194</v>
      </c>
      <c r="E71" s="19">
        <v>19</v>
      </c>
      <c r="F71" s="19">
        <v>0</v>
      </c>
      <c r="G71" s="19">
        <f t="shared" si="5"/>
        <v>511</v>
      </c>
      <c r="H71" s="19">
        <f t="shared" si="6"/>
        <v>16</v>
      </c>
      <c r="I71" s="19">
        <f t="shared" si="7"/>
        <v>527</v>
      </c>
    </row>
    <row r="72" spans="1:9" x14ac:dyDescent="0.25">
      <c r="A72" s="22"/>
      <c r="B72" s="13" t="s">
        <v>977</v>
      </c>
      <c r="C72" s="11">
        <f>SUM(C60:C71)</f>
        <v>3701</v>
      </c>
      <c r="D72" s="11">
        <f t="shared" ref="D72:I72" si="9">SUM(D60:D71)</f>
        <v>2260</v>
      </c>
      <c r="E72" s="11">
        <f t="shared" si="9"/>
        <v>217</v>
      </c>
      <c r="F72" s="11">
        <f t="shared" si="9"/>
        <v>0</v>
      </c>
      <c r="G72" s="11">
        <f t="shared" si="9"/>
        <v>6178</v>
      </c>
      <c r="H72" s="11">
        <f t="shared" si="9"/>
        <v>175</v>
      </c>
      <c r="I72" s="11">
        <f t="shared" si="9"/>
        <v>6353</v>
      </c>
    </row>
    <row r="73" spans="1:9" x14ac:dyDescent="0.25">
      <c r="A73" s="22" t="str">
        <f t="shared" ref="A73:A140" si="10">VLOOKUP(B73,KEY,3,FALSE)</f>
        <v>Town of Mount Kisco - 1</v>
      </c>
      <c r="B73" s="11">
        <v>80001</v>
      </c>
      <c r="C73" s="11">
        <v>216</v>
      </c>
      <c r="D73" s="11">
        <v>146</v>
      </c>
      <c r="E73" s="11">
        <v>25</v>
      </c>
      <c r="F73" s="11">
        <v>1</v>
      </c>
      <c r="G73" s="23">
        <f t="shared" si="5"/>
        <v>388</v>
      </c>
      <c r="H73" s="23">
        <f t="shared" si="6"/>
        <v>26</v>
      </c>
      <c r="I73" s="23">
        <f t="shared" si="7"/>
        <v>414</v>
      </c>
    </row>
    <row r="74" spans="1:9" x14ac:dyDescent="0.25">
      <c r="A74" s="22" t="str">
        <f t="shared" si="10"/>
        <v>Town of Mount Kisco - 2</v>
      </c>
      <c r="B74" s="11">
        <v>80002</v>
      </c>
      <c r="C74" s="11">
        <v>442</v>
      </c>
      <c r="D74" s="11">
        <v>280</v>
      </c>
      <c r="E74" s="11">
        <v>32</v>
      </c>
      <c r="F74" s="11">
        <v>1</v>
      </c>
      <c r="G74" s="23">
        <f t="shared" si="5"/>
        <v>755</v>
      </c>
      <c r="H74" s="23">
        <f t="shared" si="6"/>
        <v>35</v>
      </c>
      <c r="I74" s="23">
        <f t="shared" si="7"/>
        <v>790</v>
      </c>
    </row>
    <row r="75" spans="1:9" x14ac:dyDescent="0.25">
      <c r="A75" s="22" t="str">
        <f t="shared" si="10"/>
        <v>Town of Mount Kisco - 3</v>
      </c>
      <c r="B75" s="11">
        <v>80003</v>
      </c>
      <c r="C75" s="11">
        <v>260</v>
      </c>
      <c r="D75" s="11">
        <v>151</v>
      </c>
      <c r="E75" s="11">
        <v>26</v>
      </c>
      <c r="F75" s="11">
        <v>0</v>
      </c>
      <c r="G75" s="23">
        <f t="shared" si="5"/>
        <v>437</v>
      </c>
      <c r="H75" s="23">
        <f t="shared" si="6"/>
        <v>24</v>
      </c>
      <c r="I75" s="23">
        <f t="shared" si="7"/>
        <v>461</v>
      </c>
    </row>
    <row r="76" spans="1:9" x14ac:dyDescent="0.25">
      <c r="A76" s="22" t="str">
        <f t="shared" si="10"/>
        <v>Town of Mount Kisco - 4</v>
      </c>
      <c r="B76" s="11">
        <v>80004</v>
      </c>
      <c r="C76" s="11">
        <v>368</v>
      </c>
      <c r="D76" s="11">
        <v>193</v>
      </c>
      <c r="E76" s="11">
        <v>29</v>
      </c>
      <c r="F76" s="11">
        <v>0</v>
      </c>
      <c r="G76" s="23">
        <f t="shared" si="5"/>
        <v>590</v>
      </c>
      <c r="H76" s="23">
        <f t="shared" si="6"/>
        <v>32</v>
      </c>
      <c r="I76" s="23">
        <f t="shared" si="7"/>
        <v>622</v>
      </c>
    </row>
    <row r="77" spans="1:9" x14ac:dyDescent="0.25">
      <c r="A77" s="22" t="str">
        <f t="shared" si="10"/>
        <v>Town of Mount Kisco - 5</v>
      </c>
      <c r="B77" s="11">
        <v>80005</v>
      </c>
      <c r="C77" s="11">
        <v>167</v>
      </c>
      <c r="D77" s="11">
        <v>126</v>
      </c>
      <c r="E77" s="11">
        <v>5</v>
      </c>
      <c r="F77" s="11">
        <v>0</v>
      </c>
      <c r="G77" s="23">
        <f t="shared" si="5"/>
        <v>298</v>
      </c>
      <c r="H77" s="23">
        <f t="shared" si="6"/>
        <v>16</v>
      </c>
      <c r="I77" s="23">
        <f t="shared" si="7"/>
        <v>314</v>
      </c>
    </row>
    <row r="78" spans="1:9" x14ac:dyDescent="0.25">
      <c r="A78" s="22" t="str">
        <f t="shared" si="10"/>
        <v>Town of Mount Kisco - 6</v>
      </c>
      <c r="B78" s="11">
        <v>80006</v>
      </c>
      <c r="C78" s="11">
        <v>317</v>
      </c>
      <c r="D78" s="11">
        <v>126</v>
      </c>
      <c r="E78" s="11">
        <v>18</v>
      </c>
      <c r="F78" s="11">
        <v>0</v>
      </c>
      <c r="G78" s="23">
        <f t="shared" si="5"/>
        <v>461</v>
      </c>
      <c r="H78" s="23">
        <f t="shared" si="6"/>
        <v>23</v>
      </c>
      <c r="I78" s="23">
        <f t="shared" si="7"/>
        <v>484</v>
      </c>
    </row>
    <row r="79" spans="1:9" ht="13.8" thickBot="1" x14ac:dyDescent="0.3">
      <c r="A79" s="18" t="str">
        <f t="shared" si="10"/>
        <v>Town of Mount Kisco - 7</v>
      </c>
      <c r="B79" s="19">
        <v>80007</v>
      </c>
      <c r="C79" s="19">
        <v>170</v>
      </c>
      <c r="D79" s="19">
        <v>71</v>
      </c>
      <c r="E79" s="19">
        <v>10</v>
      </c>
      <c r="F79" s="19">
        <v>1</v>
      </c>
      <c r="G79" s="19">
        <f t="shared" si="5"/>
        <v>252</v>
      </c>
      <c r="H79" s="19">
        <f t="shared" si="6"/>
        <v>7</v>
      </c>
      <c r="I79" s="19">
        <f t="shared" si="7"/>
        <v>259</v>
      </c>
    </row>
    <row r="80" spans="1:9" x14ac:dyDescent="0.25">
      <c r="A80" s="22"/>
      <c r="B80" s="13" t="s">
        <v>977</v>
      </c>
      <c r="C80" s="11">
        <f>SUM(C73:C79)</f>
        <v>1940</v>
      </c>
      <c r="D80" s="11">
        <f t="shared" ref="D80:I80" si="11">SUM(D73:D79)</f>
        <v>1093</v>
      </c>
      <c r="E80" s="11">
        <f t="shared" si="11"/>
        <v>145</v>
      </c>
      <c r="F80" s="11">
        <f t="shared" si="11"/>
        <v>3</v>
      </c>
      <c r="G80" s="11">
        <f t="shared" si="11"/>
        <v>3181</v>
      </c>
      <c r="H80" s="11">
        <f t="shared" si="11"/>
        <v>163</v>
      </c>
      <c r="I80" s="11">
        <f t="shared" si="11"/>
        <v>3344</v>
      </c>
    </row>
    <row r="81" spans="1:9" x14ac:dyDescent="0.25">
      <c r="A81" s="22" t="str">
        <f t="shared" si="10"/>
        <v>Town of New Castle - 1</v>
      </c>
      <c r="B81" s="11">
        <v>100001</v>
      </c>
      <c r="C81" s="11">
        <v>389</v>
      </c>
      <c r="D81" s="11">
        <v>152</v>
      </c>
      <c r="E81" s="11">
        <v>11</v>
      </c>
      <c r="F81" s="11">
        <v>0</v>
      </c>
      <c r="G81" s="23">
        <f t="shared" si="5"/>
        <v>552</v>
      </c>
      <c r="H81" s="23">
        <f t="shared" si="6"/>
        <v>17</v>
      </c>
      <c r="I81" s="23">
        <f t="shared" si="7"/>
        <v>569</v>
      </c>
    </row>
    <row r="82" spans="1:9" x14ac:dyDescent="0.25">
      <c r="A82" s="22" t="str">
        <f t="shared" si="10"/>
        <v>Town of New Castle - 2</v>
      </c>
      <c r="B82" s="11">
        <v>100002</v>
      </c>
      <c r="C82" s="11">
        <v>298</v>
      </c>
      <c r="D82" s="11">
        <v>200</v>
      </c>
      <c r="E82" s="11">
        <v>22</v>
      </c>
      <c r="F82" s="11">
        <v>0</v>
      </c>
      <c r="G82" s="23">
        <f t="shared" si="5"/>
        <v>520</v>
      </c>
      <c r="H82" s="23">
        <f t="shared" si="6"/>
        <v>19</v>
      </c>
      <c r="I82" s="23">
        <f t="shared" si="7"/>
        <v>539</v>
      </c>
    </row>
    <row r="83" spans="1:9" x14ac:dyDescent="0.25">
      <c r="A83" s="22" t="str">
        <f t="shared" si="10"/>
        <v>Town of New Castle - 3</v>
      </c>
      <c r="B83" s="11">
        <v>100003</v>
      </c>
      <c r="C83" s="11">
        <v>343</v>
      </c>
      <c r="D83" s="11">
        <v>128</v>
      </c>
      <c r="E83" s="11">
        <v>17</v>
      </c>
      <c r="F83" s="11">
        <v>0</v>
      </c>
      <c r="G83" s="23">
        <f t="shared" si="5"/>
        <v>488</v>
      </c>
      <c r="H83" s="23">
        <f t="shared" si="6"/>
        <v>20</v>
      </c>
      <c r="I83" s="23">
        <f t="shared" si="7"/>
        <v>508</v>
      </c>
    </row>
    <row r="84" spans="1:9" x14ac:dyDescent="0.25">
      <c r="A84" s="22" t="str">
        <f t="shared" si="10"/>
        <v>Town of New Castle - 4</v>
      </c>
      <c r="B84" s="11">
        <v>100004</v>
      </c>
      <c r="C84" s="11">
        <v>311</v>
      </c>
      <c r="D84" s="11">
        <v>99</v>
      </c>
      <c r="E84" s="11">
        <v>15</v>
      </c>
      <c r="F84" s="11">
        <v>0</v>
      </c>
      <c r="G84" s="23">
        <f t="shared" si="5"/>
        <v>425</v>
      </c>
      <c r="H84" s="23">
        <f t="shared" si="6"/>
        <v>11</v>
      </c>
      <c r="I84" s="23">
        <f t="shared" si="7"/>
        <v>436</v>
      </c>
    </row>
    <row r="85" spans="1:9" x14ac:dyDescent="0.25">
      <c r="A85" s="22" t="str">
        <f t="shared" si="10"/>
        <v>Town of New Castle - 5</v>
      </c>
      <c r="B85" s="11">
        <v>100005</v>
      </c>
      <c r="C85" s="11">
        <v>411</v>
      </c>
      <c r="D85" s="11">
        <v>97</v>
      </c>
      <c r="E85" s="11">
        <v>23</v>
      </c>
      <c r="F85" s="11">
        <v>0</v>
      </c>
      <c r="G85" s="23">
        <f t="shared" si="5"/>
        <v>531</v>
      </c>
      <c r="H85" s="23">
        <f t="shared" si="6"/>
        <v>11</v>
      </c>
      <c r="I85" s="23">
        <f t="shared" si="7"/>
        <v>542</v>
      </c>
    </row>
    <row r="86" spans="1:9" x14ac:dyDescent="0.25">
      <c r="A86" s="22" t="str">
        <f t="shared" si="10"/>
        <v>Town of New Castle - 6</v>
      </c>
      <c r="B86" s="11">
        <v>100006</v>
      </c>
      <c r="C86" s="11">
        <v>380</v>
      </c>
      <c r="D86" s="11">
        <v>145</v>
      </c>
      <c r="E86" s="11">
        <v>17</v>
      </c>
      <c r="F86" s="11">
        <v>0</v>
      </c>
      <c r="G86" s="23">
        <f t="shared" si="5"/>
        <v>542</v>
      </c>
      <c r="H86" s="23">
        <f t="shared" si="6"/>
        <v>20</v>
      </c>
      <c r="I86" s="23">
        <f t="shared" si="7"/>
        <v>562</v>
      </c>
    </row>
    <row r="87" spans="1:9" x14ac:dyDescent="0.25">
      <c r="A87" s="22" t="str">
        <f t="shared" si="10"/>
        <v>Town of New Castle - 7</v>
      </c>
      <c r="B87" s="11">
        <v>100007</v>
      </c>
      <c r="C87" s="11">
        <v>417</v>
      </c>
      <c r="D87" s="11">
        <v>154</v>
      </c>
      <c r="E87" s="11">
        <v>11</v>
      </c>
      <c r="F87" s="11">
        <v>0</v>
      </c>
      <c r="G87" s="23">
        <f t="shared" si="5"/>
        <v>582</v>
      </c>
      <c r="H87" s="23">
        <f t="shared" si="6"/>
        <v>27</v>
      </c>
      <c r="I87" s="23">
        <f t="shared" si="7"/>
        <v>609</v>
      </c>
    </row>
    <row r="88" spans="1:9" x14ac:dyDescent="0.25">
      <c r="A88" s="22" t="str">
        <f t="shared" si="10"/>
        <v>Town of New Castle - 8</v>
      </c>
      <c r="B88" s="11">
        <v>100008</v>
      </c>
      <c r="C88" s="11">
        <v>367</v>
      </c>
      <c r="D88" s="11">
        <v>100</v>
      </c>
      <c r="E88" s="11">
        <v>11</v>
      </c>
      <c r="F88" s="11">
        <v>0</v>
      </c>
      <c r="G88" s="23">
        <f t="shared" si="5"/>
        <v>478</v>
      </c>
      <c r="H88" s="23">
        <f t="shared" si="6"/>
        <v>13</v>
      </c>
      <c r="I88" s="23">
        <f t="shared" si="7"/>
        <v>491</v>
      </c>
    </row>
    <row r="89" spans="1:9" x14ac:dyDescent="0.25">
      <c r="A89" s="22" t="str">
        <f t="shared" si="10"/>
        <v>Town of New Castle - 9</v>
      </c>
      <c r="B89" s="11">
        <v>100009</v>
      </c>
      <c r="C89" s="11">
        <v>295</v>
      </c>
      <c r="D89" s="11">
        <v>110</v>
      </c>
      <c r="E89" s="11">
        <v>13</v>
      </c>
      <c r="F89" s="11">
        <v>0</v>
      </c>
      <c r="G89" s="23">
        <f t="shared" si="5"/>
        <v>418</v>
      </c>
      <c r="H89" s="23">
        <f t="shared" si="6"/>
        <v>11</v>
      </c>
      <c r="I89" s="23">
        <f t="shared" si="7"/>
        <v>429</v>
      </c>
    </row>
    <row r="90" spans="1:9" x14ac:dyDescent="0.25">
      <c r="A90" s="22" t="str">
        <f t="shared" si="10"/>
        <v>Town of New Castle - 10</v>
      </c>
      <c r="B90" s="11">
        <v>100010</v>
      </c>
      <c r="C90" s="11">
        <v>398</v>
      </c>
      <c r="D90" s="11">
        <v>145</v>
      </c>
      <c r="E90" s="11">
        <v>14</v>
      </c>
      <c r="F90" s="11">
        <v>0</v>
      </c>
      <c r="G90" s="23">
        <f t="shared" si="5"/>
        <v>557</v>
      </c>
      <c r="H90" s="23">
        <f t="shared" si="6"/>
        <v>25</v>
      </c>
      <c r="I90" s="23">
        <f t="shared" si="7"/>
        <v>582</v>
      </c>
    </row>
    <row r="91" spans="1:9" x14ac:dyDescent="0.25">
      <c r="A91" s="22" t="str">
        <f t="shared" si="10"/>
        <v>Town of New Castle - 11</v>
      </c>
      <c r="B91" s="11">
        <v>100011</v>
      </c>
      <c r="C91" s="11">
        <v>388</v>
      </c>
      <c r="D91" s="11">
        <v>144</v>
      </c>
      <c r="E91" s="11">
        <v>21</v>
      </c>
      <c r="F91" s="11">
        <v>0</v>
      </c>
      <c r="G91" s="23">
        <f t="shared" si="5"/>
        <v>553</v>
      </c>
      <c r="H91" s="23">
        <f t="shared" si="6"/>
        <v>24</v>
      </c>
      <c r="I91" s="23">
        <f t="shared" si="7"/>
        <v>577</v>
      </c>
    </row>
    <row r="92" spans="1:9" x14ac:dyDescent="0.25">
      <c r="A92" s="22" t="str">
        <f t="shared" si="10"/>
        <v>Town of New Castle - 12</v>
      </c>
      <c r="B92" s="11">
        <v>100012</v>
      </c>
      <c r="C92" s="11">
        <v>358</v>
      </c>
      <c r="D92" s="11">
        <v>70</v>
      </c>
      <c r="E92" s="11">
        <v>11</v>
      </c>
      <c r="F92" s="11">
        <v>0</v>
      </c>
      <c r="G92" s="23">
        <f t="shared" si="5"/>
        <v>439</v>
      </c>
      <c r="H92" s="23">
        <f t="shared" si="6"/>
        <v>6</v>
      </c>
      <c r="I92" s="23">
        <f t="shared" si="7"/>
        <v>445</v>
      </c>
    </row>
    <row r="93" spans="1:9" x14ac:dyDescent="0.25">
      <c r="A93" s="22" t="str">
        <f t="shared" si="10"/>
        <v>Town of New Castle - 13</v>
      </c>
      <c r="B93" s="11">
        <v>100013</v>
      </c>
      <c r="C93" s="11">
        <v>386</v>
      </c>
      <c r="D93" s="11">
        <v>196</v>
      </c>
      <c r="E93" s="11">
        <v>15</v>
      </c>
      <c r="F93" s="11">
        <v>0</v>
      </c>
      <c r="G93" s="23">
        <f t="shared" si="5"/>
        <v>597</v>
      </c>
      <c r="H93" s="23">
        <f t="shared" si="6"/>
        <v>17</v>
      </c>
      <c r="I93" s="23">
        <f t="shared" si="7"/>
        <v>614</v>
      </c>
    </row>
    <row r="94" spans="1:9" x14ac:dyDescent="0.25">
      <c r="A94" s="22" t="str">
        <f t="shared" si="10"/>
        <v>Town of New Castle - 14</v>
      </c>
      <c r="B94" s="11">
        <v>100014</v>
      </c>
      <c r="C94" s="11">
        <v>399</v>
      </c>
      <c r="D94" s="11">
        <v>154</v>
      </c>
      <c r="E94" s="11">
        <v>17</v>
      </c>
      <c r="F94" s="11">
        <v>0</v>
      </c>
      <c r="G94" s="23">
        <f t="shared" si="5"/>
        <v>570</v>
      </c>
      <c r="H94" s="23">
        <f t="shared" si="6"/>
        <v>15</v>
      </c>
      <c r="I94" s="23">
        <f t="shared" si="7"/>
        <v>585</v>
      </c>
    </row>
    <row r="95" spans="1:9" x14ac:dyDescent="0.25">
      <c r="A95" s="22" t="str">
        <f t="shared" si="10"/>
        <v>Town of New Castle - 15</v>
      </c>
      <c r="B95" s="11">
        <v>100015</v>
      </c>
      <c r="C95" s="11">
        <v>390</v>
      </c>
      <c r="D95" s="11">
        <v>122</v>
      </c>
      <c r="E95" s="11">
        <v>8</v>
      </c>
      <c r="F95" s="11">
        <v>1</v>
      </c>
      <c r="G95" s="23">
        <f t="shared" si="5"/>
        <v>521</v>
      </c>
      <c r="H95" s="23">
        <f t="shared" si="6"/>
        <v>29</v>
      </c>
      <c r="I95" s="23">
        <f t="shared" si="7"/>
        <v>550</v>
      </c>
    </row>
    <row r="96" spans="1:9" ht="13.8" thickBot="1" x14ac:dyDescent="0.3">
      <c r="A96" s="18" t="str">
        <f t="shared" si="10"/>
        <v>Town of New Castle - 16</v>
      </c>
      <c r="B96" s="19">
        <v>100016</v>
      </c>
      <c r="C96" s="19">
        <v>379</v>
      </c>
      <c r="D96" s="19">
        <v>122</v>
      </c>
      <c r="E96" s="19">
        <v>27</v>
      </c>
      <c r="F96" s="19">
        <v>0</v>
      </c>
      <c r="G96" s="19">
        <f t="shared" si="5"/>
        <v>528</v>
      </c>
      <c r="H96" s="19">
        <f t="shared" si="6"/>
        <v>16</v>
      </c>
      <c r="I96" s="19">
        <f t="shared" si="7"/>
        <v>544</v>
      </c>
    </row>
    <row r="97" spans="1:9" x14ac:dyDescent="0.25">
      <c r="A97" s="22"/>
      <c r="B97" s="13" t="s">
        <v>977</v>
      </c>
      <c r="C97" s="11">
        <f>SUM(C81:C96)</f>
        <v>5909</v>
      </c>
      <c r="D97" s="11">
        <f t="shared" ref="D97:I97" si="12">SUM(D81:D96)</f>
        <v>2138</v>
      </c>
      <c r="E97" s="11">
        <f t="shared" si="12"/>
        <v>253</v>
      </c>
      <c r="F97" s="11">
        <f t="shared" si="12"/>
        <v>1</v>
      </c>
      <c r="G97" s="11">
        <f t="shared" si="12"/>
        <v>8301</v>
      </c>
      <c r="H97" s="11">
        <f t="shared" si="12"/>
        <v>281</v>
      </c>
      <c r="I97" s="11">
        <f t="shared" si="12"/>
        <v>8582</v>
      </c>
    </row>
    <row r="98" spans="1:9" x14ac:dyDescent="0.25">
      <c r="A98" s="22" t="str">
        <f t="shared" si="10"/>
        <v>Town of North Salem - 1</v>
      </c>
      <c r="B98" s="11">
        <v>120001</v>
      </c>
      <c r="C98" s="11">
        <v>118</v>
      </c>
      <c r="D98" s="11">
        <v>128</v>
      </c>
      <c r="E98" s="11">
        <v>19</v>
      </c>
      <c r="F98" s="11">
        <v>0</v>
      </c>
      <c r="G98" s="23">
        <f t="shared" si="5"/>
        <v>265</v>
      </c>
      <c r="H98" s="23">
        <f t="shared" si="6"/>
        <v>7</v>
      </c>
      <c r="I98" s="23">
        <f t="shared" si="7"/>
        <v>272</v>
      </c>
    </row>
    <row r="99" spans="1:9" x14ac:dyDescent="0.25">
      <c r="A99" s="22" t="str">
        <f t="shared" si="10"/>
        <v>Town of North Salem - 2</v>
      </c>
      <c r="B99" s="11">
        <v>120002</v>
      </c>
      <c r="C99" s="11">
        <v>147</v>
      </c>
      <c r="D99" s="11">
        <v>171</v>
      </c>
      <c r="E99" s="11">
        <v>13</v>
      </c>
      <c r="F99" s="11">
        <v>0</v>
      </c>
      <c r="G99" s="23">
        <f t="shared" si="5"/>
        <v>331</v>
      </c>
      <c r="H99" s="23">
        <f t="shared" si="6"/>
        <v>8</v>
      </c>
      <c r="I99" s="23">
        <f t="shared" si="7"/>
        <v>339</v>
      </c>
    </row>
    <row r="100" spans="1:9" x14ac:dyDescent="0.25">
      <c r="A100" s="22" t="str">
        <f t="shared" si="10"/>
        <v>Town of North Salem - 3</v>
      </c>
      <c r="B100" s="11">
        <v>120003</v>
      </c>
      <c r="C100" s="11">
        <v>86</v>
      </c>
      <c r="D100" s="11">
        <v>94</v>
      </c>
      <c r="E100" s="11">
        <v>3</v>
      </c>
      <c r="F100" s="11">
        <v>0</v>
      </c>
      <c r="G100" s="23">
        <f t="shared" si="5"/>
        <v>183</v>
      </c>
      <c r="H100" s="23">
        <f t="shared" si="6"/>
        <v>9</v>
      </c>
      <c r="I100" s="23">
        <f t="shared" si="7"/>
        <v>192</v>
      </c>
    </row>
    <row r="101" spans="1:9" x14ac:dyDescent="0.25">
      <c r="A101" s="22" t="str">
        <f t="shared" si="10"/>
        <v>Town of North Salem - 4</v>
      </c>
      <c r="B101" s="11">
        <v>120004</v>
      </c>
      <c r="C101" s="11">
        <v>134</v>
      </c>
      <c r="D101" s="11">
        <v>189</v>
      </c>
      <c r="E101" s="11">
        <v>14</v>
      </c>
      <c r="F101" s="11">
        <v>0</v>
      </c>
      <c r="G101" s="23">
        <f t="shared" si="5"/>
        <v>337</v>
      </c>
      <c r="H101" s="23">
        <f t="shared" si="6"/>
        <v>16</v>
      </c>
      <c r="I101" s="23">
        <f t="shared" si="7"/>
        <v>353</v>
      </c>
    </row>
    <row r="102" spans="1:9" x14ac:dyDescent="0.25">
      <c r="A102" s="22" t="str">
        <f t="shared" si="10"/>
        <v>Town of North Salem - 5</v>
      </c>
      <c r="B102" s="11">
        <v>120005</v>
      </c>
      <c r="C102" s="11">
        <v>110</v>
      </c>
      <c r="D102" s="11">
        <v>64</v>
      </c>
      <c r="E102" s="11">
        <v>6</v>
      </c>
      <c r="F102" s="11">
        <v>0</v>
      </c>
      <c r="G102" s="23">
        <f t="shared" si="5"/>
        <v>180</v>
      </c>
      <c r="H102" s="23">
        <f t="shared" si="6"/>
        <v>9</v>
      </c>
      <c r="I102" s="23">
        <f t="shared" si="7"/>
        <v>189</v>
      </c>
    </row>
    <row r="103" spans="1:9" x14ac:dyDescent="0.25">
      <c r="A103" s="22" t="str">
        <f t="shared" si="10"/>
        <v>Town of North Salem - 6</v>
      </c>
      <c r="B103" s="11">
        <v>120006</v>
      </c>
      <c r="C103" s="11">
        <v>202</v>
      </c>
      <c r="D103" s="11">
        <v>162</v>
      </c>
      <c r="E103" s="11">
        <v>6</v>
      </c>
      <c r="F103" s="11">
        <v>0</v>
      </c>
      <c r="G103" s="23">
        <f t="shared" si="5"/>
        <v>370</v>
      </c>
      <c r="H103" s="23">
        <f t="shared" si="6"/>
        <v>12</v>
      </c>
      <c r="I103" s="23">
        <f t="shared" si="7"/>
        <v>382</v>
      </c>
    </row>
    <row r="104" spans="1:9" x14ac:dyDescent="0.25">
      <c r="A104" s="22" t="str">
        <f t="shared" si="10"/>
        <v>Town of North Salem - 7</v>
      </c>
      <c r="B104" s="11">
        <v>120007</v>
      </c>
      <c r="C104" s="11">
        <v>234</v>
      </c>
      <c r="D104" s="11">
        <v>200</v>
      </c>
      <c r="E104" s="11">
        <v>12</v>
      </c>
      <c r="F104" s="11">
        <v>0</v>
      </c>
      <c r="G104" s="23">
        <f t="shared" si="5"/>
        <v>446</v>
      </c>
      <c r="H104" s="23">
        <f t="shared" si="6"/>
        <v>13</v>
      </c>
      <c r="I104" s="23">
        <f t="shared" si="7"/>
        <v>459</v>
      </c>
    </row>
    <row r="105" spans="1:9" ht="13.8" thickBot="1" x14ac:dyDescent="0.3">
      <c r="A105" s="18" t="str">
        <f t="shared" si="10"/>
        <v>Town of North Salem - 8</v>
      </c>
      <c r="B105" s="19">
        <v>120008</v>
      </c>
      <c r="C105" s="19">
        <v>107</v>
      </c>
      <c r="D105" s="19">
        <v>73</v>
      </c>
      <c r="E105" s="19">
        <v>8</v>
      </c>
      <c r="F105" s="19">
        <v>0</v>
      </c>
      <c r="G105" s="19">
        <f t="shared" si="5"/>
        <v>188</v>
      </c>
      <c r="H105" s="19">
        <f t="shared" si="6"/>
        <v>4</v>
      </c>
      <c r="I105" s="19">
        <f t="shared" si="7"/>
        <v>192</v>
      </c>
    </row>
    <row r="106" spans="1:9" x14ac:dyDescent="0.25">
      <c r="A106" s="22"/>
      <c r="B106" s="13" t="s">
        <v>977</v>
      </c>
      <c r="C106" s="11">
        <f>SUM(C98:C105)</f>
        <v>1138</v>
      </c>
      <c r="D106" s="11">
        <f t="shared" ref="D106:I106" si="13">SUM(D98:D105)</f>
        <v>1081</v>
      </c>
      <c r="E106" s="11">
        <f t="shared" si="13"/>
        <v>81</v>
      </c>
      <c r="F106" s="11">
        <f t="shared" si="13"/>
        <v>0</v>
      </c>
      <c r="G106" s="11">
        <f t="shared" si="13"/>
        <v>2300</v>
      </c>
      <c r="H106" s="11">
        <f t="shared" si="13"/>
        <v>78</v>
      </c>
      <c r="I106" s="11">
        <f t="shared" si="13"/>
        <v>2378</v>
      </c>
    </row>
    <row r="107" spans="1:9" x14ac:dyDescent="0.25">
      <c r="A107" s="22" t="str">
        <f t="shared" si="10"/>
        <v>Town of Ossining - 1</v>
      </c>
      <c r="B107" s="11">
        <v>130001</v>
      </c>
      <c r="C107" s="11">
        <v>163</v>
      </c>
      <c r="D107" s="11">
        <v>73</v>
      </c>
      <c r="E107" s="11">
        <v>14</v>
      </c>
      <c r="F107" s="11">
        <v>0</v>
      </c>
      <c r="G107" s="23">
        <f t="shared" si="5"/>
        <v>250</v>
      </c>
      <c r="H107" s="23">
        <f t="shared" si="6"/>
        <v>13</v>
      </c>
      <c r="I107" s="23">
        <f t="shared" si="7"/>
        <v>263</v>
      </c>
    </row>
    <row r="108" spans="1:9" x14ac:dyDescent="0.25">
      <c r="A108" s="22" t="str">
        <f t="shared" si="10"/>
        <v>Town of Ossining - 2</v>
      </c>
      <c r="B108" s="11">
        <v>130002</v>
      </c>
      <c r="C108" s="11">
        <v>232</v>
      </c>
      <c r="D108" s="11">
        <v>86</v>
      </c>
      <c r="E108" s="11">
        <v>20</v>
      </c>
      <c r="F108" s="11">
        <v>0</v>
      </c>
      <c r="G108" s="23">
        <f t="shared" ref="G108:G173" si="14">SUM(C108:F108)</f>
        <v>338</v>
      </c>
      <c r="H108" s="23">
        <f t="shared" ref="H108:H173" si="15">SUM(I108-G108)</f>
        <v>26</v>
      </c>
      <c r="I108" s="23">
        <f t="shared" ref="I108:I173" si="16">VLOOKUP(B108,KEY,2,FALSE)</f>
        <v>364</v>
      </c>
    </row>
    <row r="109" spans="1:9" x14ac:dyDescent="0.25">
      <c r="A109" s="22" t="str">
        <f t="shared" si="10"/>
        <v>Town of Ossining - 3</v>
      </c>
      <c r="B109" s="11">
        <v>130003</v>
      </c>
      <c r="C109" s="11">
        <v>255</v>
      </c>
      <c r="D109" s="11">
        <v>60</v>
      </c>
      <c r="E109" s="11">
        <v>33</v>
      </c>
      <c r="F109" s="11">
        <v>0</v>
      </c>
      <c r="G109" s="23">
        <f t="shared" si="14"/>
        <v>348</v>
      </c>
      <c r="H109" s="23">
        <f t="shared" si="15"/>
        <v>31</v>
      </c>
      <c r="I109" s="23">
        <f t="shared" si="16"/>
        <v>379</v>
      </c>
    </row>
    <row r="110" spans="1:9" x14ac:dyDescent="0.25">
      <c r="A110" s="22" t="str">
        <f t="shared" si="10"/>
        <v>Town of Ossining - 4</v>
      </c>
      <c r="B110" s="11">
        <v>130004</v>
      </c>
      <c r="C110" s="11">
        <v>214</v>
      </c>
      <c r="D110" s="11">
        <v>122</v>
      </c>
      <c r="E110" s="11">
        <v>32</v>
      </c>
      <c r="F110" s="11">
        <v>0</v>
      </c>
      <c r="G110" s="23">
        <f t="shared" si="14"/>
        <v>368</v>
      </c>
      <c r="H110" s="23">
        <f t="shared" si="15"/>
        <v>19</v>
      </c>
      <c r="I110" s="23">
        <f t="shared" si="16"/>
        <v>387</v>
      </c>
    </row>
    <row r="111" spans="1:9" x14ac:dyDescent="0.25">
      <c r="A111" s="22" t="str">
        <f t="shared" si="10"/>
        <v>Town of Ossining - 5</v>
      </c>
      <c r="B111" s="11">
        <v>130005</v>
      </c>
      <c r="C111" s="11">
        <v>238</v>
      </c>
      <c r="D111" s="11">
        <v>48</v>
      </c>
      <c r="E111" s="11">
        <v>16</v>
      </c>
      <c r="F111" s="11">
        <v>0</v>
      </c>
      <c r="G111" s="23">
        <f t="shared" si="14"/>
        <v>302</v>
      </c>
      <c r="H111" s="23">
        <f t="shared" si="15"/>
        <v>35</v>
      </c>
      <c r="I111" s="23">
        <f t="shared" si="16"/>
        <v>337</v>
      </c>
    </row>
    <row r="112" spans="1:9" x14ac:dyDescent="0.25">
      <c r="A112" s="22" t="str">
        <f t="shared" si="10"/>
        <v>Town of Ossining - 6</v>
      </c>
      <c r="B112" s="11">
        <v>130006</v>
      </c>
      <c r="C112" s="11">
        <v>321</v>
      </c>
      <c r="D112" s="11">
        <v>116</v>
      </c>
      <c r="E112" s="11">
        <v>35</v>
      </c>
      <c r="F112" s="11">
        <v>0</v>
      </c>
      <c r="G112" s="23">
        <f t="shared" si="14"/>
        <v>472</v>
      </c>
      <c r="H112" s="23">
        <f t="shared" si="15"/>
        <v>26</v>
      </c>
      <c r="I112" s="23">
        <f t="shared" si="16"/>
        <v>498</v>
      </c>
    </row>
    <row r="113" spans="1:9" x14ac:dyDescent="0.25">
      <c r="A113" s="22" t="str">
        <f t="shared" si="10"/>
        <v>Town of Ossining - 7</v>
      </c>
      <c r="B113" s="11">
        <v>130007</v>
      </c>
      <c r="C113" s="11">
        <v>188</v>
      </c>
      <c r="D113" s="11">
        <v>73</v>
      </c>
      <c r="E113" s="11">
        <v>25</v>
      </c>
      <c r="F113" s="11">
        <v>0</v>
      </c>
      <c r="G113" s="23">
        <f t="shared" si="14"/>
        <v>286</v>
      </c>
      <c r="H113" s="23">
        <f t="shared" si="15"/>
        <v>31</v>
      </c>
      <c r="I113" s="23">
        <f t="shared" si="16"/>
        <v>317</v>
      </c>
    </row>
    <row r="114" spans="1:9" x14ac:dyDescent="0.25">
      <c r="A114" s="22" t="str">
        <f t="shared" si="10"/>
        <v>Town of Ossining - 8</v>
      </c>
      <c r="B114" s="11">
        <v>130008</v>
      </c>
      <c r="C114" s="11">
        <v>343</v>
      </c>
      <c r="D114" s="11">
        <v>111</v>
      </c>
      <c r="E114" s="11">
        <v>18</v>
      </c>
      <c r="F114" s="11">
        <v>0</v>
      </c>
      <c r="G114" s="23">
        <f t="shared" si="14"/>
        <v>472</v>
      </c>
      <c r="H114" s="23">
        <f t="shared" si="15"/>
        <v>17</v>
      </c>
      <c r="I114" s="23">
        <f t="shared" si="16"/>
        <v>489</v>
      </c>
    </row>
    <row r="115" spans="1:9" x14ac:dyDescent="0.25">
      <c r="A115" s="22" t="str">
        <f t="shared" si="10"/>
        <v>Town of Ossining - 9</v>
      </c>
      <c r="B115" s="11">
        <v>130009</v>
      </c>
      <c r="C115" s="11">
        <v>199</v>
      </c>
      <c r="D115" s="11">
        <v>117</v>
      </c>
      <c r="E115" s="11">
        <v>25</v>
      </c>
      <c r="F115" s="11">
        <v>0</v>
      </c>
      <c r="G115" s="23">
        <f t="shared" si="14"/>
        <v>341</v>
      </c>
      <c r="H115" s="23">
        <f t="shared" si="15"/>
        <v>14</v>
      </c>
      <c r="I115" s="23">
        <f t="shared" si="16"/>
        <v>355</v>
      </c>
    </row>
    <row r="116" spans="1:9" x14ac:dyDescent="0.25">
      <c r="A116" s="22" t="str">
        <f t="shared" si="10"/>
        <v>Town of Ossining - 10</v>
      </c>
      <c r="B116" s="11">
        <v>130010</v>
      </c>
      <c r="C116" s="11">
        <v>272</v>
      </c>
      <c r="D116" s="11">
        <v>97</v>
      </c>
      <c r="E116" s="11">
        <v>42</v>
      </c>
      <c r="F116" s="11">
        <v>0</v>
      </c>
      <c r="G116" s="23">
        <f t="shared" si="14"/>
        <v>411</v>
      </c>
      <c r="H116" s="23">
        <f t="shared" si="15"/>
        <v>30</v>
      </c>
      <c r="I116" s="23">
        <f t="shared" si="16"/>
        <v>441</v>
      </c>
    </row>
    <row r="117" spans="1:9" x14ac:dyDescent="0.25">
      <c r="A117" s="22" t="str">
        <f t="shared" si="10"/>
        <v>Town of Ossining - 11</v>
      </c>
      <c r="B117" s="11">
        <v>130011</v>
      </c>
      <c r="C117" s="11">
        <v>169</v>
      </c>
      <c r="D117" s="11">
        <v>93</v>
      </c>
      <c r="E117" s="11">
        <v>13</v>
      </c>
      <c r="F117" s="11">
        <v>0</v>
      </c>
      <c r="G117" s="23">
        <f t="shared" si="14"/>
        <v>275</v>
      </c>
      <c r="H117" s="23">
        <f t="shared" si="15"/>
        <v>22</v>
      </c>
      <c r="I117" s="23">
        <f t="shared" si="16"/>
        <v>297</v>
      </c>
    </row>
    <row r="118" spans="1:9" x14ac:dyDescent="0.25">
      <c r="A118" s="22" t="str">
        <f t="shared" si="10"/>
        <v>Town of Ossining - 12</v>
      </c>
      <c r="B118" s="11">
        <v>130012</v>
      </c>
      <c r="C118" s="11">
        <v>278</v>
      </c>
      <c r="D118" s="11">
        <v>176</v>
      </c>
      <c r="E118" s="11">
        <v>34</v>
      </c>
      <c r="F118" s="11">
        <v>0</v>
      </c>
      <c r="G118" s="23">
        <f t="shared" si="14"/>
        <v>488</v>
      </c>
      <c r="H118" s="23">
        <f t="shared" si="15"/>
        <v>24</v>
      </c>
      <c r="I118" s="23">
        <f t="shared" si="16"/>
        <v>512</v>
      </c>
    </row>
    <row r="119" spans="1:9" x14ac:dyDescent="0.25">
      <c r="A119" s="22" t="str">
        <f t="shared" si="10"/>
        <v>Town of Ossining - 13</v>
      </c>
      <c r="B119" s="11">
        <v>130013</v>
      </c>
      <c r="C119" s="11">
        <v>226</v>
      </c>
      <c r="D119" s="11">
        <v>115</v>
      </c>
      <c r="E119" s="11">
        <v>17</v>
      </c>
      <c r="F119" s="11">
        <v>0</v>
      </c>
      <c r="G119" s="23">
        <f t="shared" si="14"/>
        <v>358</v>
      </c>
      <c r="H119" s="23">
        <f t="shared" si="15"/>
        <v>25</v>
      </c>
      <c r="I119" s="23">
        <f t="shared" si="16"/>
        <v>383</v>
      </c>
    </row>
    <row r="120" spans="1:9" x14ac:dyDescent="0.25">
      <c r="A120" s="22" t="str">
        <f t="shared" si="10"/>
        <v>Town of Ossining - 14</v>
      </c>
      <c r="B120" s="11">
        <v>130014</v>
      </c>
      <c r="C120" s="11">
        <v>325</v>
      </c>
      <c r="D120" s="11">
        <v>263</v>
      </c>
      <c r="E120" s="11">
        <v>30</v>
      </c>
      <c r="F120" s="11">
        <v>0</v>
      </c>
      <c r="G120" s="23">
        <f t="shared" si="14"/>
        <v>618</v>
      </c>
      <c r="H120" s="23">
        <f t="shared" si="15"/>
        <v>32</v>
      </c>
      <c r="I120" s="23">
        <f t="shared" si="16"/>
        <v>650</v>
      </c>
    </row>
    <row r="121" spans="1:9" x14ac:dyDescent="0.25">
      <c r="A121" s="22" t="str">
        <f t="shared" si="10"/>
        <v>Town of Ossining - 15</v>
      </c>
      <c r="B121" s="11">
        <v>130015</v>
      </c>
      <c r="C121" s="11">
        <v>392</v>
      </c>
      <c r="D121" s="11">
        <v>263</v>
      </c>
      <c r="E121" s="11">
        <v>24</v>
      </c>
      <c r="F121" s="11">
        <v>0</v>
      </c>
      <c r="G121" s="23">
        <f t="shared" si="14"/>
        <v>679</v>
      </c>
      <c r="H121" s="23">
        <f t="shared" si="15"/>
        <v>47</v>
      </c>
      <c r="I121" s="23">
        <f t="shared" si="16"/>
        <v>726</v>
      </c>
    </row>
    <row r="122" spans="1:9" x14ac:dyDescent="0.25">
      <c r="A122" s="22" t="str">
        <f t="shared" si="10"/>
        <v>Town of Ossining - 16</v>
      </c>
      <c r="B122" s="11">
        <v>130016</v>
      </c>
      <c r="C122" s="11">
        <v>207</v>
      </c>
      <c r="D122" s="11">
        <v>122</v>
      </c>
      <c r="E122" s="11">
        <v>21</v>
      </c>
      <c r="F122" s="11">
        <v>0</v>
      </c>
      <c r="G122" s="23">
        <f t="shared" si="14"/>
        <v>350</v>
      </c>
      <c r="H122" s="23">
        <f t="shared" si="15"/>
        <v>20</v>
      </c>
      <c r="I122" s="23">
        <f t="shared" si="16"/>
        <v>370</v>
      </c>
    </row>
    <row r="123" spans="1:9" x14ac:dyDescent="0.25">
      <c r="A123" s="22" t="str">
        <f t="shared" si="10"/>
        <v>Town of Ossining - 17</v>
      </c>
      <c r="B123" s="11">
        <v>130017</v>
      </c>
      <c r="C123" s="11">
        <v>336</v>
      </c>
      <c r="D123" s="11">
        <v>187</v>
      </c>
      <c r="E123" s="11">
        <v>28</v>
      </c>
      <c r="F123" s="11">
        <v>0</v>
      </c>
      <c r="G123" s="23">
        <f t="shared" si="14"/>
        <v>551</v>
      </c>
      <c r="H123" s="23">
        <f t="shared" si="15"/>
        <v>27</v>
      </c>
      <c r="I123" s="23">
        <f t="shared" si="16"/>
        <v>578</v>
      </c>
    </row>
    <row r="124" spans="1:9" x14ac:dyDescent="0.25">
      <c r="A124" s="22" t="str">
        <f t="shared" si="10"/>
        <v>Town of Ossining - 18</v>
      </c>
      <c r="B124" s="11">
        <v>130018</v>
      </c>
      <c r="C124" s="11">
        <v>214</v>
      </c>
      <c r="D124" s="11">
        <v>119</v>
      </c>
      <c r="E124" s="11">
        <v>21</v>
      </c>
      <c r="F124" s="11">
        <v>0</v>
      </c>
      <c r="G124" s="23">
        <f t="shared" si="14"/>
        <v>354</v>
      </c>
      <c r="H124" s="23">
        <f t="shared" si="15"/>
        <v>19</v>
      </c>
      <c r="I124" s="23">
        <f t="shared" si="16"/>
        <v>373</v>
      </c>
    </row>
    <row r="125" spans="1:9" x14ac:dyDescent="0.25">
      <c r="A125" s="22" t="str">
        <f t="shared" si="10"/>
        <v>Town of Ossining - 19</v>
      </c>
      <c r="B125" s="11">
        <v>130019</v>
      </c>
      <c r="C125" s="11">
        <v>464</v>
      </c>
      <c r="D125" s="11">
        <v>244</v>
      </c>
      <c r="E125" s="11">
        <v>18</v>
      </c>
      <c r="F125" s="11">
        <v>0</v>
      </c>
      <c r="G125" s="23">
        <f t="shared" si="14"/>
        <v>726</v>
      </c>
      <c r="H125" s="23">
        <f t="shared" si="15"/>
        <v>40</v>
      </c>
      <c r="I125" s="23">
        <f t="shared" si="16"/>
        <v>766</v>
      </c>
    </row>
    <row r="126" spans="1:9" x14ac:dyDescent="0.25">
      <c r="A126" s="22" t="str">
        <f t="shared" si="10"/>
        <v>Town of Ossining - 20</v>
      </c>
      <c r="B126" s="11">
        <v>130020</v>
      </c>
      <c r="C126" s="11">
        <v>107</v>
      </c>
      <c r="D126" s="11">
        <v>71</v>
      </c>
      <c r="E126" s="11">
        <v>8</v>
      </c>
      <c r="F126" s="11">
        <v>0</v>
      </c>
      <c r="G126" s="23">
        <f t="shared" si="14"/>
        <v>186</v>
      </c>
      <c r="H126" s="23">
        <f t="shared" si="15"/>
        <v>11</v>
      </c>
      <c r="I126" s="23">
        <f t="shared" si="16"/>
        <v>197</v>
      </c>
    </row>
    <row r="127" spans="1:9" x14ac:dyDescent="0.25">
      <c r="A127" s="22" t="str">
        <f t="shared" si="10"/>
        <v>Town of Ossining - 21</v>
      </c>
      <c r="B127" s="11">
        <v>130021</v>
      </c>
      <c r="C127" s="11">
        <v>261</v>
      </c>
      <c r="D127" s="11">
        <v>140</v>
      </c>
      <c r="E127" s="11">
        <v>31</v>
      </c>
      <c r="F127" s="11">
        <v>0</v>
      </c>
      <c r="G127" s="23">
        <f t="shared" si="14"/>
        <v>432</v>
      </c>
      <c r="H127" s="23">
        <f t="shared" si="15"/>
        <v>25</v>
      </c>
      <c r="I127" s="23">
        <f t="shared" si="16"/>
        <v>457</v>
      </c>
    </row>
    <row r="128" spans="1:9" x14ac:dyDescent="0.25">
      <c r="A128" s="22" t="str">
        <f t="shared" si="10"/>
        <v>Town of Ossining - 22</v>
      </c>
      <c r="B128" s="11">
        <v>130022</v>
      </c>
      <c r="C128" s="11">
        <v>204</v>
      </c>
      <c r="D128" s="11">
        <v>96</v>
      </c>
      <c r="E128" s="11">
        <v>20</v>
      </c>
      <c r="F128" s="11">
        <v>0</v>
      </c>
      <c r="G128" s="23">
        <f t="shared" si="14"/>
        <v>320</v>
      </c>
      <c r="H128" s="23">
        <f t="shared" si="15"/>
        <v>21</v>
      </c>
      <c r="I128" s="23">
        <f t="shared" si="16"/>
        <v>341</v>
      </c>
    </row>
    <row r="129" spans="1:9" x14ac:dyDescent="0.25">
      <c r="A129" s="22" t="str">
        <f t="shared" si="10"/>
        <v>Town of Ossining - 23</v>
      </c>
      <c r="B129" s="11">
        <v>130023</v>
      </c>
      <c r="C129" s="11">
        <v>188</v>
      </c>
      <c r="D129" s="11">
        <v>117</v>
      </c>
      <c r="E129" s="11">
        <v>12</v>
      </c>
      <c r="F129" s="11">
        <v>0</v>
      </c>
      <c r="G129" s="23">
        <f t="shared" si="14"/>
        <v>317</v>
      </c>
      <c r="H129" s="23">
        <f t="shared" si="15"/>
        <v>18</v>
      </c>
      <c r="I129" s="23">
        <f t="shared" si="16"/>
        <v>335</v>
      </c>
    </row>
    <row r="130" spans="1:9" x14ac:dyDescent="0.25">
      <c r="A130" s="22" t="str">
        <f t="shared" si="10"/>
        <v>Town of Ossining - 24</v>
      </c>
      <c r="B130" s="11">
        <v>130024</v>
      </c>
      <c r="C130" s="11">
        <v>65</v>
      </c>
      <c r="D130" s="11">
        <v>20</v>
      </c>
      <c r="E130" s="11">
        <v>2</v>
      </c>
      <c r="F130" s="11">
        <v>0</v>
      </c>
      <c r="G130" s="23">
        <f t="shared" si="14"/>
        <v>87</v>
      </c>
      <c r="H130" s="23">
        <f t="shared" si="15"/>
        <v>16</v>
      </c>
      <c r="I130" s="23">
        <f t="shared" si="16"/>
        <v>103</v>
      </c>
    </row>
    <row r="131" spans="1:9" x14ac:dyDescent="0.25">
      <c r="A131" s="22" t="str">
        <f t="shared" si="10"/>
        <v>Town of Ossining - 25</v>
      </c>
      <c r="B131" s="11">
        <v>130025</v>
      </c>
      <c r="C131" s="11">
        <v>107</v>
      </c>
      <c r="D131" s="11">
        <v>7</v>
      </c>
      <c r="E131" s="11">
        <v>3</v>
      </c>
      <c r="F131" s="11">
        <v>0</v>
      </c>
      <c r="G131" s="23">
        <f t="shared" si="14"/>
        <v>117</v>
      </c>
      <c r="H131" s="23">
        <f t="shared" si="15"/>
        <v>13</v>
      </c>
      <c r="I131" s="23">
        <f t="shared" si="16"/>
        <v>130</v>
      </c>
    </row>
    <row r="132" spans="1:9" x14ac:dyDescent="0.25">
      <c r="A132" s="22" t="str">
        <f t="shared" si="10"/>
        <v>Town of Ossining - 26</v>
      </c>
      <c r="B132" s="11">
        <v>130026</v>
      </c>
      <c r="C132" s="11">
        <v>385</v>
      </c>
      <c r="D132" s="11">
        <v>193</v>
      </c>
      <c r="E132" s="11">
        <v>13</v>
      </c>
      <c r="F132" s="11">
        <v>0</v>
      </c>
      <c r="G132" s="23">
        <f t="shared" si="14"/>
        <v>591</v>
      </c>
      <c r="H132" s="23">
        <f t="shared" si="15"/>
        <v>41</v>
      </c>
      <c r="I132" s="23">
        <f t="shared" si="16"/>
        <v>632</v>
      </c>
    </row>
    <row r="133" spans="1:9" x14ac:dyDescent="0.25">
      <c r="A133" s="22" t="str">
        <f t="shared" si="10"/>
        <v>Town of Ossining - 27</v>
      </c>
      <c r="B133" s="11">
        <v>130027</v>
      </c>
      <c r="C133" s="11">
        <v>347</v>
      </c>
      <c r="D133" s="11">
        <v>154</v>
      </c>
      <c r="E133" s="11">
        <v>17</v>
      </c>
      <c r="F133" s="11">
        <v>0</v>
      </c>
      <c r="G133" s="23">
        <f t="shared" si="14"/>
        <v>518</v>
      </c>
      <c r="H133" s="23">
        <f t="shared" si="15"/>
        <v>22</v>
      </c>
      <c r="I133" s="23">
        <f t="shared" si="16"/>
        <v>540</v>
      </c>
    </row>
    <row r="134" spans="1:9" x14ac:dyDescent="0.25">
      <c r="A134" s="22" t="str">
        <f t="shared" si="10"/>
        <v>Town of Ossining - 28</v>
      </c>
      <c r="B134" s="11">
        <v>130028</v>
      </c>
      <c r="C134" s="11">
        <v>421</v>
      </c>
      <c r="D134" s="11">
        <v>208</v>
      </c>
      <c r="E134" s="11">
        <v>29</v>
      </c>
      <c r="F134" s="11">
        <v>0</v>
      </c>
      <c r="G134" s="23">
        <f t="shared" si="14"/>
        <v>658</v>
      </c>
      <c r="H134" s="23">
        <f t="shared" si="15"/>
        <v>45</v>
      </c>
      <c r="I134" s="23">
        <f t="shared" si="16"/>
        <v>703</v>
      </c>
    </row>
    <row r="135" spans="1:9" x14ac:dyDescent="0.25">
      <c r="A135" s="22" t="str">
        <f t="shared" si="10"/>
        <v>Town of Ossining - 29</v>
      </c>
      <c r="B135" s="11">
        <v>130029</v>
      </c>
      <c r="C135" s="11">
        <v>276</v>
      </c>
      <c r="D135" s="11">
        <v>115</v>
      </c>
      <c r="E135" s="11">
        <v>9</v>
      </c>
      <c r="F135" s="11">
        <v>0</v>
      </c>
      <c r="G135" s="23">
        <f t="shared" si="14"/>
        <v>400</v>
      </c>
      <c r="H135" s="23">
        <f t="shared" si="15"/>
        <v>21</v>
      </c>
      <c r="I135" s="23">
        <f t="shared" si="16"/>
        <v>421</v>
      </c>
    </row>
    <row r="136" spans="1:9" ht="13.8" thickBot="1" x14ac:dyDescent="0.3">
      <c r="A136" s="18" t="str">
        <f t="shared" si="10"/>
        <v>Town of Ossining - 30</v>
      </c>
      <c r="B136" s="19">
        <v>130030</v>
      </c>
      <c r="C136" s="19">
        <v>240</v>
      </c>
      <c r="D136" s="19">
        <v>115</v>
      </c>
      <c r="E136" s="19">
        <v>21</v>
      </c>
      <c r="F136" s="19">
        <v>0</v>
      </c>
      <c r="G136" s="19">
        <f t="shared" si="14"/>
        <v>376</v>
      </c>
      <c r="H136" s="19">
        <f t="shared" si="15"/>
        <v>15</v>
      </c>
      <c r="I136" s="19">
        <f t="shared" si="16"/>
        <v>391</v>
      </c>
    </row>
    <row r="137" spans="1:9" x14ac:dyDescent="0.25">
      <c r="A137" s="22"/>
      <c r="B137" s="13" t="s">
        <v>977</v>
      </c>
      <c r="C137" s="11">
        <f>SUM(C107:C136)</f>
        <v>7637</v>
      </c>
      <c r="D137" s="11">
        <f t="shared" ref="D137:I137" si="17">SUM(D107:D136)</f>
        <v>3721</v>
      </c>
      <c r="E137" s="11">
        <f t="shared" si="17"/>
        <v>631</v>
      </c>
      <c r="F137" s="11">
        <f t="shared" si="17"/>
        <v>0</v>
      </c>
      <c r="G137" s="11">
        <f t="shared" si="17"/>
        <v>11989</v>
      </c>
      <c r="H137" s="11">
        <f t="shared" si="17"/>
        <v>746</v>
      </c>
      <c r="I137" s="11">
        <f t="shared" si="17"/>
        <v>12735</v>
      </c>
    </row>
    <row r="138" spans="1:9" x14ac:dyDescent="0.25">
      <c r="A138" s="22" t="str">
        <f t="shared" si="10"/>
        <v>Town of Somers - 1</v>
      </c>
      <c r="B138" s="11">
        <v>180001</v>
      </c>
      <c r="C138" s="11">
        <v>216</v>
      </c>
      <c r="D138" s="11">
        <v>295</v>
      </c>
      <c r="E138" s="11">
        <v>17</v>
      </c>
      <c r="F138" s="11">
        <v>0</v>
      </c>
      <c r="G138" s="23">
        <f t="shared" si="14"/>
        <v>528</v>
      </c>
      <c r="H138" s="23">
        <f t="shared" si="15"/>
        <v>16</v>
      </c>
      <c r="I138" s="23">
        <f t="shared" si="16"/>
        <v>544</v>
      </c>
    </row>
    <row r="139" spans="1:9" x14ac:dyDescent="0.25">
      <c r="A139" s="22" t="str">
        <f t="shared" si="10"/>
        <v>Town of Somers - 2</v>
      </c>
      <c r="B139" s="11">
        <v>180002</v>
      </c>
      <c r="C139" s="11">
        <v>320</v>
      </c>
      <c r="D139" s="11">
        <v>361</v>
      </c>
      <c r="E139" s="11">
        <v>14</v>
      </c>
      <c r="F139" s="11">
        <v>0</v>
      </c>
      <c r="G139" s="23">
        <f t="shared" si="14"/>
        <v>695</v>
      </c>
      <c r="H139" s="23">
        <f t="shared" si="15"/>
        <v>26</v>
      </c>
      <c r="I139" s="23">
        <f t="shared" si="16"/>
        <v>721</v>
      </c>
    </row>
    <row r="140" spans="1:9" x14ac:dyDescent="0.25">
      <c r="A140" s="22" t="str">
        <f t="shared" si="10"/>
        <v>Town of Somers - 3</v>
      </c>
      <c r="B140" s="11">
        <v>180003</v>
      </c>
      <c r="C140" s="11">
        <v>219</v>
      </c>
      <c r="D140" s="11">
        <v>335</v>
      </c>
      <c r="E140" s="11">
        <v>10</v>
      </c>
      <c r="F140" s="11">
        <v>0</v>
      </c>
      <c r="G140" s="23">
        <f t="shared" si="14"/>
        <v>564</v>
      </c>
      <c r="H140" s="23">
        <f t="shared" si="15"/>
        <v>22</v>
      </c>
      <c r="I140" s="23">
        <f t="shared" si="16"/>
        <v>586</v>
      </c>
    </row>
    <row r="141" spans="1:9" x14ac:dyDescent="0.25">
      <c r="A141" s="22" t="str">
        <f t="shared" ref="A141:A206" si="18">VLOOKUP(B141,KEY,3,FALSE)</f>
        <v>Town of Somers - 4</v>
      </c>
      <c r="B141" s="11">
        <v>180004</v>
      </c>
      <c r="C141" s="11">
        <v>293</v>
      </c>
      <c r="D141" s="11">
        <v>338</v>
      </c>
      <c r="E141" s="11">
        <v>14</v>
      </c>
      <c r="F141" s="11">
        <v>0</v>
      </c>
      <c r="G141" s="23">
        <f t="shared" si="14"/>
        <v>645</v>
      </c>
      <c r="H141" s="23">
        <f t="shared" si="15"/>
        <v>28</v>
      </c>
      <c r="I141" s="23">
        <f t="shared" si="16"/>
        <v>673</v>
      </c>
    </row>
    <row r="142" spans="1:9" x14ac:dyDescent="0.25">
      <c r="A142" s="22" t="str">
        <f t="shared" si="18"/>
        <v>Town of Somers - 5</v>
      </c>
      <c r="B142" s="11">
        <v>180005</v>
      </c>
      <c r="C142" s="11">
        <v>269</v>
      </c>
      <c r="D142" s="11">
        <v>449</v>
      </c>
      <c r="E142" s="11">
        <v>9</v>
      </c>
      <c r="F142" s="11">
        <v>0</v>
      </c>
      <c r="G142" s="23">
        <f t="shared" si="14"/>
        <v>727</v>
      </c>
      <c r="H142" s="23">
        <f t="shared" si="15"/>
        <v>25</v>
      </c>
      <c r="I142" s="23">
        <f t="shared" si="16"/>
        <v>752</v>
      </c>
    </row>
    <row r="143" spans="1:9" x14ac:dyDescent="0.25">
      <c r="A143" s="22" t="str">
        <f t="shared" si="18"/>
        <v>Town of Somers - 6</v>
      </c>
      <c r="B143" s="11">
        <v>180006</v>
      </c>
      <c r="C143" s="11">
        <v>177</v>
      </c>
      <c r="D143" s="11">
        <v>241</v>
      </c>
      <c r="E143" s="11">
        <v>5</v>
      </c>
      <c r="F143" s="11">
        <v>0</v>
      </c>
      <c r="G143" s="23">
        <f t="shared" si="14"/>
        <v>423</v>
      </c>
      <c r="H143" s="23">
        <f t="shared" si="15"/>
        <v>10</v>
      </c>
      <c r="I143" s="23">
        <f t="shared" si="16"/>
        <v>433</v>
      </c>
    </row>
    <row r="144" spans="1:9" x14ac:dyDescent="0.25">
      <c r="A144" s="22" t="str">
        <f t="shared" si="18"/>
        <v>Town of Somers - 7</v>
      </c>
      <c r="B144" s="11">
        <v>180007</v>
      </c>
      <c r="C144" s="11">
        <v>190</v>
      </c>
      <c r="D144" s="11">
        <v>340</v>
      </c>
      <c r="E144" s="11">
        <v>9</v>
      </c>
      <c r="F144" s="11">
        <v>0</v>
      </c>
      <c r="G144" s="23">
        <f t="shared" si="14"/>
        <v>539</v>
      </c>
      <c r="H144" s="23">
        <f t="shared" si="15"/>
        <v>18</v>
      </c>
      <c r="I144" s="23">
        <f t="shared" si="16"/>
        <v>557</v>
      </c>
    </row>
    <row r="145" spans="1:9" x14ac:dyDescent="0.25">
      <c r="A145" s="22" t="str">
        <f t="shared" si="18"/>
        <v>Town of Somers - 8</v>
      </c>
      <c r="B145" s="11">
        <v>180008</v>
      </c>
      <c r="C145" s="11">
        <v>245</v>
      </c>
      <c r="D145" s="11">
        <v>371</v>
      </c>
      <c r="E145" s="11">
        <v>16</v>
      </c>
      <c r="F145" s="11">
        <v>0</v>
      </c>
      <c r="G145" s="23">
        <f t="shared" si="14"/>
        <v>632</v>
      </c>
      <c r="H145" s="23">
        <f t="shared" si="15"/>
        <v>26</v>
      </c>
      <c r="I145" s="23">
        <f t="shared" si="16"/>
        <v>658</v>
      </c>
    </row>
    <row r="146" spans="1:9" x14ac:dyDescent="0.25">
      <c r="A146" s="22" t="str">
        <f t="shared" si="18"/>
        <v>Town of Somers - 9</v>
      </c>
      <c r="B146" s="11">
        <v>180009</v>
      </c>
      <c r="C146" s="11">
        <v>298</v>
      </c>
      <c r="D146" s="11">
        <v>268</v>
      </c>
      <c r="E146" s="11">
        <v>12</v>
      </c>
      <c r="F146" s="11">
        <v>0</v>
      </c>
      <c r="G146" s="23">
        <f t="shared" si="14"/>
        <v>578</v>
      </c>
      <c r="H146" s="23">
        <f t="shared" si="15"/>
        <v>27</v>
      </c>
      <c r="I146" s="23">
        <f t="shared" si="16"/>
        <v>605</v>
      </c>
    </row>
    <row r="147" spans="1:9" x14ac:dyDescent="0.25">
      <c r="A147" s="22" t="str">
        <f t="shared" si="18"/>
        <v>Town of Somers - 10</v>
      </c>
      <c r="B147" s="11">
        <v>180010</v>
      </c>
      <c r="C147" s="11">
        <v>295</v>
      </c>
      <c r="D147" s="11">
        <v>237</v>
      </c>
      <c r="E147" s="11">
        <v>8</v>
      </c>
      <c r="F147" s="11">
        <v>1</v>
      </c>
      <c r="G147" s="23">
        <f t="shared" si="14"/>
        <v>541</v>
      </c>
      <c r="H147" s="23">
        <f t="shared" si="15"/>
        <v>25</v>
      </c>
      <c r="I147" s="23">
        <f t="shared" si="16"/>
        <v>566</v>
      </c>
    </row>
    <row r="148" spans="1:9" x14ac:dyDescent="0.25">
      <c r="A148" s="22" t="str">
        <f t="shared" si="18"/>
        <v>Town of Somers - 11</v>
      </c>
      <c r="B148" s="11">
        <v>180011</v>
      </c>
      <c r="C148" s="11">
        <v>201</v>
      </c>
      <c r="D148" s="11">
        <v>314</v>
      </c>
      <c r="E148" s="11">
        <v>11</v>
      </c>
      <c r="F148" s="11">
        <v>0</v>
      </c>
      <c r="G148" s="23">
        <f t="shared" si="14"/>
        <v>526</v>
      </c>
      <c r="H148" s="23">
        <f t="shared" si="15"/>
        <v>12</v>
      </c>
      <c r="I148" s="23">
        <f t="shared" si="16"/>
        <v>538</v>
      </c>
    </row>
    <row r="149" spans="1:9" x14ac:dyDescent="0.25">
      <c r="A149" s="22" t="str">
        <f t="shared" si="18"/>
        <v>Town of Somers - 12</v>
      </c>
      <c r="B149" s="11">
        <v>180012</v>
      </c>
      <c r="C149" s="11">
        <v>259</v>
      </c>
      <c r="D149" s="11">
        <v>351</v>
      </c>
      <c r="E149" s="11">
        <v>20</v>
      </c>
      <c r="F149" s="11">
        <v>0</v>
      </c>
      <c r="G149" s="23">
        <f t="shared" si="14"/>
        <v>630</v>
      </c>
      <c r="H149" s="23">
        <f t="shared" si="15"/>
        <v>33</v>
      </c>
      <c r="I149" s="23">
        <f t="shared" si="16"/>
        <v>663</v>
      </c>
    </row>
    <row r="150" spans="1:9" x14ac:dyDescent="0.25">
      <c r="A150" s="22" t="str">
        <f t="shared" si="18"/>
        <v>Town of Somers - 13</v>
      </c>
      <c r="B150" s="11">
        <v>180013</v>
      </c>
      <c r="C150" s="11">
        <v>225</v>
      </c>
      <c r="D150" s="11">
        <v>382</v>
      </c>
      <c r="E150" s="11">
        <v>10</v>
      </c>
      <c r="F150" s="11">
        <v>0</v>
      </c>
      <c r="G150" s="23">
        <f t="shared" si="14"/>
        <v>617</v>
      </c>
      <c r="H150" s="23">
        <f t="shared" si="15"/>
        <v>37</v>
      </c>
      <c r="I150" s="23">
        <f t="shared" si="16"/>
        <v>654</v>
      </c>
    </row>
    <row r="151" spans="1:9" x14ac:dyDescent="0.25">
      <c r="A151" s="22" t="str">
        <f t="shared" si="18"/>
        <v>Town of Somers - 14</v>
      </c>
      <c r="B151" s="11">
        <v>180014</v>
      </c>
      <c r="C151" s="11">
        <v>364</v>
      </c>
      <c r="D151" s="11">
        <v>337</v>
      </c>
      <c r="E151" s="11">
        <v>8</v>
      </c>
      <c r="F151" s="11">
        <v>1</v>
      </c>
      <c r="G151" s="23">
        <f t="shared" si="14"/>
        <v>710</v>
      </c>
      <c r="H151" s="23">
        <f t="shared" si="15"/>
        <v>39</v>
      </c>
      <c r="I151" s="23">
        <f t="shared" si="16"/>
        <v>749</v>
      </c>
    </row>
    <row r="152" spans="1:9" x14ac:dyDescent="0.25">
      <c r="A152" s="22" t="str">
        <f t="shared" si="18"/>
        <v>Town of Somers - 15</v>
      </c>
      <c r="B152" s="11">
        <v>180015</v>
      </c>
      <c r="C152" s="11">
        <v>318</v>
      </c>
      <c r="D152" s="11">
        <v>274</v>
      </c>
      <c r="E152" s="11">
        <v>9</v>
      </c>
      <c r="F152" s="11">
        <v>0</v>
      </c>
      <c r="G152" s="23">
        <f t="shared" si="14"/>
        <v>601</v>
      </c>
      <c r="H152" s="23">
        <f t="shared" si="15"/>
        <v>18</v>
      </c>
      <c r="I152" s="23">
        <f t="shared" si="16"/>
        <v>619</v>
      </c>
    </row>
    <row r="153" spans="1:9" x14ac:dyDescent="0.25">
      <c r="A153" s="22" t="str">
        <f t="shared" si="18"/>
        <v>Town of Somers - 16</v>
      </c>
      <c r="B153" s="11">
        <v>180016</v>
      </c>
      <c r="C153" s="11">
        <v>165</v>
      </c>
      <c r="D153" s="11">
        <v>190</v>
      </c>
      <c r="E153" s="11">
        <v>10</v>
      </c>
      <c r="F153" s="11">
        <v>0</v>
      </c>
      <c r="G153" s="23">
        <f t="shared" si="14"/>
        <v>365</v>
      </c>
      <c r="H153" s="23">
        <f t="shared" si="15"/>
        <v>14</v>
      </c>
      <c r="I153" s="23">
        <f t="shared" si="16"/>
        <v>379</v>
      </c>
    </row>
    <row r="154" spans="1:9" x14ac:dyDescent="0.25">
      <c r="A154" s="22" t="str">
        <f t="shared" si="18"/>
        <v>Town of Somers - 17</v>
      </c>
      <c r="B154" s="11">
        <v>180017</v>
      </c>
      <c r="C154" s="11">
        <v>232</v>
      </c>
      <c r="D154" s="11">
        <v>331</v>
      </c>
      <c r="E154" s="11">
        <v>12</v>
      </c>
      <c r="F154" s="11">
        <v>0</v>
      </c>
      <c r="G154" s="23">
        <f t="shared" si="14"/>
        <v>575</v>
      </c>
      <c r="H154" s="23">
        <f t="shared" si="15"/>
        <v>19</v>
      </c>
      <c r="I154" s="23">
        <f t="shared" si="16"/>
        <v>594</v>
      </c>
    </row>
    <row r="155" spans="1:9" ht="13.8" thickBot="1" x14ac:dyDescent="0.3">
      <c r="A155" s="18" t="str">
        <f t="shared" si="18"/>
        <v>Town of Somers - 18</v>
      </c>
      <c r="B155" s="19">
        <v>180018</v>
      </c>
      <c r="C155" s="19">
        <v>261</v>
      </c>
      <c r="D155" s="19">
        <v>193</v>
      </c>
      <c r="E155" s="19">
        <v>3</v>
      </c>
      <c r="F155" s="19">
        <v>0</v>
      </c>
      <c r="G155" s="19">
        <f t="shared" si="14"/>
        <v>457</v>
      </c>
      <c r="H155" s="19">
        <f t="shared" si="15"/>
        <v>18</v>
      </c>
      <c r="I155" s="19">
        <f t="shared" si="16"/>
        <v>475</v>
      </c>
    </row>
    <row r="156" spans="1:9" x14ac:dyDescent="0.25">
      <c r="A156" s="22"/>
      <c r="B156" s="13" t="s">
        <v>977</v>
      </c>
      <c r="C156" s="11">
        <f>SUM(C138:C155)</f>
        <v>4547</v>
      </c>
      <c r="D156" s="11">
        <f t="shared" ref="D156:I156" si="19">SUM(D138:D155)</f>
        <v>5607</v>
      </c>
      <c r="E156" s="11">
        <f t="shared" si="19"/>
        <v>197</v>
      </c>
      <c r="F156" s="11">
        <f t="shared" si="19"/>
        <v>2</v>
      </c>
      <c r="G156" s="11">
        <f t="shared" si="19"/>
        <v>10353</v>
      </c>
      <c r="H156" s="11">
        <f t="shared" si="19"/>
        <v>413</v>
      </c>
      <c r="I156" s="11">
        <f t="shared" si="19"/>
        <v>10766</v>
      </c>
    </row>
    <row r="157" spans="1:9" x14ac:dyDescent="0.25">
      <c r="A157" s="22" t="str">
        <f t="shared" si="18"/>
        <v>Town of Yorktown - 1</v>
      </c>
      <c r="B157" s="11">
        <v>190001</v>
      </c>
      <c r="C157" s="11">
        <v>202</v>
      </c>
      <c r="D157" s="11">
        <v>270</v>
      </c>
      <c r="E157" s="11">
        <v>18</v>
      </c>
      <c r="F157" s="11">
        <v>0</v>
      </c>
      <c r="G157" s="23">
        <f t="shared" si="14"/>
        <v>490</v>
      </c>
      <c r="H157" s="23">
        <f t="shared" si="15"/>
        <v>16</v>
      </c>
      <c r="I157" s="23">
        <f t="shared" si="16"/>
        <v>506</v>
      </c>
    </row>
    <row r="158" spans="1:9" x14ac:dyDescent="0.25">
      <c r="A158" s="22" t="str">
        <f t="shared" si="18"/>
        <v>Town of Yorktown - 2</v>
      </c>
      <c r="B158" s="11">
        <v>190002</v>
      </c>
      <c r="C158" s="11">
        <v>160</v>
      </c>
      <c r="D158" s="11">
        <v>175</v>
      </c>
      <c r="E158" s="11">
        <v>8</v>
      </c>
      <c r="F158" s="11">
        <v>0</v>
      </c>
      <c r="G158" s="23">
        <f t="shared" si="14"/>
        <v>343</v>
      </c>
      <c r="H158" s="23">
        <f t="shared" si="15"/>
        <v>17</v>
      </c>
      <c r="I158" s="23">
        <f t="shared" si="16"/>
        <v>360</v>
      </c>
    </row>
    <row r="159" spans="1:9" x14ac:dyDescent="0.25">
      <c r="A159" s="22" t="str">
        <f t="shared" si="18"/>
        <v>Town of Yorktown - 3</v>
      </c>
      <c r="B159" s="11">
        <v>190003</v>
      </c>
      <c r="C159" s="11">
        <v>260</v>
      </c>
      <c r="D159" s="11">
        <v>163</v>
      </c>
      <c r="E159" s="11">
        <v>18</v>
      </c>
      <c r="F159" s="11">
        <v>0</v>
      </c>
      <c r="G159" s="23">
        <f t="shared" si="14"/>
        <v>441</v>
      </c>
      <c r="H159" s="23">
        <f t="shared" si="15"/>
        <v>15</v>
      </c>
      <c r="I159" s="23">
        <f t="shared" si="16"/>
        <v>456</v>
      </c>
    </row>
    <row r="160" spans="1:9" x14ac:dyDescent="0.25">
      <c r="A160" s="22" t="str">
        <f t="shared" si="18"/>
        <v>Town of Yorktown - 4</v>
      </c>
      <c r="B160" s="11">
        <v>190004</v>
      </c>
      <c r="C160" s="11">
        <v>170</v>
      </c>
      <c r="D160" s="11">
        <v>302</v>
      </c>
      <c r="E160" s="11">
        <v>13</v>
      </c>
      <c r="F160" s="11">
        <v>0</v>
      </c>
      <c r="G160" s="23">
        <f t="shared" si="14"/>
        <v>485</v>
      </c>
      <c r="H160" s="23">
        <f t="shared" si="15"/>
        <v>35</v>
      </c>
      <c r="I160" s="23">
        <f t="shared" si="16"/>
        <v>520</v>
      </c>
    </row>
    <row r="161" spans="1:9" x14ac:dyDescent="0.25">
      <c r="A161" s="22" t="str">
        <f t="shared" si="18"/>
        <v>Town of Yorktown - 5</v>
      </c>
      <c r="B161" s="11">
        <v>190005</v>
      </c>
      <c r="C161" s="11">
        <v>212</v>
      </c>
      <c r="D161" s="11">
        <v>257</v>
      </c>
      <c r="E161" s="11">
        <v>13</v>
      </c>
      <c r="F161" s="11">
        <v>0</v>
      </c>
      <c r="G161" s="23">
        <f t="shared" si="14"/>
        <v>482</v>
      </c>
      <c r="H161" s="23">
        <f t="shared" si="15"/>
        <v>17</v>
      </c>
      <c r="I161" s="23">
        <f t="shared" si="16"/>
        <v>499</v>
      </c>
    </row>
    <row r="162" spans="1:9" x14ac:dyDescent="0.25">
      <c r="A162" s="22" t="str">
        <f t="shared" si="18"/>
        <v>Town of Yorktown - 6</v>
      </c>
      <c r="B162" s="11">
        <v>190006</v>
      </c>
      <c r="C162" s="11">
        <v>172</v>
      </c>
      <c r="D162" s="11">
        <v>173</v>
      </c>
      <c r="E162" s="11">
        <v>11</v>
      </c>
      <c r="F162" s="11">
        <v>0</v>
      </c>
      <c r="G162" s="23">
        <f t="shared" si="14"/>
        <v>356</v>
      </c>
      <c r="H162" s="23">
        <f t="shared" si="15"/>
        <v>14</v>
      </c>
      <c r="I162" s="23">
        <f t="shared" si="16"/>
        <v>370</v>
      </c>
    </row>
    <row r="163" spans="1:9" x14ac:dyDescent="0.25">
      <c r="A163" s="22" t="str">
        <f t="shared" si="18"/>
        <v>Town of Yorktown - 7</v>
      </c>
      <c r="B163" s="11">
        <v>190007</v>
      </c>
      <c r="C163" s="11">
        <v>166</v>
      </c>
      <c r="D163" s="11">
        <v>195</v>
      </c>
      <c r="E163" s="11">
        <v>14</v>
      </c>
      <c r="F163" s="11">
        <v>0</v>
      </c>
      <c r="G163" s="23">
        <f t="shared" si="14"/>
        <v>375</v>
      </c>
      <c r="H163" s="23">
        <f t="shared" si="15"/>
        <v>20</v>
      </c>
      <c r="I163" s="23">
        <f t="shared" si="16"/>
        <v>395</v>
      </c>
    </row>
    <row r="164" spans="1:9" x14ac:dyDescent="0.25">
      <c r="A164" s="22" t="str">
        <f t="shared" si="18"/>
        <v>Town of Yorktown - 8</v>
      </c>
      <c r="B164" s="11">
        <v>190008</v>
      </c>
      <c r="C164" s="11">
        <v>161</v>
      </c>
      <c r="D164" s="11">
        <v>167</v>
      </c>
      <c r="E164" s="11">
        <v>9</v>
      </c>
      <c r="F164" s="11">
        <v>0</v>
      </c>
      <c r="G164" s="23">
        <f t="shared" si="14"/>
        <v>337</v>
      </c>
      <c r="H164" s="23">
        <f t="shared" si="15"/>
        <v>12</v>
      </c>
      <c r="I164" s="23">
        <f t="shared" si="16"/>
        <v>349</v>
      </c>
    </row>
    <row r="165" spans="1:9" x14ac:dyDescent="0.25">
      <c r="A165" s="22" t="str">
        <f t="shared" si="18"/>
        <v>Town of Yorktown - 9</v>
      </c>
      <c r="B165" s="11">
        <v>190009</v>
      </c>
      <c r="C165" s="11">
        <v>271</v>
      </c>
      <c r="D165" s="11">
        <v>316</v>
      </c>
      <c r="E165" s="11">
        <v>21</v>
      </c>
      <c r="F165" s="11">
        <v>0</v>
      </c>
      <c r="G165" s="23">
        <f t="shared" si="14"/>
        <v>608</v>
      </c>
      <c r="H165" s="23">
        <f t="shared" si="15"/>
        <v>37</v>
      </c>
      <c r="I165" s="23">
        <f t="shared" si="16"/>
        <v>645</v>
      </c>
    </row>
    <row r="166" spans="1:9" x14ac:dyDescent="0.25">
      <c r="A166" s="22" t="str">
        <f t="shared" si="18"/>
        <v>Town of Yorktown - 10</v>
      </c>
      <c r="B166" s="11">
        <v>190010</v>
      </c>
      <c r="C166" s="11">
        <v>76</v>
      </c>
      <c r="D166" s="11">
        <v>107</v>
      </c>
      <c r="E166" s="11">
        <v>6</v>
      </c>
      <c r="F166" s="11">
        <v>0</v>
      </c>
      <c r="G166" s="23">
        <f t="shared" si="14"/>
        <v>189</v>
      </c>
      <c r="H166" s="23">
        <f t="shared" si="15"/>
        <v>14</v>
      </c>
      <c r="I166" s="23">
        <f t="shared" si="16"/>
        <v>203</v>
      </c>
    </row>
    <row r="167" spans="1:9" x14ac:dyDescent="0.25">
      <c r="A167" s="22" t="str">
        <f t="shared" si="18"/>
        <v>Town of Yorktown - 11</v>
      </c>
      <c r="B167" s="11">
        <v>190011</v>
      </c>
      <c r="C167" s="11">
        <v>182</v>
      </c>
      <c r="D167" s="11">
        <v>301</v>
      </c>
      <c r="E167" s="11">
        <v>8</v>
      </c>
      <c r="F167" s="11">
        <v>0</v>
      </c>
      <c r="G167" s="23">
        <f t="shared" si="14"/>
        <v>491</v>
      </c>
      <c r="H167" s="23">
        <f t="shared" si="15"/>
        <v>22</v>
      </c>
      <c r="I167" s="23">
        <f t="shared" si="16"/>
        <v>513</v>
      </c>
    </row>
    <row r="168" spans="1:9" x14ac:dyDescent="0.25">
      <c r="A168" s="22" t="str">
        <f t="shared" si="18"/>
        <v>Town of Yorktown - 12</v>
      </c>
      <c r="B168" s="11">
        <v>190012</v>
      </c>
      <c r="C168" s="11">
        <v>109</v>
      </c>
      <c r="D168" s="11">
        <v>119</v>
      </c>
      <c r="E168" s="11">
        <v>3</v>
      </c>
      <c r="F168" s="11">
        <v>0</v>
      </c>
      <c r="G168" s="23">
        <f t="shared" si="14"/>
        <v>231</v>
      </c>
      <c r="H168" s="23">
        <f t="shared" si="15"/>
        <v>11</v>
      </c>
      <c r="I168" s="23">
        <f t="shared" si="16"/>
        <v>242</v>
      </c>
    </row>
    <row r="169" spans="1:9" x14ac:dyDescent="0.25">
      <c r="A169" s="22" t="str">
        <f t="shared" si="18"/>
        <v>Town of Yorktown - 13</v>
      </c>
      <c r="B169" s="11">
        <v>190013</v>
      </c>
      <c r="C169" s="11">
        <v>206</v>
      </c>
      <c r="D169" s="11">
        <v>234</v>
      </c>
      <c r="E169" s="11">
        <v>19</v>
      </c>
      <c r="F169" s="11">
        <v>0</v>
      </c>
      <c r="G169" s="23">
        <f t="shared" si="14"/>
        <v>459</v>
      </c>
      <c r="H169" s="23">
        <f t="shared" si="15"/>
        <v>22</v>
      </c>
      <c r="I169" s="23">
        <f t="shared" si="16"/>
        <v>481</v>
      </c>
    </row>
    <row r="170" spans="1:9" x14ac:dyDescent="0.25">
      <c r="A170" s="22" t="str">
        <f t="shared" si="18"/>
        <v>Town of Yorktown - 14</v>
      </c>
      <c r="B170" s="11">
        <v>190014</v>
      </c>
      <c r="C170" s="11">
        <v>98</v>
      </c>
      <c r="D170" s="11">
        <v>268</v>
      </c>
      <c r="E170" s="11">
        <v>10</v>
      </c>
      <c r="F170" s="11">
        <v>0</v>
      </c>
      <c r="G170" s="23">
        <f t="shared" si="14"/>
        <v>376</v>
      </c>
      <c r="H170" s="23">
        <f t="shared" si="15"/>
        <v>13</v>
      </c>
      <c r="I170" s="23">
        <f t="shared" si="16"/>
        <v>389</v>
      </c>
    </row>
    <row r="171" spans="1:9" x14ac:dyDescent="0.25">
      <c r="A171" s="22" t="str">
        <f t="shared" si="18"/>
        <v>Town of Yorktown - 15</v>
      </c>
      <c r="B171" s="11">
        <v>190015</v>
      </c>
      <c r="C171" s="11">
        <v>168</v>
      </c>
      <c r="D171" s="11">
        <v>193</v>
      </c>
      <c r="E171" s="11">
        <v>10</v>
      </c>
      <c r="F171" s="11">
        <v>0</v>
      </c>
      <c r="G171" s="23">
        <f t="shared" si="14"/>
        <v>371</v>
      </c>
      <c r="H171" s="23">
        <f t="shared" si="15"/>
        <v>15</v>
      </c>
      <c r="I171" s="23">
        <f t="shared" si="16"/>
        <v>386</v>
      </c>
    </row>
    <row r="172" spans="1:9" x14ac:dyDescent="0.25">
      <c r="A172" s="22" t="str">
        <f t="shared" si="18"/>
        <v>Town of Yorktown - 16</v>
      </c>
      <c r="B172" s="11">
        <v>190016</v>
      </c>
      <c r="C172" s="11">
        <v>106</v>
      </c>
      <c r="D172" s="11">
        <v>174</v>
      </c>
      <c r="E172" s="11">
        <v>7</v>
      </c>
      <c r="F172" s="11">
        <v>0</v>
      </c>
      <c r="G172" s="23">
        <f t="shared" si="14"/>
        <v>287</v>
      </c>
      <c r="H172" s="23">
        <f t="shared" si="15"/>
        <v>22</v>
      </c>
      <c r="I172" s="23">
        <f t="shared" si="16"/>
        <v>309</v>
      </c>
    </row>
    <row r="173" spans="1:9" x14ac:dyDescent="0.25">
      <c r="A173" s="22" t="str">
        <f t="shared" si="18"/>
        <v>Town of Yorktown - 17</v>
      </c>
      <c r="B173" s="11">
        <v>190017</v>
      </c>
      <c r="C173" s="11">
        <v>199</v>
      </c>
      <c r="D173" s="11">
        <v>229</v>
      </c>
      <c r="E173" s="11">
        <v>16</v>
      </c>
      <c r="F173" s="11">
        <v>0</v>
      </c>
      <c r="G173" s="23">
        <f t="shared" si="14"/>
        <v>444</v>
      </c>
      <c r="H173" s="23">
        <f t="shared" si="15"/>
        <v>18</v>
      </c>
      <c r="I173" s="23">
        <f t="shared" si="16"/>
        <v>462</v>
      </c>
    </row>
    <row r="174" spans="1:9" x14ac:dyDescent="0.25">
      <c r="A174" s="22" t="str">
        <f t="shared" si="18"/>
        <v>Town of Yorktown - 18</v>
      </c>
      <c r="B174" s="11">
        <v>190018</v>
      </c>
      <c r="C174" s="11">
        <v>210</v>
      </c>
      <c r="D174" s="11">
        <v>214</v>
      </c>
      <c r="E174" s="11">
        <v>6</v>
      </c>
      <c r="F174" s="11">
        <v>0</v>
      </c>
      <c r="G174" s="23">
        <f t="shared" ref="G174:G222" si="20">SUM(C174:F174)</f>
        <v>430</v>
      </c>
      <c r="H174" s="23">
        <f t="shared" ref="H174:H222" si="21">SUM(I174-G174)</f>
        <v>12</v>
      </c>
      <c r="I174" s="23">
        <f t="shared" ref="I174:I222" si="22">VLOOKUP(B174,KEY,2,FALSE)</f>
        <v>442</v>
      </c>
    </row>
    <row r="175" spans="1:9" x14ac:dyDescent="0.25">
      <c r="A175" s="22" t="str">
        <f t="shared" si="18"/>
        <v>Town of Yorktown - 19</v>
      </c>
      <c r="B175" s="11">
        <v>190019</v>
      </c>
      <c r="C175" s="11">
        <v>237</v>
      </c>
      <c r="D175" s="11">
        <v>392</v>
      </c>
      <c r="E175" s="11">
        <v>7</v>
      </c>
      <c r="F175" s="11">
        <v>0</v>
      </c>
      <c r="G175" s="23">
        <f t="shared" si="20"/>
        <v>636</v>
      </c>
      <c r="H175" s="23">
        <f t="shared" si="21"/>
        <v>34</v>
      </c>
      <c r="I175" s="23">
        <f t="shared" si="22"/>
        <v>670</v>
      </c>
    </row>
    <row r="176" spans="1:9" x14ac:dyDescent="0.25">
      <c r="A176" s="22" t="str">
        <f t="shared" si="18"/>
        <v>Town of Yorktown - 20</v>
      </c>
      <c r="B176" s="11">
        <v>190020</v>
      </c>
      <c r="C176" s="11">
        <v>238</v>
      </c>
      <c r="D176" s="11">
        <v>351</v>
      </c>
      <c r="E176" s="11">
        <v>24</v>
      </c>
      <c r="F176" s="11">
        <v>0</v>
      </c>
      <c r="G176" s="23">
        <f t="shared" si="20"/>
        <v>613</v>
      </c>
      <c r="H176" s="23">
        <f t="shared" si="21"/>
        <v>27</v>
      </c>
      <c r="I176" s="23">
        <f t="shared" si="22"/>
        <v>640</v>
      </c>
    </row>
    <row r="177" spans="1:9" x14ac:dyDescent="0.25">
      <c r="A177" s="22" t="str">
        <f t="shared" si="18"/>
        <v>Town of Yorktown - 21</v>
      </c>
      <c r="B177" s="11">
        <v>190021</v>
      </c>
      <c r="C177" s="11">
        <v>208</v>
      </c>
      <c r="D177" s="11">
        <v>245</v>
      </c>
      <c r="E177" s="11">
        <v>13</v>
      </c>
      <c r="F177" s="11">
        <v>0</v>
      </c>
      <c r="G177" s="23">
        <f t="shared" si="20"/>
        <v>466</v>
      </c>
      <c r="H177" s="23">
        <f t="shared" si="21"/>
        <v>27</v>
      </c>
      <c r="I177" s="23">
        <f t="shared" si="22"/>
        <v>493</v>
      </c>
    </row>
    <row r="178" spans="1:9" x14ac:dyDescent="0.25">
      <c r="A178" s="22" t="str">
        <f t="shared" si="18"/>
        <v>Town of Yorktown - 22</v>
      </c>
      <c r="B178" s="11">
        <v>190022</v>
      </c>
      <c r="C178" s="11">
        <v>142</v>
      </c>
      <c r="D178" s="11">
        <v>202</v>
      </c>
      <c r="E178" s="11">
        <v>13</v>
      </c>
      <c r="F178" s="11">
        <v>1</v>
      </c>
      <c r="G178" s="23">
        <f t="shared" si="20"/>
        <v>358</v>
      </c>
      <c r="H178" s="23">
        <f t="shared" si="21"/>
        <v>20</v>
      </c>
      <c r="I178" s="23">
        <f t="shared" si="22"/>
        <v>378</v>
      </c>
    </row>
    <row r="179" spans="1:9" x14ac:dyDescent="0.25">
      <c r="A179" s="22" t="str">
        <f t="shared" si="18"/>
        <v>Town of Yorktown - 23</v>
      </c>
      <c r="B179" s="11">
        <v>190023</v>
      </c>
      <c r="C179" s="11">
        <v>143</v>
      </c>
      <c r="D179" s="11">
        <v>239</v>
      </c>
      <c r="E179" s="11">
        <v>8</v>
      </c>
      <c r="F179" s="11">
        <v>0</v>
      </c>
      <c r="G179" s="23">
        <f t="shared" si="20"/>
        <v>390</v>
      </c>
      <c r="H179" s="23">
        <f t="shared" si="21"/>
        <v>26</v>
      </c>
      <c r="I179" s="23">
        <f t="shared" si="22"/>
        <v>416</v>
      </c>
    </row>
    <row r="180" spans="1:9" x14ac:dyDescent="0.25">
      <c r="A180" s="22" t="str">
        <f t="shared" si="18"/>
        <v>Town of Yorktown - 24</v>
      </c>
      <c r="B180" s="11">
        <v>190024</v>
      </c>
      <c r="C180" s="11">
        <v>115</v>
      </c>
      <c r="D180" s="11">
        <v>111</v>
      </c>
      <c r="E180" s="11">
        <v>5</v>
      </c>
      <c r="F180" s="11">
        <v>0</v>
      </c>
      <c r="G180" s="23">
        <f t="shared" si="20"/>
        <v>231</v>
      </c>
      <c r="H180" s="23">
        <f t="shared" si="21"/>
        <v>13</v>
      </c>
      <c r="I180" s="23">
        <f t="shared" si="22"/>
        <v>244</v>
      </c>
    </row>
    <row r="181" spans="1:9" x14ac:dyDescent="0.25">
      <c r="A181" s="22" t="str">
        <f t="shared" si="18"/>
        <v>Town of Yorktown - 25</v>
      </c>
      <c r="B181" s="11">
        <v>190025</v>
      </c>
      <c r="C181" s="11">
        <v>82</v>
      </c>
      <c r="D181" s="11">
        <v>81</v>
      </c>
      <c r="E181" s="11">
        <v>2</v>
      </c>
      <c r="F181" s="11">
        <v>0</v>
      </c>
      <c r="G181" s="23">
        <f t="shared" si="20"/>
        <v>165</v>
      </c>
      <c r="H181" s="23">
        <f t="shared" si="21"/>
        <v>9</v>
      </c>
      <c r="I181" s="23">
        <f t="shared" si="22"/>
        <v>174</v>
      </c>
    </row>
    <row r="182" spans="1:9" x14ac:dyDescent="0.25">
      <c r="A182" s="22" t="str">
        <f t="shared" si="18"/>
        <v>Town of Yorktown - 26</v>
      </c>
      <c r="B182" s="11">
        <v>190026</v>
      </c>
      <c r="C182" s="11">
        <v>119</v>
      </c>
      <c r="D182" s="11">
        <v>143</v>
      </c>
      <c r="E182" s="11">
        <v>6</v>
      </c>
      <c r="F182" s="11">
        <v>0</v>
      </c>
      <c r="G182" s="23">
        <f t="shared" si="20"/>
        <v>268</v>
      </c>
      <c r="H182" s="23">
        <f t="shared" si="21"/>
        <v>14</v>
      </c>
      <c r="I182" s="23">
        <f t="shared" si="22"/>
        <v>282</v>
      </c>
    </row>
    <row r="183" spans="1:9" x14ac:dyDescent="0.25">
      <c r="A183" s="22" t="str">
        <f t="shared" si="18"/>
        <v>Town of Yorktown - 27</v>
      </c>
      <c r="B183" s="11">
        <v>190027</v>
      </c>
      <c r="C183" s="11">
        <v>198</v>
      </c>
      <c r="D183" s="11">
        <v>310</v>
      </c>
      <c r="E183" s="11">
        <v>9</v>
      </c>
      <c r="F183" s="11">
        <v>0</v>
      </c>
      <c r="G183" s="23">
        <f t="shared" si="20"/>
        <v>517</v>
      </c>
      <c r="H183" s="23">
        <f t="shared" si="21"/>
        <v>45</v>
      </c>
      <c r="I183" s="23">
        <f t="shared" si="22"/>
        <v>562</v>
      </c>
    </row>
    <row r="184" spans="1:9" x14ac:dyDescent="0.25">
      <c r="A184" s="22" t="str">
        <f t="shared" si="18"/>
        <v>Town of Yorktown - 28</v>
      </c>
      <c r="B184" s="11">
        <v>190028</v>
      </c>
      <c r="C184" s="11">
        <v>204</v>
      </c>
      <c r="D184" s="11">
        <v>248</v>
      </c>
      <c r="E184" s="11">
        <v>7</v>
      </c>
      <c r="F184" s="11">
        <v>0</v>
      </c>
      <c r="G184" s="23">
        <f t="shared" si="20"/>
        <v>459</v>
      </c>
      <c r="H184" s="23">
        <f t="shared" si="21"/>
        <v>16</v>
      </c>
      <c r="I184" s="23">
        <f t="shared" si="22"/>
        <v>475</v>
      </c>
    </row>
    <row r="185" spans="1:9" x14ac:dyDescent="0.25">
      <c r="A185" s="22" t="str">
        <f t="shared" si="18"/>
        <v>Town of Yorktown - 29</v>
      </c>
      <c r="B185" s="11">
        <v>190029</v>
      </c>
      <c r="C185" s="11">
        <v>114</v>
      </c>
      <c r="D185" s="11">
        <v>117</v>
      </c>
      <c r="E185" s="11">
        <v>6</v>
      </c>
      <c r="F185" s="11">
        <v>0</v>
      </c>
      <c r="G185" s="23">
        <f t="shared" si="20"/>
        <v>237</v>
      </c>
      <c r="H185" s="23">
        <f t="shared" si="21"/>
        <v>17</v>
      </c>
      <c r="I185" s="23">
        <f t="shared" si="22"/>
        <v>254</v>
      </c>
    </row>
    <row r="186" spans="1:9" x14ac:dyDescent="0.25">
      <c r="A186" s="22" t="str">
        <f t="shared" si="18"/>
        <v>Town of Yorktown - 30</v>
      </c>
      <c r="B186" s="11">
        <v>190030</v>
      </c>
      <c r="C186" s="11">
        <v>126</v>
      </c>
      <c r="D186" s="11">
        <v>163</v>
      </c>
      <c r="E186" s="11">
        <v>5</v>
      </c>
      <c r="F186" s="11">
        <v>0</v>
      </c>
      <c r="G186" s="23">
        <f t="shared" si="20"/>
        <v>294</v>
      </c>
      <c r="H186" s="23">
        <f t="shared" si="21"/>
        <v>13</v>
      </c>
      <c r="I186" s="23">
        <f t="shared" si="22"/>
        <v>307</v>
      </c>
    </row>
    <row r="187" spans="1:9" x14ac:dyDescent="0.25">
      <c r="A187" s="22" t="str">
        <f t="shared" si="18"/>
        <v>Town of Yorktown - 31</v>
      </c>
      <c r="B187" s="11">
        <v>190031</v>
      </c>
      <c r="C187" s="11">
        <v>224</v>
      </c>
      <c r="D187" s="11">
        <v>299</v>
      </c>
      <c r="E187" s="11">
        <v>13</v>
      </c>
      <c r="F187" s="11">
        <v>0</v>
      </c>
      <c r="G187" s="23">
        <f t="shared" si="20"/>
        <v>536</v>
      </c>
      <c r="H187" s="23">
        <f t="shared" si="21"/>
        <v>19</v>
      </c>
      <c r="I187" s="23">
        <f t="shared" si="22"/>
        <v>555</v>
      </c>
    </row>
    <row r="188" spans="1:9" x14ac:dyDescent="0.25">
      <c r="A188" s="22" t="str">
        <f t="shared" si="18"/>
        <v>Town of Yorktown - 32</v>
      </c>
      <c r="B188" s="11">
        <v>190032</v>
      </c>
      <c r="C188" s="11">
        <v>63</v>
      </c>
      <c r="D188" s="11">
        <v>25</v>
      </c>
      <c r="E188" s="11">
        <v>4</v>
      </c>
      <c r="F188" s="11">
        <v>0</v>
      </c>
      <c r="G188" s="23">
        <f t="shared" si="20"/>
        <v>92</v>
      </c>
      <c r="H188" s="23">
        <f t="shared" si="21"/>
        <v>4</v>
      </c>
      <c r="I188" s="23">
        <f t="shared" si="22"/>
        <v>96</v>
      </c>
    </row>
    <row r="189" spans="1:9" x14ac:dyDescent="0.25">
      <c r="A189" s="22" t="str">
        <f t="shared" si="18"/>
        <v>Town of Yorktown - 33</v>
      </c>
      <c r="B189" s="11">
        <v>190033</v>
      </c>
      <c r="C189" s="11">
        <v>253</v>
      </c>
      <c r="D189" s="11">
        <v>235</v>
      </c>
      <c r="E189" s="11">
        <v>9</v>
      </c>
      <c r="F189" s="11">
        <v>0</v>
      </c>
      <c r="G189" s="23">
        <f t="shared" si="20"/>
        <v>497</v>
      </c>
      <c r="H189" s="23">
        <f t="shared" si="21"/>
        <v>22</v>
      </c>
      <c r="I189" s="23">
        <f t="shared" si="22"/>
        <v>519</v>
      </c>
    </row>
    <row r="190" spans="1:9" x14ac:dyDescent="0.25">
      <c r="A190" s="22" t="str">
        <f t="shared" si="18"/>
        <v>Town of Yorktown - 34</v>
      </c>
      <c r="B190" s="11">
        <v>190034</v>
      </c>
      <c r="C190" s="11">
        <v>140</v>
      </c>
      <c r="D190" s="11">
        <v>159</v>
      </c>
      <c r="E190" s="11">
        <v>8</v>
      </c>
      <c r="F190" s="11">
        <v>0</v>
      </c>
      <c r="G190" s="23">
        <f t="shared" si="20"/>
        <v>307</v>
      </c>
      <c r="H190" s="23">
        <f t="shared" si="21"/>
        <v>15</v>
      </c>
      <c r="I190" s="23">
        <f t="shared" si="22"/>
        <v>322</v>
      </c>
    </row>
    <row r="191" spans="1:9" x14ac:dyDescent="0.25">
      <c r="A191" s="22" t="str">
        <f t="shared" si="18"/>
        <v>Town of Yorktown - 35</v>
      </c>
      <c r="B191" s="11">
        <v>190035</v>
      </c>
      <c r="C191" s="11">
        <v>87</v>
      </c>
      <c r="D191" s="11">
        <v>154</v>
      </c>
      <c r="E191" s="11">
        <v>5</v>
      </c>
      <c r="F191" s="11">
        <v>0</v>
      </c>
      <c r="G191" s="23">
        <f t="shared" si="20"/>
        <v>246</v>
      </c>
      <c r="H191" s="23">
        <f t="shared" si="21"/>
        <v>18</v>
      </c>
      <c r="I191" s="23">
        <f t="shared" si="22"/>
        <v>264</v>
      </c>
    </row>
    <row r="192" spans="1:9" x14ac:dyDescent="0.25">
      <c r="A192" s="22" t="str">
        <f t="shared" si="18"/>
        <v>Town of Yorktown - 36</v>
      </c>
      <c r="B192" s="11">
        <v>190036</v>
      </c>
      <c r="C192" s="11">
        <v>158</v>
      </c>
      <c r="D192" s="11">
        <v>221</v>
      </c>
      <c r="E192" s="11">
        <v>7</v>
      </c>
      <c r="F192" s="11">
        <v>0</v>
      </c>
      <c r="G192" s="23">
        <f t="shared" si="20"/>
        <v>386</v>
      </c>
      <c r="H192" s="23">
        <f t="shared" si="21"/>
        <v>16</v>
      </c>
      <c r="I192" s="23">
        <f t="shared" si="22"/>
        <v>402</v>
      </c>
    </row>
    <row r="193" spans="1:9" x14ac:dyDescent="0.25">
      <c r="A193" s="22" t="str">
        <f t="shared" si="18"/>
        <v>Town of Yorktown - 37</v>
      </c>
      <c r="B193" s="11">
        <v>190037</v>
      </c>
      <c r="C193" s="11">
        <v>103</v>
      </c>
      <c r="D193" s="11">
        <v>118</v>
      </c>
      <c r="E193" s="11">
        <v>7</v>
      </c>
      <c r="F193" s="11">
        <v>0</v>
      </c>
      <c r="G193" s="23">
        <f t="shared" si="20"/>
        <v>228</v>
      </c>
      <c r="H193" s="23">
        <f t="shared" si="21"/>
        <v>9</v>
      </c>
      <c r="I193" s="23">
        <f t="shared" si="22"/>
        <v>237</v>
      </c>
    </row>
    <row r="194" spans="1:9" x14ac:dyDescent="0.25">
      <c r="A194" s="22" t="str">
        <f t="shared" si="18"/>
        <v>Town of Yorktown - 38</v>
      </c>
      <c r="B194" s="11">
        <v>190038</v>
      </c>
      <c r="C194" s="11">
        <v>281</v>
      </c>
      <c r="D194" s="11">
        <v>268</v>
      </c>
      <c r="E194" s="11">
        <v>19</v>
      </c>
      <c r="F194" s="11">
        <v>0</v>
      </c>
      <c r="G194" s="23">
        <f t="shared" si="20"/>
        <v>568</v>
      </c>
      <c r="H194" s="23">
        <f t="shared" si="21"/>
        <v>33</v>
      </c>
      <c r="I194" s="23">
        <f t="shared" si="22"/>
        <v>601</v>
      </c>
    </row>
    <row r="195" spans="1:9" x14ac:dyDescent="0.25">
      <c r="A195" s="22" t="str">
        <f t="shared" si="18"/>
        <v>Town of Yorktown - 39</v>
      </c>
      <c r="B195" s="11">
        <v>190039</v>
      </c>
      <c r="C195" s="11">
        <v>149</v>
      </c>
      <c r="D195" s="11">
        <v>183</v>
      </c>
      <c r="E195" s="11">
        <v>11</v>
      </c>
      <c r="F195" s="11">
        <v>0</v>
      </c>
      <c r="G195" s="23">
        <f t="shared" si="20"/>
        <v>343</v>
      </c>
      <c r="H195" s="23">
        <f t="shared" si="21"/>
        <v>8</v>
      </c>
      <c r="I195" s="23">
        <f t="shared" si="22"/>
        <v>351</v>
      </c>
    </row>
    <row r="196" spans="1:9" x14ac:dyDescent="0.25">
      <c r="A196" s="22" t="str">
        <f t="shared" si="18"/>
        <v>Town of Yorktown - 40</v>
      </c>
      <c r="B196" s="11">
        <v>190040</v>
      </c>
      <c r="C196" s="11">
        <v>120</v>
      </c>
      <c r="D196" s="11">
        <v>126</v>
      </c>
      <c r="E196" s="11">
        <v>2</v>
      </c>
      <c r="F196" s="11">
        <v>0</v>
      </c>
      <c r="G196" s="23">
        <f t="shared" si="20"/>
        <v>248</v>
      </c>
      <c r="H196" s="23">
        <f t="shared" si="21"/>
        <v>10</v>
      </c>
      <c r="I196" s="23">
        <f t="shared" si="22"/>
        <v>258</v>
      </c>
    </row>
    <row r="197" spans="1:9" x14ac:dyDescent="0.25">
      <c r="A197" s="22" t="str">
        <f t="shared" si="18"/>
        <v>Town of Yorktown - 41</v>
      </c>
      <c r="B197" s="11">
        <v>190041</v>
      </c>
      <c r="C197" s="11">
        <v>74</v>
      </c>
      <c r="D197" s="11">
        <v>59</v>
      </c>
      <c r="E197" s="11">
        <v>11</v>
      </c>
      <c r="F197" s="11">
        <v>0</v>
      </c>
      <c r="G197" s="23">
        <f t="shared" si="20"/>
        <v>144</v>
      </c>
      <c r="H197" s="23">
        <f t="shared" si="21"/>
        <v>7</v>
      </c>
      <c r="I197" s="23">
        <f t="shared" si="22"/>
        <v>151</v>
      </c>
    </row>
    <row r="198" spans="1:9" x14ac:dyDescent="0.25">
      <c r="A198" s="22" t="str">
        <f t="shared" si="18"/>
        <v>Town of Yorktown - 42</v>
      </c>
      <c r="B198" s="11">
        <v>190042</v>
      </c>
      <c r="C198" s="11">
        <v>143</v>
      </c>
      <c r="D198" s="11">
        <v>172</v>
      </c>
      <c r="E198" s="11">
        <v>8</v>
      </c>
      <c r="F198" s="11">
        <v>0</v>
      </c>
      <c r="G198" s="23">
        <f t="shared" si="20"/>
        <v>323</v>
      </c>
      <c r="H198" s="23">
        <f t="shared" si="21"/>
        <v>11</v>
      </c>
      <c r="I198" s="23">
        <f t="shared" si="22"/>
        <v>334</v>
      </c>
    </row>
    <row r="199" spans="1:9" ht="13.8" thickBot="1" x14ac:dyDescent="0.3">
      <c r="A199" s="18" t="str">
        <f t="shared" si="18"/>
        <v>Town of Yorktown - 43</v>
      </c>
      <c r="B199" s="19">
        <v>190043</v>
      </c>
      <c r="C199" s="19">
        <v>182</v>
      </c>
      <c r="D199" s="19">
        <v>108</v>
      </c>
      <c r="E199" s="19">
        <v>15</v>
      </c>
      <c r="F199" s="19">
        <v>0</v>
      </c>
      <c r="G199" s="19">
        <f t="shared" si="20"/>
        <v>305</v>
      </c>
      <c r="H199" s="19">
        <f t="shared" si="21"/>
        <v>9</v>
      </c>
      <c r="I199" s="19">
        <f t="shared" si="22"/>
        <v>314</v>
      </c>
    </row>
    <row r="200" spans="1:9" x14ac:dyDescent="0.25">
      <c r="A200" s="22"/>
      <c r="B200" s="13" t="s">
        <v>977</v>
      </c>
      <c r="C200" s="11">
        <f>SUM(C157:C199)</f>
        <v>7031</v>
      </c>
      <c r="D200" s="11">
        <f t="shared" ref="D200:I200" si="23">SUM(D157:D199)</f>
        <v>8586</v>
      </c>
      <c r="E200" s="11">
        <f t="shared" si="23"/>
        <v>434</v>
      </c>
      <c r="F200" s="11">
        <f t="shared" si="23"/>
        <v>1</v>
      </c>
      <c r="G200" s="11">
        <f t="shared" si="23"/>
        <v>16052</v>
      </c>
      <c r="H200" s="11">
        <f t="shared" si="23"/>
        <v>774</v>
      </c>
      <c r="I200" s="11">
        <f t="shared" si="23"/>
        <v>16826</v>
      </c>
    </row>
    <row r="201" spans="1:9" x14ac:dyDescent="0.25">
      <c r="A201" s="22" t="str">
        <f t="shared" si="18"/>
        <v>City of Peekskill - 1</v>
      </c>
      <c r="B201" s="11">
        <v>220001</v>
      </c>
      <c r="C201" s="11">
        <v>213</v>
      </c>
      <c r="D201" s="11">
        <v>55</v>
      </c>
      <c r="E201" s="11">
        <v>28</v>
      </c>
      <c r="F201" s="11">
        <v>0</v>
      </c>
      <c r="G201" s="23">
        <f t="shared" si="20"/>
        <v>296</v>
      </c>
      <c r="H201" s="23">
        <f t="shared" si="21"/>
        <v>14</v>
      </c>
      <c r="I201" s="23">
        <f t="shared" si="22"/>
        <v>310</v>
      </c>
    </row>
    <row r="202" spans="1:9" x14ac:dyDescent="0.25">
      <c r="A202" s="22" t="str">
        <f t="shared" si="18"/>
        <v>City of Peekskill - 2</v>
      </c>
      <c r="B202" s="11">
        <v>220002</v>
      </c>
      <c r="C202" s="11">
        <v>175</v>
      </c>
      <c r="D202" s="11">
        <v>50</v>
      </c>
      <c r="E202" s="11">
        <v>15</v>
      </c>
      <c r="F202" s="11">
        <v>0</v>
      </c>
      <c r="G202" s="23">
        <f t="shared" si="20"/>
        <v>240</v>
      </c>
      <c r="H202" s="23">
        <f t="shared" si="21"/>
        <v>17</v>
      </c>
      <c r="I202" s="23">
        <f t="shared" si="22"/>
        <v>257</v>
      </c>
    </row>
    <row r="203" spans="1:9" x14ac:dyDescent="0.25">
      <c r="A203" s="22" t="str">
        <f t="shared" si="18"/>
        <v>City of Peekskill - 3</v>
      </c>
      <c r="B203" s="11">
        <v>220003</v>
      </c>
      <c r="C203" s="11">
        <v>118</v>
      </c>
      <c r="D203" s="11">
        <v>39</v>
      </c>
      <c r="E203" s="11">
        <v>2</v>
      </c>
      <c r="F203" s="11">
        <v>1</v>
      </c>
      <c r="G203" s="23">
        <f t="shared" si="20"/>
        <v>160</v>
      </c>
      <c r="H203" s="23">
        <f t="shared" si="21"/>
        <v>7</v>
      </c>
      <c r="I203" s="23">
        <f t="shared" si="22"/>
        <v>167</v>
      </c>
    </row>
    <row r="204" spans="1:9" x14ac:dyDescent="0.25">
      <c r="A204" s="22" t="str">
        <f t="shared" si="18"/>
        <v>City of Peekskill - 4</v>
      </c>
      <c r="B204" s="11">
        <v>220004</v>
      </c>
      <c r="C204" s="11">
        <v>203</v>
      </c>
      <c r="D204" s="11">
        <v>79</v>
      </c>
      <c r="E204" s="11">
        <v>11</v>
      </c>
      <c r="F204" s="11">
        <v>0</v>
      </c>
      <c r="G204" s="23">
        <f t="shared" si="20"/>
        <v>293</v>
      </c>
      <c r="H204" s="23">
        <f t="shared" si="21"/>
        <v>14</v>
      </c>
      <c r="I204" s="23">
        <f t="shared" si="22"/>
        <v>307</v>
      </c>
    </row>
    <row r="205" spans="1:9" x14ac:dyDescent="0.25">
      <c r="A205" s="22" t="str">
        <f t="shared" si="18"/>
        <v>City of Peekskill - 5</v>
      </c>
      <c r="B205" s="11">
        <v>220005</v>
      </c>
      <c r="C205" s="11">
        <v>184</v>
      </c>
      <c r="D205" s="11">
        <v>97</v>
      </c>
      <c r="E205" s="11">
        <v>20</v>
      </c>
      <c r="F205" s="11">
        <v>0</v>
      </c>
      <c r="G205" s="23">
        <f t="shared" si="20"/>
        <v>301</v>
      </c>
      <c r="H205" s="23">
        <f t="shared" si="21"/>
        <v>16</v>
      </c>
      <c r="I205" s="23">
        <f t="shared" si="22"/>
        <v>317</v>
      </c>
    </row>
    <row r="206" spans="1:9" x14ac:dyDescent="0.25">
      <c r="A206" s="22" t="str">
        <f t="shared" si="18"/>
        <v>City of Peekskill - 6</v>
      </c>
      <c r="B206" s="11">
        <v>220006</v>
      </c>
      <c r="C206" s="11">
        <v>63</v>
      </c>
      <c r="D206" s="11">
        <v>18</v>
      </c>
      <c r="E206" s="11">
        <v>11</v>
      </c>
      <c r="F206" s="11">
        <v>0</v>
      </c>
      <c r="G206" s="23">
        <f t="shared" si="20"/>
        <v>92</v>
      </c>
      <c r="H206" s="23">
        <f t="shared" si="21"/>
        <v>8</v>
      </c>
      <c r="I206" s="23">
        <f t="shared" si="22"/>
        <v>100</v>
      </c>
    </row>
    <row r="207" spans="1:9" x14ac:dyDescent="0.25">
      <c r="A207" s="22" t="str">
        <f t="shared" ref="A207:A222" si="24">VLOOKUP(B207,KEY,3,FALSE)</f>
        <v>City of Peekskill - 7</v>
      </c>
      <c r="B207" s="11">
        <v>220007</v>
      </c>
      <c r="C207" s="11">
        <v>136</v>
      </c>
      <c r="D207" s="11">
        <v>88</v>
      </c>
      <c r="E207" s="11">
        <v>9</v>
      </c>
      <c r="F207" s="11">
        <v>0</v>
      </c>
      <c r="G207" s="23">
        <f t="shared" si="20"/>
        <v>233</v>
      </c>
      <c r="H207" s="23">
        <f t="shared" si="21"/>
        <v>20</v>
      </c>
      <c r="I207" s="23">
        <f t="shared" si="22"/>
        <v>253</v>
      </c>
    </row>
    <row r="208" spans="1:9" x14ac:dyDescent="0.25">
      <c r="A208" s="22" t="str">
        <f t="shared" si="24"/>
        <v>City of Peekskill - 8</v>
      </c>
      <c r="B208" s="11">
        <v>220008</v>
      </c>
      <c r="C208" s="11">
        <v>168</v>
      </c>
      <c r="D208" s="11">
        <v>51</v>
      </c>
      <c r="E208" s="11">
        <v>26</v>
      </c>
      <c r="F208" s="11">
        <v>0</v>
      </c>
      <c r="G208" s="23">
        <f t="shared" si="20"/>
        <v>245</v>
      </c>
      <c r="H208" s="23">
        <f t="shared" si="21"/>
        <v>12</v>
      </c>
      <c r="I208" s="23">
        <f t="shared" si="22"/>
        <v>257</v>
      </c>
    </row>
    <row r="209" spans="1:9" x14ac:dyDescent="0.25">
      <c r="A209" s="22" t="str">
        <f t="shared" si="24"/>
        <v>City of Peekskill - 9</v>
      </c>
      <c r="B209" s="11">
        <v>220009</v>
      </c>
      <c r="C209" s="11">
        <v>205</v>
      </c>
      <c r="D209" s="11">
        <v>81</v>
      </c>
      <c r="E209" s="11">
        <v>31</v>
      </c>
      <c r="F209" s="11">
        <v>0</v>
      </c>
      <c r="G209" s="23">
        <f t="shared" si="20"/>
        <v>317</v>
      </c>
      <c r="H209" s="23">
        <f t="shared" si="21"/>
        <v>13</v>
      </c>
      <c r="I209" s="23">
        <f t="shared" si="22"/>
        <v>330</v>
      </c>
    </row>
    <row r="210" spans="1:9" x14ac:dyDescent="0.25">
      <c r="A210" s="22" t="str">
        <f t="shared" si="24"/>
        <v>City of Peekskill - 10</v>
      </c>
      <c r="B210" s="11">
        <v>220010</v>
      </c>
      <c r="C210" s="11">
        <v>230</v>
      </c>
      <c r="D210" s="11">
        <v>122</v>
      </c>
      <c r="E210" s="11">
        <v>22</v>
      </c>
      <c r="F210" s="11">
        <v>1</v>
      </c>
      <c r="G210" s="23">
        <f t="shared" si="20"/>
        <v>375</v>
      </c>
      <c r="H210" s="23">
        <f t="shared" si="21"/>
        <v>20</v>
      </c>
      <c r="I210" s="23">
        <f t="shared" si="22"/>
        <v>395</v>
      </c>
    </row>
    <row r="211" spans="1:9" x14ac:dyDescent="0.25">
      <c r="A211" s="22" t="str">
        <f t="shared" si="24"/>
        <v>City of Peekskill - 11</v>
      </c>
      <c r="B211" s="11">
        <v>220011</v>
      </c>
      <c r="C211" s="11">
        <v>269</v>
      </c>
      <c r="D211" s="11">
        <v>116</v>
      </c>
      <c r="E211" s="11">
        <v>28</v>
      </c>
      <c r="F211" s="11">
        <v>0</v>
      </c>
      <c r="G211" s="23">
        <f t="shared" si="20"/>
        <v>413</v>
      </c>
      <c r="H211" s="23">
        <f t="shared" si="21"/>
        <v>21</v>
      </c>
      <c r="I211" s="23">
        <f t="shared" si="22"/>
        <v>434</v>
      </c>
    </row>
    <row r="212" spans="1:9" x14ac:dyDescent="0.25">
      <c r="A212" s="22" t="str">
        <f t="shared" si="24"/>
        <v>City of Peekskill - 13</v>
      </c>
      <c r="B212" s="11">
        <v>220013</v>
      </c>
      <c r="C212" s="11">
        <v>179</v>
      </c>
      <c r="D212" s="11">
        <v>155</v>
      </c>
      <c r="E212" s="11">
        <v>34</v>
      </c>
      <c r="F212" s="11">
        <v>0</v>
      </c>
      <c r="G212" s="23">
        <f t="shared" si="20"/>
        <v>368</v>
      </c>
      <c r="H212" s="23">
        <f t="shared" si="21"/>
        <v>29</v>
      </c>
      <c r="I212" s="23">
        <f t="shared" si="22"/>
        <v>397</v>
      </c>
    </row>
    <row r="213" spans="1:9" x14ac:dyDescent="0.25">
      <c r="A213" s="22" t="str">
        <f t="shared" si="24"/>
        <v>City of Peekskill - 14</v>
      </c>
      <c r="B213" s="11">
        <v>220014</v>
      </c>
      <c r="C213" s="11">
        <v>75</v>
      </c>
      <c r="D213" s="11">
        <v>63</v>
      </c>
      <c r="E213" s="11">
        <v>6</v>
      </c>
      <c r="F213" s="11">
        <v>0</v>
      </c>
      <c r="G213" s="23">
        <f t="shared" si="20"/>
        <v>144</v>
      </c>
      <c r="H213" s="23">
        <f t="shared" si="21"/>
        <v>8</v>
      </c>
      <c r="I213" s="23">
        <f t="shared" si="22"/>
        <v>152</v>
      </c>
    </row>
    <row r="214" spans="1:9" x14ac:dyDescent="0.25">
      <c r="A214" s="22" t="str">
        <f t="shared" si="24"/>
        <v>City of Peekskill - 15</v>
      </c>
      <c r="B214" s="11">
        <v>220015</v>
      </c>
      <c r="C214" s="11">
        <v>144</v>
      </c>
      <c r="D214" s="11">
        <v>62</v>
      </c>
      <c r="E214" s="11">
        <v>11</v>
      </c>
      <c r="F214" s="11">
        <v>0</v>
      </c>
      <c r="G214" s="23">
        <f t="shared" si="20"/>
        <v>217</v>
      </c>
      <c r="H214" s="23">
        <f t="shared" si="21"/>
        <v>18</v>
      </c>
      <c r="I214" s="23">
        <f t="shared" si="22"/>
        <v>235</v>
      </c>
    </row>
    <row r="215" spans="1:9" x14ac:dyDescent="0.25">
      <c r="A215" s="22" t="str">
        <f t="shared" si="24"/>
        <v>City of Peekskill - 16</v>
      </c>
      <c r="B215" s="11">
        <v>220016</v>
      </c>
      <c r="C215" s="11">
        <v>273</v>
      </c>
      <c r="D215" s="11">
        <v>172</v>
      </c>
      <c r="E215" s="11">
        <v>13</v>
      </c>
      <c r="F215" s="11">
        <v>0</v>
      </c>
      <c r="G215" s="23">
        <f t="shared" si="20"/>
        <v>458</v>
      </c>
      <c r="H215" s="23">
        <f t="shared" si="21"/>
        <v>21</v>
      </c>
      <c r="I215" s="23">
        <f t="shared" si="22"/>
        <v>479</v>
      </c>
    </row>
    <row r="216" spans="1:9" x14ac:dyDescent="0.25">
      <c r="A216" s="22" t="str">
        <f t="shared" si="24"/>
        <v>City of Peekskill - 17</v>
      </c>
      <c r="B216" s="11">
        <v>220017</v>
      </c>
      <c r="C216" s="11">
        <v>206</v>
      </c>
      <c r="D216" s="11">
        <v>66</v>
      </c>
      <c r="E216" s="11">
        <v>13</v>
      </c>
      <c r="F216" s="11">
        <v>0</v>
      </c>
      <c r="G216" s="23">
        <f t="shared" si="20"/>
        <v>285</v>
      </c>
      <c r="H216" s="23">
        <f t="shared" si="21"/>
        <v>17</v>
      </c>
      <c r="I216" s="23">
        <f t="shared" si="22"/>
        <v>302</v>
      </c>
    </row>
    <row r="217" spans="1:9" x14ac:dyDescent="0.25">
      <c r="A217" s="22" t="str">
        <f t="shared" si="24"/>
        <v>City of Peekskill - 18</v>
      </c>
      <c r="B217" s="11">
        <v>220018</v>
      </c>
      <c r="C217" s="11">
        <v>95</v>
      </c>
      <c r="D217" s="11">
        <v>43</v>
      </c>
      <c r="E217" s="11">
        <v>3</v>
      </c>
      <c r="F217" s="11">
        <v>0</v>
      </c>
      <c r="G217" s="23">
        <f t="shared" si="20"/>
        <v>141</v>
      </c>
      <c r="H217" s="23">
        <f t="shared" si="21"/>
        <v>6</v>
      </c>
      <c r="I217" s="23">
        <f t="shared" si="22"/>
        <v>147</v>
      </c>
    </row>
    <row r="218" spans="1:9" x14ac:dyDescent="0.25">
      <c r="A218" s="22" t="str">
        <f t="shared" si="24"/>
        <v>City of Peekskill - 19</v>
      </c>
      <c r="B218" s="11">
        <v>220019</v>
      </c>
      <c r="C218" s="11">
        <v>341</v>
      </c>
      <c r="D218" s="11">
        <v>194</v>
      </c>
      <c r="E218" s="11">
        <v>21</v>
      </c>
      <c r="F218" s="11">
        <v>0</v>
      </c>
      <c r="G218" s="23">
        <f t="shared" si="20"/>
        <v>556</v>
      </c>
      <c r="H218" s="23">
        <f t="shared" si="21"/>
        <v>24</v>
      </c>
      <c r="I218" s="23">
        <f t="shared" si="22"/>
        <v>580</v>
      </c>
    </row>
    <row r="219" spans="1:9" x14ac:dyDescent="0.25">
      <c r="A219" s="22" t="str">
        <f t="shared" si="24"/>
        <v>City of Peekskill - 20</v>
      </c>
      <c r="B219" s="11">
        <v>220020</v>
      </c>
      <c r="C219" s="11">
        <v>55</v>
      </c>
      <c r="D219" s="11">
        <v>49</v>
      </c>
      <c r="E219" s="11">
        <v>5</v>
      </c>
      <c r="F219" s="11">
        <v>0</v>
      </c>
      <c r="G219" s="23">
        <f t="shared" si="20"/>
        <v>109</v>
      </c>
      <c r="H219" s="23">
        <f t="shared" si="21"/>
        <v>6</v>
      </c>
      <c r="I219" s="23">
        <f t="shared" si="22"/>
        <v>115</v>
      </c>
    </row>
    <row r="220" spans="1:9" x14ac:dyDescent="0.25">
      <c r="A220" s="22" t="str">
        <f t="shared" si="24"/>
        <v>City of Peekskill - 21</v>
      </c>
      <c r="B220" s="11">
        <v>220021</v>
      </c>
      <c r="C220" s="11">
        <v>202</v>
      </c>
      <c r="D220" s="11">
        <v>75</v>
      </c>
      <c r="E220" s="11">
        <v>10</v>
      </c>
      <c r="F220" s="11">
        <v>0</v>
      </c>
      <c r="G220" s="23">
        <f t="shared" si="20"/>
        <v>287</v>
      </c>
      <c r="H220" s="23">
        <f t="shared" si="21"/>
        <v>28</v>
      </c>
      <c r="I220" s="23">
        <f t="shared" si="22"/>
        <v>315</v>
      </c>
    </row>
    <row r="221" spans="1:9" x14ac:dyDescent="0.25">
      <c r="A221" s="22" t="str">
        <f t="shared" si="24"/>
        <v>City of Peekskill - 22</v>
      </c>
      <c r="B221" s="11">
        <v>220022</v>
      </c>
      <c r="C221" s="11">
        <v>157</v>
      </c>
      <c r="D221" s="11">
        <v>70</v>
      </c>
      <c r="E221" s="11">
        <v>12</v>
      </c>
      <c r="F221" s="11">
        <v>0</v>
      </c>
      <c r="G221" s="23">
        <f t="shared" si="20"/>
        <v>239</v>
      </c>
      <c r="H221" s="23">
        <f t="shared" si="21"/>
        <v>3</v>
      </c>
      <c r="I221" s="23">
        <f t="shared" si="22"/>
        <v>242</v>
      </c>
    </row>
    <row r="222" spans="1:9" ht="13.8" thickBot="1" x14ac:dyDescent="0.3">
      <c r="A222" s="18" t="str">
        <f t="shared" si="24"/>
        <v>City of Peekskill - 23</v>
      </c>
      <c r="B222" s="19">
        <v>220023</v>
      </c>
      <c r="C222" s="19">
        <v>165</v>
      </c>
      <c r="D222" s="19">
        <v>86</v>
      </c>
      <c r="E222" s="19">
        <v>13</v>
      </c>
      <c r="F222" s="19">
        <v>0</v>
      </c>
      <c r="G222" s="19">
        <f t="shared" si="20"/>
        <v>264</v>
      </c>
      <c r="H222" s="19">
        <f t="shared" si="21"/>
        <v>16</v>
      </c>
      <c r="I222" s="19">
        <f t="shared" si="22"/>
        <v>280</v>
      </c>
    </row>
    <row r="223" spans="1:9" x14ac:dyDescent="0.25">
      <c r="B223" s="13" t="s">
        <v>977</v>
      </c>
      <c r="C223" s="11">
        <f>SUM(C201:C222)</f>
        <v>3856</v>
      </c>
      <c r="D223" s="11">
        <f t="shared" ref="D223:I223" si="25">SUM(D201:D222)</f>
        <v>1831</v>
      </c>
      <c r="E223" s="11">
        <f t="shared" si="25"/>
        <v>344</v>
      </c>
      <c r="F223" s="11">
        <f t="shared" si="25"/>
        <v>2</v>
      </c>
      <c r="G223" s="11">
        <f t="shared" si="25"/>
        <v>6033</v>
      </c>
      <c r="H223" s="11">
        <f t="shared" si="25"/>
        <v>338</v>
      </c>
      <c r="I223" s="11">
        <f t="shared" si="25"/>
        <v>6371</v>
      </c>
    </row>
    <row r="225" spans="1:9" ht="13.8" x14ac:dyDescent="0.3">
      <c r="A225" s="15" t="s">
        <v>660</v>
      </c>
      <c r="B225" s="12"/>
    </row>
    <row r="226" spans="1:9" ht="13.8" x14ac:dyDescent="0.3">
      <c r="A226" s="15" t="s">
        <v>663</v>
      </c>
      <c r="B226" s="14" t="s">
        <v>659</v>
      </c>
      <c r="C226" s="11">
        <f>SUM(C21,C59,C72,C80,C97,C106,C137,C156,C200)</f>
        <v>45702</v>
      </c>
      <c r="D226" s="11">
        <f t="shared" ref="D226:I226" si="26">SUM(D21,D59,D72,D80,D97,D106,D137,D156,D200)</f>
        <v>33767</v>
      </c>
      <c r="E226" s="11">
        <f t="shared" si="26"/>
        <v>3088</v>
      </c>
      <c r="F226" s="11">
        <f t="shared" si="26"/>
        <v>13</v>
      </c>
      <c r="G226" s="11">
        <f t="shared" si="26"/>
        <v>82570</v>
      </c>
      <c r="H226" s="11">
        <f t="shared" si="26"/>
        <v>3578</v>
      </c>
      <c r="I226" s="11">
        <f t="shared" si="26"/>
        <v>86148</v>
      </c>
    </row>
    <row r="227" spans="1:9" x14ac:dyDescent="0.25">
      <c r="A227" s="16"/>
      <c r="B227" s="12"/>
    </row>
    <row r="228" spans="1:9" ht="13.8" x14ac:dyDescent="0.3">
      <c r="A228" s="15" t="s">
        <v>661</v>
      </c>
      <c r="B228" s="12"/>
    </row>
    <row r="229" spans="1:9" ht="13.8" x14ac:dyDescent="0.3">
      <c r="A229" s="15" t="s">
        <v>663</v>
      </c>
      <c r="B229" s="14" t="s">
        <v>659</v>
      </c>
      <c r="C229" s="11">
        <f>SUM(C223)</f>
        <v>3856</v>
      </c>
      <c r="D229" s="11">
        <f t="shared" ref="D229:I229" si="27">SUM(D223)</f>
        <v>1831</v>
      </c>
      <c r="E229" s="11">
        <f t="shared" si="27"/>
        <v>344</v>
      </c>
      <c r="F229" s="11">
        <f t="shared" si="27"/>
        <v>2</v>
      </c>
      <c r="G229" s="11">
        <f t="shared" si="27"/>
        <v>6033</v>
      </c>
      <c r="H229" s="11">
        <f t="shared" si="27"/>
        <v>338</v>
      </c>
      <c r="I229" s="11">
        <f t="shared" si="27"/>
        <v>6371</v>
      </c>
    </row>
    <row r="230" spans="1:9" ht="13.8" x14ac:dyDescent="0.3">
      <c r="A230" s="16"/>
      <c r="B230" s="14" t="s">
        <v>663</v>
      </c>
    </row>
    <row r="231" spans="1:9" ht="13.8" x14ac:dyDescent="0.3">
      <c r="A231" s="15" t="s">
        <v>662</v>
      </c>
      <c r="B231" s="12"/>
    </row>
    <row r="232" spans="1:9" ht="13.8" x14ac:dyDescent="0.3">
      <c r="A232" s="15" t="s">
        <v>663</v>
      </c>
      <c r="B232" s="14" t="s">
        <v>659</v>
      </c>
      <c r="C232" s="11">
        <f>SUM(C229,C226)</f>
        <v>49558</v>
      </c>
      <c r="D232" s="11">
        <f t="shared" ref="D232:I232" si="28">SUM(D229,D226)</f>
        <v>35598</v>
      </c>
      <c r="E232" s="11">
        <f t="shared" si="28"/>
        <v>3432</v>
      </c>
      <c r="F232" s="11">
        <f t="shared" si="28"/>
        <v>15</v>
      </c>
      <c r="G232" s="11">
        <f t="shared" si="28"/>
        <v>88603</v>
      </c>
      <c r="H232" s="11">
        <f t="shared" si="28"/>
        <v>3916</v>
      </c>
      <c r="I232" s="11">
        <f t="shared" si="28"/>
        <v>92519</v>
      </c>
    </row>
  </sheetData>
  <pageMargins left="0" right="0" top="1.75" bottom="0.75" header="1.25" footer="0"/>
  <pageSetup orientation="landscape" horizontalDpi="300" verticalDpi="300" r:id="rId1"/>
  <headerFooter alignWithMargins="0">
    <oddHeader>&amp;L&amp;"Arial Black,Regular"2022 GENERAL&amp;C&amp;"Arial Black,Regular"&amp;16  40TH - SENATORIAL DISTRICT&amp;R&amp;"Arial Black,Regular"&amp;P OF 630</oddHeader>
  </headerFooter>
  <rowBreaks count="11" manualBreakCount="11">
    <brk id="21" max="16383" man="1"/>
    <brk id="59" max="16383" man="1"/>
    <brk id="72" max="16383" man="1"/>
    <brk id="80" max="16383" man="1"/>
    <brk id="97" max="16383" man="1"/>
    <brk id="106" max="16383" man="1"/>
    <brk id="122" max="16383" man="1"/>
    <brk id="137" max="16383" man="1"/>
    <brk id="156" max="16383" man="1"/>
    <brk id="200" max="16383" man="1"/>
    <brk id="22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J158"/>
  <sheetViews>
    <sheetView topLeftCell="A104" zoomScaleNormal="100" workbookViewId="0">
      <selection activeCell="C6" sqref="C6"/>
    </sheetView>
  </sheetViews>
  <sheetFormatPr defaultRowHeight="13.2" x14ac:dyDescent="0.25"/>
  <cols>
    <col min="1" max="1" width="28.109375" bestFit="1" customWidth="1"/>
  </cols>
  <sheetData>
    <row r="1" spans="1:10" ht="13.8" x14ac:dyDescent="0.3">
      <c r="A1" s="1" t="s">
        <v>663</v>
      </c>
      <c r="B1" s="2"/>
      <c r="C1" s="2" t="s">
        <v>684</v>
      </c>
      <c r="D1" s="2" t="s">
        <v>664</v>
      </c>
      <c r="E1" s="2" t="s">
        <v>685</v>
      </c>
      <c r="F1" s="2" t="s">
        <v>686</v>
      </c>
      <c r="G1" s="2" t="s">
        <v>982</v>
      </c>
      <c r="H1" s="3"/>
      <c r="I1" s="3"/>
      <c r="J1" s="3"/>
    </row>
    <row r="2" spans="1:10" ht="97.2" customHeight="1" thickBot="1" x14ac:dyDescent="0.3">
      <c r="A2" s="4"/>
      <c r="B2" s="5" t="s">
        <v>665</v>
      </c>
      <c r="C2" s="5" t="s">
        <v>1153</v>
      </c>
      <c r="D2" s="5" t="s">
        <v>1067</v>
      </c>
      <c r="E2" s="5" t="s">
        <v>1067</v>
      </c>
      <c r="F2" s="5" t="s">
        <v>1153</v>
      </c>
      <c r="G2" s="5" t="s">
        <v>984</v>
      </c>
      <c r="H2" s="5" t="s">
        <v>666</v>
      </c>
      <c r="I2" s="5" t="s">
        <v>667</v>
      </c>
      <c r="J2" s="5" t="s">
        <v>668</v>
      </c>
    </row>
    <row r="3" spans="1:10" x14ac:dyDescent="0.25">
      <c r="A3" t="str">
        <f t="shared" ref="A3:A70" si="0">VLOOKUP(B3,KEY,3,FALSE)</f>
        <v>Town of Eastchester - 1</v>
      </c>
      <c r="B3" s="11">
        <v>30001</v>
      </c>
      <c r="C3" s="11">
        <v>381</v>
      </c>
      <c r="D3" s="11">
        <v>151</v>
      </c>
      <c r="E3" s="11">
        <v>13</v>
      </c>
      <c r="F3" s="11">
        <v>25</v>
      </c>
      <c r="G3" s="11">
        <v>0</v>
      </c>
      <c r="H3" s="11">
        <f>SUM(C3:G3)</f>
        <v>570</v>
      </c>
      <c r="I3" s="11">
        <f>SUM(J3-H3)</f>
        <v>15</v>
      </c>
      <c r="J3" s="11">
        <f t="shared" ref="J3:J36" si="1">VLOOKUP(B3,KEY,2,FALSE)</f>
        <v>585</v>
      </c>
    </row>
    <row r="4" spans="1:10" x14ac:dyDescent="0.25">
      <c r="A4" t="str">
        <f t="shared" si="0"/>
        <v>Town of Eastchester - 2</v>
      </c>
      <c r="B4" s="11">
        <v>30002</v>
      </c>
      <c r="C4" s="11">
        <v>147</v>
      </c>
      <c r="D4" s="11">
        <v>81</v>
      </c>
      <c r="E4" s="11">
        <v>4</v>
      </c>
      <c r="F4" s="11">
        <v>6</v>
      </c>
      <c r="G4" s="11">
        <v>0</v>
      </c>
      <c r="H4" s="11">
        <f t="shared" ref="H4:H36" si="2">SUM(C4:G4)</f>
        <v>238</v>
      </c>
      <c r="I4" s="11">
        <f t="shared" ref="I4:I36" si="3">SUM(J4-H4)</f>
        <v>5</v>
      </c>
      <c r="J4" s="11">
        <f t="shared" si="1"/>
        <v>243</v>
      </c>
    </row>
    <row r="5" spans="1:10" x14ac:dyDescent="0.25">
      <c r="A5" t="str">
        <f t="shared" si="0"/>
        <v>Town of Eastchester - 3</v>
      </c>
      <c r="B5" s="11">
        <v>30003</v>
      </c>
      <c r="C5" s="11">
        <v>159</v>
      </c>
      <c r="D5" s="11">
        <v>233</v>
      </c>
      <c r="E5" s="11">
        <v>8</v>
      </c>
      <c r="F5" s="11">
        <v>17</v>
      </c>
      <c r="G5" s="11">
        <v>0</v>
      </c>
      <c r="H5" s="11">
        <f t="shared" si="2"/>
        <v>417</v>
      </c>
      <c r="I5" s="11">
        <f t="shared" si="3"/>
        <v>19</v>
      </c>
      <c r="J5" s="11">
        <f t="shared" si="1"/>
        <v>436</v>
      </c>
    </row>
    <row r="6" spans="1:10" x14ac:dyDescent="0.25">
      <c r="A6" s="22" t="str">
        <f t="shared" si="0"/>
        <v>Town of Eastchester - 4</v>
      </c>
      <c r="B6" s="11">
        <v>30004</v>
      </c>
      <c r="C6" s="11">
        <v>205</v>
      </c>
      <c r="D6" s="11">
        <v>282</v>
      </c>
      <c r="E6" s="11">
        <v>14</v>
      </c>
      <c r="F6" s="11">
        <v>16</v>
      </c>
      <c r="G6" s="11">
        <v>0</v>
      </c>
      <c r="H6" s="11">
        <f t="shared" si="2"/>
        <v>517</v>
      </c>
      <c r="I6" s="23">
        <f t="shared" si="3"/>
        <v>14</v>
      </c>
      <c r="J6" s="23">
        <f t="shared" si="1"/>
        <v>531</v>
      </c>
    </row>
    <row r="7" spans="1:10" x14ac:dyDescent="0.25">
      <c r="A7" s="22" t="str">
        <f t="shared" si="0"/>
        <v>Town of Eastchester - 5</v>
      </c>
      <c r="B7" s="11">
        <v>30005</v>
      </c>
      <c r="C7" s="11">
        <v>156</v>
      </c>
      <c r="D7" s="11">
        <v>250</v>
      </c>
      <c r="E7" s="11">
        <v>9</v>
      </c>
      <c r="F7" s="11">
        <v>10</v>
      </c>
      <c r="G7" s="11">
        <v>0</v>
      </c>
      <c r="H7" s="11">
        <f t="shared" si="2"/>
        <v>425</v>
      </c>
      <c r="I7" s="23">
        <f t="shared" si="3"/>
        <v>15</v>
      </c>
      <c r="J7" s="23">
        <f t="shared" si="1"/>
        <v>440</v>
      </c>
    </row>
    <row r="8" spans="1:10" x14ac:dyDescent="0.25">
      <c r="A8" s="22" t="str">
        <f t="shared" si="0"/>
        <v>Town of Eastchester - 6</v>
      </c>
      <c r="B8" s="11">
        <v>30006</v>
      </c>
      <c r="C8" s="11">
        <v>88</v>
      </c>
      <c r="D8" s="11">
        <v>127</v>
      </c>
      <c r="E8" s="11">
        <v>7</v>
      </c>
      <c r="F8" s="11">
        <v>6</v>
      </c>
      <c r="G8" s="11">
        <v>0</v>
      </c>
      <c r="H8" s="11">
        <f t="shared" si="2"/>
        <v>228</v>
      </c>
      <c r="I8" s="23">
        <f t="shared" si="3"/>
        <v>11</v>
      </c>
      <c r="J8" s="23">
        <f t="shared" si="1"/>
        <v>239</v>
      </c>
    </row>
    <row r="9" spans="1:10" x14ac:dyDescent="0.25">
      <c r="A9" s="22" t="str">
        <f t="shared" si="0"/>
        <v>Town of Eastchester - 7</v>
      </c>
      <c r="B9" s="11">
        <v>30007</v>
      </c>
      <c r="C9" s="11">
        <v>102</v>
      </c>
      <c r="D9" s="11">
        <v>162</v>
      </c>
      <c r="E9" s="11">
        <v>4</v>
      </c>
      <c r="F9" s="11">
        <v>1</v>
      </c>
      <c r="G9" s="11">
        <v>0</v>
      </c>
      <c r="H9" s="11">
        <f t="shared" si="2"/>
        <v>269</v>
      </c>
      <c r="I9" s="23">
        <f t="shared" si="3"/>
        <v>9</v>
      </c>
      <c r="J9" s="23">
        <f t="shared" si="1"/>
        <v>278</v>
      </c>
    </row>
    <row r="10" spans="1:10" x14ac:dyDescent="0.25">
      <c r="A10" s="22" t="str">
        <f t="shared" si="0"/>
        <v>Town of Eastchester - 8</v>
      </c>
      <c r="B10" s="11">
        <v>30008</v>
      </c>
      <c r="C10" s="11">
        <v>119</v>
      </c>
      <c r="D10" s="11">
        <v>203</v>
      </c>
      <c r="E10" s="11">
        <v>10</v>
      </c>
      <c r="F10" s="11">
        <v>5</v>
      </c>
      <c r="G10" s="11">
        <v>0</v>
      </c>
      <c r="H10" s="11">
        <f t="shared" si="2"/>
        <v>337</v>
      </c>
      <c r="I10" s="23">
        <f t="shared" si="3"/>
        <v>13</v>
      </c>
      <c r="J10" s="23">
        <f t="shared" si="1"/>
        <v>350</v>
      </c>
    </row>
    <row r="11" spans="1:10" x14ac:dyDescent="0.25">
      <c r="A11" s="22" t="str">
        <f t="shared" si="0"/>
        <v>Town of Eastchester - 9</v>
      </c>
      <c r="B11" s="11">
        <v>30009</v>
      </c>
      <c r="C11" s="11">
        <v>82</v>
      </c>
      <c r="D11" s="11">
        <v>159</v>
      </c>
      <c r="E11" s="11">
        <v>12</v>
      </c>
      <c r="F11" s="11">
        <v>11</v>
      </c>
      <c r="G11" s="11">
        <v>0</v>
      </c>
      <c r="H11" s="11">
        <f t="shared" si="2"/>
        <v>264</v>
      </c>
      <c r="I11" s="23">
        <f t="shared" si="3"/>
        <v>18</v>
      </c>
      <c r="J11" s="23">
        <f t="shared" si="1"/>
        <v>282</v>
      </c>
    </row>
    <row r="12" spans="1:10" x14ac:dyDescent="0.25">
      <c r="A12" s="22" t="str">
        <f t="shared" si="0"/>
        <v>Town of Eastchester - 10</v>
      </c>
      <c r="B12" s="11">
        <v>30010</v>
      </c>
      <c r="C12" s="11">
        <v>227</v>
      </c>
      <c r="D12" s="11">
        <v>203</v>
      </c>
      <c r="E12" s="11">
        <v>14</v>
      </c>
      <c r="F12" s="11">
        <v>13</v>
      </c>
      <c r="G12" s="11">
        <v>0</v>
      </c>
      <c r="H12" s="11">
        <f t="shared" si="2"/>
        <v>457</v>
      </c>
      <c r="I12" s="23">
        <f t="shared" si="3"/>
        <v>8</v>
      </c>
      <c r="J12" s="23">
        <f t="shared" si="1"/>
        <v>465</v>
      </c>
    </row>
    <row r="13" spans="1:10" x14ac:dyDescent="0.25">
      <c r="A13" s="22" t="str">
        <f t="shared" si="0"/>
        <v>Town of Eastchester - 11</v>
      </c>
      <c r="B13" s="11">
        <v>30011</v>
      </c>
      <c r="C13" s="11">
        <v>113</v>
      </c>
      <c r="D13" s="11">
        <v>67</v>
      </c>
      <c r="E13" s="11">
        <v>3</v>
      </c>
      <c r="F13" s="11">
        <v>7</v>
      </c>
      <c r="G13" s="11">
        <v>0</v>
      </c>
      <c r="H13" s="11">
        <f t="shared" si="2"/>
        <v>190</v>
      </c>
      <c r="I13" s="23">
        <f t="shared" si="3"/>
        <v>8</v>
      </c>
      <c r="J13" s="23">
        <f t="shared" si="1"/>
        <v>198</v>
      </c>
    </row>
    <row r="14" spans="1:10" x14ac:dyDescent="0.25">
      <c r="A14" s="22" t="str">
        <f t="shared" si="0"/>
        <v>Town of Eastchester - 12</v>
      </c>
      <c r="B14" s="11">
        <v>30012</v>
      </c>
      <c r="C14" s="11">
        <v>179</v>
      </c>
      <c r="D14" s="11">
        <v>98</v>
      </c>
      <c r="E14" s="11">
        <v>8</v>
      </c>
      <c r="F14" s="11">
        <v>7</v>
      </c>
      <c r="G14" s="11">
        <v>0</v>
      </c>
      <c r="H14" s="11">
        <f t="shared" si="2"/>
        <v>292</v>
      </c>
      <c r="I14" s="23">
        <f t="shared" si="3"/>
        <v>21</v>
      </c>
      <c r="J14" s="23">
        <f t="shared" si="1"/>
        <v>313</v>
      </c>
    </row>
    <row r="15" spans="1:10" x14ac:dyDescent="0.25">
      <c r="A15" s="22" t="str">
        <f t="shared" si="0"/>
        <v>Town of Eastchester - 13</v>
      </c>
      <c r="B15" s="11">
        <v>30013</v>
      </c>
      <c r="C15" s="11">
        <v>286</v>
      </c>
      <c r="D15" s="11">
        <v>281</v>
      </c>
      <c r="E15" s="11">
        <v>15</v>
      </c>
      <c r="F15" s="11">
        <v>13</v>
      </c>
      <c r="G15" s="11">
        <v>1</v>
      </c>
      <c r="H15" s="11">
        <f t="shared" si="2"/>
        <v>596</v>
      </c>
      <c r="I15" s="23">
        <f t="shared" si="3"/>
        <v>33</v>
      </c>
      <c r="J15" s="23">
        <f t="shared" si="1"/>
        <v>629</v>
      </c>
    </row>
    <row r="16" spans="1:10" x14ac:dyDescent="0.25">
      <c r="A16" s="22" t="str">
        <f t="shared" si="0"/>
        <v>Town of Eastchester - 14</v>
      </c>
      <c r="B16" s="11">
        <v>30014</v>
      </c>
      <c r="C16" s="11">
        <v>230</v>
      </c>
      <c r="D16" s="11">
        <v>134</v>
      </c>
      <c r="E16" s="11">
        <v>7</v>
      </c>
      <c r="F16" s="11">
        <v>13</v>
      </c>
      <c r="G16" s="11">
        <v>1</v>
      </c>
      <c r="H16" s="11">
        <f t="shared" si="2"/>
        <v>385</v>
      </c>
      <c r="I16" s="23">
        <f t="shared" si="3"/>
        <v>15</v>
      </c>
      <c r="J16" s="23">
        <f t="shared" si="1"/>
        <v>400</v>
      </c>
    </row>
    <row r="17" spans="1:10" x14ac:dyDescent="0.25">
      <c r="A17" s="22" t="str">
        <f t="shared" si="0"/>
        <v>Town of Eastchester - 15</v>
      </c>
      <c r="B17" s="11">
        <v>30015</v>
      </c>
      <c r="C17" s="11">
        <v>192</v>
      </c>
      <c r="D17" s="11">
        <v>309</v>
      </c>
      <c r="E17" s="11">
        <v>24</v>
      </c>
      <c r="F17" s="11">
        <v>4</v>
      </c>
      <c r="G17" s="11">
        <v>0</v>
      </c>
      <c r="H17" s="11">
        <f t="shared" si="2"/>
        <v>529</v>
      </c>
      <c r="I17" s="23">
        <f t="shared" si="3"/>
        <v>16</v>
      </c>
      <c r="J17" s="23">
        <f t="shared" si="1"/>
        <v>545</v>
      </c>
    </row>
    <row r="18" spans="1:10" x14ac:dyDescent="0.25">
      <c r="A18" s="22" t="str">
        <f t="shared" si="0"/>
        <v>Town of Eastchester - 16</v>
      </c>
      <c r="B18" s="11">
        <v>30016</v>
      </c>
      <c r="C18" s="11">
        <v>270</v>
      </c>
      <c r="D18" s="11">
        <v>203</v>
      </c>
      <c r="E18" s="11">
        <v>7</v>
      </c>
      <c r="F18" s="11">
        <v>5</v>
      </c>
      <c r="G18" s="11">
        <v>0</v>
      </c>
      <c r="H18" s="11">
        <f t="shared" si="2"/>
        <v>485</v>
      </c>
      <c r="I18" s="23">
        <f t="shared" si="3"/>
        <v>19</v>
      </c>
      <c r="J18" s="23">
        <f t="shared" si="1"/>
        <v>504</v>
      </c>
    </row>
    <row r="19" spans="1:10" x14ac:dyDescent="0.25">
      <c r="A19" s="22" t="str">
        <f t="shared" si="0"/>
        <v>Town of Eastchester - 17</v>
      </c>
      <c r="B19" s="11">
        <v>30017</v>
      </c>
      <c r="C19" s="11">
        <v>218</v>
      </c>
      <c r="D19" s="11">
        <v>186</v>
      </c>
      <c r="E19" s="11">
        <v>12</v>
      </c>
      <c r="F19" s="11">
        <v>5</v>
      </c>
      <c r="G19" s="11">
        <v>0</v>
      </c>
      <c r="H19" s="11">
        <f t="shared" si="2"/>
        <v>421</v>
      </c>
      <c r="I19" s="23">
        <f t="shared" si="3"/>
        <v>18</v>
      </c>
      <c r="J19" s="23">
        <f t="shared" si="1"/>
        <v>439</v>
      </c>
    </row>
    <row r="20" spans="1:10" x14ac:dyDescent="0.25">
      <c r="A20" s="22" t="str">
        <f t="shared" si="0"/>
        <v>Town of Eastchester - 18</v>
      </c>
      <c r="B20" s="11">
        <v>30018</v>
      </c>
      <c r="C20" s="11">
        <v>164</v>
      </c>
      <c r="D20" s="11">
        <v>97</v>
      </c>
      <c r="E20" s="11">
        <v>12</v>
      </c>
      <c r="F20" s="11">
        <v>6</v>
      </c>
      <c r="G20" s="11">
        <v>0</v>
      </c>
      <c r="H20" s="11">
        <f t="shared" si="2"/>
        <v>279</v>
      </c>
      <c r="I20" s="23">
        <f t="shared" si="3"/>
        <v>12</v>
      </c>
      <c r="J20" s="23">
        <f t="shared" si="1"/>
        <v>291</v>
      </c>
    </row>
    <row r="21" spans="1:10" x14ac:dyDescent="0.25">
      <c r="A21" s="22" t="str">
        <f t="shared" si="0"/>
        <v>Town of Eastchester - 19</v>
      </c>
      <c r="B21" s="11">
        <v>30019</v>
      </c>
      <c r="C21" s="11">
        <v>192</v>
      </c>
      <c r="D21" s="11">
        <v>121</v>
      </c>
      <c r="E21" s="11">
        <v>12</v>
      </c>
      <c r="F21" s="11">
        <v>6</v>
      </c>
      <c r="G21" s="11">
        <v>0</v>
      </c>
      <c r="H21" s="11">
        <f t="shared" si="2"/>
        <v>331</v>
      </c>
      <c r="I21" s="23">
        <f t="shared" si="3"/>
        <v>18</v>
      </c>
      <c r="J21" s="23">
        <f t="shared" si="1"/>
        <v>349</v>
      </c>
    </row>
    <row r="22" spans="1:10" x14ac:dyDescent="0.25">
      <c r="A22" s="22" t="str">
        <f t="shared" si="0"/>
        <v>Town of Eastchester - 20</v>
      </c>
      <c r="B22" s="11">
        <v>30020</v>
      </c>
      <c r="C22" s="11">
        <v>313</v>
      </c>
      <c r="D22" s="11">
        <v>199</v>
      </c>
      <c r="E22" s="11">
        <v>9</v>
      </c>
      <c r="F22" s="11">
        <v>13</v>
      </c>
      <c r="G22" s="11">
        <v>0</v>
      </c>
      <c r="H22" s="11">
        <f t="shared" si="2"/>
        <v>534</v>
      </c>
      <c r="I22" s="23">
        <f t="shared" si="3"/>
        <v>17</v>
      </c>
      <c r="J22" s="23">
        <f t="shared" si="1"/>
        <v>551</v>
      </c>
    </row>
    <row r="23" spans="1:10" x14ac:dyDescent="0.25">
      <c r="A23" s="22" t="str">
        <f t="shared" si="0"/>
        <v>Town of Eastchester - 21</v>
      </c>
      <c r="B23" s="11">
        <v>30021</v>
      </c>
      <c r="C23" s="11">
        <v>170</v>
      </c>
      <c r="D23" s="11">
        <v>112</v>
      </c>
      <c r="E23" s="11">
        <v>8</v>
      </c>
      <c r="F23" s="11">
        <v>3</v>
      </c>
      <c r="G23" s="11">
        <v>0</v>
      </c>
      <c r="H23" s="11">
        <f t="shared" si="2"/>
        <v>293</v>
      </c>
      <c r="I23" s="23">
        <f t="shared" si="3"/>
        <v>18</v>
      </c>
      <c r="J23" s="23">
        <f t="shared" si="1"/>
        <v>311</v>
      </c>
    </row>
    <row r="24" spans="1:10" x14ac:dyDescent="0.25">
      <c r="A24" s="22" t="str">
        <f t="shared" si="0"/>
        <v>Town of Eastchester - 22</v>
      </c>
      <c r="B24" s="11">
        <v>30022</v>
      </c>
      <c r="C24" s="11">
        <v>265</v>
      </c>
      <c r="D24" s="11">
        <v>163</v>
      </c>
      <c r="E24" s="11">
        <v>16</v>
      </c>
      <c r="F24" s="11">
        <v>17</v>
      </c>
      <c r="G24" s="11">
        <v>0</v>
      </c>
      <c r="H24" s="11">
        <f t="shared" si="2"/>
        <v>461</v>
      </c>
      <c r="I24" s="23">
        <f t="shared" si="3"/>
        <v>31</v>
      </c>
      <c r="J24" s="23">
        <f t="shared" si="1"/>
        <v>492</v>
      </c>
    </row>
    <row r="25" spans="1:10" x14ac:dyDescent="0.25">
      <c r="A25" s="22" t="str">
        <f t="shared" si="0"/>
        <v>Town of Eastchester - 23</v>
      </c>
      <c r="B25" s="11">
        <v>30023</v>
      </c>
      <c r="C25" s="11">
        <v>216</v>
      </c>
      <c r="D25" s="11">
        <v>267</v>
      </c>
      <c r="E25" s="11">
        <v>30</v>
      </c>
      <c r="F25" s="11">
        <v>18</v>
      </c>
      <c r="G25" s="11">
        <v>0</v>
      </c>
      <c r="H25" s="11">
        <f t="shared" si="2"/>
        <v>531</v>
      </c>
      <c r="I25" s="23">
        <f t="shared" si="3"/>
        <v>19</v>
      </c>
      <c r="J25" s="23">
        <f t="shared" si="1"/>
        <v>550</v>
      </c>
    </row>
    <row r="26" spans="1:10" x14ac:dyDescent="0.25">
      <c r="A26" s="22" t="str">
        <f t="shared" si="0"/>
        <v>Town of Eastchester - 24</v>
      </c>
      <c r="B26" s="11">
        <v>30024</v>
      </c>
      <c r="C26" s="11">
        <v>89</v>
      </c>
      <c r="D26" s="11">
        <v>125</v>
      </c>
      <c r="E26" s="11">
        <v>7</v>
      </c>
      <c r="F26" s="11">
        <v>2</v>
      </c>
      <c r="G26" s="11">
        <v>0</v>
      </c>
      <c r="H26" s="11">
        <f t="shared" si="2"/>
        <v>223</v>
      </c>
      <c r="I26" s="23">
        <f t="shared" si="3"/>
        <v>14</v>
      </c>
      <c r="J26" s="23">
        <f t="shared" si="1"/>
        <v>237</v>
      </c>
    </row>
    <row r="27" spans="1:10" x14ac:dyDescent="0.25">
      <c r="A27" s="22" t="str">
        <f t="shared" si="0"/>
        <v>Town of Eastchester - 25</v>
      </c>
      <c r="B27" s="11">
        <v>30025</v>
      </c>
      <c r="C27" s="11">
        <v>132</v>
      </c>
      <c r="D27" s="11">
        <v>270</v>
      </c>
      <c r="E27" s="11">
        <v>30</v>
      </c>
      <c r="F27" s="11">
        <v>12</v>
      </c>
      <c r="G27" s="11">
        <v>0</v>
      </c>
      <c r="H27" s="11">
        <f t="shared" si="2"/>
        <v>444</v>
      </c>
      <c r="I27" s="23">
        <f t="shared" si="3"/>
        <v>17</v>
      </c>
      <c r="J27" s="23">
        <f t="shared" si="1"/>
        <v>461</v>
      </c>
    </row>
    <row r="28" spans="1:10" x14ac:dyDescent="0.25">
      <c r="A28" s="22" t="str">
        <f t="shared" si="0"/>
        <v>Town of Eastchester - 26</v>
      </c>
      <c r="B28" s="11">
        <v>30026</v>
      </c>
      <c r="C28" s="11">
        <v>105</v>
      </c>
      <c r="D28" s="11">
        <v>272</v>
      </c>
      <c r="E28" s="11">
        <v>13</v>
      </c>
      <c r="F28" s="11">
        <v>8</v>
      </c>
      <c r="G28" s="11">
        <v>0</v>
      </c>
      <c r="H28" s="11">
        <f t="shared" si="2"/>
        <v>398</v>
      </c>
      <c r="I28" s="23">
        <f t="shared" si="3"/>
        <v>16</v>
      </c>
      <c r="J28" s="23">
        <f t="shared" si="1"/>
        <v>414</v>
      </c>
    </row>
    <row r="29" spans="1:10" x14ac:dyDescent="0.25">
      <c r="A29" s="22" t="str">
        <f t="shared" si="0"/>
        <v>Town of Eastchester - 27</v>
      </c>
      <c r="B29" s="11">
        <v>30027</v>
      </c>
      <c r="C29" s="11">
        <v>211</v>
      </c>
      <c r="D29" s="11">
        <v>112</v>
      </c>
      <c r="E29" s="11">
        <v>11</v>
      </c>
      <c r="F29" s="11">
        <v>19</v>
      </c>
      <c r="G29" s="11">
        <v>1</v>
      </c>
      <c r="H29" s="11">
        <f t="shared" si="2"/>
        <v>354</v>
      </c>
      <c r="I29" s="23">
        <f t="shared" si="3"/>
        <v>22</v>
      </c>
      <c r="J29" s="23">
        <f t="shared" si="1"/>
        <v>376</v>
      </c>
    </row>
    <row r="30" spans="1:10" x14ac:dyDescent="0.25">
      <c r="A30" s="22" t="str">
        <f t="shared" si="0"/>
        <v>Town of Eastchester - 28</v>
      </c>
      <c r="B30" s="11">
        <v>30028</v>
      </c>
      <c r="C30" s="11">
        <v>127</v>
      </c>
      <c r="D30" s="11">
        <v>179</v>
      </c>
      <c r="E30" s="11">
        <v>13</v>
      </c>
      <c r="F30" s="11">
        <v>10</v>
      </c>
      <c r="G30" s="11">
        <v>0</v>
      </c>
      <c r="H30" s="11">
        <f t="shared" si="2"/>
        <v>329</v>
      </c>
      <c r="I30" s="23">
        <f t="shared" si="3"/>
        <v>13</v>
      </c>
      <c r="J30" s="23">
        <f t="shared" si="1"/>
        <v>342</v>
      </c>
    </row>
    <row r="31" spans="1:10" x14ac:dyDescent="0.25">
      <c r="A31" s="22" t="str">
        <f t="shared" si="0"/>
        <v>Town of Eastchester - 29</v>
      </c>
      <c r="B31" s="11">
        <v>30029</v>
      </c>
      <c r="C31" s="11">
        <v>158</v>
      </c>
      <c r="D31" s="11">
        <v>322</v>
      </c>
      <c r="E31" s="11">
        <v>18</v>
      </c>
      <c r="F31" s="11">
        <v>14</v>
      </c>
      <c r="G31" s="11">
        <v>0</v>
      </c>
      <c r="H31" s="11">
        <f t="shared" si="2"/>
        <v>512</v>
      </c>
      <c r="I31" s="23">
        <f t="shared" si="3"/>
        <v>21</v>
      </c>
      <c r="J31" s="23">
        <f t="shared" si="1"/>
        <v>533</v>
      </c>
    </row>
    <row r="32" spans="1:10" x14ac:dyDescent="0.25">
      <c r="A32" s="22" t="str">
        <f t="shared" si="0"/>
        <v>Town of Eastchester - 30</v>
      </c>
      <c r="B32" s="11">
        <v>30030</v>
      </c>
      <c r="C32" s="11">
        <v>154</v>
      </c>
      <c r="D32" s="11">
        <v>246</v>
      </c>
      <c r="E32" s="11">
        <v>15</v>
      </c>
      <c r="F32" s="11">
        <v>9</v>
      </c>
      <c r="G32" s="11">
        <v>0</v>
      </c>
      <c r="H32" s="11">
        <f t="shared" si="2"/>
        <v>424</v>
      </c>
      <c r="I32" s="23">
        <f t="shared" si="3"/>
        <v>18</v>
      </c>
      <c r="J32" s="23">
        <f t="shared" si="1"/>
        <v>442</v>
      </c>
    </row>
    <row r="33" spans="1:10" x14ac:dyDescent="0.25">
      <c r="A33" s="22" t="str">
        <f t="shared" si="0"/>
        <v>Town of Eastchester - 31</v>
      </c>
      <c r="B33" s="11">
        <v>30031</v>
      </c>
      <c r="C33" s="11">
        <v>142</v>
      </c>
      <c r="D33" s="11">
        <v>128</v>
      </c>
      <c r="E33" s="11">
        <v>8</v>
      </c>
      <c r="F33" s="11">
        <v>8</v>
      </c>
      <c r="G33" s="11">
        <v>0</v>
      </c>
      <c r="H33" s="11">
        <f t="shared" si="2"/>
        <v>286</v>
      </c>
      <c r="I33" s="23">
        <f t="shared" si="3"/>
        <v>11</v>
      </c>
      <c r="J33" s="23">
        <f t="shared" si="1"/>
        <v>297</v>
      </c>
    </row>
    <row r="34" spans="1:10" x14ac:dyDescent="0.25">
      <c r="A34" s="22" t="str">
        <f t="shared" si="0"/>
        <v>Town of Eastchester - 32</v>
      </c>
      <c r="B34" s="11">
        <v>30032</v>
      </c>
      <c r="C34" s="11">
        <v>179</v>
      </c>
      <c r="D34" s="11">
        <v>150</v>
      </c>
      <c r="E34" s="11">
        <v>16</v>
      </c>
      <c r="F34" s="11">
        <v>13</v>
      </c>
      <c r="G34" s="11">
        <v>0</v>
      </c>
      <c r="H34" s="11">
        <f t="shared" si="2"/>
        <v>358</v>
      </c>
      <c r="I34" s="23">
        <f t="shared" si="3"/>
        <v>12</v>
      </c>
      <c r="J34" s="23">
        <f t="shared" si="1"/>
        <v>370</v>
      </c>
    </row>
    <row r="35" spans="1:10" x14ac:dyDescent="0.25">
      <c r="A35" s="22" t="str">
        <f t="shared" si="0"/>
        <v>Town of Eastchester - 33</v>
      </c>
      <c r="B35" s="11">
        <v>30033</v>
      </c>
      <c r="C35" s="11">
        <v>190</v>
      </c>
      <c r="D35" s="11">
        <v>107</v>
      </c>
      <c r="E35" s="11">
        <v>12</v>
      </c>
      <c r="F35" s="11">
        <v>12</v>
      </c>
      <c r="G35" s="11">
        <v>0</v>
      </c>
      <c r="H35" s="11">
        <f t="shared" si="2"/>
        <v>321</v>
      </c>
      <c r="I35" s="23">
        <f t="shared" si="3"/>
        <v>12</v>
      </c>
      <c r="J35" s="23">
        <f t="shared" si="1"/>
        <v>333</v>
      </c>
    </row>
    <row r="36" spans="1:10" x14ac:dyDescent="0.25">
      <c r="A36" s="22" t="str">
        <f t="shared" si="0"/>
        <v>Town of Eastchester - 34</v>
      </c>
      <c r="B36" s="11">
        <v>30034</v>
      </c>
      <c r="C36" s="11">
        <v>171</v>
      </c>
      <c r="D36" s="11">
        <v>70</v>
      </c>
      <c r="E36" s="11">
        <v>7</v>
      </c>
      <c r="F36" s="11">
        <v>10</v>
      </c>
      <c r="G36" s="11">
        <v>0</v>
      </c>
      <c r="H36" s="11">
        <f t="shared" si="2"/>
        <v>258</v>
      </c>
      <c r="I36" s="23">
        <f t="shared" si="3"/>
        <v>15</v>
      </c>
      <c r="J36" s="23">
        <f t="shared" si="1"/>
        <v>273</v>
      </c>
    </row>
    <row r="37" spans="1:10" x14ac:dyDescent="0.25">
      <c r="A37" s="22" t="str">
        <f t="shared" si="0"/>
        <v>Town of Eastchester - 35</v>
      </c>
      <c r="B37" s="11">
        <v>30035</v>
      </c>
      <c r="C37" s="11">
        <v>85</v>
      </c>
      <c r="D37" s="11">
        <v>135</v>
      </c>
      <c r="E37" s="11">
        <v>15</v>
      </c>
      <c r="F37" s="11">
        <v>3</v>
      </c>
      <c r="G37" s="11">
        <v>0</v>
      </c>
      <c r="H37" s="11">
        <f t="shared" ref="H37:H103" si="4">SUM(C37:G37)</f>
        <v>238</v>
      </c>
      <c r="I37" s="23">
        <f t="shared" ref="I37:I103" si="5">SUM(J37-H37)</f>
        <v>21</v>
      </c>
      <c r="J37" s="23">
        <f t="shared" ref="J37:J103" si="6">VLOOKUP(B37,KEY,2,FALSE)</f>
        <v>259</v>
      </c>
    </row>
    <row r="38" spans="1:10" x14ac:dyDescent="0.25">
      <c r="A38" s="22" t="str">
        <f t="shared" si="0"/>
        <v>Town of Eastchester - 36</v>
      </c>
      <c r="B38" s="11">
        <v>30036</v>
      </c>
      <c r="C38" s="11">
        <v>107</v>
      </c>
      <c r="D38" s="11">
        <v>225</v>
      </c>
      <c r="E38" s="11">
        <v>18</v>
      </c>
      <c r="F38" s="11">
        <v>2</v>
      </c>
      <c r="G38" s="11">
        <v>0</v>
      </c>
      <c r="H38" s="11">
        <f t="shared" si="4"/>
        <v>352</v>
      </c>
      <c r="I38" s="23">
        <f t="shared" si="5"/>
        <v>5</v>
      </c>
      <c r="J38" s="23">
        <f t="shared" si="6"/>
        <v>357</v>
      </c>
    </row>
    <row r="39" spans="1:10" x14ac:dyDescent="0.25">
      <c r="A39" s="22" t="str">
        <f t="shared" si="0"/>
        <v>Town of Eastchester - 37</v>
      </c>
      <c r="B39" s="11">
        <v>30037</v>
      </c>
      <c r="C39" s="11">
        <v>115</v>
      </c>
      <c r="D39" s="11">
        <v>170</v>
      </c>
      <c r="E39" s="11">
        <v>12</v>
      </c>
      <c r="F39" s="11">
        <v>7</v>
      </c>
      <c r="G39" s="11">
        <v>0</v>
      </c>
      <c r="H39" s="11">
        <f t="shared" si="4"/>
        <v>304</v>
      </c>
      <c r="I39" s="23">
        <f t="shared" si="5"/>
        <v>5</v>
      </c>
      <c r="J39" s="23">
        <f t="shared" si="6"/>
        <v>309</v>
      </c>
    </row>
    <row r="40" spans="1:10" x14ac:dyDescent="0.25">
      <c r="A40" s="22" t="str">
        <f t="shared" si="0"/>
        <v>Town of Eastchester - 38</v>
      </c>
      <c r="B40" s="11">
        <v>30038</v>
      </c>
      <c r="C40" s="11">
        <v>76</v>
      </c>
      <c r="D40" s="11">
        <v>247</v>
      </c>
      <c r="E40" s="11">
        <v>14</v>
      </c>
      <c r="F40" s="11">
        <v>8</v>
      </c>
      <c r="G40" s="11">
        <v>0</v>
      </c>
      <c r="H40" s="11">
        <f t="shared" si="4"/>
        <v>345</v>
      </c>
      <c r="I40" s="23">
        <f t="shared" si="5"/>
        <v>14</v>
      </c>
      <c r="J40" s="23">
        <f t="shared" si="6"/>
        <v>359</v>
      </c>
    </row>
    <row r="41" spans="1:10" x14ac:dyDescent="0.25">
      <c r="A41" s="22" t="str">
        <f t="shared" si="0"/>
        <v>Town of Eastchester - 39</v>
      </c>
      <c r="B41" s="11">
        <v>30039</v>
      </c>
      <c r="C41" s="11">
        <v>92</v>
      </c>
      <c r="D41" s="11">
        <v>217</v>
      </c>
      <c r="E41" s="11">
        <v>19</v>
      </c>
      <c r="F41" s="11">
        <v>5</v>
      </c>
      <c r="G41" s="11">
        <v>0</v>
      </c>
      <c r="H41" s="11">
        <f t="shared" si="4"/>
        <v>333</v>
      </c>
      <c r="I41" s="23">
        <f t="shared" si="5"/>
        <v>15</v>
      </c>
      <c r="J41" s="23">
        <f t="shared" si="6"/>
        <v>348</v>
      </c>
    </row>
    <row r="42" spans="1:10" x14ac:dyDescent="0.25">
      <c r="A42" s="22" t="str">
        <f t="shared" si="0"/>
        <v>Town of Greenburgh - 33</v>
      </c>
      <c r="B42" s="11">
        <v>40033</v>
      </c>
      <c r="C42" s="11">
        <v>383</v>
      </c>
      <c r="D42" s="11">
        <v>157</v>
      </c>
      <c r="E42" s="11">
        <v>10</v>
      </c>
      <c r="F42" s="11">
        <v>20</v>
      </c>
      <c r="G42" s="11">
        <v>0</v>
      </c>
      <c r="H42" s="11">
        <f t="shared" si="4"/>
        <v>570</v>
      </c>
      <c r="I42" s="23">
        <f t="shared" si="5"/>
        <v>29</v>
      </c>
      <c r="J42" s="23">
        <f t="shared" si="6"/>
        <v>599</v>
      </c>
    </row>
    <row r="43" spans="1:10" x14ac:dyDescent="0.25">
      <c r="A43" s="22" t="str">
        <f t="shared" si="0"/>
        <v>Town of Greenburgh - 34</v>
      </c>
      <c r="B43" s="11">
        <v>40034</v>
      </c>
      <c r="C43" s="11">
        <v>440</v>
      </c>
      <c r="D43" s="11">
        <v>148</v>
      </c>
      <c r="E43" s="11">
        <v>5</v>
      </c>
      <c r="F43" s="11">
        <v>22</v>
      </c>
      <c r="G43" s="11">
        <v>0</v>
      </c>
      <c r="H43" s="11">
        <f t="shared" si="4"/>
        <v>615</v>
      </c>
      <c r="I43" s="23">
        <f t="shared" si="5"/>
        <v>16</v>
      </c>
      <c r="J43" s="23">
        <f t="shared" si="6"/>
        <v>631</v>
      </c>
    </row>
    <row r="44" spans="1:10" x14ac:dyDescent="0.25">
      <c r="A44" s="22" t="str">
        <f t="shared" si="0"/>
        <v>Town of Greenburgh - 35</v>
      </c>
      <c r="B44" s="11">
        <v>40035</v>
      </c>
      <c r="C44" s="11">
        <v>379</v>
      </c>
      <c r="D44" s="11">
        <v>107</v>
      </c>
      <c r="E44" s="11">
        <v>8</v>
      </c>
      <c r="F44" s="11">
        <v>11</v>
      </c>
      <c r="G44" s="11">
        <v>0</v>
      </c>
      <c r="H44" s="11">
        <f t="shared" si="4"/>
        <v>505</v>
      </c>
      <c r="I44" s="23">
        <f t="shared" si="5"/>
        <v>9</v>
      </c>
      <c r="J44" s="23">
        <f t="shared" si="6"/>
        <v>514</v>
      </c>
    </row>
    <row r="45" spans="1:10" x14ac:dyDescent="0.25">
      <c r="A45" s="22" t="str">
        <f t="shared" si="0"/>
        <v>Town of Greenburgh - 49</v>
      </c>
      <c r="B45" s="11">
        <v>40049</v>
      </c>
      <c r="C45" s="11">
        <v>345</v>
      </c>
      <c r="D45" s="11">
        <v>177</v>
      </c>
      <c r="E45" s="11">
        <v>7</v>
      </c>
      <c r="F45" s="11">
        <v>13</v>
      </c>
      <c r="G45" s="11">
        <v>0</v>
      </c>
      <c r="H45" s="11">
        <f t="shared" si="4"/>
        <v>542</v>
      </c>
      <c r="I45" s="23">
        <f t="shared" si="5"/>
        <v>12</v>
      </c>
      <c r="J45" s="23">
        <f t="shared" si="6"/>
        <v>554</v>
      </c>
    </row>
    <row r="46" spans="1:10" x14ac:dyDescent="0.25">
      <c r="A46" s="22" t="str">
        <f t="shared" si="0"/>
        <v>Town of Greenburgh - 69</v>
      </c>
      <c r="B46" s="11">
        <v>40069</v>
      </c>
      <c r="C46" s="11">
        <v>361</v>
      </c>
      <c r="D46" s="11">
        <v>100</v>
      </c>
      <c r="E46" s="11">
        <v>12</v>
      </c>
      <c r="F46" s="11">
        <v>12</v>
      </c>
      <c r="G46" s="11">
        <v>4</v>
      </c>
      <c r="H46" s="11">
        <f t="shared" si="4"/>
        <v>489</v>
      </c>
      <c r="I46" s="23">
        <f t="shared" si="5"/>
        <v>21</v>
      </c>
      <c r="J46" s="23">
        <f t="shared" si="6"/>
        <v>510</v>
      </c>
    </row>
    <row r="47" spans="1:10" ht="13.8" thickBot="1" x14ac:dyDescent="0.3">
      <c r="A47" s="18" t="str">
        <f t="shared" si="0"/>
        <v>Town of Greenburgh - 75</v>
      </c>
      <c r="B47" s="19">
        <v>40075</v>
      </c>
      <c r="C47" s="19">
        <v>121</v>
      </c>
      <c r="D47" s="19">
        <v>97</v>
      </c>
      <c r="E47" s="19">
        <v>10</v>
      </c>
      <c r="F47" s="19">
        <v>4</v>
      </c>
      <c r="G47" s="19">
        <v>0</v>
      </c>
      <c r="H47" s="19">
        <f t="shared" si="4"/>
        <v>232</v>
      </c>
      <c r="I47" s="19">
        <f t="shared" si="5"/>
        <v>6</v>
      </c>
      <c r="J47" s="19">
        <f t="shared" si="6"/>
        <v>238</v>
      </c>
    </row>
    <row r="48" spans="1:10" x14ac:dyDescent="0.25">
      <c r="A48" s="22"/>
      <c r="B48" s="13" t="s">
        <v>977</v>
      </c>
      <c r="C48" s="11">
        <f>SUM(C3:C47)</f>
        <v>8636</v>
      </c>
      <c r="D48" s="11">
        <f t="shared" ref="D48:J48" si="7">SUM(D3:D47)</f>
        <v>7849</v>
      </c>
      <c r="E48" s="11">
        <f t="shared" si="7"/>
        <v>538</v>
      </c>
      <c r="F48" s="11">
        <f t="shared" si="7"/>
        <v>451</v>
      </c>
      <c r="G48" s="11">
        <f t="shared" si="7"/>
        <v>7</v>
      </c>
      <c r="H48" s="11">
        <f t="shared" si="7"/>
        <v>17481</v>
      </c>
      <c r="I48" s="11">
        <f t="shared" si="7"/>
        <v>696</v>
      </c>
      <c r="J48" s="11">
        <f t="shared" si="7"/>
        <v>18177</v>
      </c>
    </row>
    <row r="49" spans="1:10" x14ac:dyDescent="0.25">
      <c r="A49" s="22" t="str">
        <f t="shared" si="0"/>
        <v>Town of Pelham - 1</v>
      </c>
      <c r="B49" s="11">
        <v>140001</v>
      </c>
      <c r="C49" s="11">
        <v>420</v>
      </c>
      <c r="D49" s="11">
        <v>252</v>
      </c>
      <c r="E49" s="11">
        <v>22</v>
      </c>
      <c r="F49" s="11">
        <v>31</v>
      </c>
      <c r="G49" s="11">
        <v>0</v>
      </c>
      <c r="H49" s="11">
        <f t="shared" si="4"/>
        <v>725</v>
      </c>
      <c r="I49" s="23">
        <f t="shared" si="5"/>
        <v>33</v>
      </c>
      <c r="J49" s="23">
        <f t="shared" si="6"/>
        <v>758</v>
      </c>
    </row>
    <row r="50" spans="1:10" x14ac:dyDescent="0.25">
      <c r="A50" s="22" t="str">
        <f t="shared" si="0"/>
        <v>Town of Pelham - 2</v>
      </c>
      <c r="B50" s="11">
        <v>140002</v>
      </c>
      <c r="C50" s="11">
        <v>189</v>
      </c>
      <c r="D50" s="11">
        <v>63</v>
      </c>
      <c r="E50" s="11">
        <v>7</v>
      </c>
      <c r="F50" s="11">
        <v>14</v>
      </c>
      <c r="G50" s="11">
        <v>0</v>
      </c>
      <c r="H50" s="11">
        <f t="shared" si="4"/>
        <v>273</v>
      </c>
      <c r="I50" s="23">
        <f t="shared" si="5"/>
        <v>11</v>
      </c>
      <c r="J50" s="23">
        <f t="shared" si="6"/>
        <v>284</v>
      </c>
    </row>
    <row r="51" spans="1:10" x14ac:dyDescent="0.25">
      <c r="A51" s="22" t="str">
        <f t="shared" si="0"/>
        <v>Town of Pelham - 3</v>
      </c>
      <c r="B51" s="11">
        <v>140003</v>
      </c>
      <c r="C51" s="11">
        <v>329</v>
      </c>
      <c r="D51" s="11">
        <v>167</v>
      </c>
      <c r="E51" s="11">
        <v>21</v>
      </c>
      <c r="F51" s="11">
        <v>28</v>
      </c>
      <c r="G51" s="11">
        <v>0</v>
      </c>
      <c r="H51" s="11">
        <f t="shared" si="4"/>
        <v>545</v>
      </c>
      <c r="I51" s="23">
        <f t="shared" si="5"/>
        <v>22</v>
      </c>
      <c r="J51" s="23">
        <f t="shared" si="6"/>
        <v>567</v>
      </c>
    </row>
    <row r="52" spans="1:10" x14ac:dyDescent="0.25">
      <c r="A52" s="22" t="str">
        <f t="shared" si="0"/>
        <v>Town of Pelham - 4</v>
      </c>
      <c r="B52" s="11">
        <v>140004</v>
      </c>
      <c r="C52" s="11">
        <v>480</v>
      </c>
      <c r="D52" s="11">
        <v>131</v>
      </c>
      <c r="E52" s="11">
        <v>8</v>
      </c>
      <c r="F52" s="11">
        <v>35</v>
      </c>
      <c r="G52" s="11">
        <v>0</v>
      </c>
      <c r="H52" s="11">
        <f t="shared" si="4"/>
        <v>654</v>
      </c>
      <c r="I52" s="23">
        <f t="shared" si="5"/>
        <v>19</v>
      </c>
      <c r="J52" s="23">
        <f t="shared" si="6"/>
        <v>673</v>
      </c>
    </row>
    <row r="53" spans="1:10" x14ac:dyDescent="0.25">
      <c r="A53" s="22" t="str">
        <f t="shared" si="0"/>
        <v>Town of Pelham - 5</v>
      </c>
      <c r="B53" s="11">
        <v>140005</v>
      </c>
      <c r="C53" s="11">
        <v>397</v>
      </c>
      <c r="D53" s="11">
        <v>105</v>
      </c>
      <c r="E53" s="11">
        <v>8</v>
      </c>
      <c r="F53" s="11">
        <v>32</v>
      </c>
      <c r="G53" s="11">
        <v>1</v>
      </c>
      <c r="H53" s="11">
        <f t="shared" si="4"/>
        <v>543</v>
      </c>
      <c r="I53" s="23">
        <f t="shared" si="5"/>
        <v>12</v>
      </c>
      <c r="J53" s="23">
        <f t="shared" si="6"/>
        <v>555</v>
      </c>
    </row>
    <row r="54" spans="1:10" x14ac:dyDescent="0.25">
      <c r="A54" s="22" t="str">
        <f t="shared" si="0"/>
        <v>Town of Pelham - 6</v>
      </c>
      <c r="B54" s="11">
        <v>140006</v>
      </c>
      <c r="C54" s="11">
        <v>324</v>
      </c>
      <c r="D54" s="11">
        <v>270</v>
      </c>
      <c r="E54" s="11">
        <v>22</v>
      </c>
      <c r="F54" s="11">
        <v>30</v>
      </c>
      <c r="G54" s="11">
        <v>0</v>
      </c>
      <c r="H54" s="11">
        <f t="shared" si="4"/>
        <v>646</v>
      </c>
      <c r="I54" s="23">
        <f t="shared" si="5"/>
        <v>32</v>
      </c>
      <c r="J54" s="23">
        <f t="shared" si="6"/>
        <v>678</v>
      </c>
    </row>
    <row r="55" spans="1:10" x14ac:dyDescent="0.25">
      <c r="A55" s="22" t="str">
        <f t="shared" si="0"/>
        <v>Town of Pelham - 7</v>
      </c>
      <c r="B55" s="11">
        <v>140007</v>
      </c>
      <c r="C55" s="11">
        <v>302</v>
      </c>
      <c r="D55" s="11">
        <v>142</v>
      </c>
      <c r="E55" s="11">
        <v>9</v>
      </c>
      <c r="F55" s="11">
        <v>22</v>
      </c>
      <c r="G55" s="11">
        <v>0</v>
      </c>
      <c r="H55" s="11">
        <f t="shared" si="4"/>
        <v>475</v>
      </c>
      <c r="I55" s="23">
        <f t="shared" si="5"/>
        <v>12</v>
      </c>
      <c r="J55" s="23">
        <f t="shared" si="6"/>
        <v>487</v>
      </c>
    </row>
    <row r="56" spans="1:10" x14ac:dyDescent="0.25">
      <c r="A56" s="22" t="str">
        <f t="shared" si="0"/>
        <v>Town of Pelham - 8</v>
      </c>
      <c r="B56" s="11">
        <v>140008</v>
      </c>
      <c r="C56" s="11">
        <v>306</v>
      </c>
      <c r="D56" s="11">
        <v>94</v>
      </c>
      <c r="E56" s="11">
        <v>11</v>
      </c>
      <c r="F56" s="11">
        <v>9</v>
      </c>
      <c r="G56" s="11">
        <v>1</v>
      </c>
      <c r="H56" s="11">
        <f t="shared" si="4"/>
        <v>421</v>
      </c>
      <c r="I56" s="23">
        <f t="shared" si="5"/>
        <v>5</v>
      </c>
      <c r="J56" s="23">
        <f t="shared" si="6"/>
        <v>426</v>
      </c>
    </row>
    <row r="57" spans="1:10" x14ac:dyDescent="0.25">
      <c r="A57" s="22" t="str">
        <f t="shared" si="0"/>
        <v>Town of Pelham - 9</v>
      </c>
      <c r="B57" s="11">
        <v>140009</v>
      </c>
      <c r="C57" s="11">
        <v>398</v>
      </c>
      <c r="D57" s="11">
        <v>251</v>
      </c>
      <c r="E57" s="11">
        <v>19</v>
      </c>
      <c r="F57" s="11">
        <v>16</v>
      </c>
      <c r="G57" s="11">
        <v>0</v>
      </c>
      <c r="H57" s="11">
        <f t="shared" si="4"/>
        <v>684</v>
      </c>
      <c r="I57" s="23">
        <f t="shared" si="5"/>
        <v>27</v>
      </c>
      <c r="J57" s="23">
        <f t="shared" si="6"/>
        <v>711</v>
      </c>
    </row>
    <row r="58" spans="1:10" ht="13.8" thickBot="1" x14ac:dyDescent="0.3">
      <c r="A58" s="18" t="str">
        <f t="shared" si="0"/>
        <v>Town of Pelham - 10</v>
      </c>
      <c r="B58" s="19">
        <v>140010</v>
      </c>
      <c r="C58" s="19">
        <v>231</v>
      </c>
      <c r="D58" s="19">
        <v>134</v>
      </c>
      <c r="E58" s="19">
        <v>17</v>
      </c>
      <c r="F58" s="19">
        <v>16</v>
      </c>
      <c r="G58" s="19">
        <v>0</v>
      </c>
      <c r="H58" s="19">
        <f t="shared" si="4"/>
        <v>398</v>
      </c>
      <c r="I58" s="19">
        <f t="shared" si="5"/>
        <v>7</v>
      </c>
      <c r="J58" s="19">
        <f t="shared" si="6"/>
        <v>405</v>
      </c>
    </row>
    <row r="59" spans="1:10" x14ac:dyDescent="0.25">
      <c r="A59" s="22"/>
      <c r="B59" s="13" t="s">
        <v>977</v>
      </c>
      <c r="C59" s="11">
        <f>SUM(C49:C58)</f>
        <v>3376</v>
      </c>
      <c r="D59" s="11">
        <f t="shared" ref="D59:J59" si="8">SUM(D49:D58)</f>
        <v>1609</v>
      </c>
      <c r="E59" s="11">
        <f t="shared" si="8"/>
        <v>144</v>
      </c>
      <c r="F59" s="11">
        <f t="shared" si="8"/>
        <v>233</v>
      </c>
      <c r="G59" s="11">
        <f t="shared" si="8"/>
        <v>2</v>
      </c>
      <c r="H59" s="11">
        <f t="shared" si="8"/>
        <v>5364</v>
      </c>
      <c r="I59" s="11">
        <f t="shared" si="8"/>
        <v>180</v>
      </c>
      <c r="J59" s="11">
        <f t="shared" si="8"/>
        <v>5544</v>
      </c>
    </row>
    <row r="60" spans="1:10" x14ac:dyDescent="0.25">
      <c r="A60" s="22" t="str">
        <f t="shared" si="0"/>
        <v>Town of Scarsdale - 1</v>
      </c>
      <c r="B60" s="11">
        <v>170001</v>
      </c>
      <c r="C60" s="11">
        <v>376</v>
      </c>
      <c r="D60" s="11">
        <v>80</v>
      </c>
      <c r="E60" s="11">
        <v>4</v>
      </c>
      <c r="F60" s="11">
        <v>11</v>
      </c>
      <c r="G60" s="11">
        <v>0</v>
      </c>
      <c r="H60" s="11">
        <f t="shared" si="4"/>
        <v>471</v>
      </c>
      <c r="I60" s="23">
        <f t="shared" si="5"/>
        <v>11</v>
      </c>
      <c r="J60" s="23">
        <f t="shared" si="6"/>
        <v>482</v>
      </c>
    </row>
    <row r="61" spans="1:10" x14ac:dyDescent="0.25">
      <c r="A61" s="22" t="str">
        <f t="shared" si="0"/>
        <v>Town of Scarsdale - 2</v>
      </c>
      <c r="B61" s="11">
        <v>170002</v>
      </c>
      <c r="C61" s="11">
        <v>414</v>
      </c>
      <c r="D61" s="11">
        <v>100</v>
      </c>
      <c r="E61" s="11">
        <v>4</v>
      </c>
      <c r="F61" s="11">
        <v>14</v>
      </c>
      <c r="G61" s="11">
        <v>0</v>
      </c>
      <c r="H61" s="11">
        <f t="shared" si="4"/>
        <v>532</v>
      </c>
      <c r="I61" s="23">
        <f t="shared" si="5"/>
        <v>17</v>
      </c>
      <c r="J61" s="23">
        <f t="shared" si="6"/>
        <v>549</v>
      </c>
    </row>
    <row r="62" spans="1:10" x14ac:dyDescent="0.25">
      <c r="A62" s="22" t="str">
        <f t="shared" si="0"/>
        <v>Town of Scarsdale - 3</v>
      </c>
      <c r="B62" s="11">
        <v>170003</v>
      </c>
      <c r="C62" s="11">
        <v>287</v>
      </c>
      <c r="D62" s="11">
        <v>85</v>
      </c>
      <c r="E62" s="11">
        <v>5</v>
      </c>
      <c r="F62" s="11">
        <v>4</v>
      </c>
      <c r="G62" s="11">
        <v>0</v>
      </c>
      <c r="H62" s="11">
        <f t="shared" si="4"/>
        <v>381</v>
      </c>
      <c r="I62" s="23">
        <f t="shared" si="5"/>
        <v>7</v>
      </c>
      <c r="J62" s="23">
        <f t="shared" si="6"/>
        <v>388</v>
      </c>
    </row>
    <row r="63" spans="1:10" x14ac:dyDescent="0.25">
      <c r="A63" s="22" t="str">
        <f t="shared" si="0"/>
        <v>Town of Scarsdale - 4</v>
      </c>
      <c r="B63" s="11">
        <v>170004</v>
      </c>
      <c r="C63" s="11">
        <v>225</v>
      </c>
      <c r="D63" s="11">
        <v>66</v>
      </c>
      <c r="E63" s="11">
        <v>2</v>
      </c>
      <c r="F63" s="11">
        <v>6</v>
      </c>
      <c r="G63" s="11">
        <v>0</v>
      </c>
      <c r="H63" s="11">
        <f t="shared" si="4"/>
        <v>299</v>
      </c>
      <c r="I63" s="23">
        <f t="shared" si="5"/>
        <v>6</v>
      </c>
      <c r="J63" s="23">
        <f t="shared" si="6"/>
        <v>305</v>
      </c>
    </row>
    <row r="64" spans="1:10" x14ac:dyDescent="0.25">
      <c r="A64" s="22" t="str">
        <f t="shared" si="0"/>
        <v>Town of Scarsdale - 5</v>
      </c>
      <c r="B64" s="11">
        <v>170005</v>
      </c>
      <c r="C64" s="11">
        <v>267</v>
      </c>
      <c r="D64" s="11">
        <v>75</v>
      </c>
      <c r="E64" s="11">
        <v>0</v>
      </c>
      <c r="F64" s="11">
        <v>5</v>
      </c>
      <c r="G64" s="11">
        <v>0</v>
      </c>
      <c r="H64" s="11">
        <f t="shared" si="4"/>
        <v>347</v>
      </c>
      <c r="I64" s="23">
        <f t="shared" si="5"/>
        <v>16</v>
      </c>
      <c r="J64" s="23">
        <f t="shared" si="6"/>
        <v>363</v>
      </c>
    </row>
    <row r="65" spans="1:10" x14ac:dyDescent="0.25">
      <c r="A65" s="22" t="str">
        <f t="shared" si="0"/>
        <v>Town of Scarsdale - 6</v>
      </c>
      <c r="B65" s="11">
        <v>170006</v>
      </c>
      <c r="C65" s="11">
        <v>246</v>
      </c>
      <c r="D65" s="11">
        <v>79</v>
      </c>
      <c r="E65" s="11">
        <v>1</v>
      </c>
      <c r="F65" s="11">
        <v>8</v>
      </c>
      <c r="G65" s="11">
        <v>0</v>
      </c>
      <c r="H65" s="11">
        <f t="shared" si="4"/>
        <v>334</v>
      </c>
      <c r="I65" s="23">
        <f t="shared" si="5"/>
        <v>15</v>
      </c>
      <c r="J65" s="23">
        <f t="shared" si="6"/>
        <v>349</v>
      </c>
    </row>
    <row r="66" spans="1:10" x14ac:dyDescent="0.25">
      <c r="A66" s="22" t="str">
        <f t="shared" si="0"/>
        <v>Town of Scarsdale - 7</v>
      </c>
      <c r="B66" s="11">
        <v>170007</v>
      </c>
      <c r="C66" s="11">
        <v>233</v>
      </c>
      <c r="D66" s="11">
        <v>72</v>
      </c>
      <c r="E66" s="11">
        <v>10</v>
      </c>
      <c r="F66" s="11">
        <v>8</v>
      </c>
      <c r="G66" s="11">
        <v>0</v>
      </c>
      <c r="H66" s="11">
        <f t="shared" si="4"/>
        <v>323</v>
      </c>
      <c r="I66" s="23">
        <f t="shared" si="5"/>
        <v>15</v>
      </c>
      <c r="J66" s="23">
        <f t="shared" si="6"/>
        <v>338</v>
      </c>
    </row>
    <row r="67" spans="1:10" x14ac:dyDescent="0.25">
      <c r="A67" s="22" t="str">
        <f t="shared" si="0"/>
        <v>Town of Scarsdale - 8</v>
      </c>
      <c r="B67" s="11">
        <v>170008</v>
      </c>
      <c r="C67" s="11">
        <v>211</v>
      </c>
      <c r="D67" s="11">
        <v>135</v>
      </c>
      <c r="E67" s="11">
        <v>10</v>
      </c>
      <c r="F67" s="11">
        <v>12</v>
      </c>
      <c r="G67" s="11">
        <v>0</v>
      </c>
      <c r="H67" s="11">
        <f t="shared" si="4"/>
        <v>368</v>
      </c>
      <c r="I67" s="23">
        <f t="shared" si="5"/>
        <v>14</v>
      </c>
      <c r="J67" s="23">
        <f t="shared" si="6"/>
        <v>382</v>
      </c>
    </row>
    <row r="68" spans="1:10" x14ac:dyDescent="0.25">
      <c r="A68" s="22" t="str">
        <f t="shared" si="0"/>
        <v>Town of Scarsdale - 9</v>
      </c>
      <c r="B68" s="11">
        <v>170009</v>
      </c>
      <c r="C68" s="11">
        <v>275</v>
      </c>
      <c r="D68" s="11">
        <v>117</v>
      </c>
      <c r="E68" s="11">
        <v>5</v>
      </c>
      <c r="F68" s="11">
        <v>13</v>
      </c>
      <c r="G68" s="11">
        <v>0</v>
      </c>
      <c r="H68" s="11">
        <f t="shared" si="4"/>
        <v>410</v>
      </c>
      <c r="I68" s="23">
        <f t="shared" si="5"/>
        <v>15</v>
      </c>
      <c r="J68" s="23">
        <f t="shared" si="6"/>
        <v>425</v>
      </c>
    </row>
    <row r="69" spans="1:10" x14ac:dyDescent="0.25">
      <c r="A69" s="22" t="str">
        <f t="shared" si="0"/>
        <v>Town of Scarsdale - 10</v>
      </c>
      <c r="B69" s="11">
        <v>170010</v>
      </c>
      <c r="C69" s="11">
        <v>333</v>
      </c>
      <c r="D69" s="11">
        <v>122</v>
      </c>
      <c r="E69" s="11">
        <v>9</v>
      </c>
      <c r="F69" s="11">
        <v>11</v>
      </c>
      <c r="G69" s="11">
        <v>0</v>
      </c>
      <c r="H69" s="11">
        <f t="shared" si="4"/>
        <v>475</v>
      </c>
      <c r="I69" s="23">
        <f t="shared" si="5"/>
        <v>16</v>
      </c>
      <c r="J69" s="23">
        <f t="shared" si="6"/>
        <v>491</v>
      </c>
    </row>
    <row r="70" spans="1:10" x14ac:dyDescent="0.25">
      <c r="A70" s="22" t="str">
        <f t="shared" si="0"/>
        <v>Town of Scarsdale - 11</v>
      </c>
      <c r="B70" s="11">
        <v>170011</v>
      </c>
      <c r="C70" s="11">
        <v>202</v>
      </c>
      <c r="D70" s="11">
        <v>58</v>
      </c>
      <c r="E70" s="11">
        <v>4</v>
      </c>
      <c r="F70" s="11">
        <v>3</v>
      </c>
      <c r="G70" s="11">
        <v>0</v>
      </c>
      <c r="H70" s="11">
        <f t="shared" si="4"/>
        <v>267</v>
      </c>
      <c r="I70" s="23">
        <f t="shared" si="5"/>
        <v>10</v>
      </c>
      <c r="J70" s="23">
        <f t="shared" si="6"/>
        <v>277</v>
      </c>
    </row>
    <row r="71" spans="1:10" x14ac:dyDescent="0.25">
      <c r="A71" s="22" t="str">
        <f t="shared" ref="A71:A136" si="9">VLOOKUP(B71,KEY,3,FALSE)</f>
        <v>Town of Scarsdale - 12</v>
      </c>
      <c r="B71" s="11">
        <v>170012</v>
      </c>
      <c r="C71" s="11">
        <v>326</v>
      </c>
      <c r="D71" s="11">
        <v>117</v>
      </c>
      <c r="E71" s="11">
        <v>3</v>
      </c>
      <c r="F71" s="11">
        <v>5</v>
      </c>
      <c r="G71" s="11">
        <v>0</v>
      </c>
      <c r="H71" s="11">
        <f t="shared" si="4"/>
        <v>451</v>
      </c>
      <c r="I71" s="23">
        <f t="shared" si="5"/>
        <v>15</v>
      </c>
      <c r="J71" s="23">
        <f t="shared" si="6"/>
        <v>466</v>
      </c>
    </row>
    <row r="72" spans="1:10" x14ac:dyDescent="0.25">
      <c r="A72" s="22" t="str">
        <f t="shared" si="9"/>
        <v>Town of Scarsdale - 13</v>
      </c>
      <c r="B72" s="11">
        <v>170013</v>
      </c>
      <c r="C72" s="11">
        <v>407</v>
      </c>
      <c r="D72" s="11">
        <v>104</v>
      </c>
      <c r="E72" s="11">
        <v>4</v>
      </c>
      <c r="F72" s="11">
        <v>4</v>
      </c>
      <c r="G72" s="11">
        <v>0</v>
      </c>
      <c r="H72" s="11">
        <f t="shared" si="4"/>
        <v>519</v>
      </c>
      <c r="I72" s="23">
        <f t="shared" si="5"/>
        <v>18</v>
      </c>
      <c r="J72" s="23">
        <f t="shared" si="6"/>
        <v>537</v>
      </c>
    </row>
    <row r="73" spans="1:10" x14ac:dyDescent="0.25">
      <c r="A73" s="22" t="str">
        <f t="shared" si="9"/>
        <v>Town of Scarsdale - 14</v>
      </c>
      <c r="B73" s="11">
        <v>170014</v>
      </c>
      <c r="C73" s="11">
        <v>406</v>
      </c>
      <c r="D73" s="11">
        <v>95</v>
      </c>
      <c r="E73" s="11">
        <v>5</v>
      </c>
      <c r="F73" s="11">
        <v>8</v>
      </c>
      <c r="G73" s="11">
        <v>0</v>
      </c>
      <c r="H73" s="11">
        <f t="shared" si="4"/>
        <v>514</v>
      </c>
      <c r="I73" s="23">
        <f t="shared" si="5"/>
        <v>19</v>
      </c>
      <c r="J73" s="23">
        <f t="shared" si="6"/>
        <v>533</v>
      </c>
    </row>
    <row r="74" spans="1:10" x14ac:dyDescent="0.25">
      <c r="A74" s="22" t="str">
        <f t="shared" si="9"/>
        <v>Town of Scarsdale - 15</v>
      </c>
      <c r="B74" s="11">
        <v>170015</v>
      </c>
      <c r="C74" s="11">
        <v>196</v>
      </c>
      <c r="D74" s="11">
        <v>74</v>
      </c>
      <c r="E74" s="11">
        <v>2</v>
      </c>
      <c r="F74" s="11">
        <v>3</v>
      </c>
      <c r="G74" s="11">
        <v>1</v>
      </c>
      <c r="H74" s="11">
        <f t="shared" si="4"/>
        <v>276</v>
      </c>
      <c r="I74" s="23">
        <f t="shared" si="5"/>
        <v>10</v>
      </c>
      <c r="J74" s="23">
        <f t="shared" si="6"/>
        <v>286</v>
      </c>
    </row>
    <row r="75" spans="1:10" x14ac:dyDescent="0.25">
      <c r="A75" s="22" t="str">
        <f t="shared" si="9"/>
        <v>Town of Scarsdale - 16</v>
      </c>
      <c r="B75" s="11">
        <v>170016</v>
      </c>
      <c r="C75" s="11">
        <v>276</v>
      </c>
      <c r="D75" s="11">
        <v>92</v>
      </c>
      <c r="E75" s="11">
        <v>5</v>
      </c>
      <c r="F75" s="11">
        <v>4</v>
      </c>
      <c r="G75" s="11">
        <v>0</v>
      </c>
      <c r="H75" s="11">
        <f t="shared" si="4"/>
        <v>377</v>
      </c>
      <c r="I75" s="23">
        <f t="shared" si="5"/>
        <v>7</v>
      </c>
      <c r="J75" s="23">
        <f t="shared" si="6"/>
        <v>384</v>
      </c>
    </row>
    <row r="76" spans="1:10" x14ac:dyDescent="0.25">
      <c r="A76" s="22" t="str">
        <f t="shared" si="9"/>
        <v>Town of Scarsdale - 17</v>
      </c>
      <c r="B76" s="11">
        <v>170017</v>
      </c>
      <c r="C76" s="11">
        <v>165</v>
      </c>
      <c r="D76" s="11">
        <v>60</v>
      </c>
      <c r="E76" s="11">
        <v>4</v>
      </c>
      <c r="F76" s="11">
        <v>5</v>
      </c>
      <c r="G76" s="11">
        <v>0</v>
      </c>
      <c r="H76" s="11">
        <f t="shared" si="4"/>
        <v>234</v>
      </c>
      <c r="I76" s="23">
        <f t="shared" si="5"/>
        <v>10</v>
      </c>
      <c r="J76" s="23">
        <f t="shared" si="6"/>
        <v>244</v>
      </c>
    </row>
    <row r="77" spans="1:10" x14ac:dyDescent="0.25">
      <c r="A77" s="22" t="str">
        <f t="shared" si="9"/>
        <v>Town of Scarsdale - 18</v>
      </c>
      <c r="B77" s="11">
        <v>170018</v>
      </c>
      <c r="C77" s="11">
        <v>411</v>
      </c>
      <c r="D77" s="11">
        <v>132</v>
      </c>
      <c r="E77" s="11">
        <v>1</v>
      </c>
      <c r="F77" s="11">
        <v>11</v>
      </c>
      <c r="G77" s="11">
        <v>0</v>
      </c>
      <c r="H77" s="11">
        <f t="shared" si="4"/>
        <v>555</v>
      </c>
      <c r="I77" s="23">
        <f t="shared" si="5"/>
        <v>18</v>
      </c>
      <c r="J77" s="23">
        <f t="shared" si="6"/>
        <v>573</v>
      </c>
    </row>
    <row r="78" spans="1:10" ht="13.8" thickBot="1" x14ac:dyDescent="0.3">
      <c r="A78" s="18" t="str">
        <f t="shared" si="9"/>
        <v>Town of Scarsdale - 19</v>
      </c>
      <c r="B78" s="19">
        <v>170019</v>
      </c>
      <c r="C78" s="19">
        <v>44</v>
      </c>
      <c r="D78" s="19">
        <v>15</v>
      </c>
      <c r="E78" s="19">
        <v>3</v>
      </c>
      <c r="F78" s="19">
        <v>2</v>
      </c>
      <c r="G78" s="19">
        <v>0</v>
      </c>
      <c r="H78" s="19">
        <f t="shared" si="4"/>
        <v>64</v>
      </c>
      <c r="I78" s="19">
        <f t="shared" si="5"/>
        <v>7</v>
      </c>
      <c r="J78" s="19">
        <f t="shared" si="6"/>
        <v>71</v>
      </c>
    </row>
    <row r="79" spans="1:10" x14ac:dyDescent="0.25">
      <c r="A79" s="22"/>
      <c r="B79" s="13" t="s">
        <v>977</v>
      </c>
      <c r="C79" s="11">
        <f>SUM(C60:C78)</f>
        <v>5300</v>
      </c>
      <c r="D79" s="11">
        <f t="shared" ref="D79:J79" si="10">SUM(D60:D78)</f>
        <v>1678</v>
      </c>
      <c r="E79" s="11">
        <f t="shared" si="10"/>
        <v>81</v>
      </c>
      <c r="F79" s="11">
        <f t="shared" si="10"/>
        <v>137</v>
      </c>
      <c r="G79" s="11">
        <f t="shared" si="10"/>
        <v>1</v>
      </c>
      <c r="H79" s="11">
        <f t="shared" si="10"/>
        <v>7197</v>
      </c>
      <c r="I79" s="11">
        <f t="shared" si="10"/>
        <v>246</v>
      </c>
      <c r="J79" s="11">
        <f t="shared" si="10"/>
        <v>7443</v>
      </c>
    </row>
    <row r="80" spans="1:10" x14ac:dyDescent="0.25">
      <c r="A80" s="22" t="str">
        <f t="shared" si="9"/>
        <v>City of New Rochelle - 4</v>
      </c>
      <c r="B80" s="11">
        <v>210004</v>
      </c>
      <c r="C80" s="11">
        <v>190</v>
      </c>
      <c r="D80" s="11">
        <v>213</v>
      </c>
      <c r="E80" s="11">
        <v>12</v>
      </c>
      <c r="F80" s="11">
        <v>15</v>
      </c>
      <c r="G80" s="11">
        <v>0</v>
      </c>
      <c r="H80" s="11">
        <f t="shared" si="4"/>
        <v>430</v>
      </c>
      <c r="I80" s="23">
        <f t="shared" si="5"/>
        <v>26</v>
      </c>
      <c r="J80" s="23">
        <f t="shared" si="6"/>
        <v>456</v>
      </c>
    </row>
    <row r="81" spans="1:10" x14ac:dyDescent="0.25">
      <c r="A81" s="22" t="str">
        <f t="shared" si="9"/>
        <v>City of New Rochelle - 7</v>
      </c>
      <c r="B81" s="11">
        <v>210007</v>
      </c>
      <c r="C81" s="11">
        <v>181</v>
      </c>
      <c r="D81" s="11">
        <v>128</v>
      </c>
      <c r="E81" s="11">
        <v>8</v>
      </c>
      <c r="F81" s="11">
        <v>10</v>
      </c>
      <c r="G81" s="11">
        <v>1</v>
      </c>
      <c r="H81" s="11">
        <f t="shared" si="4"/>
        <v>328</v>
      </c>
      <c r="I81" s="23">
        <f t="shared" si="5"/>
        <v>11</v>
      </c>
      <c r="J81" s="23">
        <f t="shared" si="6"/>
        <v>339</v>
      </c>
    </row>
    <row r="82" spans="1:10" x14ac:dyDescent="0.25">
      <c r="A82" s="22" t="str">
        <f t="shared" si="9"/>
        <v>City of New Rochelle - 10</v>
      </c>
      <c r="B82" s="11">
        <v>210010</v>
      </c>
      <c r="C82" s="11">
        <v>160</v>
      </c>
      <c r="D82" s="11">
        <v>26</v>
      </c>
      <c r="E82" s="11">
        <v>1</v>
      </c>
      <c r="F82" s="11">
        <v>6</v>
      </c>
      <c r="G82" s="11">
        <v>0</v>
      </c>
      <c r="H82" s="11">
        <f t="shared" si="4"/>
        <v>193</v>
      </c>
      <c r="I82" s="23">
        <f t="shared" si="5"/>
        <v>12</v>
      </c>
      <c r="J82" s="23">
        <f t="shared" si="6"/>
        <v>205</v>
      </c>
    </row>
    <row r="83" spans="1:10" x14ac:dyDescent="0.25">
      <c r="A83" s="22" t="str">
        <f t="shared" si="9"/>
        <v>City of New Rochelle - 11</v>
      </c>
      <c r="B83" s="11">
        <v>210011</v>
      </c>
      <c r="C83" s="11">
        <v>407</v>
      </c>
      <c r="D83" s="11">
        <v>178</v>
      </c>
      <c r="E83" s="11">
        <v>18</v>
      </c>
      <c r="F83" s="11">
        <v>28</v>
      </c>
      <c r="G83" s="11">
        <v>0</v>
      </c>
      <c r="H83" s="11">
        <f t="shared" si="4"/>
        <v>631</v>
      </c>
      <c r="I83" s="23">
        <f t="shared" si="5"/>
        <v>23</v>
      </c>
      <c r="J83" s="23">
        <f t="shared" si="6"/>
        <v>654</v>
      </c>
    </row>
    <row r="84" spans="1:10" x14ac:dyDescent="0.25">
      <c r="A84" s="22" t="str">
        <f t="shared" si="9"/>
        <v>City of New Rochelle - 12</v>
      </c>
      <c r="B84" s="11">
        <v>210012</v>
      </c>
      <c r="C84" s="11">
        <v>24</v>
      </c>
      <c r="D84" s="11">
        <v>12</v>
      </c>
      <c r="E84" s="11">
        <v>0</v>
      </c>
      <c r="F84" s="11">
        <v>2</v>
      </c>
      <c r="G84" s="11">
        <v>0</v>
      </c>
      <c r="H84" s="11">
        <f t="shared" si="4"/>
        <v>38</v>
      </c>
      <c r="I84" s="23">
        <f t="shared" si="5"/>
        <v>3</v>
      </c>
      <c r="J84" s="23">
        <f t="shared" si="6"/>
        <v>41</v>
      </c>
    </row>
    <row r="85" spans="1:10" x14ac:dyDescent="0.25">
      <c r="A85" s="22" t="str">
        <f t="shared" si="9"/>
        <v>City of New Rochelle - 13</v>
      </c>
      <c r="B85" s="11">
        <v>210013</v>
      </c>
      <c r="C85" s="11">
        <v>253</v>
      </c>
      <c r="D85" s="11">
        <v>130</v>
      </c>
      <c r="E85" s="11">
        <v>8</v>
      </c>
      <c r="F85" s="11">
        <v>23</v>
      </c>
      <c r="G85" s="11">
        <v>1</v>
      </c>
      <c r="H85" s="11">
        <f t="shared" si="4"/>
        <v>415</v>
      </c>
      <c r="I85" s="23">
        <f t="shared" si="5"/>
        <v>19</v>
      </c>
      <c r="J85" s="23">
        <f t="shared" si="6"/>
        <v>434</v>
      </c>
    </row>
    <row r="86" spans="1:10" x14ac:dyDescent="0.25">
      <c r="A86" s="22" t="str">
        <f t="shared" si="9"/>
        <v>City of New Rochelle - 14</v>
      </c>
      <c r="B86" s="11">
        <v>210014</v>
      </c>
      <c r="C86" s="11">
        <v>43</v>
      </c>
      <c r="D86" s="11">
        <v>5</v>
      </c>
      <c r="E86" s="11">
        <v>0</v>
      </c>
      <c r="F86" s="11">
        <v>2</v>
      </c>
      <c r="G86" s="11">
        <v>1</v>
      </c>
      <c r="H86" s="11">
        <f t="shared" si="4"/>
        <v>51</v>
      </c>
      <c r="I86" s="23">
        <f t="shared" si="5"/>
        <v>3</v>
      </c>
      <c r="J86" s="23">
        <f t="shared" si="6"/>
        <v>54</v>
      </c>
    </row>
    <row r="87" spans="1:10" x14ac:dyDescent="0.25">
      <c r="A87" s="22" t="str">
        <f t="shared" si="9"/>
        <v>City of New Rochelle - 15</v>
      </c>
      <c r="B87" s="11">
        <v>210015</v>
      </c>
      <c r="C87" s="11">
        <v>263</v>
      </c>
      <c r="D87" s="11">
        <v>43</v>
      </c>
      <c r="E87" s="11">
        <v>1</v>
      </c>
      <c r="F87" s="11">
        <v>18</v>
      </c>
      <c r="G87" s="11">
        <v>0</v>
      </c>
      <c r="H87" s="11">
        <f t="shared" si="4"/>
        <v>325</v>
      </c>
      <c r="I87" s="23">
        <f t="shared" si="5"/>
        <v>15</v>
      </c>
      <c r="J87" s="23">
        <f t="shared" si="6"/>
        <v>340</v>
      </c>
    </row>
    <row r="88" spans="1:10" x14ac:dyDescent="0.25">
      <c r="A88" s="22" t="str">
        <f t="shared" si="9"/>
        <v>City of New Rochelle - 16</v>
      </c>
      <c r="B88" s="11">
        <v>210016</v>
      </c>
      <c r="C88" s="11">
        <v>136</v>
      </c>
      <c r="D88" s="11">
        <v>76</v>
      </c>
      <c r="E88" s="11">
        <v>3</v>
      </c>
      <c r="F88" s="11">
        <v>5</v>
      </c>
      <c r="G88" s="11">
        <v>0</v>
      </c>
      <c r="H88" s="11">
        <f t="shared" si="4"/>
        <v>220</v>
      </c>
      <c r="I88" s="23">
        <f t="shared" si="5"/>
        <v>10</v>
      </c>
      <c r="J88" s="23">
        <f t="shared" si="6"/>
        <v>230</v>
      </c>
    </row>
    <row r="89" spans="1:10" x14ac:dyDescent="0.25">
      <c r="A89" s="22" t="str">
        <f t="shared" si="9"/>
        <v>City of New Rochelle - 21</v>
      </c>
      <c r="B89" s="11">
        <v>210021</v>
      </c>
      <c r="C89" s="11">
        <v>71</v>
      </c>
      <c r="D89" s="11">
        <v>7</v>
      </c>
      <c r="E89" s="11">
        <v>1</v>
      </c>
      <c r="F89" s="11">
        <v>10</v>
      </c>
      <c r="G89" s="11">
        <v>0</v>
      </c>
      <c r="H89" s="11">
        <f t="shared" si="4"/>
        <v>89</v>
      </c>
      <c r="I89" s="23">
        <f t="shared" si="5"/>
        <v>6</v>
      </c>
      <c r="J89" s="23">
        <f t="shared" si="6"/>
        <v>95</v>
      </c>
    </row>
    <row r="90" spans="1:10" x14ac:dyDescent="0.25">
      <c r="A90" s="22" t="str">
        <f t="shared" si="9"/>
        <v>City of New Rochelle - 27</v>
      </c>
      <c r="B90" s="11">
        <v>210027</v>
      </c>
      <c r="C90" s="11">
        <v>98</v>
      </c>
      <c r="D90" s="11">
        <v>36</v>
      </c>
      <c r="E90" s="11">
        <v>4</v>
      </c>
      <c r="F90" s="11">
        <v>5</v>
      </c>
      <c r="G90" s="11">
        <v>0</v>
      </c>
      <c r="H90" s="11">
        <f t="shared" si="4"/>
        <v>143</v>
      </c>
      <c r="I90" s="23">
        <f t="shared" si="5"/>
        <v>6</v>
      </c>
      <c r="J90" s="23">
        <f t="shared" si="6"/>
        <v>149</v>
      </c>
    </row>
    <row r="91" spans="1:10" x14ac:dyDescent="0.25">
      <c r="A91" s="22" t="str">
        <f t="shared" si="9"/>
        <v>City of New Rochelle - 30</v>
      </c>
      <c r="B91" s="11">
        <v>210030</v>
      </c>
      <c r="C91" s="11">
        <v>315</v>
      </c>
      <c r="D91" s="11">
        <v>135</v>
      </c>
      <c r="E91" s="11">
        <v>8</v>
      </c>
      <c r="F91" s="11">
        <v>11</v>
      </c>
      <c r="G91" s="11">
        <v>0</v>
      </c>
      <c r="H91" s="11">
        <f t="shared" si="4"/>
        <v>469</v>
      </c>
      <c r="I91" s="23">
        <f t="shared" si="5"/>
        <v>19</v>
      </c>
      <c r="J91" s="23">
        <f t="shared" si="6"/>
        <v>488</v>
      </c>
    </row>
    <row r="92" spans="1:10" x14ac:dyDescent="0.25">
      <c r="A92" s="22" t="str">
        <f t="shared" si="9"/>
        <v>City of New Rochelle - 31</v>
      </c>
      <c r="B92" s="11">
        <v>210031</v>
      </c>
      <c r="C92" s="11">
        <v>343</v>
      </c>
      <c r="D92" s="11">
        <v>161</v>
      </c>
      <c r="E92" s="11">
        <v>6</v>
      </c>
      <c r="F92" s="11">
        <v>14</v>
      </c>
      <c r="G92" s="11">
        <v>0</v>
      </c>
      <c r="H92" s="11">
        <f t="shared" si="4"/>
        <v>524</v>
      </c>
      <c r="I92" s="23">
        <f t="shared" si="5"/>
        <v>19</v>
      </c>
      <c r="J92" s="23">
        <f t="shared" si="6"/>
        <v>543</v>
      </c>
    </row>
    <row r="93" spans="1:10" x14ac:dyDescent="0.25">
      <c r="A93" s="22" t="str">
        <f t="shared" si="9"/>
        <v>City of New Rochelle - 32</v>
      </c>
      <c r="B93" s="11">
        <v>210032</v>
      </c>
      <c r="C93" s="11">
        <v>249</v>
      </c>
      <c r="D93" s="11">
        <v>127</v>
      </c>
      <c r="E93" s="11">
        <v>7</v>
      </c>
      <c r="F93" s="11">
        <v>16</v>
      </c>
      <c r="G93" s="11">
        <v>0</v>
      </c>
      <c r="H93" s="11">
        <f t="shared" si="4"/>
        <v>399</v>
      </c>
      <c r="I93" s="23">
        <f t="shared" si="5"/>
        <v>11</v>
      </c>
      <c r="J93" s="23">
        <f t="shared" si="6"/>
        <v>410</v>
      </c>
    </row>
    <row r="94" spans="1:10" x14ac:dyDescent="0.25">
      <c r="A94" s="22" t="str">
        <f t="shared" si="9"/>
        <v>City of New Rochelle - 33</v>
      </c>
      <c r="B94" s="11">
        <v>210033</v>
      </c>
      <c r="C94" s="11">
        <v>350</v>
      </c>
      <c r="D94" s="11">
        <v>102</v>
      </c>
      <c r="E94" s="11">
        <v>10</v>
      </c>
      <c r="F94" s="11">
        <v>20</v>
      </c>
      <c r="G94" s="11">
        <v>0</v>
      </c>
      <c r="H94" s="11">
        <f t="shared" si="4"/>
        <v>482</v>
      </c>
      <c r="I94" s="23">
        <f t="shared" si="5"/>
        <v>18</v>
      </c>
      <c r="J94" s="23">
        <f t="shared" si="6"/>
        <v>500</v>
      </c>
    </row>
    <row r="95" spans="1:10" x14ac:dyDescent="0.25">
      <c r="A95" s="22" t="str">
        <f t="shared" si="9"/>
        <v>City of New Rochelle - 34</v>
      </c>
      <c r="B95" s="11">
        <v>210034</v>
      </c>
      <c r="C95" s="11">
        <v>141</v>
      </c>
      <c r="D95" s="11">
        <v>61</v>
      </c>
      <c r="E95" s="11">
        <v>11</v>
      </c>
      <c r="F95" s="11">
        <v>6</v>
      </c>
      <c r="G95" s="11">
        <v>0</v>
      </c>
      <c r="H95" s="11">
        <f t="shared" si="4"/>
        <v>219</v>
      </c>
      <c r="I95" s="23">
        <f t="shared" si="5"/>
        <v>10</v>
      </c>
      <c r="J95" s="23">
        <f t="shared" si="6"/>
        <v>229</v>
      </c>
    </row>
    <row r="96" spans="1:10" x14ac:dyDescent="0.25">
      <c r="A96" s="22" t="str">
        <f t="shared" si="9"/>
        <v>City of New Rochelle - 35</v>
      </c>
      <c r="B96" s="11">
        <v>210035</v>
      </c>
      <c r="C96" s="11">
        <v>363</v>
      </c>
      <c r="D96" s="11">
        <v>139</v>
      </c>
      <c r="E96" s="11">
        <v>7</v>
      </c>
      <c r="F96" s="11">
        <v>13</v>
      </c>
      <c r="G96" s="11">
        <v>1</v>
      </c>
      <c r="H96" s="11">
        <f t="shared" si="4"/>
        <v>523</v>
      </c>
      <c r="I96" s="23">
        <f t="shared" si="5"/>
        <v>23</v>
      </c>
      <c r="J96" s="23">
        <f t="shared" si="6"/>
        <v>546</v>
      </c>
    </row>
    <row r="97" spans="1:10" x14ac:dyDescent="0.25">
      <c r="A97" s="22" t="str">
        <f t="shared" si="9"/>
        <v>City of New Rochelle - 36</v>
      </c>
      <c r="B97" s="11">
        <v>210036</v>
      </c>
      <c r="C97" s="11">
        <v>194</v>
      </c>
      <c r="D97" s="11">
        <v>94</v>
      </c>
      <c r="E97" s="11">
        <v>5</v>
      </c>
      <c r="F97" s="11">
        <v>9</v>
      </c>
      <c r="G97" s="11">
        <v>0</v>
      </c>
      <c r="H97" s="11">
        <f t="shared" si="4"/>
        <v>302</v>
      </c>
      <c r="I97" s="23">
        <f t="shared" si="5"/>
        <v>19</v>
      </c>
      <c r="J97" s="23">
        <f t="shared" si="6"/>
        <v>321</v>
      </c>
    </row>
    <row r="98" spans="1:10" x14ac:dyDescent="0.25">
      <c r="A98" s="22" t="str">
        <f t="shared" si="9"/>
        <v>City of New Rochelle - 37</v>
      </c>
      <c r="B98" s="11">
        <v>210037</v>
      </c>
      <c r="C98" s="11">
        <v>237</v>
      </c>
      <c r="D98" s="11">
        <v>171</v>
      </c>
      <c r="E98" s="11">
        <v>20</v>
      </c>
      <c r="F98" s="11">
        <v>20</v>
      </c>
      <c r="G98" s="11">
        <v>0</v>
      </c>
      <c r="H98" s="11">
        <f t="shared" si="4"/>
        <v>448</v>
      </c>
      <c r="I98" s="23">
        <f t="shared" si="5"/>
        <v>25</v>
      </c>
      <c r="J98" s="23">
        <f t="shared" si="6"/>
        <v>473</v>
      </c>
    </row>
    <row r="99" spans="1:10" x14ac:dyDescent="0.25">
      <c r="A99" s="22" t="str">
        <f t="shared" si="9"/>
        <v>City of New Rochelle - 38</v>
      </c>
      <c r="B99" s="11">
        <v>210038</v>
      </c>
      <c r="C99" s="11">
        <v>394</v>
      </c>
      <c r="D99" s="11">
        <v>136</v>
      </c>
      <c r="E99" s="11">
        <v>2</v>
      </c>
      <c r="F99" s="11">
        <v>28</v>
      </c>
      <c r="G99" s="11">
        <v>0</v>
      </c>
      <c r="H99" s="11">
        <f t="shared" si="4"/>
        <v>560</v>
      </c>
      <c r="I99" s="23">
        <f t="shared" si="5"/>
        <v>15</v>
      </c>
      <c r="J99" s="23">
        <f t="shared" si="6"/>
        <v>575</v>
      </c>
    </row>
    <row r="100" spans="1:10" x14ac:dyDescent="0.25">
      <c r="A100" s="22" t="str">
        <f t="shared" si="9"/>
        <v>City of New Rochelle - 39</v>
      </c>
      <c r="B100" s="11">
        <v>210039</v>
      </c>
      <c r="C100" s="11">
        <v>199</v>
      </c>
      <c r="D100" s="11">
        <v>115</v>
      </c>
      <c r="E100" s="11">
        <v>11</v>
      </c>
      <c r="F100" s="11">
        <v>5</v>
      </c>
      <c r="G100" s="11">
        <v>0</v>
      </c>
      <c r="H100" s="11">
        <f t="shared" si="4"/>
        <v>330</v>
      </c>
      <c r="I100" s="23">
        <f t="shared" si="5"/>
        <v>18</v>
      </c>
      <c r="J100" s="23">
        <f t="shared" si="6"/>
        <v>348</v>
      </c>
    </row>
    <row r="101" spans="1:10" x14ac:dyDescent="0.25">
      <c r="A101" s="22" t="str">
        <f t="shared" si="9"/>
        <v>City of New Rochelle - 40</v>
      </c>
      <c r="B101" s="11">
        <v>210040</v>
      </c>
      <c r="C101" s="11">
        <v>205</v>
      </c>
      <c r="D101" s="11">
        <v>144</v>
      </c>
      <c r="E101" s="11">
        <v>12</v>
      </c>
      <c r="F101" s="11">
        <v>11</v>
      </c>
      <c r="G101" s="11">
        <v>0</v>
      </c>
      <c r="H101" s="11">
        <f t="shared" si="4"/>
        <v>372</v>
      </c>
      <c r="I101" s="23">
        <f t="shared" si="5"/>
        <v>7</v>
      </c>
      <c r="J101" s="23">
        <f t="shared" si="6"/>
        <v>379</v>
      </c>
    </row>
    <row r="102" spans="1:10" x14ac:dyDescent="0.25">
      <c r="A102" s="22" t="str">
        <f t="shared" si="9"/>
        <v>City of New Rochelle - 41</v>
      </c>
      <c r="B102" s="11">
        <v>210041</v>
      </c>
      <c r="C102" s="11">
        <v>312</v>
      </c>
      <c r="D102" s="11">
        <v>130</v>
      </c>
      <c r="E102" s="11">
        <v>7</v>
      </c>
      <c r="F102" s="11">
        <v>14</v>
      </c>
      <c r="G102" s="11">
        <v>0</v>
      </c>
      <c r="H102" s="11">
        <f t="shared" si="4"/>
        <v>463</v>
      </c>
      <c r="I102" s="23">
        <f t="shared" si="5"/>
        <v>19</v>
      </c>
      <c r="J102" s="23">
        <f t="shared" si="6"/>
        <v>482</v>
      </c>
    </row>
    <row r="103" spans="1:10" x14ac:dyDescent="0.25">
      <c r="A103" s="22" t="str">
        <f t="shared" si="9"/>
        <v>City of New Rochelle - 42</v>
      </c>
      <c r="B103" s="11">
        <v>210042</v>
      </c>
      <c r="C103" s="11">
        <v>274</v>
      </c>
      <c r="D103" s="11">
        <v>140</v>
      </c>
      <c r="E103" s="11">
        <v>5</v>
      </c>
      <c r="F103" s="11">
        <v>5</v>
      </c>
      <c r="G103" s="11">
        <v>0</v>
      </c>
      <c r="H103" s="11">
        <f t="shared" si="4"/>
        <v>424</v>
      </c>
      <c r="I103" s="23">
        <f t="shared" si="5"/>
        <v>10</v>
      </c>
      <c r="J103" s="23">
        <f t="shared" si="6"/>
        <v>434</v>
      </c>
    </row>
    <row r="104" spans="1:10" x14ac:dyDescent="0.25">
      <c r="A104" s="22" t="str">
        <f t="shared" si="9"/>
        <v>City of New Rochelle - 43</v>
      </c>
      <c r="B104" s="11">
        <v>210043</v>
      </c>
      <c r="C104" s="11">
        <v>174</v>
      </c>
      <c r="D104" s="11">
        <v>156</v>
      </c>
      <c r="E104" s="11">
        <v>10</v>
      </c>
      <c r="F104" s="11">
        <v>6</v>
      </c>
      <c r="G104" s="11">
        <v>0</v>
      </c>
      <c r="H104" s="11">
        <f t="shared" ref="H104:H148" si="11">SUM(C104:G104)</f>
        <v>346</v>
      </c>
      <c r="I104" s="23">
        <f t="shared" ref="I104:I148" si="12">SUM(J104-H104)</f>
        <v>18</v>
      </c>
      <c r="J104" s="23">
        <f t="shared" ref="J104:J148" si="13">VLOOKUP(B104,KEY,2,FALSE)</f>
        <v>364</v>
      </c>
    </row>
    <row r="105" spans="1:10" x14ac:dyDescent="0.25">
      <c r="A105" s="22" t="str">
        <f t="shared" si="9"/>
        <v>City of New Rochelle - 44</v>
      </c>
      <c r="B105" s="11">
        <v>210044</v>
      </c>
      <c r="C105" s="11">
        <v>390</v>
      </c>
      <c r="D105" s="11">
        <v>217</v>
      </c>
      <c r="E105" s="11">
        <v>8</v>
      </c>
      <c r="F105" s="11">
        <v>22</v>
      </c>
      <c r="G105" s="11">
        <v>0</v>
      </c>
      <c r="H105" s="11">
        <f t="shared" si="11"/>
        <v>637</v>
      </c>
      <c r="I105" s="23">
        <f t="shared" si="12"/>
        <v>24</v>
      </c>
      <c r="J105" s="23">
        <f t="shared" si="13"/>
        <v>661</v>
      </c>
    </row>
    <row r="106" spans="1:10" x14ac:dyDescent="0.25">
      <c r="A106" s="22" t="str">
        <f t="shared" si="9"/>
        <v>City of New Rochelle - 45</v>
      </c>
      <c r="B106" s="11">
        <v>210045</v>
      </c>
      <c r="C106" s="11">
        <v>49</v>
      </c>
      <c r="D106" s="11">
        <v>30</v>
      </c>
      <c r="E106" s="11">
        <v>8</v>
      </c>
      <c r="F106" s="11">
        <v>1</v>
      </c>
      <c r="G106" s="11">
        <v>0</v>
      </c>
      <c r="H106" s="11">
        <f t="shared" si="11"/>
        <v>88</v>
      </c>
      <c r="I106" s="23">
        <f t="shared" si="12"/>
        <v>6</v>
      </c>
      <c r="J106" s="23">
        <f t="shared" si="13"/>
        <v>94</v>
      </c>
    </row>
    <row r="107" spans="1:10" x14ac:dyDescent="0.25">
      <c r="A107" s="22" t="str">
        <f t="shared" si="9"/>
        <v>City of New Rochelle - 46</v>
      </c>
      <c r="B107" s="11">
        <v>210046</v>
      </c>
      <c r="C107" s="11">
        <v>238</v>
      </c>
      <c r="D107" s="11">
        <v>149</v>
      </c>
      <c r="E107" s="11">
        <v>5</v>
      </c>
      <c r="F107" s="11">
        <v>12</v>
      </c>
      <c r="G107" s="11">
        <v>0</v>
      </c>
      <c r="H107" s="11">
        <f t="shared" si="11"/>
        <v>404</v>
      </c>
      <c r="I107" s="23">
        <f t="shared" si="12"/>
        <v>9</v>
      </c>
      <c r="J107" s="23">
        <f t="shared" si="13"/>
        <v>413</v>
      </c>
    </row>
    <row r="108" spans="1:10" x14ac:dyDescent="0.25">
      <c r="A108" s="22" t="str">
        <f t="shared" si="9"/>
        <v>City of New Rochelle - 47</v>
      </c>
      <c r="B108" s="11">
        <v>210047</v>
      </c>
      <c r="C108" s="11">
        <v>276</v>
      </c>
      <c r="D108" s="11">
        <v>193</v>
      </c>
      <c r="E108" s="11">
        <v>9</v>
      </c>
      <c r="F108" s="11">
        <v>14</v>
      </c>
      <c r="G108" s="11">
        <v>0</v>
      </c>
      <c r="H108" s="11">
        <f t="shared" si="11"/>
        <v>492</v>
      </c>
      <c r="I108" s="23">
        <f t="shared" si="12"/>
        <v>27</v>
      </c>
      <c r="J108" s="23">
        <f t="shared" si="13"/>
        <v>519</v>
      </c>
    </row>
    <row r="109" spans="1:10" x14ac:dyDescent="0.25">
      <c r="A109" s="22" t="str">
        <f t="shared" si="9"/>
        <v>City of New Rochelle - 48</v>
      </c>
      <c r="B109" s="11">
        <v>210048</v>
      </c>
      <c r="C109" s="11">
        <v>270</v>
      </c>
      <c r="D109" s="11">
        <v>107</v>
      </c>
      <c r="E109" s="11">
        <v>11</v>
      </c>
      <c r="F109" s="11">
        <v>25</v>
      </c>
      <c r="G109" s="11">
        <v>0</v>
      </c>
      <c r="H109" s="11">
        <f t="shared" si="11"/>
        <v>413</v>
      </c>
      <c r="I109" s="23">
        <f t="shared" si="12"/>
        <v>20</v>
      </c>
      <c r="J109" s="23">
        <f t="shared" si="13"/>
        <v>433</v>
      </c>
    </row>
    <row r="110" spans="1:10" x14ac:dyDescent="0.25">
      <c r="A110" s="22" t="str">
        <f t="shared" si="9"/>
        <v>City of New Rochelle - 49</v>
      </c>
      <c r="B110" s="11">
        <v>210049</v>
      </c>
      <c r="C110" s="11">
        <v>155</v>
      </c>
      <c r="D110" s="11">
        <v>18</v>
      </c>
      <c r="E110" s="11">
        <v>2</v>
      </c>
      <c r="F110" s="11">
        <v>4</v>
      </c>
      <c r="G110" s="11">
        <v>0</v>
      </c>
      <c r="H110" s="11">
        <f t="shared" si="11"/>
        <v>179</v>
      </c>
      <c r="I110" s="23">
        <f t="shared" si="12"/>
        <v>19</v>
      </c>
      <c r="J110" s="23">
        <f t="shared" si="13"/>
        <v>198</v>
      </c>
    </row>
    <row r="111" spans="1:10" x14ac:dyDescent="0.25">
      <c r="A111" s="22" t="str">
        <f t="shared" si="9"/>
        <v>City of New Rochelle - 53</v>
      </c>
      <c r="B111" s="11">
        <v>210053</v>
      </c>
      <c r="C111" s="11">
        <v>116</v>
      </c>
      <c r="D111" s="11">
        <v>63</v>
      </c>
      <c r="E111" s="11">
        <v>4</v>
      </c>
      <c r="F111" s="11">
        <v>8</v>
      </c>
      <c r="G111" s="11">
        <v>0</v>
      </c>
      <c r="H111" s="11">
        <f t="shared" si="11"/>
        <v>191</v>
      </c>
      <c r="I111" s="23">
        <f t="shared" si="12"/>
        <v>14</v>
      </c>
      <c r="J111" s="23">
        <f t="shared" si="13"/>
        <v>205</v>
      </c>
    </row>
    <row r="112" spans="1:10" x14ac:dyDescent="0.25">
      <c r="A112" s="22" t="str">
        <f t="shared" si="9"/>
        <v>City of New Rochelle - 57</v>
      </c>
      <c r="B112" s="11">
        <v>210057</v>
      </c>
      <c r="C112" s="11">
        <v>260</v>
      </c>
      <c r="D112" s="11">
        <v>20</v>
      </c>
      <c r="E112" s="11">
        <v>3</v>
      </c>
      <c r="F112" s="11">
        <v>28</v>
      </c>
      <c r="G112" s="11">
        <v>0</v>
      </c>
      <c r="H112" s="11">
        <f t="shared" si="11"/>
        <v>311</v>
      </c>
      <c r="I112" s="23">
        <f t="shared" si="12"/>
        <v>7</v>
      </c>
      <c r="J112" s="23">
        <f t="shared" si="13"/>
        <v>318</v>
      </c>
    </row>
    <row r="113" spans="1:10" x14ac:dyDescent="0.25">
      <c r="A113" s="22" t="str">
        <f t="shared" si="9"/>
        <v>City of New Rochelle - 58</v>
      </c>
      <c r="B113" s="11">
        <v>210058</v>
      </c>
      <c r="C113" s="11">
        <v>186</v>
      </c>
      <c r="D113" s="11">
        <v>30</v>
      </c>
      <c r="E113" s="11">
        <v>1</v>
      </c>
      <c r="F113" s="11">
        <v>7</v>
      </c>
      <c r="G113" s="11">
        <v>0</v>
      </c>
      <c r="H113" s="11">
        <f t="shared" si="11"/>
        <v>224</v>
      </c>
      <c r="I113" s="23">
        <f t="shared" si="12"/>
        <v>11</v>
      </c>
      <c r="J113" s="23">
        <f t="shared" si="13"/>
        <v>235</v>
      </c>
    </row>
    <row r="114" spans="1:10" x14ac:dyDescent="0.25">
      <c r="A114" s="22" t="str">
        <f t="shared" si="9"/>
        <v>City of New Rochelle - 59</v>
      </c>
      <c r="B114" s="11">
        <v>210059</v>
      </c>
      <c r="C114" s="11">
        <v>259</v>
      </c>
      <c r="D114" s="11">
        <v>40</v>
      </c>
      <c r="E114" s="11">
        <v>0</v>
      </c>
      <c r="F114" s="11">
        <v>7</v>
      </c>
      <c r="G114" s="11">
        <v>0</v>
      </c>
      <c r="H114" s="11">
        <f t="shared" si="11"/>
        <v>306</v>
      </c>
      <c r="I114" s="23">
        <f t="shared" si="12"/>
        <v>25</v>
      </c>
      <c r="J114" s="23">
        <f t="shared" si="13"/>
        <v>331</v>
      </c>
    </row>
    <row r="115" spans="1:10" x14ac:dyDescent="0.25">
      <c r="A115" s="22" t="str">
        <f t="shared" si="9"/>
        <v>City of New Rochelle - 60</v>
      </c>
      <c r="B115" s="11">
        <v>210060</v>
      </c>
      <c r="C115" s="11">
        <v>149</v>
      </c>
      <c r="D115" s="11">
        <v>7</v>
      </c>
      <c r="E115" s="11">
        <v>1</v>
      </c>
      <c r="F115" s="11">
        <v>5</v>
      </c>
      <c r="G115" s="11">
        <v>0</v>
      </c>
      <c r="H115" s="11">
        <f t="shared" si="11"/>
        <v>162</v>
      </c>
      <c r="I115" s="23">
        <f t="shared" si="12"/>
        <v>16</v>
      </c>
      <c r="J115" s="23">
        <f t="shared" si="13"/>
        <v>178</v>
      </c>
    </row>
    <row r="116" spans="1:10" x14ac:dyDescent="0.25">
      <c r="A116" s="22" t="str">
        <f t="shared" si="9"/>
        <v>City of New Rochelle - 61</v>
      </c>
      <c r="B116" s="11">
        <v>210061</v>
      </c>
      <c r="C116" s="11">
        <v>99</v>
      </c>
      <c r="D116" s="11">
        <v>56</v>
      </c>
      <c r="E116" s="11">
        <v>3</v>
      </c>
      <c r="F116" s="11">
        <v>10</v>
      </c>
      <c r="G116" s="11">
        <v>0</v>
      </c>
      <c r="H116" s="11">
        <f t="shared" si="11"/>
        <v>168</v>
      </c>
      <c r="I116" s="23">
        <f t="shared" si="12"/>
        <v>14</v>
      </c>
      <c r="J116" s="23">
        <f t="shared" si="13"/>
        <v>182</v>
      </c>
    </row>
    <row r="117" spans="1:10" x14ac:dyDescent="0.25">
      <c r="A117" s="22" t="str">
        <f t="shared" si="9"/>
        <v>City of New Rochelle - 63</v>
      </c>
      <c r="B117" s="11">
        <v>210063</v>
      </c>
      <c r="C117" s="11">
        <v>227</v>
      </c>
      <c r="D117" s="11">
        <v>54</v>
      </c>
      <c r="E117" s="11">
        <v>1</v>
      </c>
      <c r="F117" s="11">
        <v>14</v>
      </c>
      <c r="G117" s="11">
        <v>0</v>
      </c>
      <c r="H117" s="11">
        <f t="shared" si="11"/>
        <v>296</v>
      </c>
      <c r="I117" s="23">
        <f t="shared" si="12"/>
        <v>16</v>
      </c>
      <c r="J117" s="23">
        <f t="shared" si="13"/>
        <v>312</v>
      </c>
    </row>
    <row r="118" spans="1:10" x14ac:dyDescent="0.25">
      <c r="A118" s="22" t="str">
        <f t="shared" si="9"/>
        <v>City of New Rochelle - 66</v>
      </c>
      <c r="B118" s="11">
        <v>210066</v>
      </c>
      <c r="C118" s="11">
        <v>55</v>
      </c>
      <c r="D118" s="11">
        <v>4</v>
      </c>
      <c r="E118" s="11">
        <v>0</v>
      </c>
      <c r="F118" s="11">
        <v>1</v>
      </c>
      <c r="G118" s="11">
        <v>0</v>
      </c>
      <c r="H118" s="11">
        <f t="shared" si="11"/>
        <v>60</v>
      </c>
      <c r="I118" s="23">
        <f t="shared" si="12"/>
        <v>13</v>
      </c>
      <c r="J118" s="23">
        <f t="shared" si="13"/>
        <v>73</v>
      </c>
    </row>
    <row r="119" spans="1:10" x14ac:dyDescent="0.25">
      <c r="A119" s="22" t="str">
        <f t="shared" si="9"/>
        <v>City of New Rochelle - 67</v>
      </c>
      <c r="B119" s="11">
        <v>210067</v>
      </c>
      <c r="C119" s="11">
        <v>196</v>
      </c>
      <c r="D119" s="11">
        <v>118</v>
      </c>
      <c r="E119" s="11">
        <v>7</v>
      </c>
      <c r="F119" s="11">
        <v>10</v>
      </c>
      <c r="G119" s="11">
        <v>0</v>
      </c>
      <c r="H119" s="11">
        <f t="shared" si="11"/>
        <v>331</v>
      </c>
      <c r="I119" s="23">
        <f t="shared" si="12"/>
        <v>20</v>
      </c>
      <c r="J119" s="23">
        <f t="shared" si="13"/>
        <v>351</v>
      </c>
    </row>
    <row r="120" spans="1:10" x14ac:dyDescent="0.25">
      <c r="A120" s="22" t="str">
        <f t="shared" si="9"/>
        <v>City of New Rochelle - 68</v>
      </c>
      <c r="B120" s="11">
        <v>210068</v>
      </c>
      <c r="C120" s="11">
        <v>136</v>
      </c>
      <c r="D120" s="11">
        <v>68</v>
      </c>
      <c r="E120" s="11">
        <v>7</v>
      </c>
      <c r="F120" s="11">
        <v>7</v>
      </c>
      <c r="G120" s="11">
        <v>0</v>
      </c>
      <c r="H120" s="11">
        <f t="shared" si="11"/>
        <v>218</v>
      </c>
      <c r="I120" s="23">
        <f t="shared" si="12"/>
        <v>13</v>
      </c>
      <c r="J120" s="23">
        <f t="shared" si="13"/>
        <v>231</v>
      </c>
    </row>
    <row r="121" spans="1:10" x14ac:dyDescent="0.25">
      <c r="A121" s="22" t="str">
        <f t="shared" si="9"/>
        <v>City of New Rochelle - 69</v>
      </c>
      <c r="B121" s="11">
        <v>210069</v>
      </c>
      <c r="C121" s="11">
        <v>246</v>
      </c>
      <c r="D121" s="11">
        <v>159</v>
      </c>
      <c r="E121" s="11">
        <v>14</v>
      </c>
      <c r="F121" s="11">
        <v>6</v>
      </c>
      <c r="G121" s="11">
        <v>0</v>
      </c>
      <c r="H121" s="11">
        <f t="shared" si="11"/>
        <v>425</v>
      </c>
      <c r="I121" s="23">
        <f t="shared" si="12"/>
        <v>29</v>
      </c>
      <c r="J121" s="23">
        <f t="shared" si="13"/>
        <v>454</v>
      </c>
    </row>
    <row r="122" spans="1:10" x14ac:dyDescent="0.25">
      <c r="A122" s="22" t="str">
        <f t="shared" si="9"/>
        <v>City of New Rochelle - 70</v>
      </c>
      <c r="B122" s="11">
        <v>210070</v>
      </c>
      <c r="C122" s="11">
        <v>9</v>
      </c>
      <c r="D122" s="11">
        <v>0</v>
      </c>
      <c r="E122" s="11">
        <v>0</v>
      </c>
      <c r="F122" s="11">
        <v>1</v>
      </c>
      <c r="G122" s="11">
        <v>0</v>
      </c>
      <c r="H122" s="11">
        <f t="shared" si="11"/>
        <v>10</v>
      </c>
      <c r="I122" s="23">
        <f t="shared" si="12"/>
        <v>0</v>
      </c>
      <c r="J122" s="23">
        <f t="shared" si="13"/>
        <v>10</v>
      </c>
    </row>
    <row r="123" spans="1:10" x14ac:dyDescent="0.25">
      <c r="A123" s="22" t="str">
        <f t="shared" si="9"/>
        <v>City of New Rochelle - 72</v>
      </c>
      <c r="B123" s="11">
        <v>210072</v>
      </c>
      <c r="C123" s="11">
        <v>87</v>
      </c>
      <c r="D123" s="11">
        <v>17</v>
      </c>
      <c r="E123" s="11">
        <v>3</v>
      </c>
      <c r="F123" s="11">
        <v>12</v>
      </c>
      <c r="G123" s="11">
        <v>0</v>
      </c>
      <c r="H123" s="11">
        <f t="shared" si="11"/>
        <v>119</v>
      </c>
      <c r="I123" s="23">
        <f t="shared" si="12"/>
        <v>5</v>
      </c>
      <c r="J123" s="23">
        <f t="shared" si="13"/>
        <v>124</v>
      </c>
    </row>
    <row r="124" spans="1:10" x14ac:dyDescent="0.25">
      <c r="A124" s="22" t="str">
        <f t="shared" si="9"/>
        <v>City of New Rochelle - 76</v>
      </c>
      <c r="B124" s="11">
        <v>210076</v>
      </c>
      <c r="C124" s="11">
        <v>0</v>
      </c>
      <c r="D124" s="11">
        <v>0</v>
      </c>
      <c r="E124" s="11">
        <v>0</v>
      </c>
      <c r="F124" s="11">
        <v>0</v>
      </c>
      <c r="G124" s="11">
        <v>0</v>
      </c>
      <c r="H124" s="11">
        <f t="shared" si="11"/>
        <v>0</v>
      </c>
      <c r="I124" s="23">
        <f t="shared" si="12"/>
        <v>0</v>
      </c>
      <c r="J124" s="23">
        <f t="shared" si="13"/>
        <v>0</v>
      </c>
    </row>
    <row r="125" spans="1:10" ht="13.8" thickBot="1" x14ac:dyDescent="0.3">
      <c r="A125" s="18" t="str">
        <f t="shared" si="9"/>
        <v>City of New Rochelle - 78</v>
      </c>
      <c r="B125" s="19">
        <v>210078</v>
      </c>
      <c r="C125" s="19">
        <v>127</v>
      </c>
      <c r="D125" s="19">
        <v>49</v>
      </c>
      <c r="E125" s="19">
        <v>4</v>
      </c>
      <c r="F125" s="19">
        <v>1</v>
      </c>
      <c r="G125" s="19">
        <v>0</v>
      </c>
      <c r="H125" s="19">
        <f t="shared" si="11"/>
        <v>181</v>
      </c>
      <c r="I125" s="19">
        <f t="shared" si="12"/>
        <v>9</v>
      </c>
      <c r="J125" s="19">
        <f t="shared" si="13"/>
        <v>190</v>
      </c>
    </row>
    <row r="126" spans="1:10" x14ac:dyDescent="0.25">
      <c r="A126" s="22"/>
      <c r="B126" s="13" t="s">
        <v>977</v>
      </c>
      <c r="C126" s="11">
        <f>SUM(C80:C125)</f>
        <v>9106</v>
      </c>
      <c r="D126" s="11">
        <f t="shared" ref="D126:J126" si="14">SUM(D80:D125)</f>
        <v>4064</v>
      </c>
      <c r="E126" s="11">
        <f t="shared" si="14"/>
        <v>268</v>
      </c>
      <c r="F126" s="11">
        <f t="shared" si="14"/>
        <v>497</v>
      </c>
      <c r="G126" s="11">
        <f t="shared" si="14"/>
        <v>4</v>
      </c>
      <c r="H126" s="11">
        <f t="shared" si="14"/>
        <v>13939</v>
      </c>
      <c r="I126" s="11">
        <f t="shared" si="14"/>
        <v>662</v>
      </c>
      <c r="J126" s="11">
        <f t="shared" si="14"/>
        <v>14601</v>
      </c>
    </row>
    <row r="127" spans="1:10" x14ac:dyDescent="0.25">
      <c r="A127" s="22" t="str">
        <f t="shared" si="9"/>
        <v>City of White Plains - 2</v>
      </c>
      <c r="B127" s="11">
        <v>240002</v>
      </c>
      <c r="C127" s="11">
        <v>453</v>
      </c>
      <c r="D127" s="11">
        <v>286</v>
      </c>
      <c r="E127" s="11">
        <v>18</v>
      </c>
      <c r="F127" s="11">
        <v>22</v>
      </c>
      <c r="G127" s="11">
        <v>0</v>
      </c>
      <c r="H127" s="11">
        <f t="shared" si="11"/>
        <v>779</v>
      </c>
      <c r="I127" s="23">
        <f t="shared" si="12"/>
        <v>26</v>
      </c>
      <c r="J127" s="23">
        <f t="shared" si="13"/>
        <v>805</v>
      </c>
    </row>
    <row r="128" spans="1:10" x14ac:dyDescent="0.25">
      <c r="A128" s="22" t="str">
        <f t="shared" si="9"/>
        <v>City of White Plains - 3</v>
      </c>
      <c r="B128" s="11">
        <v>240003</v>
      </c>
      <c r="C128" s="11">
        <v>206</v>
      </c>
      <c r="D128" s="11">
        <v>121</v>
      </c>
      <c r="E128" s="11">
        <v>5</v>
      </c>
      <c r="F128" s="11">
        <v>22</v>
      </c>
      <c r="G128" s="11">
        <v>0</v>
      </c>
      <c r="H128" s="11">
        <f t="shared" si="11"/>
        <v>354</v>
      </c>
      <c r="I128" s="23">
        <f t="shared" si="12"/>
        <v>16</v>
      </c>
      <c r="J128" s="23">
        <f t="shared" si="13"/>
        <v>370</v>
      </c>
    </row>
    <row r="129" spans="1:10" x14ac:dyDescent="0.25">
      <c r="A129" s="22" t="str">
        <f t="shared" si="9"/>
        <v>City of White Plains - 4</v>
      </c>
      <c r="B129" s="11">
        <v>240004</v>
      </c>
      <c r="C129" s="11">
        <v>361</v>
      </c>
      <c r="D129" s="11">
        <v>189</v>
      </c>
      <c r="E129" s="11">
        <v>22</v>
      </c>
      <c r="F129" s="11">
        <v>34</v>
      </c>
      <c r="G129" s="11">
        <v>0</v>
      </c>
      <c r="H129" s="11">
        <f t="shared" si="11"/>
        <v>606</v>
      </c>
      <c r="I129" s="23">
        <f t="shared" si="12"/>
        <v>23</v>
      </c>
      <c r="J129" s="23">
        <f t="shared" si="13"/>
        <v>629</v>
      </c>
    </row>
    <row r="130" spans="1:10" x14ac:dyDescent="0.25">
      <c r="A130" s="22" t="str">
        <f t="shared" si="9"/>
        <v>City of White Plains - 5</v>
      </c>
      <c r="B130" s="11">
        <v>240005</v>
      </c>
      <c r="C130" s="11">
        <v>373</v>
      </c>
      <c r="D130" s="11">
        <v>166</v>
      </c>
      <c r="E130" s="11">
        <v>11</v>
      </c>
      <c r="F130" s="11">
        <v>23</v>
      </c>
      <c r="G130" s="11">
        <v>0</v>
      </c>
      <c r="H130" s="11">
        <f t="shared" si="11"/>
        <v>573</v>
      </c>
      <c r="I130" s="23">
        <f t="shared" si="12"/>
        <v>23</v>
      </c>
      <c r="J130" s="23">
        <f t="shared" si="13"/>
        <v>596</v>
      </c>
    </row>
    <row r="131" spans="1:10" x14ac:dyDescent="0.25">
      <c r="A131" s="22" t="str">
        <f t="shared" si="9"/>
        <v>City of White Plains - 6</v>
      </c>
      <c r="B131" s="11">
        <v>240006</v>
      </c>
      <c r="C131" s="11">
        <v>266</v>
      </c>
      <c r="D131" s="11">
        <v>138</v>
      </c>
      <c r="E131" s="11">
        <v>8</v>
      </c>
      <c r="F131" s="11">
        <v>33</v>
      </c>
      <c r="G131" s="11">
        <v>0</v>
      </c>
      <c r="H131" s="11">
        <f t="shared" si="11"/>
        <v>445</v>
      </c>
      <c r="I131" s="23">
        <f t="shared" si="12"/>
        <v>18</v>
      </c>
      <c r="J131" s="23">
        <f t="shared" si="13"/>
        <v>463</v>
      </c>
    </row>
    <row r="132" spans="1:10" x14ac:dyDescent="0.25">
      <c r="A132" s="22" t="str">
        <f t="shared" si="9"/>
        <v>City of White Plains - 7</v>
      </c>
      <c r="B132" s="11">
        <v>240007</v>
      </c>
      <c r="C132" s="11">
        <v>149</v>
      </c>
      <c r="D132" s="11">
        <v>51</v>
      </c>
      <c r="E132" s="11">
        <v>2</v>
      </c>
      <c r="F132" s="11">
        <v>14</v>
      </c>
      <c r="G132" s="11">
        <v>0</v>
      </c>
      <c r="H132" s="11">
        <f t="shared" si="11"/>
        <v>216</v>
      </c>
      <c r="I132" s="23">
        <f t="shared" si="12"/>
        <v>15</v>
      </c>
      <c r="J132" s="23">
        <f t="shared" si="13"/>
        <v>231</v>
      </c>
    </row>
    <row r="133" spans="1:10" x14ac:dyDescent="0.25">
      <c r="A133" s="22" t="str">
        <f t="shared" si="9"/>
        <v>City of White Plains - 9</v>
      </c>
      <c r="B133" s="11">
        <v>240009</v>
      </c>
      <c r="C133" s="11">
        <v>230</v>
      </c>
      <c r="D133" s="11">
        <v>119</v>
      </c>
      <c r="E133" s="11">
        <v>9</v>
      </c>
      <c r="F133" s="11">
        <v>17</v>
      </c>
      <c r="G133" s="11">
        <v>0</v>
      </c>
      <c r="H133" s="11">
        <f t="shared" si="11"/>
        <v>375</v>
      </c>
      <c r="I133" s="23">
        <f t="shared" si="12"/>
        <v>20</v>
      </c>
      <c r="J133" s="23">
        <f t="shared" si="13"/>
        <v>395</v>
      </c>
    </row>
    <row r="134" spans="1:10" x14ac:dyDescent="0.25">
      <c r="A134" s="22" t="str">
        <f t="shared" si="9"/>
        <v>City of White Plains - 10</v>
      </c>
      <c r="B134" s="11">
        <v>240010</v>
      </c>
      <c r="C134" s="11">
        <v>450</v>
      </c>
      <c r="D134" s="11">
        <v>227</v>
      </c>
      <c r="E134" s="11">
        <v>21</v>
      </c>
      <c r="F134" s="11">
        <v>17</v>
      </c>
      <c r="G134" s="11">
        <v>0</v>
      </c>
      <c r="H134" s="11">
        <f t="shared" si="11"/>
        <v>715</v>
      </c>
      <c r="I134" s="23">
        <f t="shared" si="12"/>
        <v>33</v>
      </c>
      <c r="J134" s="23">
        <f t="shared" si="13"/>
        <v>748</v>
      </c>
    </row>
    <row r="135" spans="1:10" x14ac:dyDescent="0.25">
      <c r="A135" s="22" t="str">
        <f t="shared" si="9"/>
        <v>City of White Plains - 11</v>
      </c>
      <c r="B135" s="11">
        <v>240011</v>
      </c>
      <c r="C135" s="11">
        <v>156</v>
      </c>
      <c r="D135" s="11">
        <v>103</v>
      </c>
      <c r="E135" s="11">
        <v>13</v>
      </c>
      <c r="F135" s="11">
        <v>7</v>
      </c>
      <c r="G135" s="11">
        <v>0</v>
      </c>
      <c r="H135" s="11">
        <f t="shared" si="11"/>
        <v>279</v>
      </c>
      <c r="I135" s="23">
        <f t="shared" si="12"/>
        <v>14</v>
      </c>
      <c r="J135" s="23">
        <f t="shared" si="13"/>
        <v>293</v>
      </c>
    </row>
    <row r="136" spans="1:10" x14ac:dyDescent="0.25">
      <c r="A136" s="22" t="str">
        <f t="shared" si="9"/>
        <v>City of White Plains - 12</v>
      </c>
      <c r="B136" s="11">
        <v>240012</v>
      </c>
      <c r="C136" s="11">
        <v>388</v>
      </c>
      <c r="D136" s="11">
        <v>143</v>
      </c>
      <c r="E136" s="11">
        <v>11</v>
      </c>
      <c r="F136" s="11">
        <v>24</v>
      </c>
      <c r="G136" s="11">
        <v>0</v>
      </c>
      <c r="H136" s="11">
        <f t="shared" si="11"/>
        <v>566</v>
      </c>
      <c r="I136" s="23">
        <f t="shared" si="12"/>
        <v>34</v>
      </c>
      <c r="J136" s="23">
        <f t="shared" si="13"/>
        <v>600</v>
      </c>
    </row>
    <row r="137" spans="1:10" x14ac:dyDescent="0.25">
      <c r="A137" s="22" t="str">
        <f t="shared" ref="A137:A148" si="15">VLOOKUP(B137,KEY,3,FALSE)</f>
        <v>City of White Plains - 13</v>
      </c>
      <c r="B137" s="11">
        <v>240013</v>
      </c>
      <c r="C137" s="11">
        <v>318</v>
      </c>
      <c r="D137" s="11">
        <v>171</v>
      </c>
      <c r="E137" s="11">
        <v>18</v>
      </c>
      <c r="F137" s="11">
        <v>17</v>
      </c>
      <c r="G137" s="11">
        <v>0</v>
      </c>
      <c r="H137" s="11">
        <f t="shared" si="11"/>
        <v>524</v>
      </c>
      <c r="I137" s="23">
        <f t="shared" si="12"/>
        <v>24</v>
      </c>
      <c r="J137" s="23">
        <f t="shared" si="13"/>
        <v>548</v>
      </c>
    </row>
    <row r="138" spans="1:10" x14ac:dyDescent="0.25">
      <c r="A138" s="22" t="str">
        <f t="shared" si="15"/>
        <v>City of White Plains - 14</v>
      </c>
      <c r="B138" s="11">
        <v>240014</v>
      </c>
      <c r="C138" s="11">
        <v>293</v>
      </c>
      <c r="D138" s="11">
        <v>178</v>
      </c>
      <c r="E138" s="11">
        <v>10</v>
      </c>
      <c r="F138" s="11">
        <v>20</v>
      </c>
      <c r="G138" s="11">
        <v>0</v>
      </c>
      <c r="H138" s="11">
        <f t="shared" si="11"/>
        <v>501</v>
      </c>
      <c r="I138" s="23">
        <f t="shared" si="12"/>
        <v>14</v>
      </c>
      <c r="J138" s="23">
        <f t="shared" si="13"/>
        <v>515</v>
      </c>
    </row>
    <row r="139" spans="1:10" x14ac:dyDescent="0.25">
      <c r="A139" s="22" t="str">
        <f t="shared" si="15"/>
        <v>City of White Plains - 15</v>
      </c>
      <c r="B139" s="11">
        <v>240015</v>
      </c>
      <c r="C139" s="11">
        <v>306</v>
      </c>
      <c r="D139" s="11">
        <v>173</v>
      </c>
      <c r="E139" s="11">
        <v>7</v>
      </c>
      <c r="F139" s="11">
        <v>11</v>
      </c>
      <c r="G139" s="11">
        <v>0</v>
      </c>
      <c r="H139" s="11">
        <f t="shared" si="11"/>
        <v>497</v>
      </c>
      <c r="I139" s="23">
        <f t="shared" si="12"/>
        <v>23</v>
      </c>
      <c r="J139" s="23">
        <f t="shared" si="13"/>
        <v>520</v>
      </c>
    </row>
    <row r="140" spans="1:10" x14ac:dyDescent="0.25">
      <c r="A140" s="22" t="str">
        <f t="shared" si="15"/>
        <v>City of White Plains - 21</v>
      </c>
      <c r="B140" s="11">
        <v>240021</v>
      </c>
      <c r="C140" s="11">
        <v>241</v>
      </c>
      <c r="D140" s="11">
        <v>65</v>
      </c>
      <c r="E140" s="11">
        <v>9</v>
      </c>
      <c r="F140" s="11">
        <v>24</v>
      </c>
      <c r="G140" s="11">
        <v>0</v>
      </c>
      <c r="H140" s="11">
        <f t="shared" si="11"/>
        <v>339</v>
      </c>
      <c r="I140" s="23">
        <f t="shared" si="12"/>
        <v>14</v>
      </c>
      <c r="J140" s="23">
        <f t="shared" si="13"/>
        <v>353</v>
      </c>
    </row>
    <row r="141" spans="1:10" x14ac:dyDescent="0.25">
      <c r="A141" s="22" t="str">
        <f t="shared" si="15"/>
        <v>City of White Plains - 35</v>
      </c>
      <c r="B141" s="11">
        <v>240035</v>
      </c>
      <c r="C141" s="11">
        <v>123</v>
      </c>
      <c r="D141" s="11">
        <v>40</v>
      </c>
      <c r="E141" s="11">
        <v>5</v>
      </c>
      <c r="F141" s="11">
        <v>5</v>
      </c>
      <c r="G141" s="11">
        <v>1</v>
      </c>
      <c r="H141" s="11">
        <f t="shared" si="11"/>
        <v>174</v>
      </c>
      <c r="I141" s="23">
        <f t="shared" si="12"/>
        <v>10</v>
      </c>
      <c r="J141" s="23">
        <f t="shared" si="13"/>
        <v>184</v>
      </c>
    </row>
    <row r="142" spans="1:10" x14ac:dyDescent="0.25">
      <c r="A142" s="22" t="str">
        <f t="shared" si="15"/>
        <v>City of White Plains - 36</v>
      </c>
      <c r="B142" s="11">
        <v>240036</v>
      </c>
      <c r="C142" s="11">
        <v>312</v>
      </c>
      <c r="D142" s="11">
        <v>89</v>
      </c>
      <c r="E142" s="11">
        <v>5</v>
      </c>
      <c r="F142" s="11">
        <v>20</v>
      </c>
      <c r="G142" s="11">
        <v>0</v>
      </c>
      <c r="H142" s="11">
        <f t="shared" si="11"/>
        <v>426</v>
      </c>
      <c r="I142" s="23">
        <f t="shared" si="12"/>
        <v>31</v>
      </c>
      <c r="J142" s="23">
        <f t="shared" si="13"/>
        <v>457</v>
      </c>
    </row>
    <row r="143" spans="1:10" x14ac:dyDescent="0.25">
      <c r="A143" s="22" t="str">
        <f t="shared" si="15"/>
        <v>City of White Plains - 38</v>
      </c>
      <c r="B143" s="11">
        <v>240038</v>
      </c>
      <c r="C143" s="11">
        <v>190</v>
      </c>
      <c r="D143" s="11">
        <v>21</v>
      </c>
      <c r="E143" s="11">
        <v>2</v>
      </c>
      <c r="F143" s="11">
        <v>10</v>
      </c>
      <c r="G143" s="11">
        <v>0</v>
      </c>
      <c r="H143" s="11">
        <f t="shared" si="11"/>
        <v>223</v>
      </c>
      <c r="I143" s="23">
        <f t="shared" si="12"/>
        <v>24</v>
      </c>
      <c r="J143" s="23">
        <f t="shared" si="13"/>
        <v>247</v>
      </c>
    </row>
    <row r="144" spans="1:10" x14ac:dyDescent="0.25">
      <c r="A144" s="22" t="str">
        <f t="shared" si="15"/>
        <v>City of White Plains - 39</v>
      </c>
      <c r="B144" s="11">
        <v>240039</v>
      </c>
      <c r="C144" s="11">
        <v>244</v>
      </c>
      <c r="D144" s="11">
        <v>104</v>
      </c>
      <c r="E144" s="11">
        <v>9</v>
      </c>
      <c r="F144" s="11">
        <v>13</v>
      </c>
      <c r="G144" s="11">
        <v>0</v>
      </c>
      <c r="H144" s="11">
        <f t="shared" si="11"/>
        <v>370</v>
      </c>
      <c r="I144" s="23">
        <f t="shared" si="12"/>
        <v>18</v>
      </c>
      <c r="J144" s="23">
        <f t="shared" si="13"/>
        <v>388</v>
      </c>
    </row>
    <row r="145" spans="1:10" x14ac:dyDescent="0.25">
      <c r="A145" s="22" t="str">
        <f t="shared" si="15"/>
        <v>City of White Plains - 40</v>
      </c>
      <c r="B145" s="11">
        <v>240040</v>
      </c>
      <c r="C145" s="11">
        <v>151</v>
      </c>
      <c r="D145" s="11">
        <v>28</v>
      </c>
      <c r="E145" s="11">
        <v>3</v>
      </c>
      <c r="F145" s="11">
        <v>10</v>
      </c>
      <c r="G145" s="11">
        <v>0</v>
      </c>
      <c r="H145" s="11">
        <f t="shared" si="11"/>
        <v>192</v>
      </c>
      <c r="I145" s="23">
        <f t="shared" si="12"/>
        <v>15</v>
      </c>
      <c r="J145" s="23">
        <f t="shared" si="13"/>
        <v>207</v>
      </c>
    </row>
    <row r="146" spans="1:10" x14ac:dyDescent="0.25">
      <c r="A146" s="22" t="str">
        <f t="shared" si="15"/>
        <v>City of White Plains - 41</v>
      </c>
      <c r="B146" s="11">
        <v>240041</v>
      </c>
      <c r="C146" s="11">
        <v>359</v>
      </c>
      <c r="D146" s="11">
        <v>92</v>
      </c>
      <c r="E146" s="11">
        <v>10</v>
      </c>
      <c r="F146" s="11">
        <v>22</v>
      </c>
      <c r="G146" s="11">
        <v>0</v>
      </c>
      <c r="H146" s="11">
        <f t="shared" si="11"/>
        <v>483</v>
      </c>
      <c r="I146" s="23">
        <f t="shared" si="12"/>
        <v>24</v>
      </c>
      <c r="J146" s="23">
        <f t="shared" si="13"/>
        <v>507</v>
      </c>
    </row>
    <row r="147" spans="1:10" x14ac:dyDescent="0.25">
      <c r="A147" s="22" t="str">
        <f t="shared" si="15"/>
        <v>City of White Plains - 42</v>
      </c>
      <c r="B147" s="11">
        <v>240042</v>
      </c>
      <c r="C147" s="11">
        <v>463</v>
      </c>
      <c r="D147" s="11">
        <v>181</v>
      </c>
      <c r="E147" s="11">
        <v>13</v>
      </c>
      <c r="F147" s="11">
        <v>32</v>
      </c>
      <c r="G147" s="11">
        <v>0</v>
      </c>
      <c r="H147" s="11">
        <f t="shared" si="11"/>
        <v>689</v>
      </c>
      <c r="I147" s="23">
        <f t="shared" si="12"/>
        <v>27</v>
      </c>
      <c r="J147" s="23">
        <f t="shared" si="13"/>
        <v>716</v>
      </c>
    </row>
    <row r="148" spans="1:10" ht="13.8" thickBot="1" x14ac:dyDescent="0.3">
      <c r="A148" s="18" t="str">
        <f t="shared" si="15"/>
        <v>City of White Plains - 43</v>
      </c>
      <c r="B148" s="19">
        <v>240043</v>
      </c>
      <c r="C148" s="19">
        <v>159</v>
      </c>
      <c r="D148" s="19">
        <v>57</v>
      </c>
      <c r="E148" s="19">
        <v>1</v>
      </c>
      <c r="F148" s="19">
        <v>16</v>
      </c>
      <c r="G148" s="19">
        <v>0</v>
      </c>
      <c r="H148" s="19">
        <f t="shared" si="11"/>
        <v>233</v>
      </c>
      <c r="I148" s="19">
        <f t="shared" si="12"/>
        <v>10</v>
      </c>
      <c r="J148" s="19">
        <f t="shared" si="13"/>
        <v>243</v>
      </c>
    </row>
    <row r="149" spans="1:10" x14ac:dyDescent="0.25">
      <c r="B149" s="13" t="s">
        <v>977</v>
      </c>
      <c r="C149" s="11">
        <f>SUM(C127:C148)</f>
        <v>6191</v>
      </c>
      <c r="D149" s="11">
        <f t="shared" ref="D149:J149" si="16">SUM(D127:D148)</f>
        <v>2742</v>
      </c>
      <c r="E149" s="11">
        <f t="shared" si="16"/>
        <v>212</v>
      </c>
      <c r="F149" s="11">
        <f t="shared" si="16"/>
        <v>413</v>
      </c>
      <c r="G149" s="11">
        <f t="shared" si="16"/>
        <v>1</v>
      </c>
      <c r="H149" s="11">
        <f t="shared" si="16"/>
        <v>9559</v>
      </c>
      <c r="I149" s="11">
        <f t="shared" si="16"/>
        <v>456</v>
      </c>
      <c r="J149" s="11">
        <f t="shared" si="16"/>
        <v>10015</v>
      </c>
    </row>
    <row r="150" spans="1:10" x14ac:dyDescent="0.25">
      <c r="H150" s="11"/>
    </row>
    <row r="151" spans="1:10" ht="13.8" x14ac:dyDescent="0.3">
      <c r="A151" s="15" t="s">
        <v>660</v>
      </c>
      <c r="B151" s="12"/>
    </row>
    <row r="152" spans="1:10" ht="13.8" x14ac:dyDescent="0.3">
      <c r="A152" s="15" t="s">
        <v>663</v>
      </c>
      <c r="B152" s="14" t="s">
        <v>659</v>
      </c>
      <c r="C152" s="11">
        <f>SUM(C48,C59,C79)</f>
        <v>17312</v>
      </c>
      <c r="D152" s="11">
        <f t="shared" ref="D152:J152" si="17">SUM(D48,D59,D79)</f>
        <v>11136</v>
      </c>
      <c r="E152" s="11">
        <f t="shared" si="17"/>
        <v>763</v>
      </c>
      <c r="F152" s="11">
        <f t="shared" si="17"/>
        <v>821</v>
      </c>
      <c r="G152" s="11">
        <f t="shared" si="17"/>
        <v>10</v>
      </c>
      <c r="H152" s="11">
        <f t="shared" si="17"/>
        <v>30042</v>
      </c>
      <c r="I152" s="11">
        <f t="shared" si="17"/>
        <v>1122</v>
      </c>
      <c r="J152" s="11">
        <f t="shared" si="17"/>
        <v>31164</v>
      </c>
    </row>
    <row r="153" spans="1:10" x14ac:dyDescent="0.25">
      <c r="A153" s="16"/>
      <c r="B153" s="12"/>
    </row>
    <row r="154" spans="1:10" ht="13.8" x14ac:dyDescent="0.3">
      <c r="A154" s="15" t="s">
        <v>661</v>
      </c>
      <c r="B154" s="12"/>
    </row>
    <row r="155" spans="1:10" ht="13.8" x14ac:dyDescent="0.3">
      <c r="A155" s="15" t="s">
        <v>663</v>
      </c>
      <c r="B155" s="14" t="s">
        <v>659</v>
      </c>
      <c r="C155" s="11">
        <f>SUM(C126,C149)</f>
        <v>15297</v>
      </c>
      <c r="D155" s="11">
        <f t="shared" ref="D155:J155" si="18">SUM(D126,D149)</f>
        <v>6806</v>
      </c>
      <c r="E155" s="11">
        <f t="shared" si="18"/>
        <v>480</v>
      </c>
      <c r="F155" s="11">
        <f t="shared" si="18"/>
        <v>910</v>
      </c>
      <c r="G155" s="11">
        <f t="shared" si="18"/>
        <v>5</v>
      </c>
      <c r="H155" s="11">
        <f t="shared" si="18"/>
        <v>23498</v>
      </c>
      <c r="I155" s="11">
        <f t="shared" si="18"/>
        <v>1118</v>
      </c>
      <c r="J155" s="11">
        <f t="shared" si="18"/>
        <v>24616</v>
      </c>
    </row>
    <row r="156" spans="1:10" ht="13.8" x14ac:dyDescent="0.3">
      <c r="A156" s="16"/>
      <c r="B156" s="14" t="s">
        <v>663</v>
      </c>
    </row>
    <row r="157" spans="1:10" ht="13.8" x14ac:dyDescent="0.3">
      <c r="A157" s="15" t="s">
        <v>662</v>
      </c>
      <c r="B157" s="12"/>
    </row>
    <row r="158" spans="1:10" ht="13.8" x14ac:dyDescent="0.3">
      <c r="A158" s="15" t="s">
        <v>663</v>
      </c>
      <c r="B158" s="14" t="s">
        <v>659</v>
      </c>
      <c r="C158" s="11">
        <f>SUM(C155,C152)</f>
        <v>32609</v>
      </c>
      <c r="D158" s="11">
        <f t="shared" ref="D158:J158" si="19">SUM(D155,D152)</f>
        <v>17942</v>
      </c>
      <c r="E158" s="11">
        <f t="shared" si="19"/>
        <v>1243</v>
      </c>
      <c r="F158" s="11">
        <f t="shared" si="19"/>
        <v>1731</v>
      </c>
      <c r="G158" s="11">
        <f t="shared" si="19"/>
        <v>15</v>
      </c>
      <c r="H158" s="11">
        <f t="shared" si="19"/>
        <v>53540</v>
      </c>
      <c r="I158" s="11">
        <f t="shared" si="19"/>
        <v>2240</v>
      </c>
      <c r="J158" s="11">
        <f t="shared" si="19"/>
        <v>55780</v>
      </c>
    </row>
  </sheetData>
  <pageMargins left="0" right="0" top="1.75" bottom="0.75" header="1.25" footer="0"/>
  <pageSetup orientation="landscape" horizontalDpi="300" verticalDpi="300" r:id="rId1"/>
  <headerFooter alignWithMargins="0">
    <oddHeader>&amp;L&amp;"Arial Black,Regular"2022 GENERAL&amp;C&amp;"Arial Black,Regular"&amp;16  88TH - ASSEMBLY DISTRICT&amp;R&amp;"Arial Black,Regular"&amp;P OF 630</oddHeader>
  </headerFooter>
  <rowBreaks count="5" manualBreakCount="5">
    <brk id="48" max="16383" man="1"/>
    <brk id="59" max="16383" man="1"/>
    <brk id="79" max="16383" man="1"/>
    <brk id="126" max="16383" man="1"/>
    <brk id="14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158"/>
  <sheetViews>
    <sheetView topLeftCell="A106" zoomScaleNormal="100" workbookViewId="0">
      <selection activeCell="C6" sqref="C6"/>
    </sheetView>
  </sheetViews>
  <sheetFormatPr defaultRowHeight="13.2" x14ac:dyDescent="0.25"/>
  <cols>
    <col min="1" max="1" width="28.109375" bestFit="1" customWidth="1"/>
  </cols>
  <sheetData>
    <row r="1" spans="1:8" ht="13.8" x14ac:dyDescent="0.3">
      <c r="A1" s="1" t="s">
        <v>663</v>
      </c>
      <c r="B1" s="2"/>
      <c r="C1" s="2" t="s">
        <v>684</v>
      </c>
      <c r="D1" s="2" t="s">
        <v>684</v>
      </c>
      <c r="E1" s="2" t="s">
        <v>982</v>
      </c>
      <c r="F1" s="3"/>
      <c r="G1" s="3"/>
      <c r="H1" s="3"/>
    </row>
    <row r="2" spans="1:8" ht="110.4" customHeight="1" thickBot="1" x14ac:dyDescent="0.3">
      <c r="A2" s="4"/>
      <c r="B2" s="5" t="s">
        <v>665</v>
      </c>
      <c r="C2" s="5" t="s">
        <v>1068</v>
      </c>
      <c r="D2" s="5" t="s">
        <v>1069</v>
      </c>
      <c r="E2" s="5" t="s">
        <v>984</v>
      </c>
      <c r="F2" s="5" t="s">
        <v>666</v>
      </c>
      <c r="G2" s="5" t="s">
        <v>667</v>
      </c>
      <c r="H2" s="5" t="s">
        <v>668</v>
      </c>
    </row>
    <row r="3" spans="1:8" x14ac:dyDescent="0.25">
      <c r="A3" t="str">
        <f t="shared" ref="A3:A66" si="0">VLOOKUP(B3,KEY,3,FALSE)</f>
        <v>City of Mount Vernon - 1</v>
      </c>
      <c r="B3" s="11">
        <v>200001</v>
      </c>
      <c r="C3" s="11">
        <v>184</v>
      </c>
      <c r="D3" s="11">
        <v>3</v>
      </c>
      <c r="E3" s="11">
        <v>0</v>
      </c>
      <c r="F3" s="11">
        <f t="shared" ref="F3:F34" si="1">SUM(C3:E3)</f>
        <v>187</v>
      </c>
      <c r="G3" s="11">
        <f>SUM(H3-F3)</f>
        <v>22</v>
      </c>
      <c r="H3" s="11">
        <f t="shared" ref="H3:H34" si="2">VLOOKUP(B3,KEY,2,FALSE)</f>
        <v>209</v>
      </c>
    </row>
    <row r="4" spans="1:8" x14ac:dyDescent="0.25">
      <c r="A4" t="str">
        <f t="shared" si="0"/>
        <v>City of Mount Vernon - 2</v>
      </c>
      <c r="B4" s="11">
        <v>200002</v>
      </c>
      <c r="C4" s="11">
        <v>297</v>
      </c>
      <c r="D4" s="11">
        <v>13</v>
      </c>
      <c r="E4" s="11">
        <v>0</v>
      </c>
      <c r="F4" s="11">
        <f t="shared" si="1"/>
        <v>310</v>
      </c>
      <c r="G4" s="11">
        <f t="shared" ref="G4:G67" si="3">SUM(H4-F4)</f>
        <v>51</v>
      </c>
      <c r="H4" s="11">
        <f t="shared" si="2"/>
        <v>361</v>
      </c>
    </row>
    <row r="5" spans="1:8" x14ac:dyDescent="0.25">
      <c r="A5" t="str">
        <f t="shared" si="0"/>
        <v>City of Mount Vernon - 3</v>
      </c>
      <c r="B5" s="11">
        <v>200003</v>
      </c>
      <c r="C5" s="11">
        <v>191</v>
      </c>
      <c r="D5" s="11">
        <v>4</v>
      </c>
      <c r="E5" s="11">
        <v>0</v>
      </c>
      <c r="F5" s="11">
        <f t="shared" si="1"/>
        <v>195</v>
      </c>
      <c r="G5" s="11">
        <f t="shared" si="3"/>
        <v>16</v>
      </c>
      <c r="H5" s="11">
        <f t="shared" si="2"/>
        <v>211</v>
      </c>
    </row>
    <row r="6" spans="1:8" x14ac:dyDescent="0.25">
      <c r="A6" t="str">
        <f t="shared" si="0"/>
        <v>City of Mount Vernon - 4</v>
      </c>
      <c r="B6" s="11">
        <v>200004</v>
      </c>
      <c r="C6" s="11">
        <v>190</v>
      </c>
      <c r="D6" s="11">
        <v>13</v>
      </c>
      <c r="E6" s="11">
        <v>0</v>
      </c>
      <c r="F6" s="11">
        <f t="shared" si="1"/>
        <v>203</v>
      </c>
      <c r="G6" s="11">
        <f t="shared" si="3"/>
        <v>19</v>
      </c>
      <c r="H6" s="11">
        <f t="shared" si="2"/>
        <v>222</v>
      </c>
    </row>
    <row r="7" spans="1:8" x14ac:dyDescent="0.25">
      <c r="A7" t="str">
        <f t="shared" si="0"/>
        <v>City of Mount Vernon - 5</v>
      </c>
      <c r="B7" s="11">
        <v>200005</v>
      </c>
      <c r="C7" s="11">
        <v>257</v>
      </c>
      <c r="D7" s="11">
        <v>11</v>
      </c>
      <c r="E7" s="11">
        <v>0</v>
      </c>
      <c r="F7" s="11">
        <f t="shared" si="1"/>
        <v>268</v>
      </c>
      <c r="G7" s="11">
        <f t="shared" si="3"/>
        <v>47</v>
      </c>
      <c r="H7" s="11">
        <f t="shared" si="2"/>
        <v>315</v>
      </c>
    </row>
    <row r="8" spans="1:8" x14ac:dyDescent="0.25">
      <c r="A8" t="str">
        <f t="shared" si="0"/>
        <v>City of Mount Vernon - 6</v>
      </c>
      <c r="B8" s="11">
        <v>200006</v>
      </c>
      <c r="C8" s="11">
        <v>255</v>
      </c>
      <c r="D8" s="11">
        <v>9</v>
      </c>
      <c r="E8" s="11">
        <v>0</v>
      </c>
      <c r="F8" s="11">
        <f t="shared" si="1"/>
        <v>264</v>
      </c>
      <c r="G8" s="11">
        <f t="shared" si="3"/>
        <v>41</v>
      </c>
      <c r="H8" s="11">
        <f t="shared" si="2"/>
        <v>305</v>
      </c>
    </row>
    <row r="9" spans="1:8" x14ac:dyDescent="0.25">
      <c r="A9" t="str">
        <f t="shared" si="0"/>
        <v>City of Mount Vernon - 7</v>
      </c>
      <c r="B9" s="11">
        <v>200007</v>
      </c>
      <c r="C9" s="11">
        <v>200</v>
      </c>
      <c r="D9" s="11">
        <v>8</v>
      </c>
      <c r="E9" s="11">
        <v>0</v>
      </c>
      <c r="F9" s="11">
        <f t="shared" si="1"/>
        <v>208</v>
      </c>
      <c r="G9" s="11">
        <f t="shared" si="3"/>
        <v>28</v>
      </c>
      <c r="H9" s="11">
        <f t="shared" si="2"/>
        <v>236</v>
      </c>
    </row>
    <row r="10" spans="1:8" x14ac:dyDescent="0.25">
      <c r="A10" t="str">
        <f t="shared" si="0"/>
        <v>City of Mount Vernon - 8</v>
      </c>
      <c r="B10" s="11">
        <v>200008</v>
      </c>
      <c r="C10" s="11">
        <v>362</v>
      </c>
      <c r="D10" s="11">
        <v>13</v>
      </c>
      <c r="E10" s="11">
        <v>0</v>
      </c>
      <c r="F10" s="11">
        <f t="shared" si="1"/>
        <v>375</v>
      </c>
      <c r="G10" s="11">
        <f t="shared" si="3"/>
        <v>34</v>
      </c>
      <c r="H10" s="11">
        <f t="shared" si="2"/>
        <v>409</v>
      </c>
    </row>
    <row r="11" spans="1:8" x14ac:dyDescent="0.25">
      <c r="A11" t="str">
        <f t="shared" si="0"/>
        <v>City of Mount Vernon - 9</v>
      </c>
      <c r="B11" s="11">
        <v>200009</v>
      </c>
      <c r="C11" s="11">
        <v>335</v>
      </c>
      <c r="D11" s="11">
        <v>7</v>
      </c>
      <c r="E11" s="11">
        <v>0</v>
      </c>
      <c r="F11" s="11">
        <f t="shared" si="1"/>
        <v>342</v>
      </c>
      <c r="G11" s="11">
        <f t="shared" si="3"/>
        <v>27</v>
      </c>
      <c r="H11" s="11">
        <f t="shared" si="2"/>
        <v>369</v>
      </c>
    </row>
    <row r="12" spans="1:8" x14ac:dyDescent="0.25">
      <c r="A12" t="str">
        <f t="shared" si="0"/>
        <v>City of Mount Vernon - 10</v>
      </c>
      <c r="B12" s="11">
        <v>200010</v>
      </c>
      <c r="C12" s="11">
        <v>237</v>
      </c>
      <c r="D12" s="11">
        <v>7</v>
      </c>
      <c r="E12" s="11">
        <v>0</v>
      </c>
      <c r="F12" s="11">
        <f t="shared" si="1"/>
        <v>244</v>
      </c>
      <c r="G12" s="11">
        <f t="shared" si="3"/>
        <v>19</v>
      </c>
      <c r="H12" s="11">
        <f t="shared" si="2"/>
        <v>263</v>
      </c>
    </row>
    <row r="13" spans="1:8" x14ac:dyDescent="0.25">
      <c r="A13" t="str">
        <f t="shared" si="0"/>
        <v>City of Mount Vernon - 11</v>
      </c>
      <c r="B13" s="11">
        <v>200011</v>
      </c>
      <c r="C13" s="11">
        <v>197</v>
      </c>
      <c r="D13" s="11">
        <v>3</v>
      </c>
      <c r="E13" s="11">
        <v>1</v>
      </c>
      <c r="F13" s="11">
        <f t="shared" si="1"/>
        <v>201</v>
      </c>
      <c r="G13" s="11">
        <f t="shared" si="3"/>
        <v>39</v>
      </c>
      <c r="H13" s="11">
        <f t="shared" si="2"/>
        <v>240</v>
      </c>
    </row>
    <row r="14" spans="1:8" x14ac:dyDescent="0.25">
      <c r="A14" t="str">
        <f t="shared" si="0"/>
        <v>City of Mount Vernon - 12</v>
      </c>
      <c r="B14" s="11">
        <v>200012</v>
      </c>
      <c r="C14" s="11">
        <v>207</v>
      </c>
      <c r="D14" s="11">
        <v>6</v>
      </c>
      <c r="E14" s="11">
        <v>0</v>
      </c>
      <c r="F14" s="11">
        <f t="shared" si="1"/>
        <v>213</v>
      </c>
      <c r="G14" s="11">
        <f t="shared" si="3"/>
        <v>30</v>
      </c>
      <c r="H14" s="11">
        <f t="shared" si="2"/>
        <v>243</v>
      </c>
    </row>
    <row r="15" spans="1:8" x14ac:dyDescent="0.25">
      <c r="A15" t="str">
        <f t="shared" si="0"/>
        <v>City of Mount Vernon - 13</v>
      </c>
      <c r="B15" s="11">
        <v>200013</v>
      </c>
      <c r="C15" s="11">
        <v>143</v>
      </c>
      <c r="D15" s="11">
        <v>6</v>
      </c>
      <c r="E15" s="11">
        <v>0</v>
      </c>
      <c r="F15" s="11">
        <f t="shared" si="1"/>
        <v>149</v>
      </c>
      <c r="G15" s="11">
        <f t="shared" si="3"/>
        <v>28</v>
      </c>
      <c r="H15" s="11">
        <f t="shared" si="2"/>
        <v>177</v>
      </c>
    </row>
    <row r="16" spans="1:8" x14ac:dyDescent="0.25">
      <c r="A16" t="str">
        <f t="shared" si="0"/>
        <v>City of Mount Vernon - 14</v>
      </c>
      <c r="B16" s="11">
        <v>200014</v>
      </c>
      <c r="C16" s="11">
        <v>149</v>
      </c>
      <c r="D16" s="11">
        <v>2</v>
      </c>
      <c r="E16" s="11">
        <v>0</v>
      </c>
      <c r="F16" s="11">
        <f t="shared" si="1"/>
        <v>151</v>
      </c>
      <c r="G16" s="11">
        <f t="shared" si="3"/>
        <v>19</v>
      </c>
      <c r="H16" s="11">
        <f t="shared" si="2"/>
        <v>170</v>
      </c>
    </row>
    <row r="17" spans="1:8" x14ac:dyDescent="0.25">
      <c r="A17" t="str">
        <f t="shared" si="0"/>
        <v>City of Mount Vernon - 15</v>
      </c>
      <c r="B17" s="11">
        <v>200015</v>
      </c>
      <c r="C17" s="11">
        <v>254</v>
      </c>
      <c r="D17" s="11">
        <v>8</v>
      </c>
      <c r="E17" s="11">
        <v>0</v>
      </c>
      <c r="F17" s="11">
        <f t="shared" si="1"/>
        <v>262</v>
      </c>
      <c r="G17" s="11">
        <f t="shared" si="3"/>
        <v>26</v>
      </c>
      <c r="H17" s="11">
        <f t="shared" si="2"/>
        <v>288</v>
      </c>
    </row>
    <row r="18" spans="1:8" x14ac:dyDescent="0.25">
      <c r="A18" t="str">
        <f t="shared" si="0"/>
        <v>City of Mount Vernon - 16</v>
      </c>
      <c r="B18" s="11">
        <v>200016</v>
      </c>
      <c r="C18" s="11">
        <v>172</v>
      </c>
      <c r="D18" s="11">
        <v>3</v>
      </c>
      <c r="E18" s="11">
        <v>0</v>
      </c>
      <c r="F18" s="11">
        <f t="shared" si="1"/>
        <v>175</v>
      </c>
      <c r="G18" s="11">
        <f t="shared" si="3"/>
        <v>30</v>
      </c>
      <c r="H18" s="11">
        <f t="shared" si="2"/>
        <v>205</v>
      </c>
    </row>
    <row r="19" spans="1:8" x14ac:dyDescent="0.25">
      <c r="A19" t="str">
        <f t="shared" si="0"/>
        <v>City of Mount Vernon - 17</v>
      </c>
      <c r="B19" s="11">
        <v>200017</v>
      </c>
      <c r="C19" s="11">
        <v>166</v>
      </c>
      <c r="D19" s="11">
        <v>3</v>
      </c>
      <c r="E19" s="11">
        <v>0</v>
      </c>
      <c r="F19" s="11">
        <f t="shared" si="1"/>
        <v>169</v>
      </c>
      <c r="G19" s="11">
        <f t="shared" si="3"/>
        <v>30</v>
      </c>
      <c r="H19" s="11">
        <f t="shared" si="2"/>
        <v>199</v>
      </c>
    </row>
    <row r="20" spans="1:8" x14ac:dyDescent="0.25">
      <c r="A20" t="str">
        <f t="shared" si="0"/>
        <v>City of Mount Vernon - 18</v>
      </c>
      <c r="B20" s="11">
        <v>200018</v>
      </c>
      <c r="C20" s="11">
        <v>164</v>
      </c>
      <c r="D20" s="11">
        <v>5</v>
      </c>
      <c r="E20" s="11">
        <v>0</v>
      </c>
      <c r="F20" s="11">
        <f t="shared" si="1"/>
        <v>169</v>
      </c>
      <c r="G20" s="11">
        <f t="shared" si="3"/>
        <v>20</v>
      </c>
      <c r="H20" s="11">
        <f t="shared" si="2"/>
        <v>189</v>
      </c>
    </row>
    <row r="21" spans="1:8" x14ac:dyDescent="0.25">
      <c r="A21" t="str">
        <f t="shared" si="0"/>
        <v>City of Mount Vernon - 19</v>
      </c>
      <c r="B21" s="11">
        <v>200019</v>
      </c>
      <c r="C21" s="11">
        <v>125</v>
      </c>
      <c r="D21" s="11">
        <v>2</v>
      </c>
      <c r="E21" s="11">
        <v>0</v>
      </c>
      <c r="F21" s="11">
        <f t="shared" si="1"/>
        <v>127</v>
      </c>
      <c r="G21" s="11">
        <f t="shared" si="3"/>
        <v>37</v>
      </c>
      <c r="H21" s="11">
        <f t="shared" si="2"/>
        <v>164</v>
      </c>
    </row>
    <row r="22" spans="1:8" x14ac:dyDescent="0.25">
      <c r="A22" t="str">
        <f t="shared" si="0"/>
        <v>City of Mount Vernon - 20</v>
      </c>
      <c r="B22" s="11">
        <v>200020</v>
      </c>
      <c r="C22" s="11">
        <v>375</v>
      </c>
      <c r="D22" s="11">
        <v>16</v>
      </c>
      <c r="E22" s="11">
        <v>1</v>
      </c>
      <c r="F22" s="11">
        <f t="shared" si="1"/>
        <v>392</v>
      </c>
      <c r="G22" s="11">
        <f t="shared" si="3"/>
        <v>50</v>
      </c>
      <c r="H22" s="11">
        <f t="shared" si="2"/>
        <v>442</v>
      </c>
    </row>
    <row r="23" spans="1:8" x14ac:dyDescent="0.25">
      <c r="A23" t="str">
        <f t="shared" si="0"/>
        <v>City of Mount Vernon - 21</v>
      </c>
      <c r="B23" s="11">
        <v>200021</v>
      </c>
      <c r="C23" s="11">
        <v>115</v>
      </c>
      <c r="D23" s="11">
        <v>11</v>
      </c>
      <c r="E23" s="11">
        <v>0</v>
      </c>
      <c r="F23" s="11">
        <f t="shared" si="1"/>
        <v>126</v>
      </c>
      <c r="G23" s="11">
        <f t="shared" si="3"/>
        <v>46</v>
      </c>
      <c r="H23" s="11">
        <f t="shared" si="2"/>
        <v>172</v>
      </c>
    </row>
    <row r="24" spans="1:8" x14ac:dyDescent="0.25">
      <c r="A24" t="str">
        <f t="shared" si="0"/>
        <v>City of Mount Vernon - 22</v>
      </c>
      <c r="B24" s="11">
        <v>200022</v>
      </c>
      <c r="C24" s="11">
        <v>87</v>
      </c>
      <c r="D24" s="11">
        <v>4</v>
      </c>
      <c r="E24" s="11">
        <v>0</v>
      </c>
      <c r="F24" s="11">
        <f t="shared" si="1"/>
        <v>91</v>
      </c>
      <c r="G24" s="11">
        <f t="shared" si="3"/>
        <v>24</v>
      </c>
      <c r="H24" s="11">
        <f t="shared" si="2"/>
        <v>115</v>
      </c>
    </row>
    <row r="25" spans="1:8" x14ac:dyDescent="0.25">
      <c r="A25" s="22" t="str">
        <f t="shared" si="0"/>
        <v>City of Mount Vernon - 23</v>
      </c>
      <c r="B25" s="11">
        <v>200023</v>
      </c>
      <c r="C25" s="11">
        <v>69</v>
      </c>
      <c r="D25" s="11">
        <v>4</v>
      </c>
      <c r="E25" s="11">
        <v>0</v>
      </c>
      <c r="F25" s="23">
        <f t="shared" si="1"/>
        <v>73</v>
      </c>
      <c r="G25" s="23">
        <f t="shared" si="3"/>
        <v>20</v>
      </c>
      <c r="H25" s="23">
        <f t="shared" si="2"/>
        <v>93</v>
      </c>
    </row>
    <row r="26" spans="1:8" x14ac:dyDescent="0.25">
      <c r="A26" s="22" t="str">
        <f t="shared" si="0"/>
        <v>City of Mount Vernon - 24</v>
      </c>
      <c r="B26" s="11">
        <v>200024</v>
      </c>
      <c r="C26" s="11">
        <v>207</v>
      </c>
      <c r="D26" s="11">
        <v>15</v>
      </c>
      <c r="E26" s="11">
        <v>0</v>
      </c>
      <c r="F26" s="23">
        <f t="shared" si="1"/>
        <v>222</v>
      </c>
      <c r="G26" s="23">
        <f t="shared" si="3"/>
        <v>56</v>
      </c>
      <c r="H26" s="23">
        <f t="shared" si="2"/>
        <v>278</v>
      </c>
    </row>
    <row r="27" spans="1:8" x14ac:dyDescent="0.25">
      <c r="A27" s="22" t="str">
        <f t="shared" si="0"/>
        <v>City of Mount Vernon - 25</v>
      </c>
      <c r="B27" s="11">
        <v>200025</v>
      </c>
      <c r="C27" s="11">
        <v>0</v>
      </c>
      <c r="D27" s="11">
        <v>0</v>
      </c>
      <c r="E27" s="11">
        <v>0</v>
      </c>
      <c r="F27" s="23">
        <f t="shared" si="1"/>
        <v>0</v>
      </c>
      <c r="G27" s="23">
        <f t="shared" si="3"/>
        <v>1</v>
      </c>
      <c r="H27" s="23">
        <f t="shared" si="2"/>
        <v>1</v>
      </c>
    </row>
    <row r="28" spans="1:8" x14ac:dyDescent="0.25">
      <c r="A28" s="22" t="str">
        <f t="shared" si="0"/>
        <v>City of Mount Vernon - 26</v>
      </c>
      <c r="B28" s="11">
        <v>200026</v>
      </c>
      <c r="C28" s="11">
        <v>107</v>
      </c>
      <c r="D28" s="11">
        <v>9</v>
      </c>
      <c r="E28" s="11">
        <v>0</v>
      </c>
      <c r="F28" s="23">
        <f t="shared" si="1"/>
        <v>116</v>
      </c>
      <c r="G28" s="23">
        <f t="shared" si="3"/>
        <v>49</v>
      </c>
      <c r="H28" s="23">
        <f t="shared" si="2"/>
        <v>165</v>
      </c>
    </row>
    <row r="29" spans="1:8" x14ac:dyDescent="0.25">
      <c r="A29" s="22" t="str">
        <f t="shared" si="0"/>
        <v>City of Mount Vernon - 27</v>
      </c>
      <c r="B29" s="11">
        <v>200027</v>
      </c>
      <c r="C29" s="11">
        <v>176</v>
      </c>
      <c r="D29" s="11">
        <v>19</v>
      </c>
      <c r="E29" s="11">
        <v>1</v>
      </c>
      <c r="F29" s="23">
        <f t="shared" si="1"/>
        <v>196</v>
      </c>
      <c r="G29" s="23">
        <f t="shared" si="3"/>
        <v>72</v>
      </c>
      <c r="H29" s="23">
        <f t="shared" si="2"/>
        <v>268</v>
      </c>
    </row>
    <row r="30" spans="1:8" x14ac:dyDescent="0.25">
      <c r="A30" s="22" t="str">
        <f t="shared" si="0"/>
        <v>City of Mount Vernon - 28</v>
      </c>
      <c r="B30" s="11">
        <v>200028</v>
      </c>
      <c r="C30" s="11">
        <v>171</v>
      </c>
      <c r="D30" s="11">
        <v>17</v>
      </c>
      <c r="E30" s="11">
        <v>1</v>
      </c>
      <c r="F30" s="23">
        <f t="shared" si="1"/>
        <v>189</v>
      </c>
      <c r="G30" s="23">
        <f t="shared" si="3"/>
        <v>51</v>
      </c>
      <c r="H30" s="23">
        <f t="shared" si="2"/>
        <v>240</v>
      </c>
    </row>
    <row r="31" spans="1:8" x14ac:dyDescent="0.25">
      <c r="A31" s="22" t="str">
        <f t="shared" si="0"/>
        <v>City of Mount Vernon - 29</v>
      </c>
      <c r="B31" s="11">
        <v>200029</v>
      </c>
      <c r="C31" s="11">
        <v>333</v>
      </c>
      <c r="D31" s="11">
        <v>8</v>
      </c>
      <c r="E31" s="11">
        <v>0</v>
      </c>
      <c r="F31" s="23">
        <f t="shared" si="1"/>
        <v>341</v>
      </c>
      <c r="G31" s="23">
        <f t="shared" si="3"/>
        <v>31</v>
      </c>
      <c r="H31" s="23">
        <f t="shared" si="2"/>
        <v>372</v>
      </c>
    </row>
    <row r="32" spans="1:8" x14ac:dyDescent="0.25">
      <c r="A32" s="22" t="str">
        <f t="shared" si="0"/>
        <v>City of Mount Vernon - 30</v>
      </c>
      <c r="B32" s="11">
        <v>200030</v>
      </c>
      <c r="C32" s="11">
        <v>104</v>
      </c>
      <c r="D32" s="11">
        <v>2</v>
      </c>
      <c r="E32" s="11">
        <v>0</v>
      </c>
      <c r="F32" s="23">
        <f t="shared" si="1"/>
        <v>106</v>
      </c>
      <c r="G32" s="23">
        <f t="shared" si="3"/>
        <v>24</v>
      </c>
      <c r="H32" s="23">
        <f t="shared" si="2"/>
        <v>130</v>
      </c>
    </row>
    <row r="33" spans="1:8" x14ac:dyDescent="0.25">
      <c r="A33" s="22" t="str">
        <f t="shared" si="0"/>
        <v>City of Mount Vernon - 31</v>
      </c>
      <c r="B33" s="11">
        <v>200031</v>
      </c>
      <c r="C33" s="11">
        <v>80</v>
      </c>
      <c r="D33" s="11">
        <v>7</v>
      </c>
      <c r="E33" s="11">
        <v>0</v>
      </c>
      <c r="F33" s="23">
        <f t="shared" si="1"/>
        <v>87</v>
      </c>
      <c r="G33" s="23">
        <f t="shared" si="3"/>
        <v>24</v>
      </c>
      <c r="H33" s="23">
        <f t="shared" si="2"/>
        <v>111</v>
      </c>
    </row>
    <row r="34" spans="1:8" x14ac:dyDescent="0.25">
      <c r="A34" s="22" t="str">
        <f t="shared" si="0"/>
        <v>City of Mount Vernon - 32</v>
      </c>
      <c r="B34" s="11">
        <v>200032</v>
      </c>
      <c r="C34" s="11">
        <v>312</v>
      </c>
      <c r="D34" s="11">
        <v>15</v>
      </c>
      <c r="E34" s="11">
        <v>0</v>
      </c>
      <c r="F34" s="23">
        <f t="shared" si="1"/>
        <v>327</v>
      </c>
      <c r="G34" s="23">
        <f t="shared" si="3"/>
        <v>47</v>
      </c>
      <c r="H34" s="23">
        <f t="shared" si="2"/>
        <v>374</v>
      </c>
    </row>
    <row r="35" spans="1:8" x14ac:dyDescent="0.25">
      <c r="A35" s="22" t="str">
        <f t="shared" si="0"/>
        <v>City of Mount Vernon - 33</v>
      </c>
      <c r="B35" s="11">
        <v>200033</v>
      </c>
      <c r="C35" s="11">
        <v>163</v>
      </c>
      <c r="D35" s="11">
        <v>26</v>
      </c>
      <c r="E35" s="11">
        <v>0</v>
      </c>
      <c r="F35" s="23">
        <f t="shared" ref="F35:F66" si="4">SUM(C35:E35)</f>
        <v>189</v>
      </c>
      <c r="G35" s="23">
        <f t="shared" si="3"/>
        <v>92</v>
      </c>
      <c r="H35" s="23">
        <f t="shared" ref="H35:H66" si="5">VLOOKUP(B35,KEY,2,FALSE)</f>
        <v>281</v>
      </c>
    </row>
    <row r="36" spans="1:8" x14ac:dyDescent="0.25">
      <c r="A36" s="22" t="str">
        <f t="shared" si="0"/>
        <v>City of Mount Vernon - 34</v>
      </c>
      <c r="B36" s="11">
        <v>200034</v>
      </c>
      <c r="C36" s="11">
        <v>141</v>
      </c>
      <c r="D36" s="11">
        <v>21</v>
      </c>
      <c r="E36" s="11">
        <v>0</v>
      </c>
      <c r="F36" s="23">
        <f t="shared" si="4"/>
        <v>162</v>
      </c>
      <c r="G36" s="23">
        <f t="shared" si="3"/>
        <v>62</v>
      </c>
      <c r="H36" s="23">
        <f t="shared" si="5"/>
        <v>224</v>
      </c>
    </row>
    <row r="37" spans="1:8" x14ac:dyDescent="0.25">
      <c r="A37" s="22" t="str">
        <f t="shared" si="0"/>
        <v>City of Mount Vernon - 35</v>
      </c>
      <c r="B37" s="11">
        <v>200035</v>
      </c>
      <c r="C37" s="11">
        <v>131</v>
      </c>
      <c r="D37" s="11">
        <v>19</v>
      </c>
      <c r="E37" s="11">
        <v>0</v>
      </c>
      <c r="F37" s="23">
        <f t="shared" si="4"/>
        <v>150</v>
      </c>
      <c r="G37" s="23">
        <f t="shared" si="3"/>
        <v>50</v>
      </c>
      <c r="H37" s="23">
        <f t="shared" si="5"/>
        <v>200</v>
      </c>
    </row>
    <row r="38" spans="1:8" x14ac:dyDescent="0.25">
      <c r="A38" s="22" t="str">
        <f t="shared" si="0"/>
        <v>City of Mount Vernon - 36</v>
      </c>
      <c r="B38" s="11">
        <v>200036</v>
      </c>
      <c r="C38" s="11">
        <v>184</v>
      </c>
      <c r="D38" s="11">
        <v>13</v>
      </c>
      <c r="E38" s="11">
        <v>0</v>
      </c>
      <c r="F38" s="23">
        <f t="shared" si="4"/>
        <v>197</v>
      </c>
      <c r="G38" s="23">
        <f t="shared" si="3"/>
        <v>35</v>
      </c>
      <c r="H38" s="23">
        <f t="shared" si="5"/>
        <v>232</v>
      </c>
    </row>
    <row r="39" spans="1:8" x14ac:dyDescent="0.25">
      <c r="A39" s="22" t="str">
        <f t="shared" si="0"/>
        <v>City of Mount Vernon - 37</v>
      </c>
      <c r="B39" s="11">
        <v>200037</v>
      </c>
      <c r="C39" s="11">
        <v>186</v>
      </c>
      <c r="D39" s="11">
        <v>8</v>
      </c>
      <c r="E39" s="11">
        <v>0</v>
      </c>
      <c r="F39" s="23">
        <f t="shared" si="4"/>
        <v>194</v>
      </c>
      <c r="G39" s="23">
        <f t="shared" si="3"/>
        <v>42</v>
      </c>
      <c r="H39" s="23">
        <f t="shared" si="5"/>
        <v>236</v>
      </c>
    </row>
    <row r="40" spans="1:8" x14ac:dyDescent="0.25">
      <c r="A40" s="22" t="str">
        <f t="shared" si="0"/>
        <v>City of Mount Vernon - 38</v>
      </c>
      <c r="B40" s="11">
        <v>200038</v>
      </c>
      <c r="C40" s="11">
        <v>183</v>
      </c>
      <c r="D40" s="11">
        <v>21</v>
      </c>
      <c r="E40" s="11">
        <v>1</v>
      </c>
      <c r="F40" s="23">
        <f t="shared" si="4"/>
        <v>205</v>
      </c>
      <c r="G40" s="23">
        <f t="shared" si="3"/>
        <v>65</v>
      </c>
      <c r="H40" s="23">
        <f t="shared" si="5"/>
        <v>270</v>
      </c>
    </row>
    <row r="41" spans="1:8" x14ac:dyDescent="0.25">
      <c r="A41" s="22" t="str">
        <f t="shared" si="0"/>
        <v>City of Mount Vernon - 39</v>
      </c>
      <c r="B41" s="11">
        <v>200039</v>
      </c>
      <c r="C41" s="11">
        <v>308</v>
      </c>
      <c r="D41" s="11">
        <v>33</v>
      </c>
      <c r="E41" s="11">
        <v>0</v>
      </c>
      <c r="F41" s="23">
        <f t="shared" si="4"/>
        <v>341</v>
      </c>
      <c r="G41" s="23">
        <f t="shared" si="3"/>
        <v>88</v>
      </c>
      <c r="H41" s="23">
        <f t="shared" si="5"/>
        <v>429</v>
      </c>
    </row>
    <row r="42" spans="1:8" x14ac:dyDescent="0.25">
      <c r="A42" s="22" t="str">
        <f t="shared" si="0"/>
        <v>City of Mount Vernon - 40</v>
      </c>
      <c r="B42" s="11">
        <v>200040</v>
      </c>
      <c r="C42" s="11">
        <v>177</v>
      </c>
      <c r="D42" s="11">
        <v>23</v>
      </c>
      <c r="E42" s="11">
        <v>2</v>
      </c>
      <c r="F42" s="23">
        <f t="shared" si="4"/>
        <v>202</v>
      </c>
      <c r="G42" s="23">
        <f t="shared" si="3"/>
        <v>85</v>
      </c>
      <c r="H42" s="23">
        <f t="shared" si="5"/>
        <v>287</v>
      </c>
    </row>
    <row r="43" spans="1:8" x14ac:dyDescent="0.25">
      <c r="A43" s="22" t="str">
        <f t="shared" si="0"/>
        <v>City of Mount Vernon - 41</v>
      </c>
      <c r="B43" s="11">
        <v>200041</v>
      </c>
      <c r="C43" s="11">
        <v>239</v>
      </c>
      <c r="D43" s="11">
        <v>24</v>
      </c>
      <c r="E43" s="11">
        <v>0</v>
      </c>
      <c r="F43" s="23">
        <f t="shared" si="4"/>
        <v>263</v>
      </c>
      <c r="G43" s="23">
        <f t="shared" si="3"/>
        <v>46</v>
      </c>
      <c r="H43" s="23">
        <f t="shared" si="5"/>
        <v>309</v>
      </c>
    </row>
    <row r="44" spans="1:8" x14ac:dyDescent="0.25">
      <c r="A44" s="22" t="str">
        <f t="shared" si="0"/>
        <v>City of Mount Vernon - 42</v>
      </c>
      <c r="B44" s="11">
        <v>200042</v>
      </c>
      <c r="C44" s="11">
        <v>248</v>
      </c>
      <c r="D44" s="11">
        <v>11</v>
      </c>
      <c r="E44" s="11">
        <v>0</v>
      </c>
      <c r="F44" s="23">
        <f t="shared" si="4"/>
        <v>259</v>
      </c>
      <c r="G44" s="23">
        <f t="shared" si="3"/>
        <v>37</v>
      </c>
      <c r="H44" s="23">
        <f t="shared" si="5"/>
        <v>296</v>
      </c>
    </row>
    <row r="45" spans="1:8" x14ac:dyDescent="0.25">
      <c r="A45" s="22" t="str">
        <f t="shared" si="0"/>
        <v>City of Mount Vernon - 43</v>
      </c>
      <c r="B45" s="11">
        <v>200043</v>
      </c>
      <c r="C45" s="11">
        <v>332</v>
      </c>
      <c r="D45" s="11">
        <v>28</v>
      </c>
      <c r="E45" s="11">
        <v>0</v>
      </c>
      <c r="F45" s="23">
        <f t="shared" si="4"/>
        <v>360</v>
      </c>
      <c r="G45" s="23">
        <f t="shared" si="3"/>
        <v>74</v>
      </c>
      <c r="H45" s="23">
        <f t="shared" si="5"/>
        <v>434</v>
      </c>
    </row>
    <row r="46" spans="1:8" x14ac:dyDescent="0.25">
      <c r="A46" s="22" t="str">
        <f t="shared" si="0"/>
        <v>City of Mount Vernon - 44</v>
      </c>
      <c r="B46" s="11">
        <v>200044</v>
      </c>
      <c r="C46" s="11">
        <v>20</v>
      </c>
      <c r="D46" s="11">
        <v>2</v>
      </c>
      <c r="E46" s="11">
        <v>0</v>
      </c>
      <c r="F46" s="23">
        <f t="shared" si="4"/>
        <v>22</v>
      </c>
      <c r="G46" s="23">
        <f t="shared" si="3"/>
        <v>4</v>
      </c>
      <c r="H46" s="23">
        <f t="shared" si="5"/>
        <v>26</v>
      </c>
    </row>
    <row r="47" spans="1:8" x14ac:dyDescent="0.25">
      <c r="A47" s="22" t="str">
        <f t="shared" si="0"/>
        <v>City of Mount Vernon - 45</v>
      </c>
      <c r="B47" s="11">
        <v>200045</v>
      </c>
      <c r="C47" s="11">
        <v>317</v>
      </c>
      <c r="D47" s="11">
        <v>28</v>
      </c>
      <c r="E47" s="11">
        <v>1</v>
      </c>
      <c r="F47" s="23">
        <f t="shared" si="4"/>
        <v>346</v>
      </c>
      <c r="G47" s="23">
        <f t="shared" si="3"/>
        <v>80</v>
      </c>
      <c r="H47" s="23">
        <f t="shared" si="5"/>
        <v>426</v>
      </c>
    </row>
    <row r="48" spans="1:8" x14ac:dyDescent="0.25">
      <c r="A48" s="22" t="str">
        <f t="shared" si="0"/>
        <v>City of Mount Vernon - 46</v>
      </c>
      <c r="B48" s="11">
        <v>200046</v>
      </c>
      <c r="C48" s="11">
        <v>202</v>
      </c>
      <c r="D48" s="11">
        <v>29</v>
      </c>
      <c r="E48" s="11">
        <v>2</v>
      </c>
      <c r="F48" s="23">
        <f t="shared" si="4"/>
        <v>233</v>
      </c>
      <c r="G48" s="23">
        <f t="shared" si="3"/>
        <v>83</v>
      </c>
      <c r="H48" s="23">
        <f t="shared" si="5"/>
        <v>316</v>
      </c>
    </row>
    <row r="49" spans="1:8" x14ac:dyDescent="0.25">
      <c r="A49" s="22" t="str">
        <f t="shared" si="0"/>
        <v>City of Mount Vernon - 47</v>
      </c>
      <c r="B49" s="11">
        <v>200047</v>
      </c>
      <c r="C49" s="11">
        <v>294</v>
      </c>
      <c r="D49" s="11">
        <v>38</v>
      </c>
      <c r="E49" s="11">
        <v>0</v>
      </c>
      <c r="F49" s="23">
        <f t="shared" si="4"/>
        <v>332</v>
      </c>
      <c r="G49" s="23">
        <f t="shared" si="3"/>
        <v>152</v>
      </c>
      <c r="H49" s="23">
        <f t="shared" si="5"/>
        <v>484</v>
      </c>
    </row>
    <row r="50" spans="1:8" x14ac:dyDescent="0.25">
      <c r="A50" s="22" t="str">
        <f t="shared" si="0"/>
        <v>City of Mount Vernon - 48</v>
      </c>
      <c r="B50" s="11">
        <v>200048</v>
      </c>
      <c r="C50" s="11">
        <v>268</v>
      </c>
      <c r="D50" s="11">
        <v>18</v>
      </c>
      <c r="E50" s="11">
        <v>3</v>
      </c>
      <c r="F50" s="23">
        <f t="shared" si="4"/>
        <v>289</v>
      </c>
      <c r="G50" s="23">
        <f t="shared" si="3"/>
        <v>83</v>
      </c>
      <c r="H50" s="23">
        <f t="shared" si="5"/>
        <v>372</v>
      </c>
    </row>
    <row r="51" spans="1:8" x14ac:dyDescent="0.25">
      <c r="A51" s="22" t="str">
        <f t="shared" si="0"/>
        <v>City of Mount Vernon - 49</v>
      </c>
      <c r="B51" s="11">
        <v>200049</v>
      </c>
      <c r="C51" s="11">
        <v>153</v>
      </c>
      <c r="D51" s="11">
        <v>29</v>
      </c>
      <c r="E51" s="11">
        <v>0</v>
      </c>
      <c r="F51" s="23">
        <f t="shared" si="4"/>
        <v>182</v>
      </c>
      <c r="G51" s="23">
        <f t="shared" si="3"/>
        <v>66</v>
      </c>
      <c r="H51" s="23">
        <f t="shared" si="5"/>
        <v>248</v>
      </c>
    </row>
    <row r="52" spans="1:8" x14ac:dyDescent="0.25">
      <c r="A52" s="22" t="str">
        <f t="shared" si="0"/>
        <v>City of Mount Vernon - 50</v>
      </c>
      <c r="B52" s="11">
        <v>200050</v>
      </c>
      <c r="C52" s="11">
        <v>121</v>
      </c>
      <c r="D52" s="11">
        <v>17</v>
      </c>
      <c r="E52" s="11">
        <v>0</v>
      </c>
      <c r="F52" s="23">
        <f t="shared" si="4"/>
        <v>138</v>
      </c>
      <c r="G52" s="23">
        <f t="shared" si="3"/>
        <v>45</v>
      </c>
      <c r="H52" s="23">
        <f t="shared" si="5"/>
        <v>183</v>
      </c>
    </row>
    <row r="53" spans="1:8" x14ac:dyDescent="0.25">
      <c r="A53" s="22" t="str">
        <f t="shared" si="0"/>
        <v>City of Mount Vernon - 51</v>
      </c>
      <c r="B53" s="11">
        <v>200051</v>
      </c>
      <c r="C53" s="11">
        <v>65</v>
      </c>
      <c r="D53" s="11">
        <v>12</v>
      </c>
      <c r="E53" s="11">
        <v>0</v>
      </c>
      <c r="F53" s="23">
        <f t="shared" si="4"/>
        <v>77</v>
      </c>
      <c r="G53" s="23">
        <f t="shared" si="3"/>
        <v>23</v>
      </c>
      <c r="H53" s="23">
        <f t="shared" si="5"/>
        <v>100</v>
      </c>
    </row>
    <row r="54" spans="1:8" x14ac:dyDescent="0.25">
      <c r="A54" s="22" t="str">
        <f t="shared" si="0"/>
        <v>City of Mount Vernon - 52</v>
      </c>
      <c r="B54" s="11">
        <v>200052</v>
      </c>
      <c r="C54" s="11">
        <v>98</v>
      </c>
      <c r="D54" s="11">
        <v>3</v>
      </c>
      <c r="E54" s="11">
        <v>0</v>
      </c>
      <c r="F54" s="23">
        <f t="shared" si="4"/>
        <v>101</v>
      </c>
      <c r="G54" s="23">
        <f t="shared" si="3"/>
        <v>19</v>
      </c>
      <c r="H54" s="23">
        <f t="shared" si="5"/>
        <v>120</v>
      </c>
    </row>
    <row r="55" spans="1:8" x14ac:dyDescent="0.25">
      <c r="A55" s="22" t="str">
        <f t="shared" si="0"/>
        <v>City of Mount Vernon - 53</v>
      </c>
      <c r="B55" s="11">
        <v>200053</v>
      </c>
      <c r="C55" s="11">
        <v>153</v>
      </c>
      <c r="D55" s="11">
        <v>29</v>
      </c>
      <c r="E55" s="11">
        <v>0</v>
      </c>
      <c r="F55" s="23">
        <f t="shared" si="4"/>
        <v>182</v>
      </c>
      <c r="G55" s="23">
        <f t="shared" si="3"/>
        <v>67</v>
      </c>
      <c r="H55" s="23">
        <f t="shared" si="5"/>
        <v>249</v>
      </c>
    </row>
    <row r="56" spans="1:8" x14ac:dyDescent="0.25">
      <c r="A56" s="22" t="str">
        <f t="shared" si="0"/>
        <v>City of Mount Vernon - 54</v>
      </c>
      <c r="B56" s="11">
        <v>200054</v>
      </c>
      <c r="C56" s="11">
        <v>101</v>
      </c>
      <c r="D56" s="11">
        <v>9</v>
      </c>
      <c r="E56" s="11">
        <v>1</v>
      </c>
      <c r="F56" s="23">
        <f t="shared" si="4"/>
        <v>111</v>
      </c>
      <c r="G56" s="23">
        <f t="shared" si="3"/>
        <v>38</v>
      </c>
      <c r="H56" s="23">
        <f t="shared" si="5"/>
        <v>149</v>
      </c>
    </row>
    <row r="57" spans="1:8" x14ac:dyDescent="0.25">
      <c r="A57" s="22" t="str">
        <f t="shared" si="0"/>
        <v>City of Mount Vernon - 55</v>
      </c>
      <c r="B57" s="11">
        <v>200055</v>
      </c>
      <c r="C57" s="11">
        <v>105</v>
      </c>
      <c r="D57" s="11">
        <v>5</v>
      </c>
      <c r="E57" s="11">
        <v>0</v>
      </c>
      <c r="F57" s="23">
        <f t="shared" si="4"/>
        <v>110</v>
      </c>
      <c r="G57" s="23">
        <f t="shared" si="3"/>
        <v>21</v>
      </c>
      <c r="H57" s="23">
        <f t="shared" si="5"/>
        <v>131</v>
      </c>
    </row>
    <row r="58" spans="1:8" x14ac:dyDescent="0.25">
      <c r="A58" s="22" t="str">
        <f t="shared" si="0"/>
        <v>City of Mount Vernon - 56</v>
      </c>
      <c r="B58" s="11">
        <v>200056</v>
      </c>
      <c r="C58" s="11">
        <v>152</v>
      </c>
      <c r="D58" s="11">
        <v>9</v>
      </c>
      <c r="E58" s="11">
        <v>0</v>
      </c>
      <c r="F58" s="23">
        <f t="shared" si="4"/>
        <v>161</v>
      </c>
      <c r="G58" s="23">
        <f t="shared" si="3"/>
        <v>25</v>
      </c>
      <c r="H58" s="23">
        <f t="shared" si="5"/>
        <v>186</v>
      </c>
    </row>
    <row r="59" spans="1:8" x14ac:dyDescent="0.25">
      <c r="A59" s="22" t="str">
        <f t="shared" si="0"/>
        <v>City of Mount Vernon - 57</v>
      </c>
      <c r="B59" s="11">
        <v>200057</v>
      </c>
      <c r="C59" s="11">
        <v>18</v>
      </c>
      <c r="D59" s="11">
        <v>1</v>
      </c>
      <c r="E59" s="11">
        <v>0</v>
      </c>
      <c r="F59" s="23">
        <f t="shared" si="4"/>
        <v>19</v>
      </c>
      <c r="G59" s="23">
        <f t="shared" si="3"/>
        <v>3</v>
      </c>
      <c r="H59" s="23">
        <f t="shared" si="5"/>
        <v>22</v>
      </c>
    </row>
    <row r="60" spans="1:8" x14ac:dyDescent="0.25">
      <c r="A60" s="22" t="str">
        <f t="shared" si="0"/>
        <v>City of Mount Vernon - 58</v>
      </c>
      <c r="B60" s="11">
        <v>200058</v>
      </c>
      <c r="C60" s="11">
        <v>21</v>
      </c>
      <c r="D60" s="11">
        <v>5</v>
      </c>
      <c r="E60" s="11">
        <v>0</v>
      </c>
      <c r="F60" s="23">
        <f t="shared" si="4"/>
        <v>26</v>
      </c>
      <c r="G60" s="23">
        <f t="shared" si="3"/>
        <v>4</v>
      </c>
      <c r="H60" s="23">
        <f t="shared" si="5"/>
        <v>30</v>
      </c>
    </row>
    <row r="61" spans="1:8" x14ac:dyDescent="0.25">
      <c r="A61" s="22" t="str">
        <f t="shared" si="0"/>
        <v>City of Mount Vernon - 59</v>
      </c>
      <c r="B61" s="11">
        <v>200059</v>
      </c>
      <c r="C61" s="11">
        <v>6</v>
      </c>
      <c r="D61" s="11">
        <v>0</v>
      </c>
      <c r="E61" s="11">
        <v>0</v>
      </c>
      <c r="F61" s="23">
        <f t="shared" si="4"/>
        <v>6</v>
      </c>
      <c r="G61" s="23">
        <f t="shared" si="3"/>
        <v>5</v>
      </c>
      <c r="H61" s="23">
        <f t="shared" si="5"/>
        <v>11</v>
      </c>
    </row>
    <row r="62" spans="1:8" x14ac:dyDescent="0.25">
      <c r="A62" s="22" t="str">
        <f t="shared" si="0"/>
        <v>City of Mount Vernon - 60</v>
      </c>
      <c r="B62" s="11">
        <v>200060</v>
      </c>
      <c r="C62" s="11">
        <v>16</v>
      </c>
      <c r="D62" s="11">
        <v>0</v>
      </c>
      <c r="E62" s="11">
        <v>0</v>
      </c>
      <c r="F62" s="23">
        <f t="shared" si="4"/>
        <v>16</v>
      </c>
      <c r="G62" s="23">
        <f t="shared" si="3"/>
        <v>6</v>
      </c>
      <c r="H62" s="23">
        <f t="shared" si="5"/>
        <v>22</v>
      </c>
    </row>
    <row r="63" spans="1:8" x14ac:dyDescent="0.25">
      <c r="A63" s="22" t="str">
        <f t="shared" si="0"/>
        <v>City of Mount Vernon - 61</v>
      </c>
      <c r="B63" s="11">
        <v>200061</v>
      </c>
      <c r="C63" s="11">
        <v>188</v>
      </c>
      <c r="D63" s="11">
        <v>6</v>
      </c>
      <c r="E63" s="11">
        <v>0</v>
      </c>
      <c r="F63" s="23">
        <f t="shared" si="4"/>
        <v>194</v>
      </c>
      <c r="G63" s="23">
        <f t="shared" si="3"/>
        <v>39</v>
      </c>
      <c r="H63" s="23">
        <f t="shared" si="5"/>
        <v>233</v>
      </c>
    </row>
    <row r="64" spans="1:8" x14ac:dyDescent="0.25">
      <c r="A64" s="22" t="str">
        <f t="shared" si="0"/>
        <v>City of Mount Vernon - 62</v>
      </c>
      <c r="B64" s="11">
        <v>200062</v>
      </c>
      <c r="C64" s="11">
        <v>76</v>
      </c>
      <c r="D64" s="11">
        <v>12</v>
      </c>
      <c r="E64" s="11">
        <v>0</v>
      </c>
      <c r="F64" s="23">
        <f t="shared" si="4"/>
        <v>88</v>
      </c>
      <c r="G64" s="23">
        <f t="shared" si="3"/>
        <v>9</v>
      </c>
      <c r="H64" s="23">
        <f t="shared" si="5"/>
        <v>97</v>
      </c>
    </row>
    <row r="65" spans="1:8" x14ac:dyDescent="0.25">
      <c r="A65" s="22" t="str">
        <f t="shared" si="0"/>
        <v>City of Mount Vernon - 64</v>
      </c>
      <c r="B65" s="11">
        <v>200064</v>
      </c>
      <c r="C65" s="11">
        <v>254</v>
      </c>
      <c r="D65" s="11">
        <v>17</v>
      </c>
      <c r="E65" s="11">
        <v>0</v>
      </c>
      <c r="F65" s="23">
        <f t="shared" si="4"/>
        <v>271</v>
      </c>
      <c r="G65" s="23">
        <f t="shared" si="3"/>
        <v>47</v>
      </c>
      <c r="H65" s="23">
        <f t="shared" si="5"/>
        <v>318</v>
      </c>
    </row>
    <row r="66" spans="1:8" x14ac:dyDescent="0.25">
      <c r="A66" s="22" t="str">
        <f t="shared" si="0"/>
        <v>City of Mount Vernon - 65</v>
      </c>
      <c r="B66" s="11">
        <v>200065</v>
      </c>
      <c r="C66" s="11">
        <v>157</v>
      </c>
      <c r="D66" s="11">
        <v>10</v>
      </c>
      <c r="E66" s="11">
        <v>0</v>
      </c>
      <c r="F66" s="23">
        <f t="shared" si="4"/>
        <v>167</v>
      </c>
      <c r="G66" s="23">
        <f t="shared" si="3"/>
        <v>28</v>
      </c>
      <c r="H66" s="23">
        <f t="shared" si="5"/>
        <v>195</v>
      </c>
    </row>
    <row r="67" spans="1:8" x14ac:dyDescent="0.25">
      <c r="A67" s="22" t="str">
        <f t="shared" ref="A67:A142" si="6">VLOOKUP(B67,KEY,3,FALSE)</f>
        <v>City of Mount Vernon - 66</v>
      </c>
      <c r="B67" s="11">
        <v>200066</v>
      </c>
      <c r="C67" s="11">
        <v>18</v>
      </c>
      <c r="D67" s="11">
        <v>1</v>
      </c>
      <c r="E67" s="11">
        <v>0</v>
      </c>
      <c r="F67" s="23">
        <f t="shared" ref="F67:F72" si="7">SUM(C67:E67)</f>
        <v>19</v>
      </c>
      <c r="G67" s="23">
        <f t="shared" si="3"/>
        <v>8</v>
      </c>
      <c r="H67" s="23">
        <f t="shared" ref="H67:H72" si="8">VLOOKUP(B67,KEY,2,FALSE)</f>
        <v>27</v>
      </c>
    </row>
    <row r="68" spans="1:8" x14ac:dyDescent="0.25">
      <c r="A68" s="22" t="str">
        <f t="shared" si="6"/>
        <v>City of Mount Vernon - 67</v>
      </c>
      <c r="B68" s="11">
        <v>200067</v>
      </c>
      <c r="C68" s="11">
        <v>90</v>
      </c>
      <c r="D68" s="11">
        <v>11</v>
      </c>
      <c r="E68" s="11">
        <v>0</v>
      </c>
      <c r="F68" s="23">
        <f t="shared" si="7"/>
        <v>101</v>
      </c>
      <c r="G68" s="23">
        <f>SUM(H68-F68)</f>
        <v>32</v>
      </c>
      <c r="H68" s="23">
        <f t="shared" si="8"/>
        <v>133</v>
      </c>
    </row>
    <row r="69" spans="1:8" x14ac:dyDescent="0.25">
      <c r="A69" s="22" t="str">
        <f t="shared" si="6"/>
        <v>City of Mount Vernon - 68</v>
      </c>
      <c r="B69" s="11">
        <v>200068</v>
      </c>
      <c r="C69" s="11">
        <v>201</v>
      </c>
      <c r="D69" s="11">
        <v>10</v>
      </c>
      <c r="E69" s="11">
        <v>0</v>
      </c>
      <c r="F69" s="23">
        <f t="shared" si="7"/>
        <v>211</v>
      </c>
      <c r="G69" s="23">
        <f>SUM(H69-F69)</f>
        <v>22</v>
      </c>
      <c r="H69" s="23">
        <f t="shared" si="8"/>
        <v>233</v>
      </c>
    </row>
    <row r="70" spans="1:8" x14ac:dyDescent="0.25">
      <c r="A70" s="22" t="str">
        <f t="shared" si="6"/>
        <v>City of Mount Vernon - 69</v>
      </c>
      <c r="B70" s="11">
        <v>200069</v>
      </c>
      <c r="C70" s="11">
        <v>172</v>
      </c>
      <c r="D70" s="11">
        <v>14</v>
      </c>
      <c r="E70" s="11">
        <v>0</v>
      </c>
      <c r="F70" s="23">
        <f t="shared" si="7"/>
        <v>186</v>
      </c>
      <c r="G70" s="23">
        <f>SUM(H70-F70)</f>
        <v>20</v>
      </c>
      <c r="H70" s="23">
        <f t="shared" si="8"/>
        <v>206</v>
      </c>
    </row>
    <row r="71" spans="1:8" x14ac:dyDescent="0.25">
      <c r="A71" s="22" t="str">
        <f t="shared" si="6"/>
        <v>City of Mount Vernon - 70</v>
      </c>
      <c r="B71" s="11">
        <v>200070</v>
      </c>
      <c r="C71" s="11">
        <v>13</v>
      </c>
      <c r="D71" s="11">
        <v>1</v>
      </c>
      <c r="E71" s="11">
        <v>0</v>
      </c>
      <c r="F71" s="23">
        <f t="shared" si="7"/>
        <v>14</v>
      </c>
      <c r="G71" s="23">
        <f>SUM(H71-F71)</f>
        <v>5</v>
      </c>
      <c r="H71" s="23">
        <f t="shared" si="8"/>
        <v>19</v>
      </c>
    </row>
    <row r="72" spans="1:8" x14ac:dyDescent="0.25">
      <c r="A72" s="22" t="str">
        <f t="shared" si="6"/>
        <v>City of Mount Vernon - 71</v>
      </c>
      <c r="B72" s="11">
        <v>200071</v>
      </c>
      <c r="C72" s="11">
        <v>0</v>
      </c>
      <c r="D72" s="11">
        <v>0</v>
      </c>
      <c r="E72" s="11">
        <v>0</v>
      </c>
      <c r="F72" s="23">
        <f t="shared" si="7"/>
        <v>0</v>
      </c>
      <c r="G72" s="23">
        <f>SUM(H72-F72)</f>
        <v>0</v>
      </c>
      <c r="H72" s="23">
        <f t="shared" si="8"/>
        <v>0</v>
      </c>
    </row>
    <row r="73" spans="1:8" x14ac:dyDescent="0.25">
      <c r="A73" s="22" t="str">
        <f t="shared" si="6"/>
        <v>City of Mount Vernon - 72</v>
      </c>
      <c r="B73" s="11">
        <v>200072</v>
      </c>
      <c r="C73" s="11">
        <v>2</v>
      </c>
      <c r="D73" s="11">
        <v>0</v>
      </c>
      <c r="E73" s="11">
        <v>0</v>
      </c>
      <c r="F73" s="23">
        <f t="shared" ref="F73:F142" si="9">SUM(C73:E73)</f>
        <v>2</v>
      </c>
      <c r="G73" s="23">
        <f t="shared" ref="G73:G142" si="10">SUM(H73-F73)</f>
        <v>1</v>
      </c>
      <c r="H73" s="23">
        <f t="shared" ref="H73:H142" si="11">VLOOKUP(B73,KEY,2,FALSE)</f>
        <v>3</v>
      </c>
    </row>
    <row r="74" spans="1:8" x14ac:dyDescent="0.25">
      <c r="A74" s="22" t="str">
        <f t="shared" si="6"/>
        <v>City of Mount Vernon - 73</v>
      </c>
      <c r="B74" s="11">
        <v>200073</v>
      </c>
      <c r="C74" s="11">
        <v>72</v>
      </c>
      <c r="D74" s="11">
        <v>5</v>
      </c>
      <c r="E74" s="11">
        <v>0</v>
      </c>
      <c r="F74" s="23">
        <f t="shared" si="9"/>
        <v>77</v>
      </c>
      <c r="G74" s="23">
        <f t="shared" si="10"/>
        <v>20</v>
      </c>
      <c r="H74" s="23">
        <f t="shared" si="11"/>
        <v>97</v>
      </c>
    </row>
    <row r="75" spans="1:8" x14ac:dyDescent="0.25">
      <c r="A75" s="22" t="str">
        <f t="shared" si="6"/>
        <v>City of Mount Vernon - 74</v>
      </c>
      <c r="B75" s="11">
        <v>200074</v>
      </c>
      <c r="C75" s="11">
        <v>5</v>
      </c>
      <c r="D75" s="11">
        <v>3</v>
      </c>
      <c r="E75" s="11">
        <v>0</v>
      </c>
      <c r="F75" s="23">
        <f t="shared" si="9"/>
        <v>8</v>
      </c>
      <c r="G75" s="23">
        <f t="shared" si="10"/>
        <v>3</v>
      </c>
      <c r="H75" s="23">
        <f t="shared" si="11"/>
        <v>11</v>
      </c>
    </row>
    <row r="76" spans="1:8" ht="13.8" thickBot="1" x14ac:dyDescent="0.3">
      <c r="A76" s="18" t="str">
        <f t="shared" si="6"/>
        <v>City of Mount Vernon - 76</v>
      </c>
      <c r="B76" s="19">
        <v>200076</v>
      </c>
      <c r="C76" s="19">
        <v>160</v>
      </c>
      <c r="D76" s="19">
        <v>12</v>
      </c>
      <c r="E76" s="19">
        <v>0</v>
      </c>
      <c r="F76" s="19">
        <f t="shared" si="9"/>
        <v>172</v>
      </c>
      <c r="G76" s="19">
        <f t="shared" si="10"/>
        <v>30</v>
      </c>
      <c r="H76" s="19">
        <f t="shared" si="11"/>
        <v>202</v>
      </c>
    </row>
    <row r="77" spans="1:8" x14ac:dyDescent="0.25">
      <c r="A77" s="22"/>
      <c r="B77" s="13" t="s">
        <v>977</v>
      </c>
      <c r="C77" s="11">
        <f t="shared" ref="C77:H77" si="12">SUM(C3:C76)</f>
        <v>12031</v>
      </c>
      <c r="D77" s="11">
        <f t="shared" si="12"/>
        <v>816</v>
      </c>
      <c r="E77" s="11">
        <f t="shared" si="12"/>
        <v>14</v>
      </c>
      <c r="F77" s="11">
        <f t="shared" si="12"/>
        <v>12861</v>
      </c>
      <c r="G77" s="11">
        <f t="shared" si="12"/>
        <v>2722</v>
      </c>
      <c r="H77" s="11">
        <f t="shared" si="12"/>
        <v>15583</v>
      </c>
    </row>
    <row r="78" spans="1:8" x14ac:dyDescent="0.25">
      <c r="A78" s="22" t="str">
        <f t="shared" si="6"/>
        <v>City of Yonkers Ward 1 ED 1</v>
      </c>
      <c r="B78" s="11">
        <v>250101</v>
      </c>
      <c r="C78" s="11">
        <v>284</v>
      </c>
      <c r="D78" s="11">
        <v>33</v>
      </c>
      <c r="E78" s="11">
        <v>2</v>
      </c>
      <c r="F78" s="23">
        <f t="shared" si="9"/>
        <v>319</v>
      </c>
      <c r="G78" s="23">
        <f t="shared" si="10"/>
        <v>65</v>
      </c>
      <c r="H78" s="23">
        <f t="shared" si="11"/>
        <v>384</v>
      </c>
    </row>
    <row r="79" spans="1:8" x14ac:dyDescent="0.25">
      <c r="A79" s="22" t="str">
        <f t="shared" si="6"/>
        <v>City of Yonkers Ward 1 ED 2</v>
      </c>
      <c r="B79" s="11">
        <v>250102</v>
      </c>
      <c r="C79" s="11">
        <v>79</v>
      </c>
      <c r="D79" s="11">
        <v>7</v>
      </c>
      <c r="E79" s="11">
        <v>0</v>
      </c>
      <c r="F79" s="23">
        <f t="shared" si="9"/>
        <v>86</v>
      </c>
      <c r="G79" s="23">
        <f t="shared" si="10"/>
        <v>25</v>
      </c>
      <c r="H79" s="23">
        <f t="shared" si="11"/>
        <v>111</v>
      </c>
    </row>
    <row r="80" spans="1:8" x14ac:dyDescent="0.25">
      <c r="A80" s="22" t="str">
        <f t="shared" si="6"/>
        <v>City of Yonkers Ward 1 ED 3</v>
      </c>
      <c r="B80" s="11">
        <v>250103</v>
      </c>
      <c r="C80" s="11">
        <v>14</v>
      </c>
      <c r="D80" s="11">
        <v>3</v>
      </c>
      <c r="E80" s="11">
        <v>0</v>
      </c>
      <c r="F80" s="23">
        <f t="shared" si="9"/>
        <v>17</v>
      </c>
      <c r="G80" s="23">
        <f t="shared" si="10"/>
        <v>7</v>
      </c>
      <c r="H80" s="23">
        <f t="shared" si="11"/>
        <v>24</v>
      </c>
    </row>
    <row r="81" spans="1:8" x14ac:dyDescent="0.25">
      <c r="A81" s="22" t="str">
        <f t="shared" si="6"/>
        <v>City of Yonkers Ward 1 ED 4</v>
      </c>
      <c r="B81" s="11">
        <v>250104</v>
      </c>
      <c r="C81" s="11">
        <v>14</v>
      </c>
      <c r="D81" s="11">
        <v>2</v>
      </c>
      <c r="E81" s="11">
        <v>0</v>
      </c>
      <c r="F81" s="23">
        <f t="shared" si="9"/>
        <v>16</v>
      </c>
      <c r="G81" s="23">
        <f t="shared" si="10"/>
        <v>8</v>
      </c>
      <c r="H81" s="23">
        <f t="shared" si="11"/>
        <v>24</v>
      </c>
    </row>
    <row r="82" spans="1:8" x14ac:dyDescent="0.25">
      <c r="A82" s="22" t="str">
        <f t="shared" si="6"/>
        <v>City of Yonkers Ward 1 ED 7</v>
      </c>
      <c r="B82" s="11">
        <v>250107</v>
      </c>
      <c r="C82" s="11">
        <v>161</v>
      </c>
      <c r="D82" s="11">
        <v>16</v>
      </c>
      <c r="E82" s="11">
        <v>0</v>
      </c>
      <c r="F82" s="23">
        <f t="shared" si="9"/>
        <v>177</v>
      </c>
      <c r="G82" s="23">
        <f t="shared" si="10"/>
        <v>32</v>
      </c>
      <c r="H82" s="23">
        <f t="shared" si="11"/>
        <v>209</v>
      </c>
    </row>
    <row r="83" spans="1:8" x14ac:dyDescent="0.25">
      <c r="A83" s="22" t="str">
        <f t="shared" si="6"/>
        <v>City of Yonkers Ward 1 ED 8</v>
      </c>
      <c r="B83" s="11">
        <v>250108</v>
      </c>
      <c r="C83" s="11">
        <v>188</v>
      </c>
      <c r="D83" s="11">
        <v>11</v>
      </c>
      <c r="E83" s="11">
        <v>0</v>
      </c>
      <c r="F83" s="23">
        <f t="shared" si="9"/>
        <v>199</v>
      </c>
      <c r="G83" s="23">
        <f t="shared" si="10"/>
        <v>46</v>
      </c>
      <c r="H83" s="23">
        <f t="shared" si="11"/>
        <v>245</v>
      </c>
    </row>
    <row r="84" spans="1:8" x14ac:dyDescent="0.25">
      <c r="A84" s="22" t="str">
        <f t="shared" si="6"/>
        <v>City of Yonkers Ward 1 ED 11</v>
      </c>
      <c r="B84" s="11">
        <v>250111</v>
      </c>
      <c r="C84" s="11">
        <v>237</v>
      </c>
      <c r="D84" s="11">
        <v>5</v>
      </c>
      <c r="E84" s="11">
        <v>0</v>
      </c>
      <c r="F84" s="23">
        <f t="shared" si="9"/>
        <v>242</v>
      </c>
      <c r="G84" s="23">
        <f t="shared" si="10"/>
        <v>50</v>
      </c>
      <c r="H84" s="23">
        <f t="shared" si="11"/>
        <v>292</v>
      </c>
    </row>
    <row r="85" spans="1:8" x14ac:dyDescent="0.25">
      <c r="A85" s="22" t="str">
        <f t="shared" si="6"/>
        <v>City of Yonkers Ward 1 ED 12</v>
      </c>
      <c r="B85" s="11">
        <v>250112</v>
      </c>
      <c r="C85" s="11">
        <v>131</v>
      </c>
      <c r="D85" s="11">
        <v>9</v>
      </c>
      <c r="E85" s="11">
        <v>1</v>
      </c>
      <c r="F85" s="23">
        <f t="shared" si="9"/>
        <v>141</v>
      </c>
      <c r="G85" s="23">
        <f t="shared" si="10"/>
        <v>45</v>
      </c>
      <c r="H85" s="23">
        <f t="shared" si="11"/>
        <v>186</v>
      </c>
    </row>
    <row r="86" spans="1:8" x14ac:dyDescent="0.25">
      <c r="A86" s="22" t="str">
        <f t="shared" si="6"/>
        <v>City of Yonkers Ward 1 ED 18</v>
      </c>
      <c r="B86" s="11">
        <v>250118</v>
      </c>
      <c r="C86" s="11">
        <v>125</v>
      </c>
      <c r="D86" s="11">
        <v>10</v>
      </c>
      <c r="E86" s="11">
        <v>0</v>
      </c>
      <c r="F86" s="23">
        <f t="shared" si="9"/>
        <v>135</v>
      </c>
      <c r="G86" s="23">
        <f t="shared" si="10"/>
        <v>60</v>
      </c>
      <c r="H86" s="23">
        <f t="shared" si="11"/>
        <v>195</v>
      </c>
    </row>
    <row r="87" spans="1:8" x14ac:dyDescent="0.25">
      <c r="A87" s="22" t="str">
        <f t="shared" si="6"/>
        <v>City of Yonkers Ward 1 ED 22</v>
      </c>
      <c r="B87" s="11">
        <v>250122</v>
      </c>
      <c r="C87" s="11">
        <v>98</v>
      </c>
      <c r="D87" s="11">
        <v>20</v>
      </c>
      <c r="E87" s="11">
        <v>0</v>
      </c>
      <c r="F87" s="23">
        <f t="shared" si="9"/>
        <v>118</v>
      </c>
      <c r="G87" s="23">
        <f t="shared" si="10"/>
        <v>30</v>
      </c>
      <c r="H87" s="23">
        <f t="shared" si="11"/>
        <v>148</v>
      </c>
    </row>
    <row r="88" spans="1:8" ht="13.8" thickBot="1" x14ac:dyDescent="0.3">
      <c r="A88" s="18" t="str">
        <f t="shared" si="6"/>
        <v>City of Yonkers Ward 1 ED 26</v>
      </c>
      <c r="B88" s="19">
        <v>250126</v>
      </c>
      <c r="C88" s="19">
        <v>57</v>
      </c>
      <c r="D88" s="19">
        <v>3</v>
      </c>
      <c r="E88" s="19">
        <v>0</v>
      </c>
      <c r="F88" s="19">
        <f t="shared" si="9"/>
        <v>60</v>
      </c>
      <c r="G88" s="19">
        <f t="shared" si="10"/>
        <v>39</v>
      </c>
      <c r="H88" s="19">
        <f t="shared" si="11"/>
        <v>99</v>
      </c>
    </row>
    <row r="89" spans="1:8" x14ac:dyDescent="0.25">
      <c r="A89" s="22"/>
      <c r="B89" s="13" t="s">
        <v>977</v>
      </c>
      <c r="C89" s="11">
        <f t="shared" ref="C89:H89" si="13">SUM(C78:C88)</f>
        <v>1388</v>
      </c>
      <c r="D89" s="11">
        <f t="shared" si="13"/>
        <v>119</v>
      </c>
      <c r="E89" s="11">
        <f t="shared" si="13"/>
        <v>3</v>
      </c>
      <c r="F89" s="11">
        <f t="shared" si="13"/>
        <v>1510</v>
      </c>
      <c r="G89" s="11">
        <f t="shared" si="13"/>
        <v>407</v>
      </c>
      <c r="H89" s="11">
        <f t="shared" si="13"/>
        <v>1917</v>
      </c>
    </row>
    <row r="90" spans="1:8" x14ac:dyDescent="0.25">
      <c r="A90" s="22" t="str">
        <f t="shared" si="6"/>
        <v>City of Yonkers Ward 2 ED 8</v>
      </c>
      <c r="B90" s="11">
        <v>250208</v>
      </c>
      <c r="C90" s="11">
        <v>50</v>
      </c>
      <c r="D90" s="11">
        <v>13</v>
      </c>
      <c r="E90" s="11">
        <v>3</v>
      </c>
      <c r="F90" s="23">
        <f t="shared" si="9"/>
        <v>66</v>
      </c>
      <c r="G90" s="23">
        <f t="shared" si="10"/>
        <v>26</v>
      </c>
      <c r="H90" s="23">
        <f t="shared" si="11"/>
        <v>92</v>
      </c>
    </row>
    <row r="91" spans="1:8" x14ac:dyDescent="0.25">
      <c r="A91" s="22" t="str">
        <f t="shared" si="6"/>
        <v>City of Yonkers Ward 2 ED 11</v>
      </c>
      <c r="B91" s="11">
        <v>250211</v>
      </c>
      <c r="C91" s="11">
        <v>248</v>
      </c>
      <c r="D91" s="11">
        <v>64</v>
      </c>
      <c r="E91" s="11">
        <v>5</v>
      </c>
      <c r="F91" s="23">
        <f t="shared" si="9"/>
        <v>317</v>
      </c>
      <c r="G91" s="23">
        <f t="shared" si="10"/>
        <v>186</v>
      </c>
      <c r="H91" s="23">
        <f t="shared" si="11"/>
        <v>503</v>
      </c>
    </row>
    <row r="92" spans="1:8" x14ac:dyDescent="0.25">
      <c r="A92" s="22" t="str">
        <f t="shared" si="6"/>
        <v>City of Yonkers Ward 2 ED 14</v>
      </c>
      <c r="B92" s="11">
        <v>250214</v>
      </c>
      <c r="C92" s="11">
        <v>38</v>
      </c>
      <c r="D92" s="11">
        <v>12</v>
      </c>
      <c r="E92" s="11">
        <v>1</v>
      </c>
      <c r="F92" s="23">
        <f t="shared" si="9"/>
        <v>51</v>
      </c>
      <c r="G92" s="23">
        <f t="shared" si="10"/>
        <v>43</v>
      </c>
      <c r="H92" s="23">
        <f t="shared" si="11"/>
        <v>94</v>
      </c>
    </row>
    <row r="93" spans="1:8" x14ac:dyDescent="0.25">
      <c r="A93" s="22" t="str">
        <f t="shared" si="6"/>
        <v>City of Yonkers Ward 2 ED 20</v>
      </c>
      <c r="B93" s="11">
        <v>250220</v>
      </c>
      <c r="C93" s="11">
        <v>68</v>
      </c>
      <c r="D93" s="11">
        <v>14</v>
      </c>
      <c r="E93" s="11">
        <v>1</v>
      </c>
      <c r="F93" s="23">
        <f t="shared" si="9"/>
        <v>83</v>
      </c>
      <c r="G93" s="23">
        <f t="shared" si="10"/>
        <v>46</v>
      </c>
      <c r="H93" s="23">
        <f t="shared" si="11"/>
        <v>129</v>
      </c>
    </row>
    <row r="94" spans="1:8" x14ac:dyDescent="0.25">
      <c r="A94" s="22" t="str">
        <f t="shared" si="6"/>
        <v>City of Yonkers Ward 2 ED 24</v>
      </c>
      <c r="B94" s="11">
        <v>250224</v>
      </c>
      <c r="C94" s="11">
        <v>63</v>
      </c>
      <c r="D94" s="11">
        <v>17</v>
      </c>
      <c r="E94" s="11">
        <v>0</v>
      </c>
      <c r="F94" s="23">
        <f t="shared" si="9"/>
        <v>80</v>
      </c>
      <c r="G94" s="23">
        <f t="shared" si="10"/>
        <v>69</v>
      </c>
      <c r="H94" s="23">
        <f t="shared" si="11"/>
        <v>149</v>
      </c>
    </row>
    <row r="95" spans="1:8" ht="13.8" thickBot="1" x14ac:dyDescent="0.3">
      <c r="A95" s="18" t="str">
        <f t="shared" si="6"/>
        <v>City of Yonkers Ward 2 ED 26</v>
      </c>
      <c r="B95" s="19">
        <v>250226</v>
      </c>
      <c r="C95" s="19">
        <v>70</v>
      </c>
      <c r="D95" s="19">
        <v>10</v>
      </c>
      <c r="E95" s="19">
        <v>2</v>
      </c>
      <c r="F95" s="19">
        <f t="shared" si="9"/>
        <v>82</v>
      </c>
      <c r="G95" s="19">
        <f t="shared" si="10"/>
        <v>27</v>
      </c>
      <c r="H95" s="19">
        <f t="shared" si="11"/>
        <v>109</v>
      </c>
    </row>
    <row r="96" spans="1:8" x14ac:dyDescent="0.25">
      <c r="A96" s="22"/>
      <c r="B96" s="13" t="s">
        <v>977</v>
      </c>
      <c r="C96" s="11">
        <f t="shared" ref="C96:H96" si="14">SUM(C90:C95)</f>
        <v>537</v>
      </c>
      <c r="D96" s="11">
        <f t="shared" si="14"/>
        <v>130</v>
      </c>
      <c r="E96" s="11">
        <f t="shared" si="14"/>
        <v>12</v>
      </c>
      <c r="F96" s="11">
        <f t="shared" si="14"/>
        <v>679</v>
      </c>
      <c r="G96" s="11">
        <f t="shared" si="14"/>
        <v>397</v>
      </c>
      <c r="H96" s="11">
        <f t="shared" si="14"/>
        <v>1076</v>
      </c>
    </row>
    <row r="97" spans="1:8" x14ac:dyDescent="0.25">
      <c r="A97" s="22" t="str">
        <f t="shared" si="6"/>
        <v>City of Yonkers Ward 3 ED 3</v>
      </c>
      <c r="B97" s="11">
        <v>250303</v>
      </c>
      <c r="C97" s="11">
        <v>152</v>
      </c>
      <c r="D97" s="11">
        <v>18</v>
      </c>
      <c r="E97" s="11">
        <v>1</v>
      </c>
      <c r="F97" s="23">
        <f t="shared" si="9"/>
        <v>171</v>
      </c>
      <c r="G97" s="23">
        <f t="shared" si="10"/>
        <v>46</v>
      </c>
      <c r="H97" s="23">
        <f t="shared" si="11"/>
        <v>217</v>
      </c>
    </row>
    <row r="98" spans="1:8" x14ac:dyDescent="0.25">
      <c r="A98" s="22" t="str">
        <f t="shared" si="6"/>
        <v>City of Yonkers Ward 3 ED 5</v>
      </c>
      <c r="B98" s="11">
        <v>250305</v>
      </c>
      <c r="C98" s="11">
        <v>14</v>
      </c>
      <c r="D98" s="11">
        <v>1</v>
      </c>
      <c r="E98" s="11">
        <v>0</v>
      </c>
      <c r="F98" s="23">
        <f t="shared" si="9"/>
        <v>15</v>
      </c>
      <c r="G98" s="23">
        <f t="shared" si="10"/>
        <v>5</v>
      </c>
      <c r="H98" s="23">
        <f t="shared" si="11"/>
        <v>20</v>
      </c>
    </row>
    <row r="99" spans="1:8" x14ac:dyDescent="0.25">
      <c r="A99" s="22" t="str">
        <f t="shared" si="6"/>
        <v>City of Yonkers Ward 3 ED 7</v>
      </c>
      <c r="B99" s="11">
        <v>250307</v>
      </c>
      <c r="C99" s="11">
        <v>251</v>
      </c>
      <c r="D99" s="11">
        <v>25</v>
      </c>
      <c r="E99" s="11">
        <v>0</v>
      </c>
      <c r="F99" s="23">
        <f t="shared" si="9"/>
        <v>276</v>
      </c>
      <c r="G99" s="23">
        <f t="shared" si="10"/>
        <v>54</v>
      </c>
      <c r="H99" s="23">
        <f t="shared" si="11"/>
        <v>330</v>
      </c>
    </row>
    <row r="100" spans="1:8" x14ac:dyDescent="0.25">
      <c r="A100" s="22" t="str">
        <f t="shared" si="6"/>
        <v>City of Yonkers Ward 3 ED 8</v>
      </c>
      <c r="B100" s="11">
        <v>250308</v>
      </c>
      <c r="C100" s="11">
        <v>115</v>
      </c>
      <c r="D100" s="11">
        <v>14</v>
      </c>
      <c r="E100" s="11">
        <v>0</v>
      </c>
      <c r="F100" s="23">
        <f t="shared" si="9"/>
        <v>129</v>
      </c>
      <c r="G100" s="23">
        <f t="shared" si="10"/>
        <v>26</v>
      </c>
      <c r="H100" s="23">
        <f t="shared" si="11"/>
        <v>155</v>
      </c>
    </row>
    <row r="101" spans="1:8" x14ac:dyDescent="0.25">
      <c r="A101" s="22" t="str">
        <f t="shared" si="6"/>
        <v>City of Yonkers Ward 3 ED 13</v>
      </c>
      <c r="B101" s="11">
        <v>250313</v>
      </c>
      <c r="C101" s="11">
        <v>77</v>
      </c>
      <c r="D101" s="11">
        <v>11</v>
      </c>
      <c r="E101" s="11">
        <v>0</v>
      </c>
      <c r="F101" s="23">
        <f t="shared" si="9"/>
        <v>88</v>
      </c>
      <c r="G101" s="23">
        <f t="shared" si="10"/>
        <v>17</v>
      </c>
      <c r="H101" s="23">
        <f t="shared" si="11"/>
        <v>105</v>
      </c>
    </row>
    <row r="102" spans="1:8" x14ac:dyDescent="0.25">
      <c r="A102" s="22" t="str">
        <f t="shared" si="6"/>
        <v>City of Yonkers Ward 3 ED 16</v>
      </c>
      <c r="B102" s="11">
        <v>250316</v>
      </c>
      <c r="C102" s="11">
        <v>187</v>
      </c>
      <c r="D102" s="11">
        <v>21</v>
      </c>
      <c r="E102" s="11">
        <v>2</v>
      </c>
      <c r="F102" s="23">
        <f t="shared" si="9"/>
        <v>210</v>
      </c>
      <c r="G102" s="23">
        <f t="shared" si="10"/>
        <v>53</v>
      </c>
      <c r="H102" s="23">
        <f t="shared" si="11"/>
        <v>263</v>
      </c>
    </row>
    <row r="103" spans="1:8" x14ac:dyDescent="0.25">
      <c r="A103" s="22" t="str">
        <f t="shared" si="6"/>
        <v>City of Yonkers Ward 3 ED 23</v>
      </c>
      <c r="B103" s="11">
        <v>250323</v>
      </c>
      <c r="C103" s="11">
        <v>44</v>
      </c>
      <c r="D103" s="11">
        <v>5</v>
      </c>
      <c r="E103" s="11">
        <v>0</v>
      </c>
      <c r="F103" s="23">
        <f t="shared" si="9"/>
        <v>49</v>
      </c>
      <c r="G103" s="23">
        <f t="shared" si="10"/>
        <v>17</v>
      </c>
      <c r="H103" s="23">
        <f t="shared" si="11"/>
        <v>66</v>
      </c>
    </row>
    <row r="104" spans="1:8" x14ac:dyDescent="0.25">
      <c r="A104" s="22" t="str">
        <f t="shared" si="6"/>
        <v>City of Yonkers Ward 3 ED 24</v>
      </c>
      <c r="B104" s="11">
        <v>250324</v>
      </c>
      <c r="C104" s="11">
        <v>51</v>
      </c>
      <c r="D104" s="11">
        <v>3</v>
      </c>
      <c r="E104" s="11">
        <v>0</v>
      </c>
      <c r="F104" s="23">
        <f t="shared" si="9"/>
        <v>54</v>
      </c>
      <c r="G104" s="23">
        <f t="shared" si="10"/>
        <v>22</v>
      </c>
      <c r="H104" s="23">
        <f t="shared" si="11"/>
        <v>76</v>
      </c>
    </row>
    <row r="105" spans="1:8" x14ac:dyDescent="0.25">
      <c r="A105" s="22" t="str">
        <f t="shared" si="6"/>
        <v>City of Yonkers Ward 3 ED 27</v>
      </c>
      <c r="B105" s="11">
        <v>250327</v>
      </c>
      <c r="C105" s="11">
        <v>10</v>
      </c>
      <c r="D105" s="11">
        <v>3</v>
      </c>
      <c r="E105" s="11">
        <v>0</v>
      </c>
      <c r="F105" s="23">
        <f t="shared" si="9"/>
        <v>13</v>
      </c>
      <c r="G105" s="23">
        <f t="shared" si="10"/>
        <v>1</v>
      </c>
      <c r="H105" s="23">
        <f t="shared" si="11"/>
        <v>14</v>
      </c>
    </row>
    <row r="106" spans="1:8" x14ac:dyDescent="0.25">
      <c r="A106" s="22" t="str">
        <f t="shared" si="6"/>
        <v>City of Yonkers Ward 3 ED 28</v>
      </c>
      <c r="B106" s="11">
        <v>250328</v>
      </c>
      <c r="C106" s="11">
        <v>225</v>
      </c>
      <c r="D106" s="11">
        <v>16</v>
      </c>
      <c r="E106" s="11">
        <v>0</v>
      </c>
      <c r="F106" s="23">
        <f t="shared" si="9"/>
        <v>241</v>
      </c>
      <c r="G106" s="23">
        <f t="shared" si="10"/>
        <v>41</v>
      </c>
      <c r="H106" s="23">
        <f t="shared" si="11"/>
        <v>282</v>
      </c>
    </row>
    <row r="107" spans="1:8" ht="13.8" thickBot="1" x14ac:dyDescent="0.3">
      <c r="A107" s="18" t="str">
        <f t="shared" si="6"/>
        <v>City of Yonkers Ward 3 ED 29</v>
      </c>
      <c r="B107" s="19">
        <v>250329</v>
      </c>
      <c r="C107" s="19">
        <v>13</v>
      </c>
      <c r="D107" s="19">
        <v>1</v>
      </c>
      <c r="E107" s="19">
        <v>0</v>
      </c>
      <c r="F107" s="19">
        <f t="shared" si="9"/>
        <v>14</v>
      </c>
      <c r="G107" s="19">
        <f t="shared" si="10"/>
        <v>10</v>
      </c>
      <c r="H107" s="19">
        <f t="shared" si="11"/>
        <v>24</v>
      </c>
    </row>
    <row r="108" spans="1:8" x14ac:dyDescent="0.25">
      <c r="A108" s="22"/>
      <c r="B108" s="13" t="s">
        <v>977</v>
      </c>
      <c r="C108" s="11">
        <f t="shared" ref="C108:H108" si="15">SUM(C97:C107)</f>
        <v>1139</v>
      </c>
      <c r="D108" s="11">
        <f t="shared" si="15"/>
        <v>118</v>
      </c>
      <c r="E108" s="11">
        <f t="shared" si="15"/>
        <v>3</v>
      </c>
      <c r="F108" s="11">
        <f t="shared" si="15"/>
        <v>1260</v>
      </c>
      <c r="G108" s="11">
        <f t="shared" si="15"/>
        <v>292</v>
      </c>
      <c r="H108" s="11">
        <f t="shared" si="15"/>
        <v>1552</v>
      </c>
    </row>
    <row r="109" spans="1:8" x14ac:dyDescent="0.25">
      <c r="A109" s="22" t="str">
        <f t="shared" si="6"/>
        <v>City of Yonkers Ward 4 ED 2</v>
      </c>
      <c r="B109" s="11">
        <v>250402</v>
      </c>
      <c r="C109" s="11">
        <v>150</v>
      </c>
      <c r="D109" s="11">
        <v>8</v>
      </c>
      <c r="E109" s="11">
        <v>0</v>
      </c>
      <c r="F109" s="23">
        <f t="shared" si="9"/>
        <v>158</v>
      </c>
      <c r="G109" s="23">
        <f t="shared" si="10"/>
        <v>42</v>
      </c>
      <c r="H109" s="23">
        <f t="shared" si="11"/>
        <v>200</v>
      </c>
    </row>
    <row r="110" spans="1:8" x14ac:dyDescent="0.25">
      <c r="A110" s="22" t="str">
        <f t="shared" si="6"/>
        <v>City of Yonkers Ward 4 ED 3</v>
      </c>
      <c r="B110" s="11">
        <v>250403</v>
      </c>
      <c r="C110" s="11">
        <v>257</v>
      </c>
      <c r="D110" s="11">
        <v>36</v>
      </c>
      <c r="E110" s="11">
        <v>0</v>
      </c>
      <c r="F110" s="23">
        <f t="shared" si="9"/>
        <v>293</v>
      </c>
      <c r="G110" s="23">
        <f t="shared" si="10"/>
        <v>111</v>
      </c>
      <c r="H110" s="23">
        <f t="shared" si="11"/>
        <v>404</v>
      </c>
    </row>
    <row r="111" spans="1:8" x14ac:dyDescent="0.25">
      <c r="A111" s="22" t="str">
        <f t="shared" si="6"/>
        <v>City of Yonkers Ward 4 ED 5</v>
      </c>
      <c r="B111" s="11">
        <v>250405</v>
      </c>
      <c r="C111" s="11">
        <v>188</v>
      </c>
      <c r="D111" s="11">
        <v>27</v>
      </c>
      <c r="E111" s="11">
        <v>0</v>
      </c>
      <c r="F111" s="23">
        <f t="shared" si="9"/>
        <v>215</v>
      </c>
      <c r="G111" s="23">
        <f t="shared" si="10"/>
        <v>45</v>
      </c>
      <c r="H111" s="23">
        <f t="shared" si="11"/>
        <v>260</v>
      </c>
    </row>
    <row r="112" spans="1:8" x14ac:dyDescent="0.25">
      <c r="A112" s="22" t="str">
        <f t="shared" si="6"/>
        <v>City of Yonkers Ward 4 ED 6</v>
      </c>
      <c r="B112" s="11">
        <v>250406</v>
      </c>
      <c r="C112" s="11">
        <v>154</v>
      </c>
      <c r="D112" s="11">
        <v>16</v>
      </c>
      <c r="E112" s="11">
        <v>0</v>
      </c>
      <c r="F112" s="23">
        <f t="shared" si="9"/>
        <v>170</v>
      </c>
      <c r="G112" s="23">
        <f t="shared" si="10"/>
        <v>73</v>
      </c>
      <c r="H112" s="23">
        <f t="shared" si="11"/>
        <v>243</v>
      </c>
    </row>
    <row r="113" spans="1:8" x14ac:dyDescent="0.25">
      <c r="A113" s="22" t="str">
        <f t="shared" si="6"/>
        <v>City of Yonkers Ward 4 ED 7</v>
      </c>
      <c r="B113" s="11">
        <v>250407</v>
      </c>
      <c r="C113" s="11">
        <v>125</v>
      </c>
      <c r="D113" s="11">
        <v>14</v>
      </c>
      <c r="E113" s="11">
        <v>0</v>
      </c>
      <c r="F113" s="23">
        <f t="shared" si="9"/>
        <v>139</v>
      </c>
      <c r="G113" s="23">
        <f t="shared" si="10"/>
        <v>46</v>
      </c>
      <c r="H113" s="23">
        <f t="shared" si="11"/>
        <v>185</v>
      </c>
    </row>
    <row r="114" spans="1:8" x14ac:dyDescent="0.25">
      <c r="A114" s="22" t="str">
        <f t="shared" si="6"/>
        <v>City of Yonkers Ward 4 ED 8</v>
      </c>
      <c r="B114" s="11">
        <v>250408</v>
      </c>
      <c r="C114" s="11">
        <v>188</v>
      </c>
      <c r="D114" s="11">
        <v>25</v>
      </c>
      <c r="E114" s="11">
        <v>1</v>
      </c>
      <c r="F114" s="23">
        <f t="shared" si="9"/>
        <v>214</v>
      </c>
      <c r="G114" s="23">
        <f t="shared" si="10"/>
        <v>66</v>
      </c>
      <c r="H114" s="23">
        <f t="shared" si="11"/>
        <v>280</v>
      </c>
    </row>
    <row r="115" spans="1:8" x14ac:dyDescent="0.25">
      <c r="A115" s="22" t="str">
        <f t="shared" si="6"/>
        <v>City of Yonkers Ward 4 ED 9</v>
      </c>
      <c r="B115" s="11">
        <v>250409</v>
      </c>
      <c r="C115" s="11">
        <v>67</v>
      </c>
      <c r="D115" s="11">
        <v>8</v>
      </c>
      <c r="E115" s="11">
        <v>0</v>
      </c>
      <c r="F115" s="23">
        <f t="shared" si="9"/>
        <v>75</v>
      </c>
      <c r="G115" s="23">
        <f t="shared" si="10"/>
        <v>33</v>
      </c>
      <c r="H115" s="23">
        <f t="shared" si="11"/>
        <v>108</v>
      </c>
    </row>
    <row r="116" spans="1:8" x14ac:dyDescent="0.25">
      <c r="A116" s="22" t="str">
        <f t="shared" si="6"/>
        <v>City of Yonkers Ward 4 ED 10</v>
      </c>
      <c r="B116" s="11">
        <v>250410</v>
      </c>
      <c r="C116" s="11">
        <v>61</v>
      </c>
      <c r="D116" s="11">
        <v>13</v>
      </c>
      <c r="E116" s="11">
        <v>0</v>
      </c>
      <c r="F116" s="23">
        <f t="shared" si="9"/>
        <v>74</v>
      </c>
      <c r="G116" s="23">
        <f t="shared" si="10"/>
        <v>44</v>
      </c>
      <c r="H116" s="23">
        <f t="shared" si="11"/>
        <v>118</v>
      </c>
    </row>
    <row r="117" spans="1:8" x14ac:dyDescent="0.25">
      <c r="A117" s="22" t="str">
        <f t="shared" si="6"/>
        <v>City of Yonkers Ward 4 ED 11</v>
      </c>
      <c r="B117" s="11">
        <v>250411</v>
      </c>
      <c r="C117" s="11">
        <v>77</v>
      </c>
      <c r="D117" s="11">
        <v>21</v>
      </c>
      <c r="E117" s="11">
        <v>0</v>
      </c>
      <c r="F117" s="23">
        <f t="shared" si="9"/>
        <v>98</v>
      </c>
      <c r="G117" s="23">
        <f t="shared" si="10"/>
        <v>54</v>
      </c>
      <c r="H117" s="23">
        <f t="shared" si="11"/>
        <v>152</v>
      </c>
    </row>
    <row r="118" spans="1:8" x14ac:dyDescent="0.25">
      <c r="A118" s="22" t="str">
        <f t="shared" si="6"/>
        <v>City of Yonkers Ward 4 ED 12</v>
      </c>
      <c r="B118" s="11">
        <v>250412</v>
      </c>
      <c r="C118" s="11">
        <v>26</v>
      </c>
      <c r="D118" s="11">
        <v>8</v>
      </c>
      <c r="E118" s="11">
        <v>0</v>
      </c>
      <c r="F118" s="23">
        <f t="shared" si="9"/>
        <v>34</v>
      </c>
      <c r="G118" s="23">
        <f t="shared" si="10"/>
        <v>10</v>
      </c>
      <c r="H118" s="23">
        <f t="shared" si="11"/>
        <v>44</v>
      </c>
    </row>
    <row r="119" spans="1:8" x14ac:dyDescent="0.25">
      <c r="A119" s="22" t="str">
        <f t="shared" si="6"/>
        <v>City of Yonkers Ward 4 ED 15</v>
      </c>
      <c r="B119" s="11">
        <v>250415</v>
      </c>
      <c r="C119" s="11">
        <v>115</v>
      </c>
      <c r="D119" s="11">
        <v>8</v>
      </c>
      <c r="E119" s="11">
        <v>2</v>
      </c>
      <c r="F119" s="23">
        <f t="shared" si="9"/>
        <v>125</v>
      </c>
      <c r="G119" s="23">
        <f t="shared" si="10"/>
        <v>58</v>
      </c>
      <c r="H119" s="23">
        <f t="shared" si="11"/>
        <v>183</v>
      </c>
    </row>
    <row r="120" spans="1:8" x14ac:dyDescent="0.25">
      <c r="A120" s="22" t="str">
        <f t="shared" si="6"/>
        <v>City of Yonkers Ward 4 ED 16</v>
      </c>
      <c r="B120" s="11">
        <v>250416</v>
      </c>
      <c r="C120" s="11">
        <v>60</v>
      </c>
      <c r="D120" s="11">
        <v>10</v>
      </c>
      <c r="E120" s="11">
        <v>0</v>
      </c>
      <c r="F120" s="23">
        <f t="shared" si="9"/>
        <v>70</v>
      </c>
      <c r="G120" s="23">
        <f t="shared" si="10"/>
        <v>36</v>
      </c>
      <c r="H120" s="23">
        <f t="shared" si="11"/>
        <v>106</v>
      </c>
    </row>
    <row r="121" spans="1:8" x14ac:dyDescent="0.25">
      <c r="A121" s="22" t="str">
        <f t="shared" si="6"/>
        <v>City of Yonkers Ward 4 ED 18</v>
      </c>
      <c r="B121" s="11">
        <v>250418</v>
      </c>
      <c r="C121" s="11">
        <v>51</v>
      </c>
      <c r="D121" s="11">
        <v>7</v>
      </c>
      <c r="E121" s="11">
        <v>0</v>
      </c>
      <c r="F121" s="23">
        <f t="shared" si="9"/>
        <v>58</v>
      </c>
      <c r="G121" s="23">
        <f t="shared" si="10"/>
        <v>45</v>
      </c>
      <c r="H121" s="23">
        <f t="shared" si="11"/>
        <v>103</v>
      </c>
    </row>
    <row r="122" spans="1:8" x14ac:dyDescent="0.25">
      <c r="A122" s="22" t="str">
        <f t="shared" si="6"/>
        <v>City of Yonkers Ward 4 ED 19</v>
      </c>
      <c r="B122" s="11">
        <v>250419</v>
      </c>
      <c r="C122" s="11">
        <v>57</v>
      </c>
      <c r="D122" s="11">
        <v>6</v>
      </c>
      <c r="E122" s="11">
        <v>0</v>
      </c>
      <c r="F122" s="23">
        <f t="shared" si="9"/>
        <v>63</v>
      </c>
      <c r="G122" s="23">
        <f t="shared" si="10"/>
        <v>28</v>
      </c>
      <c r="H122" s="23">
        <f t="shared" si="11"/>
        <v>91</v>
      </c>
    </row>
    <row r="123" spans="1:8" ht="13.8" thickBot="1" x14ac:dyDescent="0.3">
      <c r="A123" s="18" t="str">
        <f t="shared" si="6"/>
        <v>City of Yonkers Ward 4 ED 21</v>
      </c>
      <c r="B123" s="19">
        <v>250421</v>
      </c>
      <c r="C123" s="19">
        <v>30</v>
      </c>
      <c r="D123" s="19">
        <v>2</v>
      </c>
      <c r="E123" s="19">
        <v>0</v>
      </c>
      <c r="F123" s="19">
        <f t="shared" si="9"/>
        <v>32</v>
      </c>
      <c r="G123" s="19">
        <f t="shared" si="10"/>
        <v>4</v>
      </c>
      <c r="H123" s="19">
        <f t="shared" si="11"/>
        <v>36</v>
      </c>
    </row>
    <row r="124" spans="1:8" x14ac:dyDescent="0.25">
      <c r="A124" s="22"/>
      <c r="B124" s="13" t="s">
        <v>977</v>
      </c>
      <c r="C124" s="11">
        <f t="shared" ref="C124:H124" si="16">SUM(C109:C123)</f>
        <v>1606</v>
      </c>
      <c r="D124" s="11">
        <f t="shared" si="16"/>
        <v>209</v>
      </c>
      <c r="E124" s="11">
        <f t="shared" si="16"/>
        <v>3</v>
      </c>
      <c r="F124" s="11">
        <f t="shared" si="16"/>
        <v>1818</v>
      </c>
      <c r="G124" s="11">
        <f t="shared" si="16"/>
        <v>695</v>
      </c>
      <c r="H124" s="11">
        <f t="shared" si="16"/>
        <v>2513</v>
      </c>
    </row>
    <row r="125" spans="1:8" x14ac:dyDescent="0.25">
      <c r="A125" s="22" t="str">
        <f t="shared" si="6"/>
        <v>City of Yonkers Ward 8 ED 1</v>
      </c>
      <c r="B125" s="11">
        <v>250801</v>
      </c>
      <c r="C125" s="11">
        <v>59</v>
      </c>
      <c r="D125" s="11">
        <v>9</v>
      </c>
      <c r="E125" s="11">
        <v>0</v>
      </c>
      <c r="F125" s="23">
        <f t="shared" si="9"/>
        <v>68</v>
      </c>
      <c r="G125" s="23">
        <f t="shared" si="10"/>
        <v>25</v>
      </c>
      <c r="H125" s="23">
        <f t="shared" si="11"/>
        <v>93</v>
      </c>
    </row>
    <row r="126" spans="1:8" x14ac:dyDescent="0.25">
      <c r="A126" s="22" t="str">
        <f t="shared" si="6"/>
        <v>City of Yonkers Ward 8 ED 2</v>
      </c>
      <c r="B126" s="11">
        <v>250802</v>
      </c>
      <c r="C126" s="11">
        <v>88</v>
      </c>
      <c r="D126" s="11">
        <v>20</v>
      </c>
      <c r="E126" s="11">
        <v>0</v>
      </c>
      <c r="F126" s="23">
        <f t="shared" si="9"/>
        <v>108</v>
      </c>
      <c r="G126" s="23">
        <f t="shared" si="10"/>
        <v>37</v>
      </c>
      <c r="H126" s="23">
        <f t="shared" si="11"/>
        <v>145</v>
      </c>
    </row>
    <row r="127" spans="1:8" x14ac:dyDescent="0.25">
      <c r="A127" s="22" t="str">
        <f t="shared" si="6"/>
        <v>City of Yonkers Ward 8 ED 3</v>
      </c>
      <c r="B127" s="11">
        <v>250803</v>
      </c>
      <c r="C127" s="11">
        <v>89</v>
      </c>
      <c r="D127" s="11">
        <v>7</v>
      </c>
      <c r="E127" s="11">
        <v>0</v>
      </c>
      <c r="F127" s="23">
        <f t="shared" si="9"/>
        <v>96</v>
      </c>
      <c r="G127" s="23">
        <f t="shared" si="10"/>
        <v>34</v>
      </c>
      <c r="H127" s="23">
        <f t="shared" si="11"/>
        <v>130</v>
      </c>
    </row>
    <row r="128" spans="1:8" x14ac:dyDescent="0.25">
      <c r="A128" s="22" t="str">
        <f t="shared" si="6"/>
        <v>City of Yonkers Ward 8 ED 6</v>
      </c>
      <c r="B128" s="11">
        <v>250806</v>
      </c>
      <c r="C128" s="11">
        <v>150</v>
      </c>
      <c r="D128" s="11">
        <v>22</v>
      </c>
      <c r="E128" s="11">
        <v>0</v>
      </c>
      <c r="F128" s="23">
        <f t="shared" si="9"/>
        <v>172</v>
      </c>
      <c r="G128" s="23">
        <f t="shared" si="10"/>
        <v>77</v>
      </c>
      <c r="H128" s="23">
        <f t="shared" si="11"/>
        <v>249</v>
      </c>
    </row>
    <row r="129" spans="1:8" x14ac:dyDescent="0.25">
      <c r="A129" s="22" t="str">
        <f t="shared" si="6"/>
        <v>City of Yonkers Ward 8 ED 9</v>
      </c>
      <c r="B129" s="11">
        <v>250809</v>
      </c>
      <c r="C129" s="11">
        <v>62</v>
      </c>
      <c r="D129" s="11">
        <v>5</v>
      </c>
      <c r="E129" s="11">
        <v>1</v>
      </c>
      <c r="F129" s="23">
        <f t="shared" si="9"/>
        <v>68</v>
      </c>
      <c r="G129" s="23">
        <f t="shared" si="10"/>
        <v>32</v>
      </c>
      <c r="H129" s="23">
        <f t="shared" si="11"/>
        <v>100</v>
      </c>
    </row>
    <row r="130" spans="1:8" x14ac:dyDescent="0.25">
      <c r="A130" s="22" t="str">
        <f t="shared" si="6"/>
        <v>City of Yonkers Ward 8 ED 15</v>
      </c>
      <c r="B130" s="11">
        <v>250815</v>
      </c>
      <c r="C130" s="11">
        <v>77</v>
      </c>
      <c r="D130" s="11">
        <v>9</v>
      </c>
      <c r="E130" s="11">
        <v>0</v>
      </c>
      <c r="F130" s="23">
        <f t="shared" si="9"/>
        <v>86</v>
      </c>
      <c r="G130" s="23">
        <f t="shared" si="10"/>
        <v>21</v>
      </c>
      <c r="H130" s="23">
        <f t="shared" si="11"/>
        <v>107</v>
      </c>
    </row>
    <row r="131" spans="1:8" x14ac:dyDescent="0.25">
      <c r="A131" s="22" t="str">
        <f t="shared" si="6"/>
        <v>City of Yonkers Ward 8 ED 22</v>
      </c>
      <c r="B131" s="11">
        <v>250822</v>
      </c>
      <c r="C131" s="11">
        <v>13</v>
      </c>
      <c r="D131" s="11">
        <v>5</v>
      </c>
      <c r="E131" s="11">
        <v>0</v>
      </c>
      <c r="F131" s="23">
        <f t="shared" si="9"/>
        <v>18</v>
      </c>
      <c r="G131" s="23">
        <f t="shared" si="10"/>
        <v>11</v>
      </c>
      <c r="H131" s="23">
        <f t="shared" si="11"/>
        <v>29</v>
      </c>
    </row>
    <row r="132" spans="1:8" ht="13.8" thickBot="1" x14ac:dyDescent="0.3">
      <c r="A132" s="18" t="str">
        <f t="shared" si="6"/>
        <v>City of Yonkers Ward 8 ED 23</v>
      </c>
      <c r="B132" s="19">
        <v>250823</v>
      </c>
      <c r="C132" s="19">
        <v>26</v>
      </c>
      <c r="D132" s="19">
        <v>4</v>
      </c>
      <c r="E132" s="19">
        <v>0</v>
      </c>
      <c r="F132" s="19">
        <f t="shared" si="9"/>
        <v>30</v>
      </c>
      <c r="G132" s="19">
        <f t="shared" si="10"/>
        <v>17</v>
      </c>
      <c r="H132" s="19">
        <f t="shared" si="11"/>
        <v>47</v>
      </c>
    </row>
    <row r="133" spans="1:8" x14ac:dyDescent="0.25">
      <c r="A133" s="22"/>
      <c r="B133" s="13" t="s">
        <v>977</v>
      </c>
      <c r="C133" s="11">
        <f t="shared" ref="C133:H133" si="17">SUM(C125:C132)</f>
        <v>564</v>
      </c>
      <c r="D133" s="11">
        <f t="shared" si="17"/>
        <v>81</v>
      </c>
      <c r="E133" s="11">
        <f t="shared" si="17"/>
        <v>1</v>
      </c>
      <c r="F133" s="11">
        <f t="shared" si="17"/>
        <v>646</v>
      </c>
      <c r="G133" s="11">
        <f t="shared" si="17"/>
        <v>254</v>
      </c>
      <c r="H133" s="11">
        <f t="shared" si="17"/>
        <v>900</v>
      </c>
    </row>
    <row r="134" spans="1:8" x14ac:dyDescent="0.25">
      <c r="A134" s="22" t="str">
        <f t="shared" si="6"/>
        <v>City of Yonkers Ward 9 ED 1</v>
      </c>
      <c r="B134" s="11">
        <v>250901</v>
      </c>
      <c r="C134" s="11">
        <v>186</v>
      </c>
      <c r="D134" s="11">
        <v>43</v>
      </c>
      <c r="E134" s="11">
        <v>0</v>
      </c>
      <c r="F134" s="23">
        <f t="shared" si="9"/>
        <v>229</v>
      </c>
      <c r="G134" s="23">
        <f t="shared" si="10"/>
        <v>147</v>
      </c>
      <c r="H134" s="23">
        <f t="shared" si="11"/>
        <v>376</v>
      </c>
    </row>
    <row r="135" spans="1:8" x14ac:dyDescent="0.25">
      <c r="A135" s="22" t="str">
        <f t="shared" si="6"/>
        <v>City of Yonkers Ward 9 ED 2</v>
      </c>
      <c r="B135" s="11">
        <v>250902</v>
      </c>
      <c r="C135" s="11">
        <v>86</v>
      </c>
      <c r="D135" s="11">
        <v>22</v>
      </c>
      <c r="E135" s="11">
        <v>0</v>
      </c>
      <c r="F135" s="23">
        <f t="shared" si="9"/>
        <v>108</v>
      </c>
      <c r="G135" s="23">
        <f t="shared" si="10"/>
        <v>49</v>
      </c>
      <c r="H135" s="23">
        <f t="shared" si="11"/>
        <v>157</v>
      </c>
    </row>
    <row r="136" spans="1:8" x14ac:dyDescent="0.25">
      <c r="A136" s="22" t="str">
        <f t="shared" si="6"/>
        <v>City of Yonkers Ward 9 ED 3</v>
      </c>
      <c r="B136" s="11">
        <v>250903</v>
      </c>
      <c r="C136" s="11">
        <v>100</v>
      </c>
      <c r="D136" s="11">
        <v>33</v>
      </c>
      <c r="E136" s="11">
        <v>4</v>
      </c>
      <c r="F136" s="23">
        <f t="shared" si="9"/>
        <v>137</v>
      </c>
      <c r="G136" s="23">
        <f t="shared" si="10"/>
        <v>121</v>
      </c>
      <c r="H136" s="23">
        <f t="shared" si="11"/>
        <v>258</v>
      </c>
    </row>
    <row r="137" spans="1:8" x14ac:dyDescent="0.25">
      <c r="A137" s="22" t="str">
        <f t="shared" si="6"/>
        <v>City of Yonkers Ward 9 ED 4</v>
      </c>
      <c r="B137" s="11">
        <v>250904</v>
      </c>
      <c r="C137" s="11">
        <v>47</v>
      </c>
      <c r="D137" s="11">
        <v>15</v>
      </c>
      <c r="E137" s="11">
        <v>0</v>
      </c>
      <c r="F137" s="23">
        <f t="shared" si="9"/>
        <v>62</v>
      </c>
      <c r="G137" s="23">
        <f t="shared" si="10"/>
        <v>54</v>
      </c>
      <c r="H137" s="23">
        <f t="shared" si="11"/>
        <v>116</v>
      </c>
    </row>
    <row r="138" spans="1:8" x14ac:dyDescent="0.25">
      <c r="A138" s="22" t="str">
        <f t="shared" si="6"/>
        <v>City of Yonkers Ward 9 ED 5</v>
      </c>
      <c r="B138" s="11">
        <v>250905</v>
      </c>
      <c r="C138" s="11">
        <v>77</v>
      </c>
      <c r="D138" s="11">
        <v>23</v>
      </c>
      <c r="E138" s="11">
        <v>1</v>
      </c>
      <c r="F138" s="23">
        <f t="shared" si="9"/>
        <v>101</v>
      </c>
      <c r="G138" s="23">
        <f t="shared" si="10"/>
        <v>91</v>
      </c>
      <c r="H138" s="23">
        <f t="shared" si="11"/>
        <v>192</v>
      </c>
    </row>
    <row r="139" spans="1:8" x14ac:dyDescent="0.25">
      <c r="A139" s="22" t="str">
        <f t="shared" si="6"/>
        <v>City of Yonkers Ward 9 ED 6</v>
      </c>
      <c r="B139" s="11">
        <v>250906</v>
      </c>
      <c r="C139" s="11">
        <v>42</v>
      </c>
      <c r="D139" s="11">
        <v>6</v>
      </c>
      <c r="E139" s="11">
        <v>0</v>
      </c>
      <c r="F139" s="23">
        <f t="shared" si="9"/>
        <v>48</v>
      </c>
      <c r="G139" s="23">
        <f t="shared" si="10"/>
        <v>51</v>
      </c>
      <c r="H139" s="23">
        <f t="shared" si="11"/>
        <v>99</v>
      </c>
    </row>
    <row r="140" spans="1:8" x14ac:dyDescent="0.25">
      <c r="A140" s="22" t="str">
        <f t="shared" si="6"/>
        <v>City of Yonkers Ward 9 ED 7</v>
      </c>
      <c r="B140" s="11">
        <v>250907</v>
      </c>
      <c r="C140" s="11">
        <v>217</v>
      </c>
      <c r="D140" s="11">
        <v>39</v>
      </c>
      <c r="E140" s="11">
        <v>0</v>
      </c>
      <c r="F140" s="23">
        <f t="shared" si="9"/>
        <v>256</v>
      </c>
      <c r="G140" s="23">
        <f t="shared" si="10"/>
        <v>142</v>
      </c>
      <c r="H140" s="23">
        <f t="shared" si="11"/>
        <v>398</v>
      </c>
    </row>
    <row r="141" spans="1:8" x14ac:dyDescent="0.25">
      <c r="A141" s="22" t="str">
        <f t="shared" si="6"/>
        <v>City of Yonkers Ward 9 ED 8</v>
      </c>
      <c r="B141" s="11">
        <v>250908</v>
      </c>
      <c r="C141" s="11">
        <v>93</v>
      </c>
      <c r="D141" s="11">
        <v>20</v>
      </c>
      <c r="E141" s="11">
        <v>1</v>
      </c>
      <c r="F141" s="23">
        <f t="shared" si="9"/>
        <v>114</v>
      </c>
      <c r="G141" s="23">
        <f t="shared" si="10"/>
        <v>85</v>
      </c>
      <c r="H141" s="23">
        <f t="shared" si="11"/>
        <v>199</v>
      </c>
    </row>
    <row r="142" spans="1:8" x14ac:dyDescent="0.25">
      <c r="A142" s="22" t="str">
        <f t="shared" si="6"/>
        <v>City of Yonkers Ward 9 ED 11</v>
      </c>
      <c r="B142" s="11">
        <v>250911</v>
      </c>
      <c r="C142" s="11">
        <v>130</v>
      </c>
      <c r="D142" s="11">
        <v>47</v>
      </c>
      <c r="E142" s="11">
        <v>8</v>
      </c>
      <c r="F142" s="23">
        <f t="shared" si="9"/>
        <v>185</v>
      </c>
      <c r="G142" s="23">
        <f t="shared" si="10"/>
        <v>163</v>
      </c>
      <c r="H142" s="23">
        <f t="shared" si="11"/>
        <v>348</v>
      </c>
    </row>
    <row r="143" spans="1:8" x14ac:dyDescent="0.25">
      <c r="A143" s="22" t="str">
        <f>VLOOKUP(B143,KEY,3,FALSE)</f>
        <v>City of Yonkers Ward 9 ED 12</v>
      </c>
      <c r="B143" s="11">
        <v>250912</v>
      </c>
      <c r="C143" s="11">
        <v>65</v>
      </c>
      <c r="D143" s="11">
        <v>20</v>
      </c>
      <c r="E143" s="11">
        <v>2</v>
      </c>
      <c r="F143" s="23">
        <f>SUM(C143:E143)</f>
        <v>87</v>
      </c>
      <c r="G143" s="23">
        <f>SUM(H143-F143)</f>
        <v>96</v>
      </c>
      <c r="H143" s="23">
        <f>VLOOKUP(B143,KEY,2,FALSE)</f>
        <v>183</v>
      </c>
    </row>
    <row r="144" spans="1:8" x14ac:dyDescent="0.25">
      <c r="A144" s="22" t="str">
        <f>VLOOKUP(B144,KEY,3,FALSE)</f>
        <v>City of Yonkers Ward 9 ED 13</v>
      </c>
      <c r="B144" s="11">
        <v>250913</v>
      </c>
      <c r="C144" s="11">
        <v>83</v>
      </c>
      <c r="D144" s="11">
        <v>10</v>
      </c>
      <c r="E144" s="11">
        <v>0</v>
      </c>
      <c r="F144" s="23">
        <f>SUM(C144:E144)</f>
        <v>93</v>
      </c>
      <c r="G144" s="23">
        <f>SUM(H144-F144)</f>
        <v>56</v>
      </c>
      <c r="H144" s="23">
        <f>VLOOKUP(B144,KEY,2,FALSE)</f>
        <v>149</v>
      </c>
    </row>
    <row r="145" spans="1:8" x14ac:dyDescent="0.25">
      <c r="A145" s="22" t="str">
        <f>VLOOKUP(B145,KEY,3,FALSE)</f>
        <v>City of Yonkers Ward 9 ED 15</v>
      </c>
      <c r="B145" s="11">
        <v>250915</v>
      </c>
      <c r="C145" s="11">
        <v>132</v>
      </c>
      <c r="D145" s="11">
        <v>40</v>
      </c>
      <c r="E145" s="11">
        <v>3</v>
      </c>
      <c r="F145" s="23">
        <f>SUM(C145:E145)</f>
        <v>175</v>
      </c>
      <c r="G145" s="23">
        <f>SUM(H145-F145)</f>
        <v>204</v>
      </c>
      <c r="H145" s="23">
        <f>VLOOKUP(B145,KEY,2,FALSE)</f>
        <v>379</v>
      </c>
    </row>
    <row r="146" spans="1:8" ht="13.8" thickBot="1" x14ac:dyDescent="0.3">
      <c r="A146" s="18" t="str">
        <f>VLOOKUP(B146,KEY,3,FALSE)</f>
        <v>City of Yonkers Ward 9 ED 16</v>
      </c>
      <c r="B146" s="19">
        <v>250916</v>
      </c>
      <c r="C146" s="19">
        <v>110</v>
      </c>
      <c r="D146" s="19">
        <v>27</v>
      </c>
      <c r="E146" s="19">
        <v>0</v>
      </c>
      <c r="F146" s="19">
        <f>SUM(C146:E146)</f>
        <v>137</v>
      </c>
      <c r="G146" s="19">
        <f>SUM(H146-F146)</f>
        <v>147</v>
      </c>
      <c r="H146" s="19">
        <f>VLOOKUP(B146,KEY,2,FALSE)</f>
        <v>284</v>
      </c>
    </row>
    <row r="147" spans="1:8" x14ac:dyDescent="0.25">
      <c r="A147" s="22"/>
      <c r="B147" s="13" t="s">
        <v>977</v>
      </c>
      <c r="C147" s="11">
        <f t="shared" ref="C147:H147" si="18">SUM(C134:C146)</f>
        <v>1368</v>
      </c>
      <c r="D147" s="11">
        <f t="shared" si="18"/>
        <v>345</v>
      </c>
      <c r="E147" s="11">
        <f t="shared" si="18"/>
        <v>19</v>
      </c>
      <c r="F147" s="11">
        <f t="shared" si="18"/>
        <v>1732</v>
      </c>
      <c r="G147" s="11">
        <f t="shared" si="18"/>
        <v>1406</v>
      </c>
      <c r="H147" s="11">
        <f t="shared" si="18"/>
        <v>3138</v>
      </c>
    </row>
    <row r="148" spans="1:8" ht="13.8" thickBot="1" x14ac:dyDescent="0.3">
      <c r="A148" s="18" t="str">
        <f>VLOOKUP(B148,KEY,3,FALSE)</f>
        <v>City of Yonkers Ward 12 ED 20</v>
      </c>
      <c r="B148" s="19">
        <v>251220</v>
      </c>
      <c r="C148" s="19">
        <v>19</v>
      </c>
      <c r="D148" s="19">
        <v>6</v>
      </c>
      <c r="E148" s="19">
        <v>0</v>
      </c>
      <c r="F148" s="19">
        <f>SUM(C148:E148)</f>
        <v>25</v>
      </c>
      <c r="G148" s="19">
        <f>SUM(H148-F148)</f>
        <v>7</v>
      </c>
      <c r="H148" s="19">
        <f>VLOOKUP(B148,KEY,2,FALSE)</f>
        <v>32</v>
      </c>
    </row>
    <row r="149" spans="1:8" x14ac:dyDescent="0.25">
      <c r="B149" s="13" t="s">
        <v>977</v>
      </c>
      <c r="C149" s="11">
        <f t="shared" ref="C149:H149" si="19">SUM(C148)</f>
        <v>19</v>
      </c>
      <c r="D149" s="11">
        <f t="shared" si="19"/>
        <v>6</v>
      </c>
      <c r="E149" s="11">
        <f t="shared" si="19"/>
        <v>0</v>
      </c>
      <c r="F149" s="11">
        <f t="shared" si="19"/>
        <v>25</v>
      </c>
      <c r="G149" s="11">
        <f t="shared" si="19"/>
        <v>7</v>
      </c>
      <c r="H149" s="11">
        <f t="shared" si="19"/>
        <v>32</v>
      </c>
    </row>
    <row r="151" spans="1:8" ht="13.8" x14ac:dyDescent="0.3">
      <c r="A151" s="15" t="s">
        <v>658</v>
      </c>
      <c r="B151" s="12"/>
    </row>
    <row r="152" spans="1:8" ht="13.8" x14ac:dyDescent="0.3">
      <c r="A152" s="15" t="s">
        <v>663</v>
      </c>
      <c r="B152" s="14" t="s">
        <v>659</v>
      </c>
      <c r="C152" s="11">
        <f t="shared" ref="C152:H152" si="20">SUM(C89,C96,C108,C124,C133,C147,C149)</f>
        <v>6621</v>
      </c>
      <c r="D152" s="11">
        <f t="shared" si="20"/>
        <v>1008</v>
      </c>
      <c r="E152" s="11">
        <f t="shared" si="20"/>
        <v>41</v>
      </c>
      <c r="F152" s="11">
        <f t="shared" si="20"/>
        <v>7670</v>
      </c>
      <c r="G152" s="11">
        <f t="shared" si="20"/>
        <v>3458</v>
      </c>
      <c r="H152" s="11">
        <f t="shared" si="20"/>
        <v>11128</v>
      </c>
    </row>
    <row r="153" spans="1:8" ht="13.8" x14ac:dyDescent="0.3">
      <c r="A153" s="15"/>
      <c r="B153" s="14"/>
    </row>
    <row r="154" spans="1:8" ht="13.8" x14ac:dyDescent="0.3">
      <c r="A154" s="15" t="s">
        <v>661</v>
      </c>
      <c r="B154" s="12"/>
    </row>
    <row r="155" spans="1:8" ht="13.8" x14ac:dyDescent="0.3">
      <c r="A155" s="15" t="s">
        <v>663</v>
      </c>
      <c r="B155" s="14" t="s">
        <v>659</v>
      </c>
      <c r="C155" s="11">
        <f t="shared" ref="C155:H155" si="21">SUM(C77,C89,C96,C108,C124,C133,C147,C149)</f>
        <v>18652</v>
      </c>
      <c r="D155" s="11">
        <f t="shared" si="21"/>
        <v>1824</v>
      </c>
      <c r="E155" s="11">
        <f t="shared" si="21"/>
        <v>55</v>
      </c>
      <c r="F155" s="11">
        <f t="shared" si="21"/>
        <v>20531</v>
      </c>
      <c r="G155" s="11">
        <f t="shared" si="21"/>
        <v>6180</v>
      </c>
      <c r="H155" s="11">
        <f t="shared" si="21"/>
        <v>26711</v>
      </c>
    </row>
    <row r="156" spans="1:8" ht="13.8" x14ac:dyDescent="0.3">
      <c r="A156" s="16"/>
      <c r="B156" s="14" t="s">
        <v>663</v>
      </c>
    </row>
    <row r="157" spans="1:8" ht="13.8" x14ac:dyDescent="0.3">
      <c r="A157" s="15" t="s">
        <v>662</v>
      </c>
      <c r="B157" s="12"/>
    </row>
    <row r="158" spans="1:8" ht="13.8" x14ac:dyDescent="0.3">
      <c r="A158" s="15" t="s">
        <v>663</v>
      </c>
      <c r="B158" s="14" t="s">
        <v>659</v>
      </c>
      <c r="C158" s="11">
        <f t="shared" ref="C158:H158" si="22">SUM(C155)</f>
        <v>18652</v>
      </c>
      <c r="D158" s="11">
        <f t="shared" si="22"/>
        <v>1824</v>
      </c>
      <c r="E158" s="11">
        <f t="shared" si="22"/>
        <v>55</v>
      </c>
      <c r="F158" s="11">
        <f t="shared" si="22"/>
        <v>20531</v>
      </c>
      <c r="G158" s="11">
        <f t="shared" si="22"/>
        <v>6180</v>
      </c>
      <c r="H158" s="11">
        <f t="shared" si="22"/>
        <v>26711</v>
      </c>
    </row>
  </sheetData>
  <pageMargins left="0" right="0" top="1.75" bottom="0.75" header="1.25" footer="0"/>
  <pageSetup orientation="landscape" horizontalDpi="300" verticalDpi="300" r:id="rId1"/>
  <headerFooter alignWithMargins="0">
    <oddHeader>&amp;L&amp;"Arial Black,Regular"2022 GENERAL&amp;C&amp;"Arial Black,Regular"&amp;16  89TH - ASSEMBLY DISTRICT&amp;R&amp;"Arial Black,Regular"&amp;P OF 630</oddHeader>
  </headerFooter>
  <rowBreaks count="8" manualBreakCount="8">
    <brk id="77" max="16383" man="1"/>
    <brk id="89" max="16383" man="1"/>
    <brk id="96" max="16383" man="1"/>
    <brk id="108" max="16383" man="1"/>
    <brk id="124" max="16383" man="1"/>
    <brk id="133" max="16383" man="1"/>
    <brk id="147" max="16383" man="1"/>
    <brk id="149"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J192"/>
  <sheetViews>
    <sheetView topLeftCell="A148" zoomScaleNormal="100" workbookViewId="0">
      <selection activeCell="C6" sqref="C6"/>
    </sheetView>
  </sheetViews>
  <sheetFormatPr defaultRowHeight="13.2" x14ac:dyDescent="0.25"/>
  <cols>
    <col min="1" max="1" width="28.109375" bestFit="1" customWidth="1"/>
    <col min="3" max="7" width="7.6640625" customWidth="1"/>
  </cols>
  <sheetData>
    <row r="1" spans="1:10" ht="13.8" x14ac:dyDescent="0.3">
      <c r="A1" s="1" t="s">
        <v>663</v>
      </c>
      <c r="B1" s="2"/>
      <c r="C1" s="2" t="s">
        <v>684</v>
      </c>
      <c r="D1" s="2" t="s">
        <v>664</v>
      </c>
      <c r="E1" s="2" t="s">
        <v>685</v>
      </c>
      <c r="F1" s="2" t="s">
        <v>1070</v>
      </c>
      <c r="G1" s="2" t="s">
        <v>982</v>
      </c>
      <c r="H1" s="3"/>
      <c r="I1" s="3"/>
      <c r="J1" s="3"/>
    </row>
    <row r="2" spans="1:10" ht="98.4" customHeight="1" thickBot="1" x14ac:dyDescent="0.3">
      <c r="A2" s="4"/>
      <c r="B2" s="5" t="s">
        <v>665</v>
      </c>
      <c r="C2" s="5" t="s">
        <v>1071</v>
      </c>
      <c r="D2" s="5" t="s">
        <v>1072</v>
      </c>
      <c r="E2" s="5" t="s">
        <v>1072</v>
      </c>
      <c r="F2" s="5" t="s">
        <v>1071</v>
      </c>
      <c r="G2" s="5" t="s">
        <v>984</v>
      </c>
      <c r="H2" s="5" t="s">
        <v>666</v>
      </c>
      <c r="I2" s="5" t="s">
        <v>667</v>
      </c>
      <c r="J2" s="5" t="s">
        <v>668</v>
      </c>
    </row>
    <row r="3" spans="1:10" x14ac:dyDescent="0.25">
      <c r="A3" t="str">
        <f t="shared" ref="A3:A76" si="0">VLOOKUP(B3,KEY,3,FALSE)</f>
        <v>City of Yonkers Ward 1 ED 5</v>
      </c>
      <c r="B3" s="11">
        <v>250105</v>
      </c>
      <c r="C3" s="11">
        <v>182</v>
      </c>
      <c r="D3" s="11">
        <v>22</v>
      </c>
      <c r="E3" s="11">
        <v>3</v>
      </c>
      <c r="F3" s="11">
        <v>0</v>
      </c>
      <c r="G3" s="11">
        <v>0</v>
      </c>
      <c r="H3" s="11">
        <f>SUM(C3:G3)</f>
        <v>207</v>
      </c>
      <c r="I3" s="11">
        <f>SUM(J3-H3)</f>
        <v>33</v>
      </c>
      <c r="J3" s="11">
        <f t="shared" ref="J3:J38" si="1">VLOOKUP(B3,KEY,2,FALSE)</f>
        <v>240</v>
      </c>
    </row>
    <row r="4" spans="1:10" x14ac:dyDescent="0.25">
      <c r="A4" t="str">
        <f t="shared" si="0"/>
        <v>City of Yonkers Ward 1 ED 6</v>
      </c>
      <c r="B4" s="11">
        <v>250106</v>
      </c>
      <c r="C4" s="11">
        <v>88</v>
      </c>
      <c r="D4" s="11">
        <v>22</v>
      </c>
      <c r="E4" s="11">
        <v>1</v>
      </c>
      <c r="F4" s="11">
        <v>1</v>
      </c>
      <c r="G4" s="11">
        <v>0</v>
      </c>
      <c r="H4" s="11">
        <f>SUM(C4:G4)</f>
        <v>112</v>
      </c>
      <c r="I4" s="11">
        <f>SUM(J4-H4)</f>
        <v>14</v>
      </c>
      <c r="J4" s="11">
        <f t="shared" si="1"/>
        <v>126</v>
      </c>
    </row>
    <row r="5" spans="1:10" x14ac:dyDescent="0.25">
      <c r="A5" s="22" t="str">
        <f t="shared" si="0"/>
        <v>City of Yonkers Ward 1 ED 9</v>
      </c>
      <c r="B5" s="11">
        <v>250109</v>
      </c>
      <c r="C5" s="11">
        <v>78</v>
      </c>
      <c r="D5" s="11">
        <v>10</v>
      </c>
      <c r="E5" s="11">
        <v>1</v>
      </c>
      <c r="F5" s="11">
        <v>1</v>
      </c>
      <c r="G5" s="11">
        <v>0</v>
      </c>
      <c r="H5" s="11">
        <f>SUM(C5:G5)</f>
        <v>90</v>
      </c>
      <c r="I5" s="23">
        <f>SUM(J5-H5)</f>
        <v>9</v>
      </c>
      <c r="J5" s="23">
        <f t="shared" si="1"/>
        <v>99</v>
      </c>
    </row>
    <row r="6" spans="1:10" ht="13.8" thickBot="1" x14ac:dyDescent="0.3">
      <c r="A6" s="18" t="str">
        <f t="shared" si="0"/>
        <v>City of Yonkers Ward 1 ED 10</v>
      </c>
      <c r="B6" s="19">
        <v>250110</v>
      </c>
      <c r="C6" s="19">
        <v>130</v>
      </c>
      <c r="D6" s="19">
        <v>29</v>
      </c>
      <c r="E6" s="19">
        <v>1</v>
      </c>
      <c r="F6" s="19">
        <v>1</v>
      </c>
      <c r="G6" s="19">
        <v>0</v>
      </c>
      <c r="H6" s="19">
        <f t="shared" ref="H6:H74" si="2">SUM(C6:G6)</f>
        <v>161</v>
      </c>
      <c r="I6" s="19">
        <f t="shared" ref="I6:I74" si="3">SUM(J6-H6)</f>
        <v>8</v>
      </c>
      <c r="J6" s="19">
        <f t="shared" si="1"/>
        <v>169</v>
      </c>
    </row>
    <row r="7" spans="1:10" x14ac:dyDescent="0.25">
      <c r="A7" s="22"/>
      <c r="B7" s="13" t="s">
        <v>977</v>
      </c>
      <c r="C7" s="11">
        <f>SUM(C3:C6)</f>
        <v>478</v>
      </c>
      <c r="D7" s="11">
        <f t="shared" ref="D7:J7" si="4">SUM(D3:D6)</f>
        <v>83</v>
      </c>
      <c r="E7" s="11">
        <f t="shared" si="4"/>
        <v>6</v>
      </c>
      <c r="F7" s="11">
        <f t="shared" si="4"/>
        <v>3</v>
      </c>
      <c r="G7" s="11">
        <f t="shared" si="4"/>
        <v>0</v>
      </c>
      <c r="H7" s="11">
        <f t="shared" si="4"/>
        <v>570</v>
      </c>
      <c r="I7" s="11">
        <f t="shared" si="4"/>
        <v>64</v>
      </c>
      <c r="J7" s="11">
        <f t="shared" si="4"/>
        <v>634</v>
      </c>
    </row>
    <row r="8" spans="1:10" x14ac:dyDescent="0.25">
      <c r="A8" s="22" t="str">
        <f t="shared" si="0"/>
        <v>City of Yonkers Ward 2 ED 1</v>
      </c>
      <c r="B8" s="11">
        <v>250201</v>
      </c>
      <c r="C8" s="11">
        <v>111</v>
      </c>
      <c r="D8" s="11">
        <v>155</v>
      </c>
      <c r="E8" s="11">
        <v>10</v>
      </c>
      <c r="F8" s="11">
        <v>1</v>
      </c>
      <c r="G8" s="11">
        <v>0</v>
      </c>
      <c r="H8" s="11">
        <f t="shared" si="2"/>
        <v>277</v>
      </c>
      <c r="I8" s="23">
        <f t="shared" si="3"/>
        <v>9</v>
      </c>
      <c r="J8" s="23">
        <f t="shared" si="1"/>
        <v>286</v>
      </c>
    </row>
    <row r="9" spans="1:10" x14ac:dyDescent="0.25">
      <c r="A9" s="22" t="str">
        <f t="shared" si="0"/>
        <v>City of Yonkers Ward 2 ED 2</v>
      </c>
      <c r="B9" s="11">
        <v>250202</v>
      </c>
      <c r="C9" s="11">
        <v>146</v>
      </c>
      <c r="D9" s="11">
        <v>163</v>
      </c>
      <c r="E9" s="11">
        <v>10</v>
      </c>
      <c r="F9" s="11">
        <v>1</v>
      </c>
      <c r="G9" s="11">
        <v>0</v>
      </c>
      <c r="H9" s="11">
        <f t="shared" si="2"/>
        <v>320</v>
      </c>
      <c r="I9" s="23">
        <f t="shared" si="3"/>
        <v>13</v>
      </c>
      <c r="J9" s="23">
        <f t="shared" si="1"/>
        <v>333</v>
      </c>
    </row>
    <row r="10" spans="1:10" x14ac:dyDescent="0.25">
      <c r="A10" s="22" t="str">
        <f t="shared" si="0"/>
        <v>City of Yonkers Ward 2 ED 3</v>
      </c>
      <c r="B10" s="11">
        <v>250203</v>
      </c>
      <c r="C10" s="11">
        <v>177</v>
      </c>
      <c r="D10" s="11">
        <v>217</v>
      </c>
      <c r="E10" s="11">
        <v>13</v>
      </c>
      <c r="F10" s="11">
        <v>2</v>
      </c>
      <c r="G10" s="11">
        <v>0</v>
      </c>
      <c r="H10" s="11">
        <f t="shared" si="2"/>
        <v>409</v>
      </c>
      <c r="I10" s="23">
        <f t="shared" si="3"/>
        <v>19</v>
      </c>
      <c r="J10" s="23">
        <f t="shared" si="1"/>
        <v>428</v>
      </c>
    </row>
    <row r="11" spans="1:10" x14ac:dyDescent="0.25">
      <c r="A11" s="22" t="str">
        <f t="shared" si="0"/>
        <v>City of Yonkers Ward 2 ED 4</v>
      </c>
      <c r="B11" s="11">
        <v>250204</v>
      </c>
      <c r="C11" s="11">
        <v>53</v>
      </c>
      <c r="D11" s="11">
        <v>100</v>
      </c>
      <c r="E11" s="11">
        <v>9</v>
      </c>
      <c r="F11" s="11">
        <v>4</v>
      </c>
      <c r="G11" s="11">
        <v>0</v>
      </c>
      <c r="H11" s="11">
        <f t="shared" si="2"/>
        <v>166</v>
      </c>
      <c r="I11" s="23">
        <f t="shared" si="3"/>
        <v>9</v>
      </c>
      <c r="J11" s="23">
        <f t="shared" si="1"/>
        <v>175</v>
      </c>
    </row>
    <row r="12" spans="1:10" x14ac:dyDescent="0.25">
      <c r="A12" s="22" t="str">
        <f t="shared" si="0"/>
        <v>City of Yonkers Ward 2 ED 5</v>
      </c>
      <c r="B12" s="11">
        <v>250205</v>
      </c>
      <c r="C12" s="11">
        <v>109</v>
      </c>
      <c r="D12" s="11">
        <v>209</v>
      </c>
      <c r="E12" s="11">
        <v>11</v>
      </c>
      <c r="F12" s="11">
        <v>2</v>
      </c>
      <c r="G12" s="11">
        <v>0</v>
      </c>
      <c r="H12" s="11">
        <f t="shared" si="2"/>
        <v>331</v>
      </c>
      <c r="I12" s="23">
        <f t="shared" si="3"/>
        <v>15</v>
      </c>
      <c r="J12" s="23">
        <f t="shared" si="1"/>
        <v>346</v>
      </c>
    </row>
    <row r="13" spans="1:10" x14ac:dyDescent="0.25">
      <c r="A13" s="22" t="str">
        <f t="shared" si="0"/>
        <v>City of Yonkers Ward 2 ED 6</v>
      </c>
      <c r="B13" s="11">
        <v>250206</v>
      </c>
      <c r="C13" s="11">
        <v>109</v>
      </c>
      <c r="D13" s="11">
        <v>85</v>
      </c>
      <c r="E13" s="11">
        <v>4</v>
      </c>
      <c r="F13" s="11">
        <v>2</v>
      </c>
      <c r="G13" s="11">
        <v>0</v>
      </c>
      <c r="H13" s="11">
        <f t="shared" si="2"/>
        <v>200</v>
      </c>
      <c r="I13" s="23">
        <f t="shared" si="3"/>
        <v>9</v>
      </c>
      <c r="J13" s="23">
        <f t="shared" si="1"/>
        <v>209</v>
      </c>
    </row>
    <row r="14" spans="1:10" x14ac:dyDescent="0.25">
      <c r="A14" s="22" t="str">
        <f t="shared" si="0"/>
        <v>City of Yonkers Ward 2 ED 7</v>
      </c>
      <c r="B14" s="11">
        <v>250207</v>
      </c>
      <c r="C14" s="11">
        <v>141</v>
      </c>
      <c r="D14" s="11">
        <v>52</v>
      </c>
      <c r="E14" s="11">
        <v>4</v>
      </c>
      <c r="F14" s="11">
        <v>3</v>
      </c>
      <c r="G14" s="11">
        <v>1</v>
      </c>
      <c r="H14" s="11">
        <f t="shared" si="2"/>
        <v>201</v>
      </c>
      <c r="I14" s="23">
        <f t="shared" si="3"/>
        <v>7</v>
      </c>
      <c r="J14" s="23">
        <f t="shared" si="1"/>
        <v>208</v>
      </c>
    </row>
    <row r="15" spans="1:10" x14ac:dyDescent="0.25">
      <c r="A15" s="22" t="str">
        <f t="shared" si="0"/>
        <v>City of Yonkers Ward 2 ED 9</v>
      </c>
      <c r="B15" s="11">
        <v>250209</v>
      </c>
      <c r="C15" s="11">
        <v>115</v>
      </c>
      <c r="D15" s="11">
        <v>151</v>
      </c>
      <c r="E15" s="11">
        <v>8</v>
      </c>
      <c r="F15" s="11">
        <v>1</v>
      </c>
      <c r="G15" s="11">
        <v>0</v>
      </c>
      <c r="H15" s="11">
        <f t="shared" si="2"/>
        <v>275</v>
      </c>
      <c r="I15" s="23">
        <f t="shared" si="3"/>
        <v>17</v>
      </c>
      <c r="J15" s="23">
        <f t="shared" si="1"/>
        <v>292</v>
      </c>
    </row>
    <row r="16" spans="1:10" x14ac:dyDescent="0.25">
      <c r="A16" s="22" t="str">
        <f t="shared" si="0"/>
        <v>City of Yonkers Ward 2 ED 10</v>
      </c>
      <c r="B16" s="11">
        <v>250210</v>
      </c>
      <c r="C16" s="11">
        <v>65</v>
      </c>
      <c r="D16" s="11">
        <v>50</v>
      </c>
      <c r="E16" s="11">
        <v>6</v>
      </c>
      <c r="F16" s="11">
        <v>2</v>
      </c>
      <c r="G16" s="11">
        <v>0</v>
      </c>
      <c r="H16" s="11">
        <f t="shared" si="2"/>
        <v>123</v>
      </c>
      <c r="I16" s="23">
        <f t="shared" si="3"/>
        <v>4</v>
      </c>
      <c r="J16" s="23">
        <f t="shared" si="1"/>
        <v>127</v>
      </c>
    </row>
    <row r="17" spans="1:10" x14ac:dyDescent="0.25">
      <c r="A17" s="22" t="str">
        <f t="shared" si="0"/>
        <v>City of Yonkers Ward 2 ED 12</v>
      </c>
      <c r="B17" s="11">
        <v>250212</v>
      </c>
      <c r="C17" s="11">
        <v>158</v>
      </c>
      <c r="D17" s="11">
        <v>206</v>
      </c>
      <c r="E17" s="11">
        <v>16</v>
      </c>
      <c r="F17" s="11">
        <v>2</v>
      </c>
      <c r="G17" s="11">
        <v>0</v>
      </c>
      <c r="H17" s="11">
        <f t="shared" si="2"/>
        <v>382</v>
      </c>
      <c r="I17" s="23">
        <f t="shared" si="3"/>
        <v>23</v>
      </c>
      <c r="J17" s="23">
        <f t="shared" si="1"/>
        <v>405</v>
      </c>
    </row>
    <row r="18" spans="1:10" x14ac:dyDescent="0.25">
      <c r="A18" s="22" t="str">
        <f t="shared" si="0"/>
        <v>City of Yonkers Ward 2 ED 13</v>
      </c>
      <c r="B18" s="11">
        <v>250213</v>
      </c>
      <c r="C18" s="11">
        <v>109</v>
      </c>
      <c r="D18" s="11">
        <v>77</v>
      </c>
      <c r="E18" s="11">
        <v>8</v>
      </c>
      <c r="F18" s="11">
        <v>1</v>
      </c>
      <c r="G18" s="11">
        <v>0</v>
      </c>
      <c r="H18" s="11">
        <f t="shared" si="2"/>
        <v>195</v>
      </c>
      <c r="I18" s="23">
        <f t="shared" si="3"/>
        <v>9</v>
      </c>
      <c r="J18" s="23">
        <f t="shared" si="1"/>
        <v>204</v>
      </c>
    </row>
    <row r="19" spans="1:10" x14ac:dyDescent="0.25">
      <c r="A19" s="22" t="str">
        <f t="shared" si="0"/>
        <v>City of Yonkers Ward 2 ED 16</v>
      </c>
      <c r="B19" s="11">
        <v>250216</v>
      </c>
      <c r="C19" s="11">
        <v>65</v>
      </c>
      <c r="D19" s="11">
        <v>111</v>
      </c>
      <c r="E19" s="11">
        <v>10</v>
      </c>
      <c r="F19" s="11">
        <v>1</v>
      </c>
      <c r="G19" s="11">
        <v>0</v>
      </c>
      <c r="H19" s="11">
        <f t="shared" si="2"/>
        <v>187</v>
      </c>
      <c r="I19" s="23">
        <f t="shared" si="3"/>
        <v>4</v>
      </c>
      <c r="J19" s="23">
        <f t="shared" si="1"/>
        <v>191</v>
      </c>
    </row>
    <row r="20" spans="1:10" x14ac:dyDescent="0.25">
      <c r="A20" s="22" t="str">
        <f t="shared" si="0"/>
        <v>City of Yonkers Ward 2 ED 18</v>
      </c>
      <c r="B20" s="11">
        <v>250218</v>
      </c>
      <c r="C20" s="11">
        <v>95</v>
      </c>
      <c r="D20" s="11">
        <v>27</v>
      </c>
      <c r="E20" s="11">
        <v>1</v>
      </c>
      <c r="F20" s="11">
        <v>0</v>
      </c>
      <c r="G20" s="11">
        <v>0</v>
      </c>
      <c r="H20" s="11">
        <f t="shared" si="2"/>
        <v>123</v>
      </c>
      <c r="I20" s="23">
        <f t="shared" si="3"/>
        <v>6</v>
      </c>
      <c r="J20" s="23">
        <f t="shared" si="1"/>
        <v>129</v>
      </c>
    </row>
    <row r="21" spans="1:10" x14ac:dyDescent="0.25">
      <c r="A21" s="22" t="str">
        <f t="shared" si="0"/>
        <v>City of Yonkers Ward 2 ED 22</v>
      </c>
      <c r="B21" s="11">
        <v>250222</v>
      </c>
      <c r="C21" s="11">
        <v>0</v>
      </c>
      <c r="D21" s="11">
        <v>0</v>
      </c>
      <c r="E21" s="11">
        <v>0</v>
      </c>
      <c r="F21" s="11">
        <v>0</v>
      </c>
      <c r="G21" s="11">
        <v>0</v>
      </c>
      <c r="H21" s="11">
        <f t="shared" si="2"/>
        <v>0</v>
      </c>
      <c r="I21" s="23">
        <f t="shared" si="3"/>
        <v>0</v>
      </c>
      <c r="J21" s="23">
        <f t="shared" si="1"/>
        <v>0</v>
      </c>
    </row>
    <row r="22" spans="1:10" x14ac:dyDescent="0.25">
      <c r="A22" s="22" t="str">
        <f t="shared" si="0"/>
        <v>City of Yonkers Ward 2 ED 23</v>
      </c>
      <c r="B22" s="11">
        <v>250223</v>
      </c>
      <c r="C22" s="11">
        <v>0</v>
      </c>
      <c r="D22" s="11">
        <v>0</v>
      </c>
      <c r="E22" s="11">
        <v>0</v>
      </c>
      <c r="F22" s="11">
        <v>0</v>
      </c>
      <c r="G22" s="11">
        <v>0</v>
      </c>
      <c r="H22" s="11">
        <f t="shared" si="2"/>
        <v>0</v>
      </c>
      <c r="I22" s="23">
        <f t="shared" si="3"/>
        <v>0</v>
      </c>
      <c r="J22" s="23">
        <f t="shared" si="1"/>
        <v>0</v>
      </c>
    </row>
    <row r="23" spans="1:10" ht="13.8" thickBot="1" x14ac:dyDescent="0.3">
      <c r="A23" s="18" t="str">
        <f t="shared" si="0"/>
        <v>City of Yonkers Ward 2 ED 29</v>
      </c>
      <c r="B23" s="19">
        <v>250229</v>
      </c>
      <c r="C23" s="19">
        <v>0</v>
      </c>
      <c r="D23" s="19">
        <v>0</v>
      </c>
      <c r="E23" s="19">
        <v>0</v>
      </c>
      <c r="F23" s="19">
        <v>0</v>
      </c>
      <c r="G23" s="19">
        <v>0</v>
      </c>
      <c r="H23" s="19">
        <f t="shared" si="2"/>
        <v>0</v>
      </c>
      <c r="I23" s="19">
        <f t="shared" si="3"/>
        <v>0</v>
      </c>
      <c r="J23" s="19">
        <f t="shared" si="1"/>
        <v>0</v>
      </c>
    </row>
    <row r="24" spans="1:10" x14ac:dyDescent="0.25">
      <c r="A24" s="22"/>
      <c r="B24" s="13" t="s">
        <v>977</v>
      </c>
      <c r="C24" s="11">
        <f>SUM(C8:C23)</f>
        <v>1453</v>
      </c>
      <c r="D24" s="11">
        <f t="shared" ref="D24:J24" si="5">SUM(D8:D23)</f>
        <v>1603</v>
      </c>
      <c r="E24" s="11">
        <f t="shared" si="5"/>
        <v>110</v>
      </c>
      <c r="F24" s="11">
        <f t="shared" si="5"/>
        <v>22</v>
      </c>
      <c r="G24" s="11">
        <f t="shared" si="5"/>
        <v>1</v>
      </c>
      <c r="H24" s="11">
        <f t="shared" si="5"/>
        <v>3189</v>
      </c>
      <c r="I24" s="11">
        <f t="shared" si="5"/>
        <v>144</v>
      </c>
      <c r="J24" s="11">
        <f t="shared" si="5"/>
        <v>3333</v>
      </c>
    </row>
    <row r="25" spans="1:10" x14ac:dyDescent="0.25">
      <c r="A25" s="22" t="str">
        <f t="shared" si="0"/>
        <v>City of Yonkers Ward 3 ED 2</v>
      </c>
      <c r="B25" s="11">
        <v>250302</v>
      </c>
      <c r="C25" s="11">
        <v>46</v>
      </c>
      <c r="D25" s="11">
        <v>51</v>
      </c>
      <c r="E25" s="11">
        <v>5</v>
      </c>
      <c r="F25" s="11">
        <v>1</v>
      </c>
      <c r="G25" s="11">
        <v>0</v>
      </c>
      <c r="H25" s="11">
        <f t="shared" si="2"/>
        <v>103</v>
      </c>
      <c r="I25" s="23">
        <f t="shared" si="3"/>
        <v>5</v>
      </c>
      <c r="J25" s="23">
        <f t="shared" si="1"/>
        <v>108</v>
      </c>
    </row>
    <row r="26" spans="1:10" x14ac:dyDescent="0.25">
      <c r="A26" s="22" t="str">
        <f t="shared" si="0"/>
        <v>City of Yonkers Ward 3 ED 4</v>
      </c>
      <c r="B26" s="11">
        <v>250304</v>
      </c>
      <c r="C26" s="11">
        <v>92</v>
      </c>
      <c r="D26" s="11">
        <v>61</v>
      </c>
      <c r="E26" s="11">
        <v>3</v>
      </c>
      <c r="F26" s="11">
        <v>1</v>
      </c>
      <c r="G26" s="11">
        <v>0</v>
      </c>
      <c r="H26" s="11">
        <f t="shared" si="2"/>
        <v>157</v>
      </c>
      <c r="I26" s="23">
        <f t="shared" si="3"/>
        <v>6</v>
      </c>
      <c r="J26" s="23">
        <f t="shared" si="1"/>
        <v>163</v>
      </c>
    </row>
    <row r="27" spans="1:10" x14ac:dyDescent="0.25">
      <c r="A27" s="22" t="str">
        <f t="shared" si="0"/>
        <v>City of Yonkers Ward 3 ED 10</v>
      </c>
      <c r="B27" s="11">
        <v>250310</v>
      </c>
      <c r="C27" s="11">
        <v>156</v>
      </c>
      <c r="D27" s="11">
        <v>120</v>
      </c>
      <c r="E27" s="11">
        <v>6</v>
      </c>
      <c r="F27" s="11">
        <v>3</v>
      </c>
      <c r="G27" s="11">
        <v>0</v>
      </c>
      <c r="H27" s="11">
        <f t="shared" si="2"/>
        <v>285</v>
      </c>
      <c r="I27" s="23">
        <f t="shared" si="3"/>
        <v>17</v>
      </c>
      <c r="J27" s="23">
        <f t="shared" si="1"/>
        <v>302</v>
      </c>
    </row>
    <row r="28" spans="1:10" x14ac:dyDescent="0.25">
      <c r="A28" s="22" t="str">
        <f t="shared" si="0"/>
        <v>City of Yonkers Ward 3 ED 12</v>
      </c>
      <c r="B28" s="11">
        <v>250312</v>
      </c>
      <c r="C28" s="11">
        <v>345</v>
      </c>
      <c r="D28" s="11">
        <v>67</v>
      </c>
      <c r="E28" s="11">
        <v>13</v>
      </c>
      <c r="F28" s="11">
        <v>5</v>
      </c>
      <c r="G28" s="11">
        <v>0</v>
      </c>
      <c r="H28" s="11">
        <f t="shared" si="2"/>
        <v>430</v>
      </c>
      <c r="I28" s="23">
        <f t="shared" si="3"/>
        <v>25</v>
      </c>
      <c r="J28" s="23">
        <f t="shared" si="1"/>
        <v>455</v>
      </c>
    </row>
    <row r="29" spans="1:10" x14ac:dyDescent="0.25">
      <c r="A29" s="22" t="str">
        <f t="shared" si="0"/>
        <v>City of Yonkers Ward 3 ED 17</v>
      </c>
      <c r="B29" s="11">
        <v>250317</v>
      </c>
      <c r="C29" s="11">
        <v>102</v>
      </c>
      <c r="D29" s="11">
        <v>36</v>
      </c>
      <c r="E29" s="11">
        <v>1</v>
      </c>
      <c r="F29" s="11">
        <v>1</v>
      </c>
      <c r="G29" s="11">
        <v>0</v>
      </c>
      <c r="H29" s="11">
        <f t="shared" si="2"/>
        <v>140</v>
      </c>
      <c r="I29" s="23">
        <f t="shared" si="3"/>
        <v>3</v>
      </c>
      <c r="J29" s="23">
        <f t="shared" si="1"/>
        <v>143</v>
      </c>
    </row>
    <row r="30" spans="1:10" x14ac:dyDescent="0.25">
      <c r="A30" s="22" t="str">
        <f t="shared" si="0"/>
        <v>City of Yonkers Ward 3 ED 20</v>
      </c>
      <c r="B30" s="11">
        <v>250320</v>
      </c>
      <c r="C30" s="11">
        <v>88</v>
      </c>
      <c r="D30" s="11">
        <v>112</v>
      </c>
      <c r="E30" s="11">
        <v>12</v>
      </c>
      <c r="F30" s="11">
        <v>0</v>
      </c>
      <c r="G30" s="11">
        <v>0</v>
      </c>
      <c r="H30" s="11">
        <f t="shared" si="2"/>
        <v>212</v>
      </c>
      <c r="I30" s="23">
        <f t="shared" si="3"/>
        <v>11</v>
      </c>
      <c r="J30" s="23">
        <f t="shared" si="1"/>
        <v>223</v>
      </c>
    </row>
    <row r="31" spans="1:10" x14ac:dyDescent="0.25">
      <c r="A31" s="22" t="str">
        <f t="shared" si="0"/>
        <v>City of Yonkers Ward 3 ED 21</v>
      </c>
      <c r="B31" s="11">
        <v>250321</v>
      </c>
      <c r="C31" s="11">
        <v>108</v>
      </c>
      <c r="D31" s="11">
        <v>129</v>
      </c>
      <c r="E31" s="11">
        <v>12</v>
      </c>
      <c r="F31" s="11">
        <v>5</v>
      </c>
      <c r="G31" s="11">
        <v>0</v>
      </c>
      <c r="H31" s="11">
        <f t="shared" si="2"/>
        <v>254</v>
      </c>
      <c r="I31" s="23">
        <f t="shared" si="3"/>
        <v>8</v>
      </c>
      <c r="J31" s="23">
        <f t="shared" si="1"/>
        <v>262</v>
      </c>
    </row>
    <row r="32" spans="1:10" ht="13.8" thickBot="1" x14ac:dyDescent="0.3">
      <c r="A32" s="18" t="str">
        <f t="shared" si="0"/>
        <v>City of Yonkers Ward 3 ED 25</v>
      </c>
      <c r="B32" s="19">
        <v>250325</v>
      </c>
      <c r="C32" s="19">
        <v>196</v>
      </c>
      <c r="D32" s="19">
        <v>135</v>
      </c>
      <c r="E32" s="19">
        <v>17</v>
      </c>
      <c r="F32" s="19">
        <v>5</v>
      </c>
      <c r="G32" s="19">
        <v>0</v>
      </c>
      <c r="H32" s="19">
        <f t="shared" si="2"/>
        <v>353</v>
      </c>
      <c r="I32" s="19">
        <f t="shared" si="3"/>
        <v>28</v>
      </c>
      <c r="J32" s="19">
        <f t="shared" si="1"/>
        <v>381</v>
      </c>
    </row>
    <row r="33" spans="1:10" x14ac:dyDescent="0.25">
      <c r="A33" s="22"/>
      <c r="B33" s="13" t="s">
        <v>977</v>
      </c>
      <c r="C33" s="11">
        <f>SUM(C25:C32)</f>
        <v>1133</v>
      </c>
      <c r="D33" s="11">
        <f t="shared" ref="D33:J33" si="6">SUM(D25:D32)</f>
        <v>711</v>
      </c>
      <c r="E33" s="11">
        <f t="shared" si="6"/>
        <v>69</v>
      </c>
      <c r="F33" s="11">
        <f t="shared" si="6"/>
        <v>21</v>
      </c>
      <c r="G33" s="11">
        <f t="shared" si="6"/>
        <v>0</v>
      </c>
      <c r="H33" s="11">
        <f t="shared" si="6"/>
        <v>1934</v>
      </c>
      <c r="I33" s="11">
        <f t="shared" si="6"/>
        <v>103</v>
      </c>
      <c r="J33" s="11">
        <f t="shared" si="6"/>
        <v>2037</v>
      </c>
    </row>
    <row r="34" spans="1:10" x14ac:dyDescent="0.25">
      <c r="A34" s="22" t="str">
        <f t="shared" si="0"/>
        <v>City of Yonkers Ward 4 ED 1</v>
      </c>
      <c r="B34" s="11">
        <v>250401</v>
      </c>
      <c r="C34" s="11">
        <v>214</v>
      </c>
      <c r="D34" s="11">
        <v>39</v>
      </c>
      <c r="E34" s="11">
        <v>4</v>
      </c>
      <c r="F34" s="11">
        <v>4</v>
      </c>
      <c r="G34" s="11">
        <v>0</v>
      </c>
      <c r="H34" s="11">
        <f t="shared" si="2"/>
        <v>261</v>
      </c>
      <c r="I34" s="23">
        <f t="shared" si="3"/>
        <v>26</v>
      </c>
      <c r="J34" s="23">
        <f t="shared" si="1"/>
        <v>287</v>
      </c>
    </row>
    <row r="35" spans="1:10" x14ac:dyDescent="0.25">
      <c r="A35" s="22" t="str">
        <f t="shared" si="0"/>
        <v>City of Yonkers Ward 4 ED 4</v>
      </c>
      <c r="B35" s="11">
        <v>250404</v>
      </c>
      <c r="C35" s="11">
        <v>77</v>
      </c>
      <c r="D35" s="11">
        <v>23</v>
      </c>
      <c r="E35" s="11">
        <v>2</v>
      </c>
      <c r="F35" s="11">
        <v>1</v>
      </c>
      <c r="G35" s="11">
        <v>0</v>
      </c>
      <c r="H35" s="11">
        <f t="shared" si="2"/>
        <v>103</v>
      </c>
      <c r="I35" s="23">
        <f t="shared" si="3"/>
        <v>6</v>
      </c>
      <c r="J35" s="23">
        <f t="shared" si="1"/>
        <v>109</v>
      </c>
    </row>
    <row r="36" spans="1:10" ht="13.8" thickBot="1" x14ac:dyDescent="0.3">
      <c r="A36" s="18" t="str">
        <f t="shared" si="0"/>
        <v>City of Yonkers Ward 4 ED 17</v>
      </c>
      <c r="B36" s="19">
        <v>250417</v>
      </c>
      <c r="C36" s="19">
        <v>53</v>
      </c>
      <c r="D36" s="19">
        <v>19</v>
      </c>
      <c r="E36" s="19">
        <v>1</v>
      </c>
      <c r="F36" s="19">
        <v>0</v>
      </c>
      <c r="G36" s="19">
        <v>0</v>
      </c>
      <c r="H36" s="19">
        <f t="shared" si="2"/>
        <v>73</v>
      </c>
      <c r="I36" s="19">
        <f t="shared" si="3"/>
        <v>2</v>
      </c>
      <c r="J36" s="19">
        <f t="shared" si="1"/>
        <v>75</v>
      </c>
    </row>
    <row r="37" spans="1:10" x14ac:dyDescent="0.25">
      <c r="A37" s="22"/>
      <c r="B37" s="13" t="s">
        <v>977</v>
      </c>
      <c r="C37" s="11">
        <f>SUM(C34:C36)</f>
        <v>344</v>
      </c>
      <c r="D37" s="11">
        <f t="shared" ref="D37:J37" si="7">SUM(D34:D36)</f>
        <v>81</v>
      </c>
      <c r="E37" s="11">
        <f t="shared" si="7"/>
        <v>7</v>
      </c>
      <c r="F37" s="11">
        <f t="shared" si="7"/>
        <v>5</v>
      </c>
      <c r="G37" s="11">
        <f t="shared" si="7"/>
        <v>0</v>
      </c>
      <c r="H37" s="11">
        <f t="shared" si="7"/>
        <v>437</v>
      </c>
      <c r="I37" s="11">
        <f t="shared" si="7"/>
        <v>34</v>
      </c>
      <c r="J37" s="11">
        <f t="shared" si="7"/>
        <v>471</v>
      </c>
    </row>
    <row r="38" spans="1:10" x14ac:dyDescent="0.25">
      <c r="A38" s="22" t="str">
        <f t="shared" si="0"/>
        <v>City of Yonkers Ward 5 ED 1</v>
      </c>
      <c r="B38" s="11">
        <v>250501</v>
      </c>
      <c r="C38" s="11">
        <v>91</v>
      </c>
      <c r="D38" s="11">
        <v>156</v>
      </c>
      <c r="E38" s="11">
        <v>18</v>
      </c>
      <c r="F38" s="11">
        <v>3</v>
      </c>
      <c r="G38" s="11">
        <v>0</v>
      </c>
      <c r="H38" s="11">
        <f t="shared" si="2"/>
        <v>268</v>
      </c>
      <c r="I38" s="23">
        <f t="shared" si="3"/>
        <v>6</v>
      </c>
      <c r="J38" s="23">
        <f t="shared" si="1"/>
        <v>274</v>
      </c>
    </row>
    <row r="39" spans="1:10" x14ac:dyDescent="0.25">
      <c r="A39" s="22" t="str">
        <f t="shared" si="0"/>
        <v>City of Yonkers Ward 5 ED 2</v>
      </c>
      <c r="B39" s="11">
        <v>250502</v>
      </c>
      <c r="C39" s="11">
        <v>40</v>
      </c>
      <c r="D39" s="11">
        <v>58</v>
      </c>
      <c r="E39" s="11">
        <v>4</v>
      </c>
      <c r="F39" s="11">
        <v>2</v>
      </c>
      <c r="G39" s="11">
        <v>0</v>
      </c>
      <c r="H39" s="11">
        <f t="shared" si="2"/>
        <v>104</v>
      </c>
      <c r="I39" s="23">
        <f t="shared" si="3"/>
        <v>3</v>
      </c>
      <c r="J39" s="23">
        <f t="shared" ref="J39:J71" si="8">VLOOKUP(B39,KEY,2,FALSE)</f>
        <v>107</v>
      </c>
    </row>
    <row r="40" spans="1:10" x14ac:dyDescent="0.25">
      <c r="A40" s="22" t="str">
        <f t="shared" si="0"/>
        <v>City of Yonkers Ward 5 ED 3</v>
      </c>
      <c r="B40" s="11">
        <v>250503</v>
      </c>
      <c r="C40" s="11">
        <v>86</v>
      </c>
      <c r="D40" s="11">
        <v>101</v>
      </c>
      <c r="E40" s="11">
        <v>11</v>
      </c>
      <c r="F40" s="11">
        <v>2</v>
      </c>
      <c r="G40" s="11">
        <v>0</v>
      </c>
      <c r="H40" s="11">
        <f t="shared" si="2"/>
        <v>200</v>
      </c>
      <c r="I40" s="23">
        <f t="shared" si="3"/>
        <v>13</v>
      </c>
      <c r="J40" s="23">
        <f t="shared" si="8"/>
        <v>213</v>
      </c>
    </row>
    <row r="41" spans="1:10" x14ac:dyDescent="0.25">
      <c r="A41" s="22" t="str">
        <f t="shared" si="0"/>
        <v>City of Yonkers Ward 5 ED 4</v>
      </c>
      <c r="B41" s="11">
        <v>250504</v>
      </c>
      <c r="C41" s="11">
        <v>139</v>
      </c>
      <c r="D41" s="11">
        <v>168</v>
      </c>
      <c r="E41" s="11">
        <v>12</v>
      </c>
      <c r="F41" s="11">
        <v>1</v>
      </c>
      <c r="G41" s="11">
        <v>0</v>
      </c>
      <c r="H41" s="11">
        <f t="shared" si="2"/>
        <v>320</v>
      </c>
      <c r="I41" s="23">
        <f t="shared" si="3"/>
        <v>13</v>
      </c>
      <c r="J41" s="23">
        <f t="shared" si="8"/>
        <v>333</v>
      </c>
    </row>
    <row r="42" spans="1:10" x14ac:dyDescent="0.25">
      <c r="A42" s="22" t="str">
        <f t="shared" si="0"/>
        <v>City of Yonkers Ward 5 ED 5</v>
      </c>
      <c r="B42" s="11">
        <v>250505</v>
      </c>
      <c r="C42" s="11">
        <v>59</v>
      </c>
      <c r="D42" s="11">
        <v>145</v>
      </c>
      <c r="E42" s="11">
        <v>14</v>
      </c>
      <c r="F42" s="11">
        <v>1</v>
      </c>
      <c r="G42" s="11">
        <v>0</v>
      </c>
      <c r="H42" s="11">
        <f t="shared" si="2"/>
        <v>219</v>
      </c>
      <c r="I42" s="23">
        <f t="shared" si="3"/>
        <v>8</v>
      </c>
      <c r="J42" s="23">
        <f t="shared" si="8"/>
        <v>227</v>
      </c>
    </row>
    <row r="43" spans="1:10" x14ac:dyDescent="0.25">
      <c r="A43" s="22" t="str">
        <f t="shared" si="0"/>
        <v>City of Yonkers Ward 5 ED 6</v>
      </c>
      <c r="B43" s="11">
        <v>250506</v>
      </c>
      <c r="C43" s="11">
        <v>121</v>
      </c>
      <c r="D43" s="11">
        <v>205</v>
      </c>
      <c r="E43" s="11">
        <v>16</v>
      </c>
      <c r="F43" s="11">
        <v>3</v>
      </c>
      <c r="G43" s="11">
        <v>0</v>
      </c>
      <c r="H43" s="11">
        <f t="shared" si="2"/>
        <v>345</v>
      </c>
      <c r="I43" s="23">
        <f t="shared" si="3"/>
        <v>5</v>
      </c>
      <c r="J43" s="23">
        <f t="shared" si="8"/>
        <v>350</v>
      </c>
    </row>
    <row r="44" spans="1:10" x14ac:dyDescent="0.25">
      <c r="A44" s="22" t="str">
        <f t="shared" si="0"/>
        <v>City of Yonkers Ward 5 ED 7</v>
      </c>
      <c r="B44" s="11">
        <v>250507</v>
      </c>
      <c r="C44" s="11">
        <v>97</v>
      </c>
      <c r="D44" s="11">
        <v>104</v>
      </c>
      <c r="E44" s="11">
        <v>11</v>
      </c>
      <c r="F44" s="11">
        <v>0</v>
      </c>
      <c r="G44" s="11">
        <v>0</v>
      </c>
      <c r="H44" s="11">
        <f t="shared" si="2"/>
        <v>212</v>
      </c>
      <c r="I44" s="23">
        <f t="shared" si="3"/>
        <v>18</v>
      </c>
      <c r="J44" s="23">
        <f t="shared" si="8"/>
        <v>230</v>
      </c>
    </row>
    <row r="45" spans="1:10" x14ac:dyDescent="0.25">
      <c r="A45" s="22" t="str">
        <f t="shared" si="0"/>
        <v>City of Yonkers Ward 5 ED 8</v>
      </c>
      <c r="B45" s="11">
        <v>250508</v>
      </c>
      <c r="C45" s="11">
        <v>163</v>
      </c>
      <c r="D45" s="11">
        <v>202</v>
      </c>
      <c r="E45" s="11">
        <v>9</v>
      </c>
      <c r="F45" s="11">
        <v>1</v>
      </c>
      <c r="G45" s="11">
        <v>0</v>
      </c>
      <c r="H45" s="11">
        <f t="shared" si="2"/>
        <v>375</v>
      </c>
      <c r="I45" s="23">
        <f t="shared" si="3"/>
        <v>19</v>
      </c>
      <c r="J45" s="23">
        <f t="shared" si="8"/>
        <v>394</v>
      </c>
    </row>
    <row r="46" spans="1:10" x14ac:dyDescent="0.25">
      <c r="A46" s="22" t="str">
        <f t="shared" si="0"/>
        <v>City of Yonkers Ward 5 ED 9</v>
      </c>
      <c r="B46" s="11">
        <v>250509</v>
      </c>
      <c r="C46" s="11">
        <v>132</v>
      </c>
      <c r="D46" s="11">
        <v>80</v>
      </c>
      <c r="E46" s="11">
        <v>7</v>
      </c>
      <c r="F46" s="11">
        <v>0</v>
      </c>
      <c r="G46" s="11">
        <v>0</v>
      </c>
      <c r="H46" s="11">
        <f t="shared" si="2"/>
        <v>219</v>
      </c>
      <c r="I46" s="23">
        <f t="shared" si="3"/>
        <v>15</v>
      </c>
      <c r="J46" s="23">
        <f t="shared" si="8"/>
        <v>234</v>
      </c>
    </row>
    <row r="47" spans="1:10" x14ac:dyDescent="0.25">
      <c r="A47" s="22" t="str">
        <f t="shared" si="0"/>
        <v>City of Yonkers Ward 5 ED 10</v>
      </c>
      <c r="B47" s="11">
        <v>250510</v>
      </c>
      <c r="C47" s="11">
        <v>86</v>
      </c>
      <c r="D47" s="11">
        <v>73</v>
      </c>
      <c r="E47" s="11">
        <v>8</v>
      </c>
      <c r="F47" s="11">
        <v>3</v>
      </c>
      <c r="G47" s="11">
        <v>0</v>
      </c>
      <c r="H47" s="11">
        <f t="shared" si="2"/>
        <v>170</v>
      </c>
      <c r="I47" s="23">
        <f t="shared" si="3"/>
        <v>6</v>
      </c>
      <c r="J47" s="23">
        <f t="shared" si="8"/>
        <v>176</v>
      </c>
    </row>
    <row r="48" spans="1:10" x14ac:dyDescent="0.25">
      <c r="A48" s="22" t="str">
        <f t="shared" si="0"/>
        <v>City of Yonkers Ward 5 ED 11</v>
      </c>
      <c r="B48" s="11">
        <v>250511</v>
      </c>
      <c r="C48" s="11">
        <v>45</v>
      </c>
      <c r="D48" s="11">
        <v>49</v>
      </c>
      <c r="E48" s="11">
        <v>2</v>
      </c>
      <c r="F48" s="11">
        <v>0</v>
      </c>
      <c r="G48" s="11">
        <v>0</v>
      </c>
      <c r="H48" s="11">
        <f t="shared" si="2"/>
        <v>96</v>
      </c>
      <c r="I48" s="23">
        <f t="shared" si="3"/>
        <v>1</v>
      </c>
      <c r="J48" s="23">
        <f t="shared" si="8"/>
        <v>97</v>
      </c>
    </row>
    <row r="49" spans="1:10" x14ac:dyDescent="0.25">
      <c r="A49" s="22" t="str">
        <f t="shared" si="0"/>
        <v>City of Yonkers Ward 5 ED 12</v>
      </c>
      <c r="B49" s="11">
        <v>250512</v>
      </c>
      <c r="C49" s="11">
        <v>92</v>
      </c>
      <c r="D49" s="11">
        <v>201</v>
      </c>
      <c r="E49" s="11">
        <v>27</v>
      </c>
      <c r="F49" s="11">
        <v>3</v>
      </c>
      <c r="G49" s="11">
        <v>0</v>
      </c>
      <c r="H49" s="11">
        <f t="shared" si="2"/>
        <v>323</v>
      </c>
      <c r="I49" s="23">
        <f t="shared" si="3"/>
        <v>14</v>
      </c>
      <c r="J49" s="23">
        <f t="shared" si="8"/>
        <v>337</v>
      </c>
    </row>
    <row r="50" spans="1:10" x14ac:dyDescent="0.25">
      <c r="A50" s="22" t="str">
        <f t="shared" si="0"/>
        <v>City of Yonkers Ward 5 ED 13</v>
      </c>
      <c r="B50" s="11">
        <v>250513</v>
      </c>
      <c r="C50" s="11">
        <v>66</v>
      </c>
      <c r="D50" s="11">
        <v>38</v>
      </c>
      <c r="E50" s="11">
        <v>4</v>
      </c>
      <c r="F50" s="11">
        <v>2</v>
      </c>
      <c r="G50" s="11">
        <v>0</v>
      </c>
      <c r="H50" s="11">
        <f t="shared" si="2"/>
        <v>110</v>
      </c>
      <c r="I50" s="23">
        <f t="shared" si="3"/>
        <v>11</v>
      </c>
      <c r="J50" s="23">
        <f t="shared" si="8"/>
        <v>121</v>
      </c>
    </row>
    <row r="51" spans="1:10" x14ac:dyDescent="0.25">
      <c r="A51" s="22" t="str">
        <f t="shared" si="0"/>
        <v>City of Yonkers Ward 5 ED 14</v>
      </c>
      <c r="B51" s="11">
        <v>250514</v>
      </c>
      <c r="C51" s="11">
        <v>110</v>
      </c>
      <c r="D51" s="11">
        <v>150</v>
      </c>
      <c r="E51" s="11">
        <v>20</v>
      </c>
      <c r="F51" s="11">
        <v>1</v>
      </c>
      <c r="G51" s="11">
        <v>1</v>
      </c>
      <c r="H51" s="11">
        <f t="shared" si="2"/>
        <v>282</v>
      </c>
      <c r="I51" s="23">
        <f t="shared" si="3"/>
        <v>12</v>
      </c>
      <c r="J51" s="23">
        <f t="shared" si="8"/>
        <v>294</v>
      </c>
    </row>
    <row r="52" spans="1:10" x14ac:dyDescent="0.25">
      <c r="A52" s="22" t="str">
        <f t="shared" si="0"/>
        <v>City of Yonkers Ward 5 ED 15</v>
      </c>
      <c r="B52" s="11">
        <v>250515</v>
      </c>
      <c r="C52" s="11">
        <v>126</v>
      </c>
      <c r="D52" s="11">
        <v>56</v>
      </c>
      <c r="E52" s="11">
        <v>5</v>
      </c>
      <c r="F52" s="11">
        <v>5</v>
      </c>
      <c r="G52" s="11">
        <v>1</v>
      </c>
      <c r="H52" s="11">
        <f t="shared" si="2"/>
        <v>193</v>
      </c>
      <c r="I52" s="23">
        <f t="shared" si="3"/>
        <v>14</v>
      </c>
      <c r="J52" s="23">
        <f t="shared" si="8"/>
        <v>207</v>
      </c>
    </row>
    <row r="53" spans="1:10" x14ac:dyDescent="0.25">
      <c r="A53" s="22" t="str">
        <f t="shared" si="0"/>
        <v>City of Yonkers Ward 5 ED 16</v>
      </c>
      <c r="B53" s="11">
        <v>250516</v>
      </c>
      <c r="C53" s="11">
        <v>96</v>
      </c>
      <c r="D53" s="11">
        <v>111</v>
      </c>
      <c r="E53" s="11">
        <v>8</v>
      </c>
      <c r="F53" s="11">
        <v>1</v>
      </c>
      <c r="G53" s="11">
        <v>0</v>
      </c>
      <c r="H53" s="11">
        <f t="shared" si="2"/>
        <v>216</v>
      </c>
      <c r="I53" s="23">
        <f t="shared" si="3"/>
        <v>15</v>
      </c>
      <c r="J53" s="23">
        <f t="shared" si="8"/>
        <v>231</v>
      </c>
    </row>
    <row r="54" spans="1:10" x14ac:dyDescent="0.25">
      <c r="A54" s="22" t="str">
        <f t="shared" si="0"/>
        <v>City of Yonkers Ward 5 ED 17</v>
      </c>
      <c r="B54" s="11">
        <v>250517</v>
      </c>
      <c r="C54" s="11">
        <v>123</v>
      </c>
      <c r="D54" s="11">
        <v>169</v>
      </c>
      <c r="E54" s="11">
        <v>7</v>
      </c>
      <c r="F54" s="11">
        <v>1</v>
      </c>
      <c r="G54" s="11">
        <v>1</v>
      </c>
      <c r="H54" s="11">
        <f t="shared" si="2"/>
        <v>301</v>
      </c>
      <c r="I54" s="23">
        <f t="shared" si="3"/>
        <v>17</v>
      </c>
      <c r="J54" s="23">
        <f t="shared" si="8"/>
        <v>318</v>
      </c>
    </row>
    <row r="55" spans="1:10" x14ac:dyDescent="0.25">
      <c r="A55" s="22" t="str">
        <f t="shared" si="0"/>
        <v>City of Yonkers Ward 5 ED 18</v>
      </c>
      <c r="B55" s="11">
        <v>250518</v>
      </c>
      <c r="C55" s="11">
        <v>189</v>
      </c>
      <c r="D55" s="11">
        <v>123</v>
      </c>
      <c r="E55" s="11">
        <v>4</v>
      </c>
      <c r="F55" s="11">
        <v>2</v>
      </c>
      <c r="G55" s="11">
        <v>0</v>
      </c>
      <c r="H55" s="11">
        <f t="shared" si="2"/>
        <v>318</v>
      </c>
      <c r="I55" s="23">
        <f t="shared" si="3"/>
        <v>29</v>
      </c>
      <c r="J55" s="23">
        <f t="shared" si="8"/>
        <v>347</v>
      </c>
    </row>
    <row r="56" spans="1:10" x14ac:dyDescent="0.25">
      <c r="A56" s="22" t="str">
        <f t="shared" si="0"/>
        <v>City of Yonkers Ward 5 ED 19</v>
      </c>
      <c r="B56" s="11">
        <v>250519</v>
      </c>
      <c r="C56" s="11">
        <v>40</v>
      </c>
      <c r="D56" s="11">
        <v>111</v>
      </c>
      <c r="E56" s="11">
        <v>7</v>
      </c>
      <c r="F56" s="11">
        <v>1</v>
      </c>
      <c r="G56" s="11">
        <v>0</v>
      </c>
      <c r="H56" s="11">
        <f t="shared" si="2"/>
        <v>159</v>
      </c>
      <c r="I56" s="23">
        <f t="shared" si="3"/>
        <v>7</v>
      </c>
      <c r="J56" s="23">
        <f t="shared" si="8"/>
        <v>166</v>
      </c>
    </row>
    <row r="57" spans="1:10" x14ac:dyDescent="0.25">
      <c r="A57" s="22" t="str">
        <f t="shared" si="0"/>
        <v>City of Yonkers Ward 5 ED 20</v>
      </c>
      <c r="B57" s="11">
        <v>250520</v>
      </c>
      <c r="C57" s="11">
        <v>116</v>
      </c>
      <c r="D57" s="11">
        <v>180</v>
      </c>
      <c r="E57" s="11">
        <v>20</v>
      </c>
      <c r="F57" s="11">
        <v>1</v>
      </c>
      <c r="G57" s="11">
        <v>0</v>
      </c>
      <c r="H57" s="11">
        <f t="shared" si="2"/>
        <v>317</v>
      </c>
      <c r="I57" s="23">
        <f t="shared" si="3"/>
        <v>17</v>
      </c>
      <c r="J57" s="23">
        <f t="shared" si="8"/>
        <v>334</v>
      </c>
    </row>
    <row r="58" spans="1:10" x14ac:dyDescent="0.25">
      <c r="A58" s="22" t="str">
        <f t="shared" si="0"/>
        <v>City of Yonkers Ward 5 ED 22</v>
      </c>
      <c r="B58" s="11">
        <v>250522</v>
      </c>
      <c r="C58" s="11">
        <v>95</v>
      </c>
      <c r="D58" s="11">
        <v>70</v>
      </c>
      <c r="E58" s="11">
        <v>9</v>
      </c>
      <c r="F58" s="11">
        <v>4</v>
      </c>
      <c r="G58" s="11">
        <v>0</v>
      </c>
      <c r="H58" s="11">
        <f t="shared" si="2"/>
        <v>178</v>
      </c>
      <c r="I58" s="23">
        <f t="shared" si="3"/>
        <v>12</v>
      </c>
      <c r="J58" s="23">
        <f t="shared" si="8"/>
        <v>190</v>
      </c>
    </row>
    <row r="59" spans="1:10" x14ac:dyDescent="0.25">
      <c r="A59" s="22" t="str">
        <f t="shared" si="0"/>
        <v>City of Yonkers Ward 5 ED 23</v>
      </c>
      <c r="B59" s="11">
        <v>250523</v>
      </c>
      <c r="C59" s="11">
        <v>30</v>
      </c>
      <c r="D59" s="11">
        <v>96</v>
      </c>
      <c r="E59" s="11">
        <v>11</v>
      </c>
      <c r="F59" s="11">
        <v>0</v>
      </c>
      <c r="G59" s="11">
        <v>0</v>
      </c>
      <c r="H59" s="11">
        <f t="shared" si="2"/>
        <v>137</v>
      </c>
      <c r="I59" s="23">
        <f t="shared" si="3"/>
        <v>3</v>
      </c>
      <c r="J59" s="23">
        <f t="shared" si="8"/>
        <v>140</v>
      </c>
    </row>
    <row r="60" spans="1:10" ht="13.8" thickBot="1" x14ac:dyDescent="0.3">
      <c r="A60" s="18" t="str">
        <f t="shared" si="0"/>
        <v>City of Yonkers Ward 5 ED 24</v>
      </c>
      <c r="B60" s="19">
        <v>250524</v>
      </c>
      <c r="C60" s="19">
        <v>83</v>
      </c>
      <c r="D60" s="19">
        <v>96</v>
      </c>
      <c r="E60" s="19">
        <v>8</v>
      </c>
      <c r="F60" s="19">
        <v>1</v>
      </c>
      <c r="G60" s="19">
        <v>0</v>
      </c>
      <c r="H60" s="19">
        <f t="shared" si="2"/>
        <v>188</v>
      </c>
      <c r="I60" s="19">
        <f t="shared" si="3"/>
        <v>13</v>
      </c>
      <c r="J60" s="19">
        <f t="shared" si="8"/>
        <v>201</v>
      </c>
    </row>
    <row r="61" spans="1:10" x14ac:dyDescent="0.25">
      <c r="A61" s="22"/>
      <c r="B61" s="13" t="s">
        <v>977</v>
      </c>
      <c r="C61" s="11">
        <f>SUM(C38:C60)</f>
        <v>2225</v>
      </c>
      <c r="D61" s="11">
        <f t="shared" ref="D61:J61" si="9">SUM(D38:D60)</f>
        <v>2742</v>
      </c>
      <c r="E61" s="11">
        <f t="shared" si="9"/>
        <v>242</v>
      </c>
      <c r="F61" s="11">
        <f t="shared" si="9"/>
        <v>38</v>
      </c>
      <c r="G61" s="11">
        <f t="shared" si="9"/>
        <v>3</v>
      </c>
      <c r="H61" s="11">
        <f t="shared" si="9"/>
        <v>5250</v>
      </c>
      <c r="I61" s="11">
        <f t="shared" si="9"/>
        <v>271</v>
      </c>
      <c r="J61" s="11">
        <f t="shared" si="9"/>
        <v>5521</v>
      </c>
    </row>
    <row r="62" spans="1:10" x14ac:dyDescent="0.25">
      <c r="A62" s="22" t="str">
        <f t="shared" si="0"/>
        <v>City of Yonkers Ward 6 ED 1</v>
      </c>
      <c r="B62" s="11">
        <v>250601</v>
      </c>
      <c r="C62" s="11">
        <v>79</v>
      </c>
      <c r="D62" s="11">
        <v>14</v>
      </c>
      <c r="E62" s="11">
        <v>4</v>
      </c>
      <c r="F62" s="11">
        <v>1</v>
      </c>
      <c r="G62" s="11">
        <v>1</v>
      </c>
      <c r="H62" s="11">
        <f t="shared" si="2"/>
        <v>99</v>
      </c>
      <c r="I62" s="23">
        <f t="shared" si="3"/>
        <v>6</v>
      </c>
      <c r="J62" s="23">
        <f t="shared" si="8"/>
        <v>105</v>
      </c>
    </row>
    <row r="63" spans="1:10" x14ac:dyDescent="0.25">
      <c r="A63" s="22" t="str">
        <f t="shared" si="0"/>
        <v>City of Yonkers Ward 6 ED 2</v>
      </c>
      <c r="B63" s="11">
        <v>250602</v>
      </c>
      <c r="C63" s="11">
        <v>34</v>
      </c>
      <c r="D63" s="11">
        <v>9</v>
      </c>
      <c r="E63" s="11">
        <v>1</v>
      </c>
      <c r="F63" s="11">
        <v>2</v>
      </c>
      <c r="G63" s="11">
        <v>0</v>
      </c>
      <c r="H63" s="11">
        <f t="shared" si="2"/>
        <v>46</v>
      </c>
      <c r="I63" s="23">
        <f t="shared" si="3"/>
        <v>6</v>
      </c>
      <c r="J63" s="23">
        <f t="shared" si="8"/>
        <v>52</v>
      </c>
    </row>
    <row r="64" spans="1:10" x14ac:dyDescent="0.25">
      <c r="A64" s="22" t="str">
        <f t="shared" si="0"/>
        <v>City of Yonkers Ward 6 ED 3</v>
      </c>
      <c r="B64" s="11">
        <v>250603</v>
      </c>
      <c r="C64" s="11">
        <v>63</v>
      </c>
      <c r="D64" s="11">
        <v>20</v>
      </c>
      <c r="E64" s="11">
        <v>1</v>
      </c>
      <c r="F64" s="11">
        <v>2</v>
      </c>
      <c r="G64" s="11">
        <v>0</v>
      </c>
      <c r="H64" s="11">
        <f t="shared" si="2"/>
        <v>86</v>
      </c>
      <c r="I64" s="23">
        <f t="shared" si="3"/>
        <v>8</v>
      </c>
      <c r="J64" s="23">
        <f t="shared" si="8"/>
        <v>94</v>
      </c>
    </row>
    <row r="65" spans="1:10" x14ac:dyDescent="0.25">
      <c r="A65" s="22" t="str">
        <f t="shared" si="0"/>
        <v>City of Yonkers Ward 6 ED 4</v>
      </c>
      <c r="B65" s="11">
        <v>250604</v>
      </c>
      <c r="C65" s="11">
        <v>35</v>
      </c>
      <c r="D65" s="11">
        <v>36</v>
      </c>
      <c r="E65" s="11">
        <v>3</v>
      </c>
      <c r="F65" s="11">
        <v>1</v>
      </c>
      <c r="G65" s="11">
        <v>0</v>
      </c>
      <c r="H65" s="11">
        <f t="shared" si="2"/>
        <v>75</v>
      </c>
      <c r="I65" s="23">
        <f t="shared" si="3"/>
        <v>4</v>
      </c>
      <c r="J65" s="23">
        <f t="shared" si="8"/>
        <v>79</v>
      </c>
    </row>
    <row r="66" spans="1:10" x14ac:dyDescent="0.25">
      <c r="A66" s="22" t="str">
        <f t="shared" si="0"/>
        <v>City of Yonkers Ward 6 ED 6</v>
      </c>
      <c r="B66" s="11">
        <v>250606</v>
      </c>
      <c r="C66" s="11">
        <v>177</v>
      </c>
      <c r="D66" s="11">
        <v>114</v>
      </c>
      <c r="E66" s="11">
        <v>9</v>
      </c>
      <c r="F66" s="11">
        <v>1</v>
      </c>
      <c r="G66" s="11">
        <v>0</v>
      </c>
      <c r="H66" s="11">
        <f t="shared" si="2"/>
        <v>301</v>
      </c>
      <c r="I66" s="23">
        <f t="shared" si="3"/>
        <v>20</v>
      </c>
      <c r="J66" s="23">
        <f t="shared" si="8"/>
        <v>321</v>
      </c>
    </row>
    <row r="67" spans="1:10" x14ac:dyDescent="0.25">
      <c r="A67" s="22" t="str">
        <f t="shared" si="0"/>
        <v>City of Yonkers Ward 6 ED 8</v>
      </c>
      <c r="B67" s="11">
        <v>250608</v>
      </c>
      <c r="C67" s="11">
        <v>49</v>
      </c>
      <c r="D67" s="11">
        <v>47</v>
      </c>
      <c r="E67" s="11">
        <v>8</v>
      </c>
      <c r="F67" s="11">
        <v>2</v>
      </c>
      <c r="G67" s="11">
        <v>0</v>
      </c>
      <c r="H67" s="11">
        <f t="shared" si="2"/>
        <v>106</v>
      </c>
      <c r="I67" s="23">
        <f t="shared" si="3"/>
        <v>9</v>
      </c>
      <c r="J67" s="23">
        <f t="shared" si="8"/>
        <v>115</v>
      </c>
    </row>
    <row r="68" spans="1:10" x14ac:dyDescent="0.25">
      <c r="A68" s="22" t="str">
        <f t="shared" si="0"/>
        <v>City of Yonkers Ward 6 ED 10</v>
      </c>
      <c r="B68" s="11">
        <v>250610</v>
      </c>
      <c r="C68" s="11">
        <v>224</v>
      </c>
      <c r="D68" s="11">
        <v>249</v>
      </c>
      <c r="E68" s="11">
        <v>21</v>
      </c>
      <c r="F68" s="11">
        <v>6</v>
      </c>
      <c r="G68" s="11">
        <v>0</v>
      </c>
      <c r="H68" s="11">
        <f t="shared" si="2"/>
        <v>500</v>
      </c>
      <c r="I68" s="23">
        <f t="shared" si="3"/>
        <v>17</v>
      </c>
      <c r="J68" s="23">
        <f t="shared" si="8"/>
        <v>517</v>
      </c>
    </row>
    <row r="69" spans="1:10" x14ac:dyDescent="0.25">
      <c r="A69" s="22" t="str">
        <f t="shared" si="0"/>
        <v>City of Yonkers Ward 6 ED 11</v>
      </c>
      <c r="B69" s="11">
        <v>250611</v>
      </c>
      <c r="C69" s="11">
        <v>79</v>
      </c>
      <c r="D69" s="11">
        <v>59</v>
      </c>
      <c r="E69" s="11">
        <v>13</v>
      </c>
      <c r="F69" s="11">
        <v>3</v>
      </c>
      <c r="G69" s="11">
        <v>0</v>
      </c>
      <c r="H69" s="11">
        <f t="shared" si="2"/>
        <v>154</v>
      </c>
      <c r="I69" s="23">
        <f t="shared" si="3"/>
        <v>11</v>
      </c>
      <c r="J69" s="23">
        <f t="shared" si="8"/>
        <v>165</v>
      </c>
    </row>
    <row r="70" spans="1:10" x14ac:dyDescent="0.25">
      <c r="A70" s="22" t="str">
        <f t="shared" si="0"/>
        <v>City of Yonkers Ward 6 ED 12</v>
      </c>
      <c r="B70" s="11">
        <v>250612</v>
      </c>
      <c r="C70" s="11">
        <v>79</v>
      </c>
      <c r="D70" s="11">
        <v>57</v>
      </c>
      <c r="E70" s="11">
        <v>12</v>
      </c>
      <c r="F70" s="11">
        <v>0</v>
      </c>
      <c r="G70" s="11">
        <v>2</v>
      </c>
      <c r="H70" s="11">
        <f t="shared" si="2"/>
        <v>150</v>
      </c>
      <c r="I70" s="23">
        <f t="shared" si="3"/>
        <v>2</v>
      </c>
      <c r="J70" s="23">
        <f t="shared" si="8"/>
        <v>152</v>
      </c>
    </row>
    <row r="71" spans="1:10" x14ac:dyDescent="0.25">
      <c r="A71" s="22" t="str">
        <f t="shared" si="0"/>
        <v>City of Yonkers Ward 6 ED 13</v>
      </c>
      <c r="B71" s="11">
        <v>250613</v>
      </c>
      <c r="C71" s="11">
        <v>58</v>
      </c>
      <c r="D71" s="11">
        <v>13</v>
      </c>
      <c r="E71" s="11">
        <v>1</v>
      </c>
      <c r="F71" s="11">
        <v>1</v>
      </c>
      <c r="G71" s="11">
        <v>0</v>
      </c>
      <c r="H71" s="11">
        <f t="shared" si="2"/>
        <v>73</v>
      </c>
      <c r="I71" s="23">
        <f t="shared" si="3"/>
        <v>10</v>
      </c>
      <c r="J71" s="23">
        <f t="shared" si="8"/>
        <v>83</v>
      </c>
    </row>
    <row r="72" spans="1:10" x14ac:dyDescent="0.25">
      <c r="A72" s="22" t="str">
        <f t="shared" si="0"/>
        <v>City of Yonkers Ward 6 ED 14</v>
      </c>
      <c r="B72" s="11">
        <v>250614</v>
      </c>
      <c r="C72" s="11">
        <v>71</v>
      </c>
      <c r="D72" s="11">
        <v>65</v>
      </c>
      <c r="E72" s="11">
        <v>3</v>
      </c>
      <c r="F72" s="11">
        <v>0</v>
      </c>
      <c r="G72" s="11">
        <v>0</v>
      </c>
      <c r="H72" s="11">
        <f t="shared" si="2"/>
        <v>139</v>
      </c>
      <c r="I72" s="23">
        <f t="shared" si="3"/>
        <v>1</v>
      </c>
      <c r="J72" s="23">
        <f t="shared" ref="J72:J104" si="10">VLOOKUP(B72,KEY,2,FALSE)</f>
        <v>140</v>
      </c>
    </row>
    <row r="73" spans="1:10" x14ac:dyDescent="0.25">
      <c r="A73" s="22" t="str">
        <f t="shared" si="0"/>
        <v>City of Yonkers Ward 6 ED 16</v>
      </c>
      <c r="B73" s="11">
        <v>250616</v>
      </c>
      <c r="C73" s="11">
        <v>82</v>
      </c>
      <c r="D73" s="11">
        <v>91</v>
      </c>
      <c r="E73" s="11">
        <v>15</v>
      </c>
      <c r="F73" s="11">
        <v>1</v>
      </c>
      <c r="G73" s="11">
        <v>0</v>
      </c>
      <c r="H73" s="11">
        <f t="shared" si="2"/>
        <v>189</v>
      </c>
      <c r="I73" s="23">
        <f t="shared" si="3"/>
        <v>5</v>
      </c>
      <c r="J73" s="23">
        <f t="shared" si="10"/>
        <v>194</v>
      </c>
    </row>
    <row r="74" spans="1:10" x14ac:dyDescent="0.25">
      <c r="A74" s="22" t="str">
        <f t="shared" si="0"/>
        <v>City of Yonkers Ward 6 ED 17</v>
      </c>
      <c r="B74" s="11">
        <v>250617</v>
      </c>
      <c r="C74" s="11">
        <v>46</v>
      </c>
      <c r="D74" s="11">
        <v>7</v>
      </c>
      <c r="E74" s="11">
        <v>0</v>
      </c>
      <c r="F74" s="11">
        <v>0</v>
      </c>
      <c r="G74" s="11">
        <v>0</v>
      </c>
      <c r="H74" s="11">
        <f t="shared" si="2"/>
        <v>53</v>
      </c>
      <c r="I74" s="23">
        <f t="shared" si="3"/>
        <v>5</v>
      </c>
      <c r="J74" s="23">
        <f t="shared" si="10"/>
        <v>58</v>
      </c>
    </row>
    <row r="75" spans="1:10" x14ac:dyDescent="0.25">
      <c r="A75" s="22" t="str">
        <f t="shared" si="0"/>
        <v>City of Yonkers Ward 6 ED 20</v>
      </c>
      <c r="B75" s="11">
        <v>250620</v>
      </c>
      <c r="C75" s="11">
        <v>61</v>
      </c>
      <c r="D75" s="11">
        <v>30</v>
      </c>
      <c r="E75" s="11">
        <v>2</v>
      </c>
      <c r="F75" s="11">
        <v>2</v>
      </c>
      <c r="G75" s="11">
        <v>0</v>
      </c>
      <c r="H75" s="11">
        <f t="shared" ref="H75:H142" si="11">SUM(C75:G75)</f>
        <v>95</v>
      </c>
      <c r="I75" s="23">
        <f t="shared" ref="I75:I142" si="12">SUM(J75-H75)</f>
        <v>2</v>
      </c>
      <c r="J75" s="23">
        <f t="shared" si="10"/>
        <v>97</v>
      </c>
    </row>
    <row r="76" spans="1:10" x14ac:dyDescent="0.25">
      <c r="A76" s="22" t="str">
        <f t="shared" si="0"/>
        <v>City of Yonkers Ward 6 ED 21</v>
      </c>
      <c r="B76" s="11">
        <v>250621</v>
      </c>
      <c r="C76" s="11">
        <v>34</v>
      </c>
      <c r="D76" s="11">
        <v>4</v>
      </c>
      <c r="E76" s="11">
        <v>0</v>
      </c>
      <c r="F76" s="11">
        <v>0</v>
      </c>
      <c r="G76" s="11">
        <v>0</v>
      </c>
      <c r="H76" s="11">
        <f t="shared" si="11"/>
        <v>38</v>
      </c>
      <c r="I76" s="23">
        <f t="shared" si="12"/>
        <v>0</v>
      </c>
      <c r="J76" s="23">
        <f t="shared" si="10"/>
        <v>38</v>
      </c>
    </row>
    <row r="77" spans="1:10" x14ac:dyDescent="0.25">
      <c r="A77" s="22" t="str">
        <f t="shared" ref="A77:A145" si="13">VLOOKUP(B77,KEY,3,FALSE)</f>
        <v>City of Yonkers Ward 6 ED 22</v>
      </c>
      <c r="B77" s="11">
        <v>250622</v>
      </c>
      <c r="C77" s="11">
        <v>49</v>
      </c>
      <c r="D77" s="11">
        <v>13</v>
      </c>
      <c r="E77" s="11">
        <v>1</v>
      </c>
      <c r="F77" s="11">
        <v>1</v>
      </c>
      <c r="G77" s="11">
        <v>0</v>
      </c>
      <c r="H77" s="11">
        <f t="shared" si="11"/>
        <v>64</v>
      </c>
      <c r="I77" s="23">
        <f t="shared" si="12"/>
        <v>7</v>
      </c>
      <c r="J77" s="23">
        <f t="shared" si="10"/>
        <v>71</v>
      </c>
    </row>
    <row r="78" spans="1:10" x14ac:dyDescent="0.25">
      <c r="A78" s="22" t="str">
        <f t="shared" si="13"/>
        <v>City of Yonkers Ward 6 ED 24</v>
      </c>
      <c r="B78" s="11">
        <v>250624</v>
      </c>
      <c r="C78" s="11">
        <v>108</v>
      </c>
      <c r="D78" s="11">
        <v>74</v>
      </c>
      <c r="E78" s="11">
        <v>5</v>
      </c>
      <c r="F78" s="11">
        <v>0</v>
      </c>
      <c r="G78" s="11">
        <v>0</v>
      </c>
      <c r="H78" s="11">
        <f t="shared" si="11"/>
        <v>187</v>
      </c>
      <c r="I78" s="23">
        <f t="shared" si="12"/>
        <v>12</v>
      </c>
      <c r="J78" s="23">
        <f t="shared" si="10"/>
        <v>199</v>
      </c>
    </row>
    <row r="79" spans="1:10" x14ac:dyDescent="0.25">
      <c r="A79" s="22" t="str">
        <f t="shared" si="13"/>
        <v>City of Yonkers Ward 6 ED 28</v>
      </c>
      <c r="B79" s="11">
        <v>250628</v>
      </c>
      <c r="C79" s="11">
        <v>52</v>
      </c>
      <c r="D79" s="11">
        <v>19</v>
      </c>
      <c r="E79" s="11">
        <v>1</v>
      </c>
      <c r="F79" s="11">
        <v>0</v>
      </c>
      <c r="G79" s="11">
        <v>0</v>
      </c>
      <c r="H79" s="11">
        <f t="shared" si="11"/>
        <v>72</v>
      </c>
      <c r="I79" s="23">
        <f t="shared" si="12"/>
        <v>4</v>
      </c>
      <c r="J79" s="23">
        <f t="shared" si="10"/>
        <v>76</v>
      </c>
    </row>
    <row r="80" spans="1:10" x14ac:dyDescent="0.25">
      <c r="A80" s="22" t="str">
        <f t="shared" si="13"/>
        <v>City of Yonkers Ward 6 ED 32</v>
      </c>
      <c r="B80" s="11">
        <v>250632</v>
      </c>
      <c r="C80" s="11">
        <v>35</v>
      </c>
      <c r="D80" s="11">
        <v>26</v>
      </c>
      <c r="E80" s="11">
        <v>2</v>
      </c>
      <c r="F80" s="11">
        <v>0</v>
      </c>
      <c r="G80" s="11">
        <v>0</v>
      </c>
      <c r="H80" s="11">
        <f t="shared" si="11"/>
        <v>63</v>
      </c>
      <c r="I80" s="23">
        <f t="shared" si="12"/>
        <v>0</v>
      </c>
      <c r="J80" s="23">
        <f t="shared" si="10"/>
        <v>63</v>
      </c>
    </row>
    <row r="81" spans="1:10" ht="13.8" thickBot="1" x14ac:dyDescent="0.3">
      <c r="A81" s="18" t="str">
        <f t="shared" si="13"/>
        <v>City of Yonkers Ward 6 ED 33</v>
      </c>
      <c r="B81" s="19">
        <v>250633</v>
      </c>
      <c r="C81" s="19">
        <v>39</v>
      </c>
      <c r="D81" s="19">
        <v>23</v>
      </c>
      <c r="E81" s="19">
        <v>5</v>
      </c>
      <c r="F81" s="19">
        <v>1</v>
      </c>
      <c r="G81" s="19">
        <v>0</v>
      </c>
      <c r="H81" s="19">
        <f t="shared" si="11"/>
        <v>68</v>
      </c>
      <c r="I81" s="19">
        <f t="shared" si="12"/>
        <v>4</v>
      </c>
      <c r="J81" s="19">
        <f t="shared" si="10"/>
        <v>72</v>
      </c>
    </row>
    <row r="82" spans="1:10" x14ac:dyDescent="0.25">
      <c r="A82" s="22"/>
      <c r="B82" s="13" t="s">
        <v>977</v>
      </c>
      <c r="C82" s="11">
        <f>SUM(C62:C81)</f>
        <v>1454</v>
      </c>
      <c r="D82" s="11">
        <f t="shared" ref="D82:J82" si="14">SUM(D62:D81)</f>
        <v>970</v>
      </c>
      <c r="E82" s="11">
        <f t="shared" si="14"/>
        <v>107</v>
      </c>
      <c r="F82" s="11">
        <f t="shared" si="14"/>
        <v>24</v>
      </c>
      <c r="G82" s="11">
        <f t="shared" si="14"/>
        <v>3</v>
      </c>
      <c r="H82" s="11">
        <f t="shared" si="14"/>
        <v>2558</v>
      </c>
      <c r="I82" s="11">
        <f t="shared" si="14"/>
        <v>133</v>
      </c>
      <c r="J82" s="11">
        <f t="shared" si="14"/>
        <v>2691</v>
      </c>
    </row>
    <row r="83" spans="1:10" x14ac:dyDescent="0.25">
      <c r="A83" s="22" t="str">
        <f t="shared" si="13"/>
        <v>City of Yonkers Ward 7 ED 1</v>
      </c>
      <c r="B83" s="11">
        <v>250701</v>
      </c>
      <c r="C83" s="11">
        <v>29</v>
      </c>
      <c r="D83" s="11">
        <v>16</v>
      </c>
      <c r="E83" s="11">
        <v>4</v>
      </c>
      <c r="F83" s="11">
        <v>1</v>
      </c>
      <c r="G83" s="11">
        <v>0</v>
      </c>
      <c r="H83" s="11">
        <f t="shared" si="11"/>
        <v>50</v>
      </c>
      <c r="I83" s="23">
        <f t="shared" si="12"/>
        <v>2</v>
      </c>
      <c r="J83" s="23">
        <f t="shared" si="10"/>
        <v>52</v>
      </c>
    </row>
    <row r="84" spans="1:10" x14ac:dyDescent="0.25">
      <c r="A84" s="22" t="str">
        <f t="shared" si="13"/>
        <v>City of Yonkers Ward 7 ED 2</v>
      </c>
      <c r="B84" s="11">
        <v>250702</v>
      </c>
      <c r="C84" s="11">
        <v>70</v>
      </c>
      <c r="D84" s="11">
        <v>20</v>
      </c>
      <c r="E84" s="11">
        <v>2</v>
      </c>
      <c r="F84" s="11">
        <v>0</v>
      </c>
      <c r="G84" s="11">
        <v>0</v>
      </c>
      <c r="H84" s="11">
        <f t="shared" si="11"/>
        <v>92</v>
      </c>
      <c r="I84" s="23">
        <f t="shared" si="12"/>
        <v>4</v>
      </c>
      <c r="J84" s="23">
        <f t="shared" si="10"/>
        <v>96</v>
      </c>
    </row>
    <row r="85" spans="1:10" x14ac:dyDescent="0.25">
      <c r="A85" s="22" t="str">
        <f t="shared" si="13"/>
        <v>City of Yonkers Ward 7 ED 3</v>
      </c>
      <c r="B85" s="11">
        <v>250703</v>
      </c>
      <c r="C85" s="11">
        <v>103</v>
      </c>
      <c r="D85" s="11">
        <v>16</v>
      </c>
      <c r="E85" s="11">
        <v>0</v>
      </c>
      <c r="F85" s="11">
        <v>1</v>
      </c>
      <c r="G85" s="11">
        <v>0</v>
      </c>
      <c r="H85" s="11">
        <f t="shared" si="11"/>
        <v>120</v>
      </c>
      <c r="I85" s="23">
        <f t="shared" si="12"/>
        <v>8</v>
      </c>
      <c r="J85" s="23">
        <f t="shared" si="10"/>
        <v>128</v>
      </c>
    </row>
    <row r="86" spans="1:10" x14ac:dyDescent="0.25">
      <c r="A86" s="22" t="str">
        <f t="shared" si="13"/>
        <v>City of Yonkers Ward 7 ED 4</v>
      </c>
      <c r="B86" s="11">
        <v>250704</v>
      </c>
      <c r="C86" s="11">
        <v>146</v>
      </c>
      <c r="D86" s="11">
        <v>132</v>
      </c>
      <c r="E86" s="11">
        <v>10</v>
      </c>
      <c r="F86" s="11">
        <v>9</v>
      </c>
      <c r="G86" s="11">
        <v>0</v>
      </c>
      <c r="H86" s="11">
        <f t="shared" si="11"/>
        <v>297</v>
      </c>
      <c r="I86" s="23">
        <f t="shared" si="12"/>
        <v>13</v>
      </c>
      <c r="J86" s="23">
        <f t="shared" si="10"/>
        <v>310</v>
      </c>
    </row>
    <row r="87" spans="1:10" x14ac:dyDescent="0.25">
      <c r="A87" s="22" t="str">
        <f t="shared" si="13"/>
        <v>City of Yonkers Ward 7 ED 5</v>
      </c>
      <c r="B87" s="11">
        <v>250705</v>
      </c>
      <c r="C87" s="11">
        <v>40</v>
      </c>
      <c r="D87" s="11">
        <v>11</v>
      </c>
      <c r="E87" s="11">
        <v>2</v>
      </c>
      <c r="F87" s="11">
        <v>0</v>
      </c>
      <c r="G87" s="11">
        <v>0</v>
      </c>
      <c r="H87" s="11">
        <f t="shared" si="11"/>
        <v>53</v>
      </c>
      <c r="I87" s="23">
        <f t="shared" si="12"/>
        <v>8</v>
      </c>
      <c r="J87" s="23">
        <f t="shared" si="10"/>
        <v>61</v>
      </c>
    </row>
    <row r="88" spans="1:10" x14ac:dyDescent="0.25">
      <c r="A88" s="22" t="str">
        <f t="shared" si="13"/>
        <v>City of Yonkers Ward 7 ED 6</v>
      </c>
      <c r="B88" s="11">
        <v>250706</v>
      </c>
      <c r="C88" s="11">
        <v>37</v>
      </c>
      <c r="D88" s="11">
        <v>9</v>
      </c>
      <c r="E88" s="11">
        <v>0</v>
      </c>
      <c r="F88" s="11">
        <v>0</v>
      </c>
      <c r="G88" s="11">
        <v>0</v>
      </c>
      <c r="H88" s="11">
        <f t="shared" si="11"/>
        <v>46</v>
      </c>
      <c r="I88" s="23">
        <f t="shared" si="12"/>
        <v>6</v>
      </c>
      <c r="J88" s="23">
        <f t="shared" si="10"/>
        <v>52</v>
      </c>
    </row>
    <row r="89" spans="1:10" x14ac:dyDescent="0.25">
      <c r="A89" s="22" t="str">
        <f t="shared" si="13"/>
        <v>City of Yonkers Ward 7 ED 7</v>
      </c>
      <c r="B89" s="11">
        <v>250707</v>
      </c>
      <c r="C89" s="11">
        <v>29</v>
      </c>
      <c r="D89" s="11">
        <v>7</v>
      </c>
      <c r="E89" s="11">
        <v>1</v>
      </c>
      <c r="F89" s="11">
        <v>0</v>
      </c>
      <c r="G89" s="11">
        <v>0</v>
      </c>
      <c r="H89" s="11">
        <f t="shared" si="11"/>
        <v>37</v>
      </c>
      <c r="I89" s="23">
        <f t="shared" si="12"/>
        <v>5</v>
      </c>
      <c r="J89" s="23">
        <f t="shared" si="10"/>
        <v>42</v>
      </c>
    </row>
    <row r="90" spans="1:10" x14ac:dyDescent="0.25">
      <c r="A90" s="22" t="str">
        <f t="shared" si="13"/>
        <v>City of Yonkers Ward 7 ED 8</v>
      </c>
      <c r="B90" s="11">
        <v>250708</v>
      </c>
      <c r="C90" s="11">
        <v>82</v>
      </c>
      <c r="D90" s="11">
        <v>21</v>
      </c>
      <c r="E90" s="11">
        <v>2</v>
      </c>
      <c r="F90" s="11">
        <v>0</v>
      </c>
      <c r="G90" s="11">
        <v>0</v>
      </c>
      <c r="H90" s="11">
        <f t="shared" si="11"/>
        <v>105</v>
      </c>
      <c r="I90" s="23">
        <f t="shared" si="12"/>
        <v>6</v>
      </c>
      <c r="J90" s="23">
        <f t="shared" si="10"/>
        <v>111</v>
      </c>
    </row>
    <row r="91" spans="1:10" x14ac:dyDescent="0.25">
      <c r="A91" s="22" t="str">
        <f t="shared" si="13"/>
        <v>City of Yonkers Ward 7 ED 9</v>
      </c>
      <c r="B91" s="11">
        <v>250709</v>
      </c>
      <c r="C91" s="11">
        <v>152</v>
      </c>
      <c r="D91" s="11">
        <v>28</v>
      </c>
      <c r="E91" s="11">
        <v>4</v>
      </c>
      <c r="F91" s="11">
        <v>0</v>
      </c>
      <c r="G91" s="11">
        <v>0</v>
      </c>
      <c r="H91" s="11">
        <f t="shared" si="11"/>
        <v>184</v>
      </c>
      <c r="I91" s="23">
        <f t="shared" si="12"/>
        <v>30</v>
      </c>
      <c r="J91" s="23">
        <f t="shared" si="10"/>
        <v>214</v>
      </c>
    </row>
    <row r="92" spans="1:10" x14ac:dyDescent="0.25">
      <c r="A92" s="22" t="str">
        <f t="shared" si="13"/>
        <v>City of Yonkers Ward 7 ED 11</v>
      </c>
      <c r="B92" s="11">
        <v>250711</v>
      </c>
      <c r="C92" s="11">
        <v>5</v>
      </c>
      <c r="D92" s="11">
        <v>2</v>
      </c>
      <c r="E92" s="11">
        <v>0</v>
      </c>
      <c r="F92" s="11">
        <v>0</v>
      </c>
      <c r="G92" s="11">
        <v>0</v>
      </c>
      <c r="H92" s="11">
        <f t="shared" si="11"/>
        <v>7</v>
      </c>
      <c r="I92" s="23">
        <f t="shared" si="12"/>
        <v>0</v>
      </c>
      <c r="J92" s="23">
        <f t="shared" si="10"/>
        <v>7</v>
      </c>
    </row>
    <row r="93" spans="1:10" x14ac:dyDescent="0.25">
      <c r="A93" s="22" t="str">
        <f t="shared" si="13"/>
        <v>City of Yonkers Ward 7 ED 13</v>
      </c>
      <c r="B93" s="11">
        <v>250713</v>
      </c>
      <c r="C93" s="11">
        <v>134</v>
      </c>
      <c r="D93" s="11">
        <v>61</v>
      </c>
      <c r="E93" s="11">
        <v>7</v>
      </c>
      <c r="F93" s="11">
        <v>0</v>
      </c>
      <c r="G93" s="11">
        <v>0</v>
      </c>
      <c r="H93" s="11">
        <f t="shared" si="11"/>
        <v>202</v>
      </c>
      <c r="I93" s="23">
        <f t="shared" si="12"/>
        <v>9</v>
      </c>
      <c r="J93" s="23">
        <f t="shared" si="10"/>
        <v>211</v>
      </c>
    </row>
    <row r="94" spans="1:10" x14ac:dyDescent="0.25">
      <c r="A94" s="22" t="str">
        <f t="shared" si="13"/>
        <v>City of Yonkers Ward 7 ED 14</v>
      </c>
      <c r="B94" s="11">
        <v>250714</v>
      </c>
      <c r="C94" s="11">
        <v>74</v>
      </c>
      <c r="D94" s="11">
        <v>96</v>
      </c>
      <c r="E94" s="11">
        <v>15</v>
      </c>
      <c r="F94" s="11">
        <v>3</v>
      </c>
      <c r="G94" s="11">
        <v>1</v>
      </c>
      <c r="H94" s="11">
        <f t="shared" si="11"/>
        <v>189</v>
      </c>
      <c r="I94" s="23">
        <f t="shared" si="12"/>
        <v>15</v>
      </c>
      <c r="J94" s="23">
        <f t="shared" si="10"/>
        <v>204</v>
      </c>
    </row>
    <row r="95" spans="1:10" x14ac:dyDescent="0.25">
      <c r="A95" s="22" t="str">
        <f t="shared" si="13"/>
        <v>City of Yonkers Ward 7 ED 15</v>
      </c>
      <c r="B95" s="11">
        <v>250715</v>
      </c>
      <c r="C95" s="11">
        <v>77</v>
      </c>
      <c r="D95" s="11">
        <v>52</v>
      </c>
      <c r="E95" s="11">
        <v>8</v>
      </c>
      <c r="F95" s="11">
        <v>0</v>
      </c>
      <c r="G95" s="11">
        <v>0</v>
      </c>
      <c r="H95" s="11">
        <f t="shared" si="11"/>
        <v>137</v>
      </c>
      <c r="I95" s="23">
        <f t="shared" si="12"/>
        <v>4</v>
      </c>
      <c r="J95" s="23">
        <f t="shared" si="10"/>
        <v>141</v>
      </c>
    </row>
    <row r="96" spans="1:10" x14ac:dyDescent="0.25">
      <c r="A96" s="22" t="str">
        <f t="shared" si="13"/>
        <v>City of Yonkers Ward 7 ED 16</v>
      </c>
      <c r="B96" s="11">
        <v>250716</v>
      </c>
      <c r="C96" s="11">
        <v>33</v>
      </c>
      <c r="D96" s="11">
        <v>18</v>
      </c>
      <c r="E96" s="11">
        <v>3</v>
      </c>
      <c r="F96" s="11">
        <v>1</v>
      </c>
      <c r="G96" s="11">
        <v>0</v>
      </c>
      <c r="H96" s="11">
        <f t="shared" si="11"/>
        <v>55</v>
      </c>
      <c r="I96" s="23">
        <f t="shared" si="12"/>
        <v>4</v>
      </c>
      <c r="J96" s="23">
        <f t="shared" si="10"/>
        <v>59</v>
      </c>
    </row>
    <row r="97" spans="1:10" x14ac:dyDescent="0.25">
      <c r="A97" s="22" t="str">
        <f t="shared" si="13"/>
        <v>City of Yonkers Ward 7 ED 17</v>
      </c>
      <c r="B97" s="11">
        <v>250717</v>
      </c>
      <c r="C97" s="11">
        <v>33</v>
      </c>
      <c r="D97" s="11">
        <v>13</v>
      </c>
      <c r="E97" s="11">
        <v>0</v>
      </c>
      <c r="F97" s="11">
        <v>0</v>
      </c>
      <c r="G97" s="11">
        <v>0</v>
      </c>
      <c r="H97" s="11">
        <f t="shared" si="11"/>
        <v>46</v>
      </c>
      <c r="I97" s="23">
        <f t="shared" si="12"/>
        <v>5</v>
      </c>
      <c r="J97" s="23">
        <f t="shared" si="10"/>
        <v>51</v>
      </c>
    </row>
    <row r="98" spans="1:10" x14ac:dyDescent="0.25">
      <c r="A98" s="22" t="str">
        <f t="shared" si="13"/>
        <v>City of Yonkers Ward 7 ED 19</v>
      </c>
      <c r="B98" s="11">
        <v>250719</v>
      </c>
      <c r="C98" s="11">
        <v>59</v>
      </c>
      <c r="D98" s="11">
        <v>32</v>
      </c>
      <c r="E98" s="11">
        <v>4</v>
      </c>
      <c r="F98" s="11">
        <v>0</v>
      </c>
      <c r="G98" s="11">
        <v>0</v>
      </c>
      <c r="H98" s="11">
        <f t="shared" si="11"/>
        <v>95</v>
      </c>
      <c r="I98" s="23">
        <f t="shared" si="12"/>
        <v>6</v>
      </c>
      <c r="J98" s="23">
        <f t="shared" si="10"/>
        <v>101</v>
      </c>
    </row>
    <row r="99" spans="1:10" x14ac:dyDescent="0.25">
      <c r="A99" s="22" t="str">
        <f t="shared" si="13"/>
        <v>City of Yonkers Ward 7 ED 20</v>
      </c>
      <c r="B99" s="11">
        <v>250720</v>
      </c>
      <c r="C99" s="11">
        <v>46</v>
      </c>
      <c r="D99" s="11">
        <v>54</v>
      </c>
      <c r="E99" s="11">
        <v>11</v>
      </c>
      <c r="F99" s="11">
        <v>1</v>
      </c>
      <c r="G99" s="11">
        <v>1</v>
      </c>
      <c r="H99" s="11">
        <f t="shared" si="11"/>
        <v>113</v>
      </c>
      <c r="I99" s="23">
        <f t="shared" si="12"/>
        <v>6</v>
      </c>
      <c r="J99" s="23">
        <f t="shared" si="10"/>
        <v>119</v>
      </c>
    </row>
    <row r="100" spans="1:10" x14ac:dyDescent="0.25">
      <c r="A100" s="22" t="str">
        <f t="shared" si="13"/>
        <v>City of Yonkers Ward 7 ED 21</v>
      </c>
      <c r="B100" s="11">
        <v>250721</v>
      </c>
      <c r="C100" s="11">
        <v>22</v>
      </c>
      <c r="D100" s="11">
        <v>22</v>
      </c>
      <c r="E100" s="11">
        <v>6</v>
      </c>
      <c r="F100" s="11">
        <v>1</v>
      </c>
      <c r="G100" s="11">
        <v>0</v>
      </c>
      <c r="H100" s="11">
        <f t="shared" si="11"/>
        <v>51</v>
      </c>
      <c r="I100" s="23">
        <f t="shared" si="12"/>
        <v>7</v>
      </c>
      <c r="J100" s="23">
        <f t="shared" si="10"/>
        <v>58</v>
      </c>
    </row>
    <row r="101" spans="1:10" x14ac:dyDescent="0.25">
      <c r="A101" s="22" t="str">
        <f t="shared" si="13"/>
        <v>City of Yonkers Ward 7 ED 23</v>
      </c>
      <c r="B101" s="11">
        <v>250723</v>
      </c>
      <c r="C101" s="11">
        <v>74</v>
      </c>
      <c r="D101" s="11">
        <v>12</v>
      </c>
      <c r="E101" s="11">
        <v>1</v>
      </c>
      <c r="F101" s="11">
        <v>2</v>
      </c>
      <c r="G101" s="11">
        <v>0</v>
      </c>
      <c r="H101" s="11">
        <f t="shared" si="11"/>
        <v>89</v>
      </c>
      <c r="I101" s="23">
        <f t="shared" si="12"/>
        <v>15</v>
      </c>
      <c r="J101" s="23">
        <f t="shared" si="10"/>
        <v>104</v>
      </c>
    </row>
    <row r="102" spans="1:10" x14ac:dyDescent="0.25">
      <c r="A102" s="22" t="str">
        <f t="shared" si="13"/>
        <v>City of Yonkers Ward 7 ED 24</v>
      </c>
      <c r="B102" s="11">
        <v>250724</v>
      </c>
      <c r="C102" s="11">
        <v>0</v>
      </c>
      <c r="D102" s="11">
        <v>0</v>
      </c>
      <c r="E102" s="11">
        <v>0</v>
      </c>
      <c r="F102" s="11">
        <v>0</v>
      </c>
      <c r="G102" s="11">
        <v>0</v>
      </c>
      <c r="H102" s="11">
        <f t="shared" si="11"/>
        <v>0</v>
      </c>
      <c r="I102" s="23">
        <f t="shared" si="12"/>
        <v>0</v>
      </c>
      <c r="J102" s="23">
        <f t="shared" si="10"/>
        <v>0</v>
      </c>
    </row>
    <row r="103" spans="1:10" x14ac:dyDescent="0.25">
      <c r="A103" s="22" t="str">
        <f t="shared" si="13"/>
        <v>City of Yonkers Ward 7 ED 25</v>
      </c>
      <c r="B103" s="11">
        <v>250725</v>
      </c>
      <c r="C103" s="11">
        <v>50</v>
      </c>
      <c r="D103" s="11">
        <v>7</v>
      </c>
      <c r="E103" s="11">
        <v>2</v>
      </c>
      <c r="F103" s="11">
        <v>0</v>
      </c>
      <c r="G103" s="11">
        <v>0</v>
      </c>
      <c r="H103" s="11">
        <f t="shared" si="11"/>
        <v>59</v>
      </c>
      <c r="I103" s="23">
        <f t="shared" si="12"/>
        <v>8</v>
      </c>
      <c r="J103" s="23">
        <f t="shared" si="10"/>
        <v>67</v>
      </c>
    </row>
    <row r="104" spans="1:10" x14ac:dyDescent="0.25">
      <c r="A104" s="22" t="str">
        <f t="shared" si="13"/>
        <v>City of Yonkers Ward 7 ED 26</v>
      </c>
      <c r="B104" s="11">
        <v>250726</v>
      </c>
      <c r="C104" s="11">
        <v>47</v>
      </c>
      <c r="D104" s="11">
        <v>39</v>
      </c>
      <c r="E104" s="11">
        <v>3</v>
      </c>
      <c r="F104" s="11">
        <v>0</v>
      </c>
      <c r="G104" s="11">
        <v>0</v>
      </c>
      <c r="H104" s="11">
        <f t="shared" si="11"/>
        <v>89</v>
      </c>
      <c r="I104" s="23">
        <f t="shared" si="12"/>
        <v>7</v>
      </c>
      <c r="J104" s="23">
        <f t="shared" si="10"/>
        <v>96</v>
      </c>
    </row>
    <row r="105" spans="1:10" x14ac:dyDescent="0.25">
      <c r="A105" s="22" t="str">
        <f t="shared" si="13"/>
        <v>City of Yonkers Ward 7 ED 29</v>
      </c>
      <c r="B105" s="11">
        <v>250729</v>
      </c>
      <c r="C105" s="11">
        <v>32</v>
      </c>
      <c r="D105" s="11">
        <v>15</v>
      </c>
      <c r="E105" s="11">
        <v>0</v>
      </c>
      <c r="F105" s="11">
        <v>0</v>
      </c>
      <c r="G105" s="11">
        <v>1</v>
      </c>
      <c r="H105" s="11">
        <f t="shared" si="11"/>
        <v>48</v>
      </c>
      <c r="I105" s="23">
        <f t="shared" si="12"/>
        <v>9</v>
      </c>
      <c r="J105" s="23">
        <f t="shared" ref="J105:J139" si="15">VLOOKUP(B105,KEY,2,FALSE)</f>
        <v>57</v>
      </c>
    </row>
    <row r="106" spans="1:10" x14ac:dyDescent="0.25">
      <c r="A106" s="22" t="str">
        <f t="shared" si="13"/>
        <v>City of Yonkers Ward 7 ED 30</v>
      </c>
      <c r="B106" s="11">
        <v>250730</v>
      </c>
      <c r="C106" s="11">
        <v>42</v>
      </c>
      <c r="D106" s="11">
        <v>35</v>
      </c>
      <c r="E106" s="11">
        <v>3</v>
      </c>
      <c r="F106" s="11">
        <v>0</v>
      </c>
      <c r="G106" s="11">
        <v>0</v>
      </c>
      <c r="H106" s="11">
        <f t="shared" si="11"/>
        <v>80</v>
      </c>
      <c r="I106" s="23">
        <f t="shared" si="12"/>
        <v>7</v>
      </c>
      <c r="J106" s="23">
        <f t="shared" si="15"/>
        <v>87</v>
      </c>
    </row>
    <row r="107" spans="1:10" ht="13.8" thickBot="1" x14ac:dyDescent="0.3">
      <c r="A107" s="18" t="str">
        <f t="shared" si="13"/>
        <v>City of Yonkers Ward 7 ED 31</v>
      </c>
      <c r="B107" s="19">
        <v>250731</v>
      </c>
      <c r="C107" s="19">
        <v>47</v>
      </c>
      <c r="D107" s="19">
        <v>30</v>
      </c>
      <c r="E107" s="19">
        <v>3</v>
      </c>
      <c r="F107" s="19">
        <v>0</v>
      </c>
      <c r="G107" s="19">
        <v>0</v>
      </c>
      <c r="H107" s="19">
        <f t="shared" si="11"/>
        <v>80</v>
      </c>
      <c r="I107" s="19">
        <f t="shared" si="12"/>
        <v>2</v>
      </c>
      <c r="J107" s="19">
        <f t="shared" si="15"/>
        <v>82</v>
      </c>
    </row>
    <row r="108" spans="1:10" x14ac:dyDescent="0.25">
      <c r="A108" s="22"/>
      <c r="B108" s="13" t="s">
        <v>977</v>
      </c>
      <c r="C108" s="11">
        <f>SUM(C83:C107)</f>
        <v>1463</v>
      </c>
      <c r="D108" s="11">
        <f t="shared" ref="D108:J108" si="16">SUM(D83:D107)</f>
        <v>748</v>
      </c>
      <c r="E108" s="11">
        <f t="shared" si="16"/>
        <v>91</v>
      </c>
      <c r="F108" s="11">
        <f t="shared" si="16"/>
        <v>19</v>
      </c>
      <c r="G108" s="11">
        <f t="shared" si="16"/>
        <v>3</v>
      </c>
      <c r="H108" s="11">
        <f t="shared" si="16"/>
        <v>2324</v>
      </c>
      <c r="I108" s="11">
        <f t="shared" si="16"/>
        <v>186</v>
      </c>
      <c r="J108" s="11">
        <f t="shared" si="16"/>
        <v>2510</v>
      </c>
    </row>
    <row r="109" spans="1:10" x14ac:dyDescent="0.25">
      <c r="A109" s="22" t="str">
        <f t="shared" si="13"/>
        <v>City of Yonkers Ward 8 ED 5</v>
      </c>
      <c r="B109" s="11">
        <v>250805</v>
      </c>
      <c r="C109" s="11">
        <v>129</v>
      </c>
      <c r="D109" s="11">
        <v>56</v>
      </c>
      <c r="E109" s="11">
        <v>8</v>
      </c>
      <c r="F109" s="11">
        <v>3</v>
      </c>
      <c r="G109" s="11">
        <v>0</v>
      </c>
      <c r="H109" s="11">
        <f t="shared" si="11"/>
        <v>196</v>
      </c>
      <c r="I109" s="23">
        <f t="shared" si="12"/>
        <v>5</v>
      </c>
      <c r="J109" s="23">
        <f t="shared" si="15"/>
        <v>201</v>
      </c>
    </row>
    <row r="110" spans="1:10" x14ac:dyDescent="0.25">
      <c r="A110" s="22" t="str">
        <f t="shared" si="13"/>
        <v>City of Yonkers Ward 8 ED 7</v>
      </c>
      <c r="B110" s="11">
        <v>250807</v>
      </c>
      <c r="C110" s="11">
        <v>159</v>
      </c>
      <c r="D110" s="11">
        <v>63</v>
      </c>
      <c r="E110" s="11">
        <v>6</v>
      </c>
      <c r="F110" s="11">
        <v>1</v>
      </c>
      <c r="G110" s="11">
        <v>0</v>
      </c>
      <c r="H110" s="11">
        <f t="shared" si="11"/>
        <v>229</v>
      </c>
      <c r="I110" s="23">
        <f t="shared" si="12"/>
        <v>10</v>
      </c>
      <c r="J110" s="23">
        <f t="shared" si="15"/>
        <v>239</v>
      </c>
    </row>
    <row r="111" spans="1:10" x14ac:dyDescent="0.25">
      <c r="A111" s="22" t="str">
        <f t="shared" si="13"/>
        <v>City of Yonkers Ward 8 ED 10</v>
      </c>
      <c r="B111" s="11">
        <v>250810</v>
      </c>
      <c r="C111" s="11">
        <v>26</v>
      </c>
      <c r="D111" s="11">
        <v>6</v>
      </c>
      <c r="E111" s="11">
        <v>1</v>
      </c>
      <c r="F111" s="11">
        <v>1</v>
      </c>
      <c r="G111" s="11">
        <v>0</v>
      </c>
      <c r="H111" s="11">
        <f t="shared" si="11"/>
        <v>34</v>
      </c>
      <c r="I111" s="23">
        <f t="shared" si="12"/>
        <v>6</v>
      </c>
      <c r="J111" s="23">
        <f t="shared" si="15"/>
        <v>40</v>
      </c>
    </row>
    <row r="112" spans="1:10" x14ac:dyDescent="0.25">
      <c r="A112" s="22" t="str">
        <f t="shared" si="13"/>
        <v>City of Yonkers Ward 8 ED 11</v>
      </c>
      <c r="B112" s="11">
        <v>250811</v>
      </c>
      <c r="C112" s="11">
        <v>11</v>
      </c>
      <c r="D112" s="11">
        <v>7</v>
      </c>
      <c r="E112" s="11">
        <v>3</v>
      </c>
      <c r="F112" s="11">
        <v>0</v>
      </c>
      <c r="G112" s="11">
        <v>0</v>
      </c>
      <c r="H112" s="11">
        <f t="shared" si="11"/>
        <v>21</v>
      </c>
      <c r="I112" s="23">
        <f t="shared" si="12"/>
        <v>4</v>
      </c>
      <c r="J112" s="23">
        <f t="shared" si="15"/>
        <v>25</v>
      </c>
    </row>
    <row r="113" spans="1:10" x14ac:dyDescent="0.25">
      <c r="A113" s="22" t="str">
        <f t="shared" si="13"/>
        <v>City of Yonkers Ward 8 ED 12</v>
      </c>
      <c r="B113" s="11">
        <v>250812</v>
      </c>
      <c r="C113" s="11">
        <v>61</v>
      </c>
      <c r="D113" s="11">
        <v>29</v>
      </c>
      <c r="E113" s="11">
        <v>2</v>
      </c>
      <c r="F113" s="11">
        <v>2</v>
      </c>
      <c r="G113" s="11">
        <v>0</v>
      </c>
      <c r="H113" s="11">
        <f t="shared" si="11"/>
        <v>94</v>
      </c>
      <c r="I113" s="23">
        <f t="shared" si="12"/>
        <v>12</v>
      </c>
      <c r="J113" s="23">
        <f t="shared" si="15"/>
        <v>106</v>
      </c>
    </row>
    <row r="114" spans="1:10" x14ac:dyDescent="0.25">
      <c r="A114" s="22" t="str">
        <f t="shared" si="13"/>
        <v>City of Yonkers Ward 8 ED 13</v>
      </c>
      <c r="B114" s="11">
        <v>250813</v>
      </c>
      <c r="C114" s="11">
        <v>57</v>
      </c>
      <c r="D114" s="11">
        <v>29</v>
      </c>
      <c r="E114" s="11">
        <v>5</v>
      </c>
      <c r="F114" s="11">
        <v>0</v>
      </c>
      <c r="G114" s="11">
        <v>0</v>
      </c>
      <c r="H114" s="11">
        <f t="shared" si="11"/>
        <v>91</v>
      </c>
      <c r="I114" s="23">
        <f t="shared" si="12"/>
        <v>5</v>
      </c>
      <c r="J114" s="23">
        <f t="shared" si="15"/>
        <v>96</v>
      </c>
    </row>
    <row r="115" spans="1:10" x14ac:dyDescent="0.25">
      <c r="A115" s="22" t="str">
        <f t="shared" si="13"/>
        <v>City of Yonkers Ward 8 ED 14</v>
      </c>
      <c r="B115" s="11">
        <v>250814</v>
      </c>
      <c r="C115" s="11">
        <v>22</v>
      </c>
      <c r="D115" s="11">
        <v>4</v>
      </c>
      <c r="E115" s="11">
        <v>1</v>
      </c>
      <c r="F115" s="11">
        <v>0</v>
      </c>
      <c r="G115" s="11">
        <v>0</v>
      </c>
      <c r="H115" s="11">
        <f t="shared" si="11"/>
        <v>27</v>
      </c>
      <c r="I115" s="23">
        <f t="shared" si="12"/>
        <v>3</v>
      </c>
      <c r="J115" s="23">
        <f t="shared" si="15"/>
        <v>30</v>
      </c>
    </row>
    <row r="116" spans="1:10" x14ac:dyDescent="0.25">
      <c r="A116" s="22" t="str">
        <f t="shared" si="13"/>
        <v>City of Yonkers Ward 8 ED 17</v>
      </c>
      <c r="B116" s="11">
        <v>250817</v>
      </c>
      <c r="C116" s="11">
        <v>45</v>
      </c>
      <c r="D116" s="11">
        <v>22</v>
      </c>
      <c r="E116" s="11">
        <v>3</v>
      </c>
      <c r="F116" s="11">
        <v>1</v>
      </c>
      <c r="G116" s="11">
        <v>0</v>
      </c>
      <c r="H116" s="11">
        <f t="shared" si="11"/>
        <v>71</v>
      </c>
      <c r="I116" s="23">
        <f t="shared" si="12"/>
        <v>4</v>
      </c>
      <c r="J116" s="23">
        <f t="shared" si="15"/>
        <v>75</v>
      </c>
    </row>
    <row r="117" spans="1:10" x14ac:dyDescent="0.25">
      <c r="A117" s="22" t="str">
        <f t="shared" si="13"/>
        <v>City of Yonkers Ward 8 ED 24</v>
      </c>
      <c r="B117" s="11">
        <v>250824</v>
      </c>
      <c r="C117" s="11">
        <v>12</v>
      </c>
      <c r="D117" s="11">
        <v>3</v>
      </c>
      <c r="E117" s="11">
        <v>0</v>
      </c>
      <c r="F117" s="11">
        <v>0</v>
      </c>
      <c r="G117" s="11">
        <v>0</v>
      </c>
      <c r="H117" s="11">
        <f t="shared" si="11"/>
        <v>15</v>
      </c>
      <c r="I117" s="23">
        <f t="shared" si="12"/>
        <v>6</v>
      </c>
      <c r="J117" s="23">
        <f t="shared" si="15"/>
        <v>21</v>
      </c>
    </row>
    <row r="118" spans="1:10" x14ac:dyDescent="0.25">
      <c r="A118" s="22" t="str">
        <f t="shared" si="13"/>
        <v>City of Yonkers Ward 8 ED 26</v>
      </c>
      <c r="B118" s="11">
        <v>250826</v>
      </c>
      <c r="C118" s="11">
        <v>63</v>
      </c>
      <c r="D118" s="11">
        <v>38</v>
      </c>
      <c r="E118" s="11">
        <v>0</v>
      </c>
      <c r="F118" s="11">
        <v>3</v>
      </c>
      <c r="G118" s="11">
        <v>0</v>
      </c>
      <c r="H118" s="11">
        <f t="shared" si="11"/>
        <v>104</v>
      </c>
      <c r="I118" s="23">
        <f t="shared" si="12"/>
        <v>3</v>
      </c>
      <c r="J118" s="23">
        <f t="shared" si="15"/>
        <v>107</v>
      </c>
    </row>
    <row r="119" spans="1:10" ht="13.8" thickBot="1" x14ac:dyDescent="0.3">
      <c r="A119" s="18" t="str">
        <f t="shared" si="13"/>
        <v>City of Yonkers Ward 8 ED 28</v>
      </c>
      <c r="B119" s="19">
        <v>250828</v>
      </c>
      <c r="C119" s="19">
        <v>60</v>
      </c>
      <c r="D119" s="19">
        <v>6</v>
      </c>
      <c r="E119" s="19">
        <v>0</v>
      </c>
      <c r="F119" s="19">
        <v>1</v>
      </c>
      <c r="G119" s="19">
        <v>0</v>
      </c>
      <c r="H119" s="19">
        <f t="shared" si="11"/>
        <v>67</v>
      </c>
      <c r="I119" s="19">
        <f t="shared" si="12"/>
        <v>4</v>
      </c>
      <c r="J119" s="19">
        <f t="shared" si="15"/>
        <v>71</v>
      </c>
    </row>
    <row r="120" spans="1:10" x14ac:dyDescent="0.25">
      <c r="A120" s="22"/>
      <c r="B120" s="13" t="s">
        <v>977</v>
      </c>
      <c r="C120" s="11">
        <f>SUM(C109:C119)</f>
        <v>645</v>
      </c>
      <c r="D120" s="11">
        <f t="shared" ref="D120:J120" si="17">SUM(D109:D119)</f>
        <v>263</v>
      </c>
      <c r="E120" s="11">
        <f t="shared" si="17"/>
        <v>29</v>
      </c>
      <c r="F120" s="11">
        <f t="shared" si="17"/>
        <v>12</v>
      </c>
      <c r="G120" s="11">
        <f t="shared" si="17"/>
        <v>0</v>
      </c>
      <c r="H120" s="11">
        <f t="shared" si="17"/>
        <v>949</v>
      </c>
      <c r="I120" s="11">
        <f t="shared" si="17"/>
        <v>62</v>
      </c>
      <c r="J120" s="11">
        <f t="shared" si="17"/>
        <v>1011</v>
      </c>
    </row>
    <row r="121" spans="1:10" x14ac:dyDescent="0.25">
      <c r="A121" s="22" t="str">
        <f t="shared" si="13"/>
        <v>City of Yonkers Ward 9 ED 9</v>
      </c>
      <c r="B121" s="11">
        <v>250909</v>
      </c>
      <c r="C121" s="11">
        <v>165</v>
      </c>
      <c r="D121" s="11">
        <v>177</v>
      </c>
      <c r="E121" s="11">
        <v>14</v>
      </c>
      <c r="F121" s="11">
        <v>2</v>
      </c>
      <c r="G121" s="11">
        <v>0</v>
      </c>
      <c r="H121" s="11">
        <f t="shared" si="11"/>
        <v>358</v>
      </c>
      <c r="I121" s="23">
        <f t="shared" si="12"/>
        <v>10</v>
      </c>
      <c r="J121" s="23">
        <f t="shared" si="15"/>
        <v>368</v>
      </c>
    </row>
    <row r="122" spans="1:10" x14ac:dyDescent="0.25">
      <c r="A122" s="22" t="str">
        <f t="shared" si="13"/>
        <v>City of Yonkers Ward 9 ED 10</v>
      </c>
      <c r="B122" s="11">
        <v>250910</v>
      </c>
      <c r="C122" s="11">
        <v>115</v>
      </c>
      <c r="D122" s="11">
        <v>223</v>
      </c>
      <c r="E122" s="11">
        <v>9</v>
      </c>
      <c r="F122" s="11">
        <v>3</v>
      </c>
      <c r="G122" s="11">
        <v>0</v>
      </c>
      <c r="H122" s="11">
        <f t="shared" si="11"/>
        <v>350</v>
      </c>
      <c r="I122" s="23">
        <f t="shared" si="12"/>
        <v>18</v>
      </c>
      <c r="J122" s="23">
        <f t="shared" si="15"/>
        <v>368</v>
      </c>
    </row>
    <row r="123" spans="1:10" ht="13.8" thickBot="1" x14ac:dyDescent="0.3">
      <c r="A123" s="18" t="str">
        <f t="shared" si="13"/>
        <v>City of Yonkers Ward 9 ED 17</v>
      </c>
      <c r="B123" s="19">
        <v>250917</v>
      </c>
      <c r="C123" s="19">
        <v>43</v>
      </c>
      <c r="D123" s="19">
        <v>41</v>
      </c>
      <c r="E123" s="19">
        <v>1</v>
      </c>
      <c r="F123" s="19">
        <v>0</v>
      </c>
      <c r="G123" s="19">
        <v>0</v>
      </c>
      <c r="H123" s="19">
        <f t="shared" si="11"/>
        <v>85</v>
      </c>
      <c r="I123" s="19">
        <f t="shared" si="12"/>
        <v>5</v>
      </c>
      <c r="J123" s="19">
        <f t="shared" si="15"/>
        <v>90</v>
      </c>
    </row>
    <row r="124" spans="1:10" x14ac:dyDescent="0.25">
      <c r="A124" s="22"/>
      <c r="B124" s="13" t="s">
        <v>977</v>
      </c>
      <c r="C124" s="11">
        <f>SUM(C121:C123)</f>
        <v>323</v>
      </c>
      <c r="D124" s="11">
        <f t="shared" ref="D124:J124" si="18">SUM(D121:D123)</f>
        <v>441</v>
      </c>
      <c r="E124" s="11">
        <f t="shared" si="18"/>
        <v>24</v>
      </c>
      <c r="F124" s="11">
        <f t="shared" si="18"/>
        <v>5</v>
      </c>
      <c r="G124" s="11">
        <f t="shared" si="18"/>
        <v>0</v>
      </c>
      <c r="H124" s="11">
        <f t="shared" si="18"/>
        <v>793</v>
      </c>
      <c r="I124" s="11">
        <f t="shared" si="18"/>
        <v>33</v>
      </c>
      <c r="J124" s="11">
        <f t="shared" si="18"/>
        <v>826</v>
      </c>
    </row>
    <row r="125" spans="1:10" x14ac:dyDescent="0.25">
      <c r="A125" s="22" t="str">
        <f t="shared" si="13"/>
        <v>City of Yonkers Ward 10 ED 1</v>
      </c>
      <c r="B125" s="11">
        <v>251001</v>
      </c>
      <c r="C125" s="11">
        <v>104</v>
      </c>
      <c r="D125" s="11">
        <v>79</v>
      </c>
      <c r="E125" s="11">
        <v>11</v>
      </c>
      <c r="F125" s="11">
        <v>0</v>
      </c>
      <c r="G125" s="11">
        <v>0</v>
      </c>
      <c r="H125" s="11">
        <f t="shared" si="11"/>
        <v>194</v>
      </c>
      <c r="I125" s="23">
        <f t="shared" si="12"/>
        <v>12</v>
      </c>
      <c r="J125" s="23">
        <f t="shared" si="15"/>
        <v>206</v>
      </c>
    </row>
    <row r="126" spans="1:10" x14ac:dyDescent="0.25">
      <c r="A126" s="22" t="str">
        <f t="shared" si="13"/>
        <v>City of Yonkers Ward 10 ED 2</v>
      </c>
      <c r="B126" s="11">
        <v>251002</v>
      </c>
      <c r="C126" s="11">
        <v>103</v>
      </c>
      <c r="D126" s="11">
        <v>59</v>
      </c>
      <c r="E126" s="11">
        <v>5</v>
      </c>
      <c r="F126" s="11">
        <v>2</v>
      </c>
      <c r="G126" s="11">
        <v>0</v>
      </c>
      <c r="H126" s="11">
        <f t="shared" si="11"/>
        <v>169</v>
      </c>
      <c r="I126" s="23">
        <f t="shared" si="12"/>
        <v>14</v>
      </c>
      <c r="J126" s="23">
        <f t="shared" si="15"/>
        <v>183</v>
      </c>
    </row>
    <row r="127" spans="1:10" x14ac:dyDescent="0.25">
      <c r="A127" s="22" t="str">
        <f t="shared" si="13"/>
        <v>City of Yonkers Ward 10 ED 3</v>
      </c>
      <c r="B127" s="11">
        <v>251003</v>
      </c>
      <c r="C127" s="11">
        <v>117</v>
      </c>
      <c r="D127" s="11">
        <v>122</v>
      </c>
      <c r="E127" s="11">
        <v>15</v>
      </c>
      <c r="F127" s="11">
        <v>3</v>
      </c>
      <c r="G127" s="11">
        <v>0</v>
      </c>
      <c r="H127" s="11">
        <f t="shared" si="11"/>
        <v>257</v>
      </c>
      <c r="I127" s="23">
        <f t="shared" si="12"/>
        <v>7</v>
      </c>
      <c r="J127" s="23">
        <f t="shared" si="15"/>
        <v>264</v>
      </c>
    </row>
    <row r="128" spans="1:10" x14ac:dyDescent="0.25">
      <c r="A128" s="22" t="str">
        <f t="shared" si="13"/>
        <v>City of Yonkers Ward 10 ED 4</v>
      </c>
      <c r="B128" s="11">
        <v>251004</v>
      </c>
      <c r="C128" s="11">
        <v>93</v>
      </c>
      <c r="D128" s="11">
        <v>112</v>
      </c>
      <c r="E128" s="11">
        <v>8</v>
      </c>
      <c r="F128" s="11">
        <v>0</v>
      </c>
      <c r="G128" s="11">
        <v>0</v>
      </c>
      <c r="H128" s="11">
        <f t="shared" si="11"/>
        <v>213</v>
      </c>
      <c r="I128" s="23">
        <f t="shared" si="12"/>
        <v>9</v>
      </c>
      <c r="J128" s="23">
        <f t="shared" si="15"/>
        <v>222</v>
      </c>
    </row>
    <row r="129" spans="1:10" x14ac:dyDescent="0.25">
      <c r="A129" s="22" t="str">
        <f t="shared" si="13"/>
        <v>City of Yonkers Ward 10 ED 5</v>
      </c>
      <c r="B129" s="11">
        <v>251005</v>
      </c>
      <c r="C129" s="11">
        <v>68</v>
      </c>
      <c r="D129" s="11">
        <v>100</v>
      </c>
      <c r="E129" s="11">
        <v>10</v>
      </c>
      <c r="F129" s="11">
        <v>3</v>
      </c>
      <c r="G129" s="11">
        <v>0</v>
      </c>
      <c r="H129" s="11">
        <f t="shared" si="11"/>
        <v>181</v>
      </c>
      <c r="I129" s="23">
        <f t="shared" si="12"/>
        <v>9</v>
      </c>
      <c r="J129" s="23">
        <f t="shared" si="15"/>
        <v>190</v>
      </c>
    </row>
    <row r="130" spans="1:10" x14ac:dyDescent="0.25">
      <c r="A130" s="22" t="str">
        <f t="shared" si="13"/>
        <v>City of Yonkers Ward 10 ED 6</v>
      </c>
      <c r="B130" s="11">
        <v>251006</v>
      </c>
      <c r="C130" s="11">
        <v>304</v>
      </c>
      <c r="D130" s="11">
        <v>33</v>
      </c>
      <c r="E130" s="11">
        <v>1</v>
      </c>
      <c r="F130" s="11">
        <v>3</v>
      </c>
      <c r="G130" s="11">
        <v>0</v>
      </c>
      <c r="H130" s="11">
        <f t="shared" si="11"/>
        <v>341</v>
      </c>
      <c r="I130" s="23">
        <f t="shared" si="12"/>
        <v>20</v>
      </c>
      <c r="J130" s="23">
        <f t="shared" si="15"/>
        <v>361</v>
      </c>
    </row>
    <row r="131" spans="1:10" x14ac:dyDescent="0.25">
      <c r="A131" s="22" t="str">
        <f t="shared" si="13"/>
        <v>City of Yonkers Ward 10 ED 7</v>
      </c>
      <c r="B131" s="11">
        <v>251007</v>
      </c>
      <c r="C131" s="11">
        <v>221</v>
      </c>
      <c r="D131" s="11">
        <v>207</v>
      </c>
      <c r="E131" s="11">
        <v>27</v>
      </c>
      <c r="F131" s="11">
        <v>5</v>
      </c>
      <c r="G131" s="11">
        <v>0</v>
      </c>
      <c r="H131" s="11">
        <f t="shared" si="11"/>
        <v>460</v>
      </c>
      <c r="I131" s="23">
        <f t="shared" si="12"/>
        <v>15</v>
      </c>
      <c r="J131" s="23">
        <f t="shared" si="15"/>
        <v>475</v>
      </c>
    </row>
    <row r="132" spans="1:10" x14ac:dyDescent="0.25">
      <c r="A132" s="22" t="str">
        <f t="shared" si="13"/>
        <v>City of Yonkers Ward 10 ED 8</v>
      </c>
      <c r="B132" s="11">
        <v>251008</v>
      </c>
      <c r="C132" s="11">
        <v>99</v>
      </c>
      <c r="D132" s="11">
        <v>143</v>
      </c>
      <c r="E132" s="11">
        <v>15</v>
      </c>
      <c r="F132" s="11">
        <v>1</v>
      </c>
      <c r="G132" s="11">
        <v>0</v>
      </c>
      <c r="H132" s="11">
        <f t="shared" si="11"/>
        <v>258</v>
      </c>
      <c r="I132" s="23">
        <f t="shared" si="12"/>
        <v>19</v>
      </c>
      <c r="J132" s="23">
        <f t="shared" si="15"/>
        <v>277</v>
      </c>
    </row>
    <row r="133" spans="1:10" x14ac:dyDescent="0.25">
      <c r="A133" s="22" t="str">
        <f t="shared" si="13"/>
        <v>City of Yonkers Ward 10 ED 9</v>
      </c>
      <c r="B133" s="11">
        <v>251009</v>
      </c>
      <c r="C133" s="11">
        <v>157</v>
      </c>
      <c r="D133" s="11">
        <v>220</v>
      </c>
      <c r="E133" s="11">
        <v>34</v>
      </c>
      <c r="F133" s="11">
        <v>8</v>
      </c>
      <c r="G133" s="11">
        <v>0</v>
      </c>
      <c r="H133" s="11">
        <f t="shared" si="11"/>
        <v>419</v>
      </c>
      <c r="I133" s="23">
        <f t="shared" si="12"/>
        <v>14</v>
      </c>
      <c r="J133" s="23">
        <f t="shared" si="15"/>
        <v>433</v>
      </c>
    </row>
    <row r="134" spans="1:10" x14ac:dyDescent="0.25">
      <c r="A134" s="22" t="str">
        <f t="shared" si="13"/>
        <v>City of Yonkers Ward 10 ED 11</v>
      </c>
      <c r="B134" s="11">
        <v>251011</v>
      </c>
      <c r="C134" s="11">
        <v>217</v>
      </c>
      <c r="D134" s="11">
        <v>200</v>
      </c>
      <c r="E134" s="11">
        <v>16</v>
      </c>
      <c r="F134" s="11">
        <v>2</v>
      </c>
      <c r="G134" s="11">
        <v>0</v>
      </c>
      <c r="H134" s="11">
        <f t="shared" si="11"/>
        <v>435</v>
      </c>
      <c r="I134" s="23">
        <f t="shared" si="12"/>
        <v>30</v>
      </c>
      <c r="J134" s="23">
        <f t="shared" si="15"/>
        <v>465</v>
      </c>
    </row>
    <row r="135" spans="1:10" x14ac:dyDescent="0.25">
      <c r="A135" s="22" t="str">
        <f t="shared" si="13"/>
        <v>City of Yonkers Ward 10 ED 12</v>
      </c>
      <c r="B135" s="11">
        <v>251012</v>
      </c>
      <c r="C135" s="11">
        <v>198</v>
      </c>
      <c r="D135" s="11">
        <v>99</v>
      </c>
      <c r="E135" s="11">
        <v>11</v>
      </c>
      <c r="F135" s="11">
        <v>4</v>
      </c>
      <c r="G135" s="11">
        <v>0</v>
      </c>
      <c r="H135" s="11">
        <f t="shared" si="11"/>
        <v>312</v>
      </c>
      <c r="I135" s="23">
        <f t="shared" si="12"/>
        <v>16</v>
      </c>
      <c r="J135" s="23">
        <f t="shared" si="15"/>
        <v>328</v>
      </c>
    </row>
    <row r="136" spans="1:10" x14ac:dyDescent="0.25">
      <c r="A136" s="22" t="str">
        <f t="shared" si="13"/>
        <v>City of Yonkers Ward 10 ED 14</v>
      </c>
      <c r="B136" s="11">
        <v>251014</v>
      </c>
      <c r="C136" s="11">
        <v>170</v>
      </c>
      <c r="D136" s="11">
        <v>270</v>
      </c>
      <c r="E136" s="11">
        <v>20</v>
      </c>
      <c r="F136" s="11">
        <v>2</v>
      </c>
      <c r="G136" s="11">
        <v>0</v>
      </c>
      <c r="H136" s="11">
        <f t="shared" si="11"/>
        <v>462</v>
      </c>
      <c r="I136" s="23">
        <f t="shared" si="12"/>
        <v>19</v>
      </c>
      <c r="J136" s="23">
        <f t="shared" si="15"/>
        <v>481</v>
      </c>
    </row>
    <row r="137" spans="1:10" x14ac:dyDescent="0.25">
      <c r="A137" s="22" t="str">
        <f t="shared" si="13"/>
        <v>City of Yonkers Ward 10 ED 15</v>
      </c>
      <c r="B137" s="11">
        <v>251015</v>
      </c>
      <c r="C137" s="11">
        <v>109</v>
      </c>
      <c r="D137" s="11">
        <v>38</v>
      </c>
      <c r="E137" s="11">
        <v>7</v>
      </c>
      <c r="F137" s="11">
        <v>2</v>
      </c>
      <c r="G137" s="11">
        <v>0</v>
      </c>
      <c r="H137" s="11">
        <f t="shared" si="11"/>
        <v>156</v>
      </c>
      <c r="I137" s="23">
        <f t="shared" si="12"/>
        <v>9</v>
      </c>
      <c r="J137" s="23">
        <f t="shared" si="15"/>
        <v>165</v>
      </c>
    </row>
    <row r="138" spans="1:10" x14ac:dyDescent="0.25">
      <c r="A138" s="22" t="str">
        <f t="shared" si="13"/>
        <v>City of Yonkers Ward 10 ED 16</v>
      </c>
      <c r="B138" s="11">
        <v>251016</v>
      </c>
      <c r="C138" s="11">
        <v>171</v>
      </c>
      <c r="D138" s="11">
        <v>211</v>
      </c>
      <c r="E138" s="11">
        <v>22</v>
      </c>
      <c r="F138" s="11">
        <v>2</v>
      </c>
      <c r="G138" s="11">
        <v>0</v>
      </c>
      <c r="H138" s="11">
        <f t="shared" si="11"/>
        <v>406</v>
      </c>
      <c r="I138" s="23">
        <f t="shared" si="12"/>
        <v>16</v>
      </c>
      <c r="J138" s="23">
        <f t="shared" si="15"/>
        <v>422</v>
      </c>
    </row>
    <row r="139" spans="1:10" x14ac:dyDescent="0.25">
      <c r="A139" s="22" t="str">
        <f t="shared" si="13"/>
        <v>City of Yonkers Ward 10 ED 17</v>
      </c>
      <c r="B139" s="11">
        <v>251017</v>
      </c>
      <c r="C139" s="11">
        <v>4</v>
      </c>
      <c r="D139" s="11">
        <v>9</v>
      </c>
      <c r="E139" s="11">
        <v>4</v>
      </c>
      <c r="F139" s="11">
        <v>0</v>
      </c>
      <c r="G139" s="11">
        <v>0</v>
      </c>
      <c r="H139" s="11">
        <f t="shared" si="11"/>
        <v>17</v>
      </c>
      <c r="I139" s="23">
        <f t="shared" si="12"/>
        <v>1</v>
      </c>
      <c r="J139" s="23">
        <f t="shared" si="15"/>
        <v>18</v>
      </c>
    </row>
    <row r="140" spans="1:10" x14ac:dyDescent="0.25">
      <c r="A140" s="22" t="str">
        <f t="shared" si="13"/>
        <v>City of Yonkers Ward 10 ED 18</v>
      </c>
      <c r="B140" s="11">
        <v>251018</v>
      </c>
      <c r="C140" s="11">
        <v>22</v>
      </c>
      <c r="D140" s="11">
        <v>19</v>
      </c>
      <c r="E140" s="11">
        <v>0</v>
      </c>
      <c r="F140" s="11">
        <v>1</v>
      </c>
      <c r="G140" s="11">
        <v>0</v>
      </c>
      <c r="H140" s="11">
        <f t="shared" si="11"/>
        <v>42</v>
      </c>
      <c r="I140" s="23">
        <f t="shared" si="12"/>
        <v>4</v>
      </c>
      <c r="J140" s="23">
        <f t="shared" ref="J140:J173" si="19">VLOOKUP(B140,KEY,2,FALSE)</f>
        <v>46</v>
      </c>
    </row>
    <row r="141" spans="1:10" x14ac:dyDescent="0.25">
      <c r="A141" s="22" t="str">
        <f t="shared" si="13"/>
        <v>City of Yonkers Ward 10 ED 20</v>
      </c>
      <c r="B141" s="11">
        <v>251020</v>
      </c>
      <c r="C141" s="11">
        <v>176</v>
      </c>
      <c r="D141" s="11">
        <v>221</v>
      </c>
      <c r="E141" s="11">
        <v>13</v>
      </c>
      <c r="F141" s="11">
        <v>1</v>
      </c>
      <c r="G141" s="11">
        <v>0</v>
      </c>
      <c r="H141" s="11">
        <f t="shared" si="11"/>
        <v>411</v>
      </c>
      <c r="I141" s="23">
        <f t="shared" si="12"/>
        <v>11</v>
      </c>
      <c r="J141" s="23">
        <f t="shared" si="19"/>
        <v>422</v>
      </c>
    </row>
    <row r="142" spans="1:10" ht="13.8" thickBot="1" x14ac:dyDescent="0.3">
      <c r="A142" s="18" t="str">
        <f t="shared" si="13"/>
        <v>City of Yonkers Ward 10 ED 21</v>
      </c>
      <c r="B142" s="19">
        <v>251021</v>
      </c>
      <c r="C142" s="19">
        <v>31</v>
      </c>
      <c r="D142" s="19">
        <v>60</v>
      </c>
      <c r="E142" s="19">
        <v>5</v>
      </c>
      <c r="F142" s="19">
        <v>2</v>
      </c>
      <c r="G142" s="19">
        <v>0</v>
      </c>
      <c r="H142" s="19">
        <f t="shared" si="11"/>
        <v>98</v>
      </c>
      <c r="I142" s="19">
        <f t="shared" si="12"/>
        <v>3</v>
      </c>
      <c r="J142" s="19">
        <f t="shared" si="19"/>
        <v>101</v>
      </c>
    </row>
    <row r="143" spans="1:10" x14ac:dyDescent="0.25">
      <c r="A143" s="22"/>
      <c r="B143" s="13" t="s">
        <v>977</v>
      </c>
      <c r="C143" s="11">
        <f>SUM(C125:C142)</f>
        <v>2364</v>
      </c>
      <c r="D143" s="11">
        <f t="shared" ref="D143:J143" si="20">SUM(D125:D142)</f>
        <v>2202</v>
      </c>
      <c r="E143" s="11">
        <f t="shared" si="20"/>
        <v>224</v>
      </c>
      <c r="F143" s="11">
        <f t="shared" si="20"/>
        <v>41</v>
      </c>
      <c r="G143" s="11">
        <f t="shared" si="20"/>
        <v>0</v>
      </c>
      <c r="H143" s="11">
        <f t="shared" si="20"/>
        <v>4831</v>
      </c>
      <c r="I143" s="11">
        <f t="shared" si="20"/>
        <v>228</v>
      </c>
      <c r="J143" s="11">
        <f t="shared" si="20"/>
        <v>5059</v>
      </c>
    </row>
    <row r="144" spans="1:10" x14ac:dyDescent="0.25">
      <c r="A144" s="22" t="str">
        <f t="shared" si="13"/>
        <v>City of Yonkers Ward 11 ED 1</v>
      </c>
      <c r="B144" s="11">
        <v>251101</v>
      </c>
      <c r="C144" s="11">
        <v>182</v>
      </c>
      <c r="D144" s="11">
        <v>232</v>
      </c>
      <c r="E144" s="11">
        <v>14</v>
      </c>
      <c r="F144" s="11">
        <v>5</v>
      </c>
      <c r="G144" s="11">
        <v>0</v>
      </c>
      <c r="H144" s="11">
        <f t="shared" ref="H144:H181" si="21">SUM(C144:G144)</f>
        <v>433</v>
      </c>
      <c r="I144" s="23">
        <f t="shared" ref="I144:I181" si="22">SUM(J144-H144)</f>
        <v>18</v>
      </c>
      <c r="J144" s="23">
        <f t="shared" si="19"/>
        <v>451</v>
      </c>
    </row>
    <row r="145" spans="1:10" x14ac:dyDescent="0.25">
      <c r="A145" s="22" t="str">
        <f t="shared" si="13"/>
        <v>City of Yonkers Ward 11 ED 2</v>
      </c>
      <c r="B145" s="11">
        <v>251102</v>
      </c>
      <c r="C145" s="11">
        <v>171</v>
      </c>
      <c r="D145" s="11">
        <v>161</v>
      </c>
      <c r="E145" s="11">
        <v>17</v>
      </c>
      <c r="F145" s="11">
        <v>6</v>
      </c>
      <c r="G145" s="11">
        <v>0</v>
      </c>
      <c r="H145" s="11">
        <f t="shared" si="21"/>
        <v>355</v>
      </c>
      <c r="I145" s="23">
        <f t="shared" si="22"/>
        <v>14</v>
      </c>
      <c r="J145" s="23">
        <f t="shared" si="19"/>
        <v>369</v>
      </c>
    </row>
    <row r="146" spans="1:10" x14ac:dyDescent="0.25">
      <c r="A146" s="22" t="str">
        <f t="shared" ref="A146:A181" si="23">VLOOKUP(B146,KEY,3,FALSE)</f>
        <v>City of Yonkers Ward 11 ED 3</v>
      </c>
      <c r="B146" s="11">
        <v>251103</v>
      </c>
      <c r="C146" s="11">
        <v>153</v>
      </c>
      <c r="D146" s="11">
        <v>221</v>
      </c>
      <c r="E146" s="11">
        <v>13</v>
      </c>
      <c r="F146" s="11">
        <v>3</v>
      </c>
      <c r="G146" s="11">
        <v>0</v>
      </c>
      <c r="H146" s="11">
        <f t="shared" si="21"/>
        <v>390</v>
      </c>
      <c r="I146" s="23">
        <f t="shared" si="22"/>
        <v>10</v>
      </c>
      <c r="J146" s="23">
        <f t="shared" si="19"/>
        <v>400</v>
      </c>
    </row>
    <row r="147" spans="1:10" x14ac:dyDescent="0.25">
      <c r="A147" s="22" t="str">
        <f t="shared" si="23"/>
        <v>City of Yonkers Ward 11 ED 4</v>
      </c>
      <c r="B147" s="11">
        <v>251104</v>
      </c>
      <c r="C147" s="11">
        <v>226</v>
      </c>
      <c r="D147" s="11">
        <v>149</v>
      </c>
      <c r="E147" s="11">
        <v>17</v>
      </c>
      <c r="F147" s="11">
        <v>4</v>
      </c>
      <c r="G147" s="11">
        <v>0</v>
      </c>
      <c r="H147" s="11">
        <f t="shared" si="21"/>
        <v>396</v>
      </c>
      <c r="I147" s="23">
        <f t="shared" si="22"/>
        <v>14</v>
      </c>
      <c r="J147" s="23">
        <f t="shared" si="19"/>
        <v>410</v>
      </c>
    </row>
    <row r="148" spans="1:10" x14ac:dyDescent="0.25">
      <c r="A148" s="22" t="str">
        <f t="shared" si="23"/>
        <v>City of Yonkers Ward 11 ED 5</v>
      </c>
      <c r="B148" s="11">
        <v>251105</v>
      </c>
      <c r="C148" s="11">
        <v>224</v>
      </c>
      <c r="D148" s="11">
        <v>205</v>
      </c>
      <c r="E148" s="11">
        <v>18</v>
      </c>
      <c r="F148" s="11">
        <v>7</v>
      </c>
      <c r="G148" s="11">
        <v>0</v>
      </c>
      <c r="H148" s="11">
        <f t="shared" si="21"/>
        <v>454</v>
      </c>
      <c r="I148" s="23">
        <f t="shared" si="22"/>
        <v>14</v>
      </c>
      <c r="J148" s="23">
        <f t="shared" si="19"/>
        <v>468</v>
      </c>
    </row>
    <row r="149" spans="1:10" x14ac:dyDescent="0.25">
      <c r="A149" s="22" t="str">
        <f t="shared" si="23"/>
        <v>City of Yonkers Ward 11 ED 6</v>
      </c>
      <c r="B149" s="11">
        <v>251106</v>
      </c>
      <c r="C149" s="11">
        <v>73</v>
      </c>
      <c r="D149" s="11">
        <v>63</v>
      </c>
      <c r="E149" s="11">
        <v>3</v>
      </c>
      <c r="F149" s="11">
        <v>1</v>
      </c>
      <c r="G149" s="11">
        <v>0</v>
      </c>
      <c r="H149" s="11">
        <f t="shared" si="21"/>
        <v>140</v>
      </c>
      <c r="I149" s="23">
        <f t="shared" si="22"/>
        <v>4</v>
      </c>
      <c r="J149" s="23">
        <f t="shared" si="19"/>
        <v>144</v>
      </c>
    </row>
    <row r="150" spans="1:10" x14ac:dyDescent="0.25">
      <c r="A150" s="22" t="str">
        <f t="shared" si="23"/>
        <v>City of Yonkers Ward 11 ED 7</v>
      </c>
      <c r="B150" s="11">
        <v>251107</v>
      </c>
      <c r="C150" s="11">
        <v>133</v>
      </c>
      <c r="D150" s="11">
        <v>179</v>
      </c>
      <c r="E150" s="11">
        <v>17</v>
      </c>
      <c r="F150" s="11">
        <v>6</v>
      </c>
      <c r="G150" s="11">
        <v>1</v>
      </c>
      <c r="H150" s="11">
        <f t="shared" si="21"/>
        <v>336</v>
      </c>
      <c r="I150" s="23">
        <f t="shared" si="22"/>
        <v>14</v>
      </c>
      <c r="J150" s="23">
        <f t="shared" si="19"/>
        <v>350</v>
      </c>
    </row>
    <row r="151" spans="1:10" x14ac:dyDescent="0.25">
      <c r="A151" s="22" t="str">
        <f t="shared" si="23"/>
        <v>City of Yonkers Ward 11 ED 8</v>
      </c>
      <c r="B151" s="11">
        <v>251108</v>
      </c>
      <c r="C151" s="11">
        <v>111</v>
      </c>
      <c r="D151" s="11">
        <v>122</v>
      </c>
      <c r="E151" s="11">
        <v>11</v>
      </c>
      <c r="F151" s="11">
        <v>3</v>
      </c>
      <c r="G151" s="11">
        <v>0</v>
      </c>
      <c r="H151" s="11">
        <f t="shared" si="21"/>
        <v>247</v>
      </c>
      <c r="I151" s="23">
        <f t="shared" si="22"/>
        <v>22</v>
      </c>
      <c r="J151" s="23">
        <f t="shared" si="19"/>
        <v>269</v>
      </c>
    </row>
    <row r="152" spans="1:10" x14ac:dyDescent="0.25">
      <c r="A152" s="22" t="str">
        <f t="shared" si="23"/>
        <v>City of Yonkers Ward 11 ED 9</v>
      </c>
      <c r="B152" s="11">
        <v>251109</v>
      </c>
      <c r="C152" s="11">
        <v>92</v>
      </c>
      <c r="D152" s="11">
        <v>130</v>
      </c>
      <c r="E152" s="11">
        <v>12</v>
      </c>
      <c r="F152" s="11">
        <v>2</v>
      </c>
      <c r="G152" s="11">
        <v>0</v>
      </c>
      <c r="H152" s="11">
        <f t="shared" si="21"/>
        <v>236</v>
      </c>
      <c r="I152" s="23">
        <f t="shared" si="22"/>
        <v>8</v>
      </c>
      <c r="J152" s="23">
        <f t="shared" si="19"/>
        <v>244</v>
      </c>
    </row>
    <row r="153" spans="1:10" x14ac:dyDescent="0.25">
      <c r="A153" s="22" t="str">
        <f t="shared" si="23"/>
        <v>City of Yonkers Ward 11 ED 10</v>
      </c>
      <c r="B153" s="11">
        <v>251110</v>
      </c>
      <c r="C153" s="11">
        <v>157</v>
      </c>
      <c r="D153" s="11">
        <v>176</v>
      </c>
      <c r="E153" s="11">
        <v>21</v>
      </c>
      <c r="F153" s="11">
        <v>1</v>
      </c>
      <c r="G153" s="11">
        <v>1</v>
      </c>
      <c r="H153" s="11">
        <f t="shared" si="21"/>
        <v>356</v>
      </c>
      <c r="I153" s="23">
        <f t="shared" si="22"/>
        <v>21</v>
      </c>
      <c r="J153" s="23">
        <f t="shared" si="19"/>
        <v>377</v>
      </c>
    </row>
    <row r="154" spans="1:10" x14ac:dyDescent="0.25">
      <c r="A154" s="22" t="str">
        <f t="shared" si="23"/>
        <v>City of Yonkers Ward 11 ED 11</v>
      </c>
      <c r="B154" s="11">
        <v>251111</v>
      </c>
      <c r="C154" s="11">
        <v>178</v>
      </c>
      <c r="D154" s="11">
        <v>129</v>
      </c>
      <c r="E154" s="11">
        <v>8</v>
      </c>
      <c r="F154" s="11">
        <v>4</v>
      </c>
      <c r="G154" s="11">
        <v>0</v>
      </c>
      <c r="H154" s="11">
        <f t="shared" si="21"/>
        <v>319</v>
      </c>
      <c r="I154" s="23">
        <f t="shared" si="22"/>
        <v>21</v>
      </c>
      <c r="J154" s="23">
        <f t="shared" si="19"/>
        <v>340</v>
      </c>
    </row>
    <row r="155" spans="1:10" x14ac:dyDescent="0.25">
      <c r="A155" s="22" t="str">
        <f t="shared" si="23"/>
        <v>City of Yonkers Ward 11 ED 12</v>
      </c>
      <c r="B155" s="11">
        <v>251112</v>
      </c>
      <c r="C155" s="11">
        <v>231</v>
      </c>
      <c r="D155" s="11">
        <v>119</v>
      </c>
      <c r="E155" s="11">
        <v>14</v>
      </c>
      <c r="F155" s="11">
        <v>3</v>
      </c>
      <c r="G155" s="11">
        <v>0</v>
      </c>
      <c r="H155" s="11">
        <f t="shared" si="21"/>
        <v>367</v>
      </c>
      <c r="I155" s="23">
        <f t="shared" si="22"/>
        <v>16</v>
      </c>
      <c r="J155" s="23">
        <f t="shared" si="19"/>
        <v>383</v>
      </c>
    </row>
    <row r="156" spans="1:10" x14ac:dyDescent="0.25">
      <c r="A156" s="22" t="str">
        <f t="shared" si="23"/>
        <v>City of Yonkers Ward 11 ED 13</v>
      </c>
      <c r="B156" s="11">
        <v>251113</v>
      </c>
      <c r="C156" s="11">
        <v>73</v>
      </c>
      <c r="D156" s="11">
        <v>33</v>
      </c>
      <c r="E156" s="11">
        <v>3</v>
      </c>
      <c r="F156" s="11">
        <v>1</v>
      </c>
      <c r="G156" s="11">
        <v>0</v>
      </c>
      <c r="H156" s="11">
        <f t="shared" si="21"/>
        <v>110</v>
      </c>
      <c r="I156" s="23">
        <f t="shared" si="22"/>
        <v>6</v>
      </c>
      <c r="J156" s="23">
        <f t="shared" si="19"/>
        <v>116</v>
      </c>
    </row>
    <row r="157" spans="1:10" x14ac:dyDescent="0.25">
      <c r="A157" s="22" t="str">
        <f t="shared" si="23"/>
        <v>City of Yonkers Ward 11 ED 14</v>
      </c>
      <c r="B157" s="11">
        <v>251114</v>
      </c>
      <c r="C157" s="11">
        <v>162</v>
      </c>
      <c r="D157" s="11">
        <v>80</v>
      </c>
      <c r="E157" s="11">
        <v>4</v>
      </c>
      <c r="F157" s="11">
        <v>3</v>
      </c>
      <c r="G157" s="11">
        <v>0</v>
      </c>
      <c r="H157" s="11">
        <f t="shared" si="21"/>
        <v>249</v>
      </c>
      <c r="I157" s="23">
        <f t="shared" si="22"/>
        <v>45</v>
      </c>
      <c r="J157" s="23">
        <f t="shared" si="19"/>
        <v>294</v>
      </c>
    </row>
    <row r="158" spans="1:10" x14ac:dyDescent="0.25">
      <c r="A158" s="22" t="str">
        <f t="shared" si="23"/>
        <v>City of Yonkers Ward 11 ED 16</v>
      </c>
      <c r="B158" s="11">
        <v>251116</v>
      </c>
      <c r="C158" s="11">
        <v>115</v>
      </c>
      <c r="D158" s="11">
        <v>45</v>
      </c>
      <c r="E158" s="11">
        <v>7</v>
      </c>
      <c r="F158" s="11">
        <v>2</v>
      </c>
      <c r="G158" s="11">
        <v>0</v>
      </c>
      <c r="H158" s="11">
        <f t="shared" si="21"/>
        <v>169</v>
      </c>
      <c r="I158" s="23">
        <f t="shared" si="22"/>
        <v>8</v>
      </c>
      <c r="J158" s="23">
        <f t="shared" si="19"/>
        <v>177</v>
      </c>
    </row>
    <row r="159" spans="1:10" x14ac:dyDescent="0.25">
      <c r="A159" s="22" t="str">
        <f t="shared" si="23"/>
        <v>City of Yonkers Ward 11 ED 17</v>
      </c>
      <c r="B159" s="11">
        <v>251117</v>
      </c>
      <c r="C159" s="11">
        <v>177</v>
      </c>
      <c r="D159" s="11">
        <v>209</v>
      </c>
      <c r="E159" s="11">
        <v>15</v>
      </c>
      <c r="F159" s="11">
        <v>5</v>
      </c>
      <c r="G159" s="11">
        <v>1</v>
      </c>
      <c r="H159" s="11">
        <f t="shared" si="21"/>
        <v>407</v>
      </c>
      <c r="I159" s="23">
        <f t="shared" si="22"/>
        <v>16</v>
      </c>
      <c r="J159" s="23">
        <f t="shared" si="19"/>
        <v>423</v>
      </c>
    </row>
    <row r="160" spans="1:10" x14ac:dyDescent="0.25">
      <c r="A160" s="22" t="str">
        <f t="shared" si="23"/>
        <v>City of Yonkers Ward 11 ED 18</v>
      </c>
      <c r="B160" s="11">
        <v>251118</v>
      </c>
      <c r="C160" s="11">
        <v>101</v>
      </c>
      <c r="D160" s="11">
        <v>96</v>
      </c>
      <c r="E160" s="11">
        <v>10</v>
      </c>
      <c r="F160" s="11">
        <v>4</v>
      </c>
      <c r="G160" s="11">
        <v>0</v>
      </c>
      <c r="H160" s="11">
        <f t="shared" si="21"/>
        <v>211</v>
      </c>
      <c r="I160" s="23">
        <f t="shared" si="22"/>
        <v>5</v>
      </c>
      <c r="J160" s="23">
        <f t="shared" si="19"/>
        <v>216</v>
      </c>
    </row>
    <row r="161" spans="1:10" x14ac:dyDescent="0.25">
      <c r="A161" s="22" t="str">
        <f t="shared" si="23"/>
        <v>City of Yonkers Ward 11 ED 19</v>
      </c>
      <c r="B161" s="11">
        <v>251119</v>
      </c>
      <c r="C161" s="11">
        <v>91</v>
      </c>
      <c r="D161" s="11">
        <v>121</v>
      </c>
      <c r="E161" s="11">
        <v>3</v>
      </c>
      <c r="F161" s="11">
        <v>1</v>
      </c>
      <c r="G161" s="11">
        <v>1</v>
      </c>
      <c r="H161" s="11">
        <f t="shared" si="21"/>
        <v>217</v>
      </c>
      <c r="I161" s="23">
        <f t="shared" si="22"/>
        <v>18</v>
      </c>
      <c r="J161" s="23">
        <f t="shared" si="19"/>
        <v>235</v>
      </c>
    </row>
    <row r="162" spans="1:10" x14ac:dyDescent="0.25">
      <c r="A162" s="22" t="str">
        <f t="shared" si="23"/>
        <v>City of Yonkers Ward 11 ED 20</v>
      </c>
      <c r="B162" s="11">
        <v>251120</v>
      </c>
      <c r="C162" s="11">
        <v>80</v>
      </c>
      <c r="D162" s="11">
        <v>81</v>
      </c>
      <c r="E162" s="11">
        <v>3</v>
      </c>
      <c r="F162" s="11">
        <v>1</v>
      </c>
      <c r="G162" s="11">
        <v>0</v>
      </c>
      <c r="H162" s="11">
        <f t="shared" si="21"/>
        <v>165</v>
      </c>
      <c r="I162" s="23">
        <f t="shared" si="22"/>
        <v>5</v>
      </c>
      <c r="J162" s="23">
        <f t="shared" si="19"/>
        <v>170</v>
      </c>
    </row>
    <row r="163" spans="1:10" ht="13.8" thickBot="1" x14ac:dyDescent="0.3">
      <c r="A163" s="18" t="str">
        <f t="shared" si="23"/>
        <v>City of Yonkers Ward 11 ED 21</v>
      </c>
      <c r="B163" s="19">
        <v>251121</v>
      </c>
      <c r="C163" s="19">
        <v>105</v>
      </c>
      <c r="D163" s="19">
        <v>55</v>
      </c>
      <c r="E163" s="19">
        <v>3</v>
      </c>
      <c r="F163" s="19">
        <v>2</v>
      </c>
      <c r="G163" s="19">
        <v>0</v>
      </c>
      <c r="H163" s="19">
        <f t="shared" si="21"/>
        <v>165</v>
      </c>
      <c r="I163" s="19">
        <f t="shared" si="22"/>
        <v>10</v>
      </c>
      <c r="J163" s="19">
        <f t="shared" si="19"/>
        <v>175</v>
      </c>
    </row>
    <row r="164" spans="1:10" x14ac:dyDescent="0.25">
      <c r="A164" s="22"/>
      <c r="B164" s="13" t="s">
        <v>977</v>
      </c>
      <c r="C164" s="11">
        <f>SUM(C144:C163)</f>
        <v>2835</v>
      </c>
      <c r="D164" s="11">
        <f t="shared" ref="D164:J164" si="24">SUM(D144:D163)</f>
        <v>2606</v>
      </c>
      <c r="E164" s="11">
        <f t="shared" si="24"/>
        <v>213</v>
      </c>
      <c r="F164" s="11">
        <f t="shared" si="24"/>
        <v>64</v>
      </c>
      <c r="G164" s="11">
        <f t="shared" si="24"/>
        <v>4</v>
      </c>
      <c r="H164" s="11">
        <f t="shared" si="24"/>
        <v>5722</v>
      </c>
      <c r="I164" s="11">
        <f t="shared" si="24"/>
        <v>289</v>
      </c>
      <c r="J164" s="11">
        <f t="shared" si="24"/>
        <v>6011</v>
      </c>
    </row>
    <row r="165" spans="1:10" x14ac:dyDescent="0.25">
      <c r="A165" s="22" t="str">
        <f t="shared" si="23"/>
        <v>City of Yonkers Ward 12 ED 1</v>
      </c>
      <c r="B165" s="11">
        <v>251201</v>
      </c>
      <c r="C165" s="11">
        <v>92</v>
      </c>
      <c r="D165" s="11">
        <v>92</v>
      </c>
      <c r="E165" s="11">
        <v>3</v>
      </c>
      <c r="F165" s="11">
        <v>1</v>
      </c>
      <c r="G165" s="11">
        <v>0</v>
      </c>
      <c r="H165" s="11">
        <f t="shared" si="21"/>
        <v>188</v>
      </c>
      <c r="I165" s="23">
        <f t="shared" si="22"/>
        <v>26</v>
      </c>
      <c r="J165" s="23">
        <f t="shared" si="19"/>
        <v>214</v>
      </c>
    </row>
    <row r="166" spans="1:10" x14ac:dyDescent="0.25">
      <c r="A166" s="22" t="str">
        <f t="shared" si="23"/>
        <v>City of Yonkers Ward 12 ED 2</v>
      </c>
      <c r="B166" s="11">
        <v>251202</v>
      </c>
      <c r="C166" s="11">
        <v>108</v>
      </c>
      <c r="D166" s="11">
        <v>65</v>
      </c>
      <c r="E166" s="11">
        <v>4</v>
      </c>
      <c r="F166" s="11">
        <v>0</v>
      </c>
      <c r="G166" s="11">
        <v>0</v>
      </c>
      <c r="H166" s="11">
        <f t="shared" si="21"/>
        <v>177</v>
      </c>
      <c r="I166" s="23">
        <f t="shared" si="22"/>
        <v>4</v>
      </c>
      <c r="J166" s="23">
        <f t="shared" si="19"/>
        <v>181</v>
      </c>
    </row>
    <row r="167" spans="1:10" x14ac:dyDescent="0.25">
      <c r="A167" s="22" t="str">
        <f t="shared" si="23"/>
        <v>City of Yonkers Ward 12 ED 3</v>
      </c>
      <c r="B167" s="11">
        <v>251203</v>
      </c>
      <c r="C167" s="11">
        <v>67</v>
      </c>
      <c r="D167" s="11">
        <v>85</v>
      </c>
      <c r="E167" s="11">
        <v>7</v>
      </c>
      <c r="F167" s="11">
        <v>1</v>
      </c>
      <c r="G167" s="11">
        <v>0</v>
      </c>
      <c r="H167" s="11">
        <f t="shared" si="21"/>
        <v>160</v>
      </c>
      <c r="I167" s="23">
        <f t="shared" si="22"/>
        <v>14</v>
      </c>
      <c r="J167" s="23">
        <f t="shared" si="19"/>
        <v>174</v>
      </c>
    </row>
    <row r="168" spans="1:10" x14ac:dyDescent="0.25">
      <c r="A168" s="22" t="str">
        <f t="shared" si="23"/>
        <v>City of Yonkers Ward 12 ED 4</v>
      </c>
      <c r="B168" s="11">
        <v>251204</v>
      </c>
      <c r="C168" s="11">
        <v>182</v>
      </c>
      <c r="D168" s="11">
        <v>83</v>
      </c>
      <c r="E168" s="11">
        <v>11</v>
      </c>
      <c r="F168" s="11">
        <v>6</v>
      </c>
      <c r="G168" s="11">
        <v>0</v>
      </c>
      <c r="H168" s="11">
        <f t="shared" si="21"/>
        <v>282</v>
      </c>
      <c r="I168" s="23">
        <f t="shared" si="22"/>
        <v>17</v>
      </c>
      <c r="J168" s="23">
        <f t="shared" si="19"/>
        <v>299</v>
      </c>
    </row>
    <row r="169" spans="1:10" x14ac:dyDescent="0.25">
      <c r="A169" s="22" t="str">
        <f t="shared" si="23"/>
        <v>City of Yonkers Ward 12 ED 5</v>
      </c>
      <c r="B169" s="11">
        <v>251205</v>
      </c>
      <c r="C169" s="11">
        <v>65</v>
      </c>
      <c r="D169" s="11">
        <v>94</v>
      </c>
      <c r="E169" s="11">
        <v>7</v>
      </c>
      <c r="F169" s="11">
        <v>0</v>
      </c>
      <c r="G169" s="11">
        <v>0</v>
      </c>
      <c r="H169" s="11">
        <f t="shared" si="21"/>
        <v>166</v>
      </c>
      <c r="I169" s="23">
        <f t="shared" si="22"/>
        <v>12</v>
      </c>
      <c r="J169" s="23">
        <f t="shared" si="19"/>
        <v>178</v>
      </c>
    </row>
    <row r="170" spans="1:10" x14ac:dyDescent="0.25">
      <c r="A170" s="22" t="str">
        <f t="shared" si="23"/>
        <v>City of Yonkers Ward 12 ED 6</v>
      </c>
      <c r="B170" s="11">
        <v>251206</v>
      </c>
      <c r="C170" s="11">
        <v>300</v>
      </c>
      <c r="D170" s="11">
        <v>173</v>
      </c>
      <c r="E170" s="11">
        <v>18</v>
      </c>
      <c r="F170" s="11">
        <v>4</v>
      </c>
      <c r="G170" s="11">
        <v>0</v>
      </c>
      <c r="H170" s="11">
        <f t="shared" si="21"/>
        <v>495</v>
      </c>
      <c r="I170" s="23">
        <f t="shared" si="22"/>
        <v>39</v>
      </c>
      <c r="J170" s="23">
        <f t="shared" si="19"/>
        <v>534</v>
      </c>
    </row>
    <row r="171" spans="1:10" x14ac:dyDescent="0.25">
      <c r="A171" s="22" t="str">
        <f t="shared" si="23"/>
        <v>City of Yonkers Ward 12 ED 7</v>
      </c>
      <c r="B171" s="11">
        <v>251207</v>
      </c>
      <c r="C171" s="11">
        <v>185</v>
      </c>
      <c r="D171" s="11">
        <v>108</v>
      </c>
      <c r="E171" s="11">
        <v>7</v>
      </c>
      <c r="F171" s="11">
        <v>6</v>
      </c>
      <c r="G171" s="11">
        <v>0</v>
      </c>
      <c r="H171" s="11">
        <f t="shared" si="21"/>
        <v>306</v>
      </c>
      <c r="I171" s="23">
        <f t="shared" si="22"/>
        <v>22</v>
      </c>
      <c r="J171" s="23">
        <f t="shared" si="19"/>
        <v>328</v>
      </c>
    </row>
    <row r="172" spans="1:10" x14ac:dyDescent="0.25">
      <c r="A172" s="22" t="str">
        <f t="shared" si="23"/>
        <v>City of Yonkers Ward 12 ED 8</v>
      </c>
      <c r="B172" s="11">
        <v>251208</v>
      </c>
      <c r="C172" s="11">
        <v>160</v>
      </c>
      <c r="D172" s="11">
        <v>204</v>
      </c>
      <c r="E172" s="11">
        <v>17</v>
      </c>
      <c r="F172" s="11">
        <v>1</v>
      </c>
      <c r="G172" s="11">
        <v>0</v>
      </c>
      <c r="H172" s="11">
        <f t="shared" si="21"/>
        <v>382</v>
      </c>
      <c r="I172" s="23">
        <f t="shared" si="22"/>
        <v>15</v>
      </c>
      <c r="J172" s="23">
        <f t="shared" si="19"/>
        <v>397</v>
      </c>
    </row>
    <row r="173" spans="1:10" x14ac:dyDescent="0.25">
      <c r="A173" s="22" t="str">
        <f t="shared" si="23"/>
        <v>City of Yonkers Ward 12 ED 9</v>
      </c>
      <c r="B173" s="11">
        <v>251209</v>
      </c>
      <c r="C173" s="11">
        <v>125</v>
      </c>
      <c r="D173" s="11">
        <v>81</v>
      </c>
      <c r="E173" s="11">
        <v>7</v>
      </c>
      <c r="F173" s="11">
        <v>4</v>
      </c>
      <c r="G173" s="11">
        <v>0</v>
      </c>
      <c r="H173" s="11">
        <f t="shared" si="21"/>
        <v>217</v>
      </c>
      <c r="I173" s="23">
        <f t="shared" si="22"/>
        <v>6</v>
      </c>
      <c r="J173" s="23">
        <f t="shared" si="19"/>
        <v>223</v>
      </c>
    </row>
    <row r="174" spans="1:10" x14ac:dyDescent="0.25">
      <c r="A174" s="22" t="str">
        <f t="shared" si="23"/>
        <v xml:space="preserve">City of Yonkers Ward 12 ED 10 </v>
      </c>
      <c r="B174" s="11">
        <v>251210</v>
      </c>
      <c r="C174" s="11">
        <v>103</v>
      </c>
      <c r="D174" s="11">
        <v>68</v>
      </c>
      <c r="E174" s="11">
        <v>5</v>
      </c>
      <c r="F174" s="11">
        <v>2</v>
      </c>
      <c r="G174" s="11">
        <v>0</v>
      </c>
      <c r="H174" s="11">
        <f t="shared" si="21"/>
        <v>178</v>
      </c>
      <c r="I174" s="23">
        <f t="shared" si="22"/>
        <v>8</v>
      </c>
      <c r="J174" s="23">
        <f t="shared" ref="J174:J181" si="25">VLOOKUP(B174,KEY,2,FALSE)</f>
        <v>186</v>
      </c>
    </row>
    <row r="175" spans="1:10" x14ac:dyDescent="0.25">
      <c r="A175" s="22" t="str">
        <f t="shared" si="23"/>
        <v>City of Yonkers Ward 12 ED 11</v>
      </c>
      <c r="B175" s="11">
        <v>251211</v>
      </c>
      <c r="C175" s="11">
        <v>78</v>
      </c>
      <c r="D175" s="11">
        <v>64</v>
      </c>
      <c r="E175" s="11">
        <v>5</v>
      </c>
      <c r="F175" s="11">
        <v>0</v>
      </c>
      <c r="G175" s="11">
        <v>0</v>
      </c>
      <c r="H175" s="11">
        <f t="shared" si="21"/>
        <v>147</v>
      </c>
      <c r="I175" s="23">
        <f t="shared" si="22"/>
        <v>4</v>
      </c>
      <c r="J175" s="23">
        <f t="shared" si="25"/>
        <v>151</v>
      </c>
    </row>
    <row r="176" spans="1:10" x14ac:dyDescent="0.25">
      <c r="A176" s="22" t="str">
        <f t="shared" si="23"/>
        <v>City of Yonkers Ward 12 ED 12</v>
      </c>
      <c r="B176" s="11">
        <v>251212</v>
      </c>
      <c r="C176" s="11">
        <v>40</v>
      </c>
      <c r="D176" s="11">
        <v>102</v>
      </c>
      <c r="E176" s="11">
        <v>8</v>
      </c>
      <c r="F176" s="11">
        <v>1</v>
      </c>
      <c r="G176" s="11">
        <v>0</v>
      </c>
      <c r="H176" s="11">
        <f t="shared" si="21"/>
        <v>151</v>
      </c>
      <c r="I176" s="23">
        <f t="shared" si="22"/>
        <v>7</v>
      </c>
      <c r="J176" s="23">
        <f t="shared" si="25"/>
        <v>158</v>
      </c>
    </row>
    <row r="177" spans="1:10" x14ac:dyDescent="0.25">
      <c r="A177" s="22" t="str">
        <f t="shared" si="23"/>
        <v>City of Yonkers Ward 12 ED 13</v>
      </c>
      <c r="B177" s="11">
        <v>251213</v>
      </c>
      <c r="C177" s="11">
        <v>270</v>
      </c>
      <c r="D177" s="11">
        <v>164</v>
      </c>
      <c r="E177" s="11">
        <v>16</v>
      </c>
      <c r="F177" s="11">
        <v>7</v>
      </c>
      <c r="G177" s="11">
        <v>0</v>
      </c>
      <c r="H177" s="11">
        <f t="shared" si="21"/>
        <v>457</v>
      </c>
      <c r="I177" s="23">
        <f t="shared" si="22"/>
        <v>30</v>
      </c>
      <c r="J177" s="23">
        <f t="shared" si="25"/>
        <v>487</v>
      </c>
    </row>
    <row r="178" spans="1:10" x14ac:dyDescent="0.25">
      <c r="A178" s="22" t="str">
        <f t="shared" si="23"/>
        <v>City of Yonkers Ward 12 ED 15</v>
      </c>
      <c r="B178" s="11">
        <v>251215</v>
      </c>
      <c r="C178" s="11">
        <v>20</v>
      </c>
      <c r="D178" s="11">
        <v>34</v>
      </c>
      <c r="E178" s="11">
        <v>1</v>
      </c>
      <c r="F178" s="11">
        <v>0</v>
      </c>
      <c r="G178" s="11">
        <v>0</v>
      </c>
      <c r="H178" s="11">
        <f t="shared" si="21"/>
        <v>55</v>
      </c>
      <c r="I178" s="23">
        <f t="shared" si="22"/>
        <v>4</v>
      </c>
      <c r="J178" s="23">
        <f t="shared" si="25"/>
        <v>59</v>
      </c>
    </row>
    <row r="179" spans="1:10" x14ac:dyDescent="0.25">
      <c r="A179" s="22" t="str">
        <f t="shared" si="23"/>
        <v>City of Yonkers Ward 12 ED 16</v>
      </c>
      <c r="B179" s="11">
        <v>251216</v>
      </c>
      <c r="C179" s="11">
        <v>150</v>
      </c>
      <c r="D179" s="11">
        <v>133</v>
      </c>
      <c r="E179" s="11">
        <v>10</v>
      </c>
      <c r="F179" s="11">
        <v>2</v>
      </c>
      <c r="G179" s="11">
        <v>0</v>
      </c>
      <c r="H179" s="11">
        <f t="shared" si="21"/>
        <v>295</v>
      </c>
      <c r="I179" s="23">
        <f t="shared" si="22"/>
        <v>15</v>
      </c>
      <c r="J179" s="23">
        <f t="shared" si="25"/>
        <v>310</v>
      </c>
    </row>
    <row r="180" spans="1:10" x14ac:dyDescent="0.25">
      <c r="A180" s="22" t="str">
        <f t="shared" si="23"/>
        <v>City of Yonkers Ward 12 ED 17</v>
      </c>
      <c r="B180" s="11">
        <v>251217</v>
      </c>
      <c r="C180" s="11">
        <v>26</v>
      </c>
      <c r="D180" s="11">
        <v>29</v>
      </c>
      <c r="E180" s="11">
        <v>5</v>
      </c>
      <c r="F180" s="11">
        <v>1</v>
      </c>
      <c r="G180" s="11">
        <v>0</v>
      </c>
      <c r="H180" s="11">
        <f t="shared" si="21"/>
        <v>61</v>
      </c>
      <c r="I180" s="23">
        <f t="shared" si="22"/>
        <v>7</v>
      </c>
      <c r="J180" s="23">
        <f t="shared" si="25"/>
        <v>68</v>
      </c>
    </row>
    <row r="181" spans="1:10" x14ac:dyDescent="0.25">
      <c r="A181" s="22" t="str">
        <f t="shared" si="23"/>
        <v>City of Yonkers Ward 12 ED 18</v>
      </c>
      <c r="B181" s="11">
        <v>251218</v>
      </c>
      <c r="C181" s="11">
        <v>188</v>
      </c>
      <c r="D181" s="11">
        <v>76</v>
      </c>
      <c r="E181" s="11">
        <v>15</v>
      </c>
      <c r="F181" s="11">
        <v>4</v>
      </c>
      <c r="G181" s="11">
        <v>0</v>
      </c>
      <c r="H181" s="11">
        <f t="shared" si="21"/>
        <v>283</v>
      </c>
      <c r="I181" s="23">
        <f t="shared" si="22"/>
        <v>21</v>
      </c>
      <c r="J181" s="23">
        <f t="shared" si="25"/>
        <v>304</v>
      </c>
    </row>
    <row r="182" spans="1:10" ht="13.8" thickBot="1" x14ac:dyDescent="0.3">
      <c r="A182" s="18" t="str">
        <f>VLOOKUP(B182,KEY,3,FALSE)</f>
        <v>City of Yonkers Ward 12 ED 19</v>
      </c>
      <c r="B182" s="19">
        <v>251219</v>
      </c>
      <c r="C182" s="19">
        <v>58</v>
      </c>
      <c r="D182" s="19">
        <v>47</v>
      </c>
      <c r="E182" s="19">
        <v>2</v>
      </c>
      <c r="F182" s="19">
        <v>0</v>
      </c>
      <c r="G182" s="19">
        <v>0</v>
      </c>
      <c r="H182" s="19">
        <f>SUM(C182:G182)</f>
        <v>107</v>
      </c>
      <c r="I182" s="19">
        <f>SUM(J182-H182)</f>
        <v>4</v>
      </c>
      <c r="J182" s="19">
        <f>VLOOKUP(B182,KEY,2,FALSE)</f>
        <v>111</v>
      </c>
    </row>
    <row r="183" spans="1:10" x14ac:dyDescent="0.25">
      <c r="A183" s="22"/>
      <c r="B183" s="13" t="s">
        <v>977</v>
      </c>
      <c r="C183" s="11">
        <f>SUM(C165:C182)</f>
        <v>2217</v>
      </c>
      <c r="D183" s="11">
        <f t="shared" ref="D183:J183" si="26">SUM(D165:D182)</f>
        <v>1702</v>
      </c>
      <c r="E183" s="11">
        <f t="shared" si="26"/>
        <v>148</v>
      </c>
      <c r="F183" s="11">
        <f t="shared" si="26"/>
        <v>40</v>
      </c>
      <c r="G183" s="11">
        <f t="shared" si="26"/>
        <v>0</v>
      </c>
      <c r="H183" s="11">
        <f t="shared" si="26"/>
        <v>4107</v>
      </c>
      <c r="I183" s="11">
        <f t="shared" si="26"/>
        <v>255</v>
      </c>
      <c r="J183" s="11">
        <f t="shared" si="26"/>
        <v>4362</v>
      </c>
    </row>
    <row r="185" spans="1:10" ht="13.8" x14ac:dyDescent="0.3">
      <c r="A185" s="15" t="s">
        <v>658</v>
      </c>
      <c r="B185" s="12"/>
    </row>
    <row r="186" spans="1:10" ht="13.8" x14ac:dyDescent="0.3">
      <c r="A186" s="15" t="s">
        <v>663</v>
      </c>
      <c r="B186" s="14" t="s">
        <v>659</v>
      </c>
      <c r="C186" s="11">
        <f>SUM(C183,C164,C143,C124,C120,C108,C82,C61,C37,C33,C24,C7)</f>
        <v>16934</v>
      </c>
      <c r="D186" s="11">
        <f t="shared" ref="D186:J186" si="27">SUM(D183,D164,D143,D124,D120,D108,D82,D61,D37,D33,D24,D7)</f>
        <v>14152</v>
      </c>
      <c r="E186" s="11">
        <f t="shared" si="27"/>
        <v>1270</v>
      </c>
      <c r="F186" s="11">
        <f t="shared" si="27"/>
        <v>294</v>
      </c>
      <c r="G186" s="11">
        <f t="shared" si="27"/>
        <v>14</v>
      </c>
      <c r="H186" s="11">
        <f t="shared" si="27"/>
        <v>32664</v>
      </c>
      <c r="I186" s="11">
        <f t="shared" si="27"/>
        <v>1802</v>
      </c>
      <c r="J186" s="11">
        <f t="shared" si="27"/>
        <v>34466</v>
      </c>
    </row>
    <row r="187" spans="1:10" ht="13.8" x14ac:dyDescent="0.3">
      <c r="A187" s="15"/>
      <c r="B187" s="14"/>
    </row>
    <row r="188" spans="1:10" ht="13.8" x14ac:dyDescent="0.3">
      <c r="A188" s="15" t="s">
        <v>661</v>
      </c>
      <c r="B188" s="12"/>
    </row>
    <row r="189" spans="1:10" ht="13.8" x14ac:dyDescent="0.3">
      <c r="A189" s="15" t="s">
        <v>663</v>
      </c>
      <c r="B189" s="14" t="s">
        <v>659</v>
      </c>
      <c r="C189" s="11">
        <f>SUM(C186)</f>
        <v>16934</v>
      </c>
      <c r="D189" s="11">
        <f t="shared" ref="D189:J189" si="28">SUM(D186)</f>
        <v>14152</v>
      </c>
      <c r="E189" s="11">
        <f t="shared" si="28"/>
        <v>1270</v>
      </c>
      <c r="F189" s="11">
        <f t="shared" si="28"/>
        <v>294</v>
      </c>
      <c r="G189" s="11">
        <f t="shared" si="28"/>
        <v>14</v>
      </c>
      <c r="H189" s="11">
        <f t="shared" si="28"/>
        <v>32664</v>
      </c>
      <c r="I189" s="11">
        <f t="shared" si="28"/>
        <v>1802</v>
      </c>
      <c r="J189" s="11">
        <f t="shared" si="28"/>
        <v>34466</v>
      </c>
    </row>
    <row r="190" spans="1:10" ht="13.8" x14ac:dyDescent="0.3">
      <c r="A190" s="16"/>
      <c r="B190" s="14" t="s">
        <v>663</v>
      </c>
    </row>
    <row r="191" spans="1:10" ht="13.8" x14ac:dyDescent="0.3">
      <c r="A191" s="15" t="s">
        <v>662</v>
      </c>
      <c r="B191" s="12"/>
    </row>
    <row r="192" spans="1:10" ht="13.8" x14ac:dyDescent="0.3">
      <c r="A192" s="15" t="s">
        <v>663</v>
      </c>
      <c r="B192" s="14" t="s">
        <v>659</v>
      </c>
      <c r="C192" s="11">
        <f>SUM(C189)</f>
        <v>16934</v>
      </c>
      <c r="D192" s="11">
        <f t="shared" ref="D192:J192" si="29">SUM(D189)</f>
        <v>14152</v>
      </c>
      <c r="E192" s="11">
        <f t="shared" si="29"/>
        <v>1270</v>
      </c>
      <c r="F192" s="11">
        <f t="shared" si="29"/>
        <v>294</v>
      </c>
      <c r="G192" s="11">
        <f t="shared" si="29"/>
        <v>14</v>
      </c>
      <c r="H192" s="11">
        <f t="shared" si="29"/>
        <v>32664</v>
      </c>
      <c r="I192" s="11">
        <f t="shared" si="29"/>
        <v>1802</v>
      </c>
      <c r="J192" s="11">
        <f t="shared" si="29"/>
        <v>34466</v>
      </c>
    </row>
  </sheetData>
  <pageMargins left="0" right="0" top="1.75" bottom="0.75" header="1.25" footer="0"/>
  <pageSetup orientation="landscape" horizontalDpi="300" verticalDpi="300" r:id="rId1"/>
  <headerFooter alignWithMargins="0">
    <oddHeader>&amp;L&amp;"Arial Black,Regular"2022 GENERAL&amp;C&amp;"Arial Black,Regular"&amp;16  90TH - ASSEMBLY DISTRICT&amp;R&amp;"Arial Black,Regular"&amp;P OF 630</oddHeader>
  </headerFooter>
  <rowBreaks count="12" manualBreakCount="12">
    <brk id="7" max="16383" man="1"/>
    <brk id="24" max="16383" man="1"/>
    <brk id="33" max="16383" man="1"/>
    <brk id="37" max="16383" man="1"/>
    <brk id="61" max="16383" man="1"/>
    <brk id="82" max="16383" man="1"/>
    <brk id="108" max="16383" man="1"/>
    <brk id="120" max="16383" man="1"/>
    <brk id="124" max="16383" man="1"/>
    <brk id="143" max="16383" man="1"/>
    <brk id="164" max="16383" man="1"/>
    <brk id="183"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H118"/>
  <sheetViews>
    <sheetView topLeftCell="A66" zoomScaleNormal="100" workbookViewId="0">
      <selection activeCell="C6" sqref="C6"/>
    </sheetView>
  </sheetViews>
  <sheetFormatPr defaultRowHeight="13.2" x14ac:dyDescent="0.25"/>
  <cols>
    <col min="1" max="1" width="28.109375" bestFit="1" customWidth="1"/>
  </cols>
  <sheetData>
    <row r="1" spans="1:8" ht="13.8" x14ac:dyDescent="0.3">
      <c r="A1" s="1" t="s">
        <v>663</v>
      </c>
      <c r="B1" s="2"/>
      <c r="C1" s="2" t="s">
        <v>684</v>
      </c>
      <c r="D1" s="2" t="s">
        <v>686</v>
      </c>
      <c r="E1" s="2" t="s">
        <v>982</v>
      </c>
      <c r="F1" s="3"/>
      <c r="G1" s="3"/>
      <c r="H1" s="3"/>
    </row>
    <row r="2" spans="1:8" ht="85.2" customHeight="1" thickBot="1" x14ac:dyDescent="0.3">
      <c r="A2" s="4"/>
      <c r="B2" s="5" t="s">
        <v>665</v>
      </c>
      <c r="C2" s="5" t="s">
        <v>986</v>
      </c>
      <c r="D2" s="5" t="s">
        <v>986</v>
      </c>
      <c r="E2" s="5" t="s">
        <v>984</v>
      </c>
      <c r="F2" s="5" t="s">
        <v>666</v>
      </c>
      <c r="G2" s="5" t="s">
        <v>667</v>
      </c>
      <c r="H2" s="5" t="s">
        <v>668</v>
      </c>
    </row>
    <row r="3" spans="1:8" x14ac:dyDescent="0.25">
      <c r="A3" t="str">
        <f t="shared" ref="A3:A70" si="0">VLOOKUP(B3,KEY,3,FALSE)</f>
        <v>Town of Mamaroneck - 1</v>
      </c>
      <c r="B3" s="11">
        <v>70001</v>
      </c>
      <c r="C3" s="11">
        <v>160</v>
      </c>
      <c r="D3" s="11">
        <v>16</v>
      </c>
      <c r="E3" s="11">
        <v>1</v>
      </c>
      <c r="F3" s="11">
        <f t="shared" ref="F3:F16" si="1">SUM(C3:E3)</f>
        <v>177</v>
      </c>
      <c r="G3" s="11">
        <f>SUM(H3-F3)</f>
        <v>125</v>
      </c>
      <c r="H3" s="11">
        <f t="shared" ref="H3:H16" si="2">VLOOKUP(B3,KEY,2,FALSE)</f>
        <v>302</v>
      </c>
    </row>
    <row r="4" spans="1:8" x14ac:dyDescent="0.25">
      <c r="A4" t="str">
        <f t="shared" si="0"/>
        <v>Town of Mamaroneck - 2</v>
      </c>
      <c r="B4" s="11">
        <v>70002</v>
      </c>
      <c r="C4" s="11">
        <v>171</v>
      </c>
      <c r="D4" s="11">
        <v>26</v>
      </c>
      <c r="E4" s="11">
        <v>1</v>
      </c>
      <c r="F4" s="11">
        <f t="shared" si="1"/>
        <v>198</v>
      </c>
      <c r="G4" s="11">
        <f t="shared" ref="G4:G16" si="3">SUM(H4-F4)</f>
        <v>157</v>
      </c>
      <c r="H4" s="11">
        <f t="shared" si="2"/>
        <v>355</v>
      </c>
    </row>
    <row r="5" spans="1:8" x14ac:dyDescent="0.25">
      <c r="A5" t="str">
        <f t="shared" si="0"/>
        <v>Town of Mamaroneck - 3</v>
      </c>
      <c r="B5" s="11">
        <v>70003</v>
      </c>
      <c r="C5" s="11">
        <v>391</v>
      </c>
      <c r="D5" s="11">
        <v>33</v>
      </c>
      <c r="E5" s="11">
        <v>0</v>
      </c>
      <c r="F5" s="11">
        <f t="shared" si="1"/>
        <v>424</v>
      </c>
      <c r="G5" s="11">
        <f t="shared" si="3"/>
        <v>188</v>
      </c>
      <c r="H5" s="11">
        <f t="shared" si="2"/>
        <v>612</v>
      </c>
    </row>
    <row r="6" spans="1:8" x14ac:dyDescent="0.25">
      <c r="A6" s="22" t="str">
        <f t="shared" si="0"/>
        <v>Town of Mamaroneck - 4</v>
      </c>
      <c r="B6" s="11">
        <v>70004</v>
      </c>
      <c r="C6" s="11">
        <v>278</v>
      </c>
      <c r="D6" s="11">
        <v>38</v>
      </c>
      <c r="E6" s="11">
        <v>0</v>
      </c>
      <c r="F6" s="23">
        <f t="shared" si="1"/>
        <v>316</v>
      </c>
      <c r="G6" s="23">
        <f t="shared" si="3"/>
        <v>185</v>
      </c>
      <c r="H6" s="23">
        <f t="shared" si="2"/>
        <v>501</v>
      </c>
    </row>
    <row r="7" spans="1:8" x14ac:dyDescent="0.25">
      <c r="A7" s="22" t="str">
        <f t="shared" si="0"/>
        <v>Town of Mamaroneck - 5</v>
      </c>
      <c r="B7" s="11">
        <v>70005</v>
      </c>
      <c r="C7" s="11">
        <v>140</v>
      </c>
      <c r="D7" s="11">
        <v>18</v>
      </c>
      <c r="E7" s="11">
        <v>0</v>
      </c>
      <c r="F7" s="23">
        <f t="shared" si="1"/>
        <v>158</v>
      </c>
      <c r="G7" s="23">
        <f t="shared" si="3"/>
        <v>124</v>
      </c>
      <c r="H7" s="23">
        <f t="shared" si="2"/>
        <v>282</v>
      </c>
    </row>
    <row r="8" spans="1:8" x14ac:dyDescent="0.25">
      <c r="A8" s="22" t="str">
        <f t="shared" si="0"/>
        <v>Town of Mamaroneck - 6</v>
      </c>
      <c r="B8" s="11">
        <v>70006</v>
      </c>
      <c r="C8" s="11">
        <v>322</v>
      </c>
      <c r="D8" s="11">
        <v>22</v>
      </c>
      <c r="E8" s="11">
        <v>1</v>
      </c>
      <c r="F8" s="23">
        <f t="shared" si="1"/>
        <v>345</v>
      </c>
      <c r="G8" s="23">
        <f t="shared" si="3"/>
        <v>119</v>
      </c>
      <c r="H8" s="23">
        <f t="shared" si="2"/>
        <v>464</v>
      </c>
    </row>
    <row r="9" spans="1:8" x14ac:dyDescent="0.25">
      <c r="A9" s="22" t="str">
        <f t="shared" si="0"/>
        <v>Town of Mamaroneck - 7</v>
      </c>
      <c r="B9" s="11">
        <v>70007</v>
      </c>
      <c r="C9" s="11">
        <v>193</v>
      </c>
      <c r="D9" s="11">
        <v>9</v>
      </c>
      <c r="E9" s="11">
        <v>1</v>
      </c>
      <c r="F9" s="23">
        <f t="shared" si="1"/>
        <v>203</v>
      </c>
      <c r="G9" s="23">
        <f t="shared" si="3"/>
        <v>73</v>
      </c>
      <c r="H9" s="23">
        <f t="shared" si="2"/>
        <v>276</v>
      </c>
    </row>
    <row r="10" spans="1:8" x14ac:dyDescent="0.25">
      <c r="A10" s="22" t="str">
        <f t="shared" si="0"/>
        <v>Town of Mamaroneck - 8</v>
      </c>
      <c r="B10" s="11">
        <v>70008</v>
      </c>
      <c r="C10" s="11">
        <v>419</v>
      </c>
      <c r="D10" s="11">
        <v>14</v>
      </c>
      <c r="E10" s="11">
        <v>1</v>
      </c>
      <c r="F10" s="23">
        <f t="shared" si="1"/>
        <v>434</v>
      </c>
      <c r="G10" s="23">
        <f t="shared" si="3"/>
        <v>156</v>
      </c>
      <c r="H10" s="23">
        <f t="shared" si="2"/>
        <v>590</v>
      </c>
    </row>
    <row r="11" spans="1:8" x14ac:dyDescent="0.25">
      <c r="A11" s="22" t="str">
        <f t="shared" si="0"/>
        <v>Town of Mamaroneck - 9</v>
      </c>
      <c r="B11" s="11">
        <v>70009</v>
      </c>
      <c r="C11" s="11">
        <v>270</v>
      </c>
      <c r="D11" s="11">
        <v>19</v>
      </c>
      <c r="E11" s="11">
        <v>0</v>
      </c>
      <c r="F11" s="23">
        <f t="shared" si="1"/>
        <v>289</v>
      </c>
      <c r="G11" s="23">
        <f t="shared" si="3"/>
        <v>90</v>
      </c>
      <c r="H11" s="23">
        <f t="shared" si="2"/>
        <v>379</v>
      </c>
    </row>
    <row r="12" spans="1:8" x14ac:dyDescent="0.25">
      <c r="A12" s="22" t="str">
        <f t="shared" si="0"/>
        <v>Town of Mamaroneck - 10</v>
      </c>
      <c r="B12" s="11">
        <v>70010</v>
      </c>
      <c r="C12" s="11">
        <v>414</v>
      </c>
      <c r="D12" s="11">
        <v>13</v>
      </c>
      <c r="E12" s="11">
        <v>0</v>
      </c>
      <c r="F12" s="23">
        <f t="shared" si="1"/>
        <v>427</v>
      </c>
      <c r="G12" s="23">
        <f t="shared" si="3"/>
        <v>153</v>
      </c>
      <c r="H12" s="23">
        <f t="shared" si="2"/>
        <v>580</v>
      </c>
    </row>
    <row r="13" spans="1:8" x14ac:dyDescent="0.25">
      <c r="A13" s="22" t="str">
        <f t="shared" si="0"/>
        <v>Town of Mamaroneck - 11</v>
      </c>
      <c r="B13" s="11">
        <v>70011</v>
      </c>
      <c r="C13" s="11">
        <v>327</v>
      </c>
      <c r="D13" s="11">
        <v>17</v>
      </c>
      <c r="E13" s="11">
        <v>1</v>
      </c>
      <c r="F13" s="23">
        <f t="shared" si="1"/>
        <v>345</v>
      </c>
      <c r="G13" s="23">
        <f t="shared" si="3"/>
        <v>114</v>
      </c>
      <c r="H13" s="23">
        <f t="shared" si="2"/>
        <v>459</v>
      </c>
    </row>
    <row r="14" spans="1:8" x14ac:dyDescent="0.25">
      <c r="A14" s="22" t="str">
        <f t="shared" si="0"/>
        <v>Town of Mamaroneck - 12</v>
      </c>
      <c r="B14" s="11">
        <v>70012</v>
      </c>
      <c r="C14" s="11">
        <v>465</v>
      </c>
      <c r="D14" s="11">
        <v>18</v>
      </c>
      <c r="E14" s="11">
        <v>1</v>
      </c>
      <c r="F14" s="23">
        <f t="shared" si="1"/>
        <v>484</v>
      </c>
      <c r="G14" s="23">
        <f t="shared" si="3"/>
        <v>110</v>
      </c>
      <c r="H14" s="23">
        <f t="shared" si="2"/>
        <v>594</v>
      </c>
    </row>
    <row r="15" spans="1:8" x14ac:dyDescent="0.25">
      <c r="A15" s="22" t="str">
        <f t="shared" si="0"/>
        <v>Town of Mamaroneck - 13</v>
      </c>
      <c r="B15" s="11">
        <v>70013</v>
      </c>
      <c r="C15" s="11">
        <v>406</v>
      </c>
      <c r="D15" s="11">
        <v>26</v>
      </c>
      <c r="E15" s="11">
        <v>2</v>
      </c>
      <c r="F15" s="23">
        <f t="shared" si="1"/>
        <v>434</v>
      </c>
      <c r="G15" s="23">
        <f t="shared" si="3"/>
        <v>104</v>
      </c>
      <c r="H15" s="23">
        <f t="shared" si="2"/>
        <v>538</v>
      </c>
    </row>
    <row r="16" spans="1:8" x14ac:dyDescent="0.25">
      <c r="A16" s="22" t="str">
        <f t="shared" si="0"/>
        <v>Town of Mamaroneck - 14</v>
      </c>
      <c r="B16" s="11">
        <v>70014</v>
      </c>
      <c r="C16" s="11">
        <v>333</v>
      </c>
      <c r="D16" s="11">
        <v>23</v>
      </c>
      <c r="E16" s="11">
        <v>0</v>
      </c>
      <c r="F16" s="23">
        <f t="shared" si="1"/>
        <v>356</v>
      </c>
      <c r="G16" s="23">
        <f t="shared" si="3"/>
        <v>129</v>
      </c>
      <c r="H16" s="23">
        <f t="shared" si="2"/>
        <v>485</v>
      </c>
    </row>
    <row r="17" spans="1:8" x14ac:dyDescent="0.25">
      <c r="A17" s="22" t="str">
        <f t="shared" si="0"/>
        <v>Town of Mamaroneck - 15</v>
      </c>
      <c r="B17" s="11">
        <v>70015</v>
      </c>
      <c r="C17" s="11">
        <v>365</v>
      </c>
      <c r="D17" s="11">
        <v>21</v>
      </c>
      <c r="E17" s="11">
        <v>1</v>
      </c>
      <c r="F17" s="23">
        <f t="shared" ref="F17:F82" si="4">SUM(C17:E17)</f>
        <v>387</v>
      </c>
      <c r="G17" s="23">
        <f t="shared" ref="G17:G82" si="5">SUM(H17-F17)</f>
        <v>152</v>
      </c>
      <c r="H17" s="23">
        <f t="shared" ref="H17:H82" si="6">VLOOKUP(B17,KEY,2,FALSE)</f>
        <v>539</v>
      </c>
    </row>
    <row r="18" spans="1:8" x14ac:dyDescent="0.25">
      <c r="A18" s="22" t="str">
        <f t="shared" si="0"/>
        <v>Town of Mamaroneck - 16</v>
      </c>
      <c r="B18" s="11">
        <v>70016</v>
      </c>
      <c r="C18" s="11">
        <v>255</v>
      </c>
      <c r="D18" s="11">
        <v>33</v>
      </c>
      <c r="E18" s="11">
        <v>0</v>
      </c>
      <c r="F18" s="23">
        <f t="shared" si="4"/>
        <v>288</v>
      </c>
      <c r="G18" s="23">
        <f t="shared" si="5"/>
        <v>123</v>
      </c>
      <c r="H18" s="23">
        <f t="shared" si="6"/>
        <v>411</v>
      </c>
    </row>
    <row r="19" spans="1:8" x14ac:dyDescent="0.25">
      <c r="A19" s="22" t="str">
        <f t="shared" si="0"/>
        <v>Town of Mamaroneck - 17</v>
      </c>
      <c r="B19" s="11">
        <v>70017</v>
      </c>
      <c r="C19" s="11">
        <v>339</v>
      </c>
      <c r="D19" s="11">
        <v>14</v>
      </c>
      <c r="E19" s="11">
        <v>2</v>
      </c>
      <c r="F19" s="23">
        <f t="shared" si="4"/>
        <v>355</v>
      </c>
      <c r="G19" s="23">
        <f t="shared" si="5"/>
        <v>115</v>
      </c>
      <c r="H19" s="23">
        <f t="shared" si="6"/>
        <v>470</v>
      </c>
    </row>
    <row r="20" spans="1:8" x14ac:dyDescent="0.25">
      <c r="A20" s="22" t="str">
        <f t="shared" si="0"/>
        <v>Town of Mamaroneck - 18</v>
      </c>
      <c r="B20" s="11">
        <v>70018</v>
      </c>
      <c r="C20" s="11">
        <v>309</v>
      </c>
      <c r="D20" s="11">
        <v>15</v>
      </c>
      <c r="E20" s="11">
        <v>1</v>
      </c>
      <c r="F20" s="23">
        <f t="shared" si="4"/>
        <v>325</v>
      </c>
      <c r="G20" s="23">
        <f t="shared" si="5"/>
        <v>102</v>
      </c>
      <c r="H20" s="23">
        <f t="shared" si="6"/>
        <v>427</v>
      </c>
    </row>
    <row r="21" spans="1:8" x14ac:dyDescent="0.25">
      <c r="A21" s="22" t="str">
        <f t="shared" si="0"/>
        <v>Town of Mamaroneck - 19</v>
      </c>
      <c r="B21" s="11">
        <v>70019</v>
      </c>
      <c r="C21" s="11">
        <v>317</v>
      </c>
      <c r="D21" s="11">
        <v>22</v>
      </c>
      <c r="E21" s="11">
        <v>1</v>
      </c>
      <c r="F21" s="23">
        <f t="shared" si="4"/>
        <v>340</v>
      </c>
      <c r="G21" s="23">
        <f t="shared" si="5"/>
        <v>141</v>
      </c>
      <c r="H21" s="23">
        <f t="shared" si="6"/>
        <v>481</v>
      </c>
    </row>
    <row r="22" spans="1:8" x14ac:dyDescent="0.25">
      <c r="A22" s="22" t="str">
        <f t="shared" si="0"/>
        <v>Town of Mamaroneck - 20</v>
      </c>
      <c r="B22" s="11">
        <v>70020</v>
      </c>
      <c r="C22" s="11">
        <v>395</v>
      </c>
      <c r="D22" s="11">
        <v>17</v>
      </c>
      <c r="E22" s="11">
        <v>0</v>
      </c>
      <c r="F22" s="23">
        <f t="shared" si="4"/>
        <v>412</v>
      </c>
      <c r="G22" s="23">
        <f t="shared" si="5"/>
        <v>105</v>
      </c>
      <c r="H22" s="23">
        <f t="shared" si="6"/>
        <v>517</v>
      </c>
    </row>
    <row r="23" spans="1:8" x14ac:dyDescent="0.25">
      <c r="A23" s="22" t="str">
        <f t="shared" si="0"/>
        <v>Town of Mamaroneck - 21</v>
      </c>
      <c r="B23" s="11">
        <v>70021</v>
      </c>
      <c r="C23" s="11">
        <v>322</v>
      </c>
      <c r="D23" s="11">
        <v>15</v>
      </c>
      <c r="E23" s="11">
        <v>2</v>
      </c>
      <c r="F23" s="23">
        <f t="shared" si="4"/>
        <v>339</v>
      </c>
      <c r="G23" s="23">
        <f t="shared" si="5"/>
        <v>97</v>
      </c>
      <c r="H23" s="23">
        <f t="shared" si="6"/>
        <v>436</v>
      </c>
    </row>
    <row r="24" spans="1:8" x14ac:dyDescent="0.25">
      <c r="A24" s="22" t="str">
        <f t="shared" si="0"/>
        <v>Town of Mamaroneck - 22</v>
      </c>
      <c r="B24" s="11">
        <v>70022</v>
      </c>
      <c r="C24" s="11">
        <v>223</v>
      </c>
      <c r="D24" s="11">
        <v>22</v>
      </c>
      <c r="E24" s="11">
        <v>0</v>
      </c>
      <c r="F24" s="23">
        <f t="shared" si="4"/>
        <v>245</v>
      </c>
      <c r="G24" s="23">
        <f t="shared" si="5"/>
        <v>127</v>
      </c>
      <c r="H24" s="23">
        <f t="shared" si="6"/>
        <v>372</v>
      </c>
    </row>
    <row r="25" spans="1:8" x14ac:dyDescent="0.25">
      <c r="A25" s="22" t="str">
        <f t="shared" si="0"/>
        <v>Town of Mamaroneck - 23</v>
      </c>
      <c r="B25" s="11">
        <v>70023</v>
      </c>
      <c r="C25" s="11">
        <v>396</v>
      </c>
      <c r="D25" s="11">
        <v>22</v>
      </c>
      <c r="E25" s="11">
        <v>1</v>
      </c>
      <c r="F25" s="23">
        <f t="shared" si="4"/>
        <v>419</v>
      </c>
      <c r="G25" s="23">
        <f t="shared" si="5"/>
        <v>138</v>
      </c>
      <c r="H25" s="23">
        <f t="shared" si="6"/>
        <v>557</v>
      </c>
    </row>
    <row r="26" spans="1:8" x14ac:dyDescent="0.25">
      <c r="A26" s="22" t="str">
        <f t="shared" si="0"/>
        <v>Town of Mamaroneck - 24</v>
      </c>
      <c r="B26" s="11">
        <v>70024</v>
      </c>
      <c r="C26" s="11">
        <v>298</v>
      </c>
      <c r="D26" s="11">
        <v>20</v>
      </c>
      <c r="E26" s="11">
        <v>3</v>
      </c>
      <c r="F26" s="23">
        <f t="shared" si="4"/>
        <v>321</v>
      </c>
      <c r="G26" s="23">
        <f t="shared" si="5"/>
        <v>101</v>
      </c>
      <c r="H26" s="23">
        <f t="shared" si="6"/>
        <v>422</v>
      </c>
    </row>
    <row r="27" spans="1:8" x14ac:dyDescent="0.25">
      <c r="A27" s="22" t="str">
        <f t="shared" si="0"/>
        <v>Town of Mamaroneck - 25</v>
      </c>
      <c r="B27" s="11">
        <v>70025</v>
      </c>
      <c r="C27" s="11">
        <v>133</v>
      </c>
      <c r="D27" s="11">
        <v>11</v>
      </c>
      <c r="E27" s="11">
        <v>0</v>
      </c>
      <c r="F27" s="23">
        <f t="shared" si="4"/>
        <v>144</v>
      </c>
      <c r="G27" s="23">
        <f t="shared" si="5"/>
        <v>62</v>
      </c>
      <c r="H27" s="23">
        <f t="shared" si="6"/>
        <v>206</v>
      </c>
    </row>
    <row r="28" spans="1:8" x14ac:dyDescent="0.25">
      <c r="A28" s="22" t="str">
        <f t="shared" si="0"/>
        <v>Town of Mamaroneck - 26</v>
      </c>
      <c r="B28" s="11">
        <v>70026</v>
      </c>
      <c r="C28" s="11">
        <v>410</v>
      </c>
      <c r="D28" s="11">
        <v>29</v>
      </c>
      <c r="E28" s="11">
        <v>2</v>
      </c>
      <c r="F28" s="23">
        <f t="shared" si="4"/>
        <v>441</v>
      </c>
      <c r="G28" s="23">
        <f t="shared" si="5"/>
        <v>112</v>
      </c>
      <c r="H28" s="23">
        <f t="shared" si="6"/>
        <v>553</v>
      </c>
    </row>
    <row r="29" spans="1:8" x14ac:dyDescent="0.25">
      <c r="A29" s="22" t="str">
        <f t="shared" si="0"/>
        <v>Town of Mamaroneck - 27</v>
      </c>
      <c r="B29" s="11">
        <v>70027</v>
      </c>
      <c r="C29" s="11">
        <v>179</v>
      </c>
      <c r="D29" s="11">
        <v>13</v>
      </c>
      <c r="E29" s="11">
        <v>3</v>
      </c>
      <c r="F29" s="23">
        <f t="shared" si="4"/>
        <v>195</v>
      </c>
      <c r="G29" s="23">
        <f t="shared" si="5"/>
        <v>135</v>
      </c>
      <c r="H29" s="23">
        <f t="shared" si="6"/>
        <v>330</v>
      </c>
    </row>
    <row r="30" spans="1:8" ht="13.8" thickBot="1" x14ac:dyDescent="0.3">
      <c r="A30" s="18" t="str">
        <f t="shared" si="0"/>
        <v>Town of Mamaroneck - 28</v>
      </c>
      <c r="B30" s="19">
        <v>70028</v>
      </c>
      <c r="C30" s="19">
        <v>155</v>
      </c>
      <c r="D30" s="19">
        <v>4</v>
      </c>
      <c r="E30" s="19">
        <v>1</v>
      </c>
      <c r="F30" s="19">
        <f t="shared" si="4"/>
        <v>160</v>
      </c>
      <c r="G30" s="19">
        <f t="shared" si="5"/>
        <v>81</v>
      </c>
      <c r="H30" s="19">
        <f t="shared" si="6"/>
        <v>241</v>
      </c>
    </row>
    <row r="31" spans="1:8" x14ac:dyDescent="0.25">
      <c r="A31" s="22"/>
      <c r="B31" s="13" t="s">
        <v>977</v>
      </c>
      <c r="C31" s="11">
        <f t="shared" ref="C31:H31" si="7">SUM(C3:C30)</f>
        <v>8385</v>
      </c>
      <c r="D31" s="11">
        <f t="shared" si="7"/>
        <v>550</v>
      </c>
      <c r="E31" s="11">
        <f t="shared" si="7"/>
        <v>26</v>
      </c>
      <c r="F31" s="11">
        <f t="shared" si="7"/>
        <v>8961</v>
      </c>
      <c r="G31" s="11">
        <f t="shared" si="7"/>
        <v>3418</v>
      </c>
      <c r="H31" s="11">
        <f t="shared" si="7"/>
        <v>12379</v>
      </c>
    </row>
    <row r="32" spans="1:8" x14ac:dyDescent="0.25">
      <c r="A32" s="22" t="str">
        <f t="shared" si="0"/>
        <v>Town of Rye - 1</v>
      </c>
      <c r="B32" s="11">
        <v>160001</v>
      </c>
      <c r="C32" s="11">
        <v>244</v>
      </c>
      <c r="D32" s="11">
        <v>29</v>
      </c>
      <c r="E32" s="11">
        <v>0</v>
      </c>
      <c r="F32" s="23">
        <f t="shared" si="4"/>
        <v>273</v>
      </c>
      <c r="G32" s="23">
        <f t="shared" si="5"/>
        <v>147</v>
      </c>
      <c r="H32" s="23">
        <f t="shared" si="6"/>
        <v>420</v>
      </c>
    </row>
    <row r="33" spans="1:8" x14ac:dyDescent="0.25">
      <c r="A33" s="22" t="str">
        <f t="shared" si="0"/>
        <v>Town of Rye - 2</v>
      </c>
      <c r="B33" s="11">
        <v>160002</v>
      </c>
      <c r="C33" s="11">
        <v>290</v>
      </c>
      <c r="D33" s="11">
        <v>30</v>
      </c>
      <c r="E33" s="11">
        <v>1</v>
      </c>
      <c r="F33" s="23">
        <f t="shared" si="4"/>
        <v>321</v>
      </c>
      <c r="G33" s="23">
        <f t="shared" si="5"/>
        <v>240</v>
      </c>
      <c r="H33" s="23">
        <f t="shared" si="6"/>
        <v>561</v>
      </c>
    </row>
    <row r="34" spans="1:8" x14ac:dyDescent="0.25">
      <c r="A34" s="22" t="str">
        <f t="shared" si="0"/>
        <v>Town of Rye - 3</v>
      </c>
      <c r="B34" s="11">
        <v>160003</v>
      </c>
      <c r="C34" s="11">
        <v>342</v>
      </c>
      <c r="D34" s="11">
        <v>27</v>
      </c>
      <c r="E34" s="11">
        <v>0</v>
      </c>
      <c r="F34" s="23">
        <f t="shared" si="4"/>
        <v>369</v>
      </c>
      <c r="G34" s="23">
        <f t="shared" si="5"/>
        <v>146</v>
      </c>
      <c r="H34" s="23">
        <f t="shared" si="6"/>
        <v>515</v>
      </c>
    </row>
    <row r="35" spans="1:8" x14ac:dyDescent="0.25">
      <c r="A35" s="22" t="str">
        <f t="shared" si="0"/>
        <v>Town of Rye - 4</v>
      </c>
      <c r="B35" s="11">
        <v>160004</v>
      </c>
      <c r="C35" s="11">
        <v>203</v>
      </c>
      <c r="D35" s="11">
        <v>29</v>
      </c>
      <c r="E35" s="11">
        <v>0</v>
      </c>
      <c r="F35" s="23">
        <f t="shared" si="4"/>
        <v>232</v>
      </c>
      <c r="G35" s="23">
        <f t="shared" si="5"/>
        <v>218</v>
      </c>
      <c r="H35" s="23">
        <f t="shared" si="6"/>
        <v>450</v>
      </c>
    </row>
    <row r="36" spans="1:8" x14ac:dyDescent="0.25">
      <c r="A36" s="22" t="str">
        <f t="shared" si="0"/>
        <v>Town of Rye - 5</v>
      </c>
      <c r="B36" s="11">
        <v>160005</v>
      </c>
      <c r="C36" s="11">
        <v>188</v>
      </c>
      <c r="D36" s="11">
        <v>14</v>
      </c>
      <c r="E36" s="11">
        <v>0</v>
      </c>
      <c r="F36" s="23">
        <f t="shared" si="4"/>
        <v>202</v>
      </c>
      <c r="G36" s="23">
        <f t="shared" si="5"/>
        <v>100</v>
      </c>
      <c r="H36" s="23">
        <f t="shared" si="6"/>
        <v>302</v>
      </c>
    </row>
    <row r="37" spans="1:8" x14ac:dyDescent="0.25">
      <c r="A37" s="22" t="str">
        <f t="shared" si="0"/>
        <v>Town of Rye - 6</v>
      </c>
      <c r="B37" s="11">
        <v>160006</v>
      </c>
      <c r="C37" s="11">
        <v>121</v>
      </c>
      <c r="D37" s="11">
        <v>11</v>
      </c>
      <c r="E37" s="11">
        <v>0</v>
      </c>
      <c r="F37" s="23">
        <f t="shared" si="4"/>
        <v>132</v>
      </c>
      <c r="G37" s="23">
        <f t="shared" si="5"/>
        <v>56</v>
      </c>
      <c r="H37" s="23">
        <f t="shared" si="6"/>
        <v>188</v>
      </c>
    </row>
    <row r="38" spans="1:8" x14ac:dyDescent="0.25">
      <c r="A38" s="22" t="str">
        <f t="shared" si="0"/>
        <v>Town of Rye - 7</v>
      </c>
      <c r="B38" s="11">
        <v>160007</v>
      </c>
      <c r="C38" s="11">
        <v>35</v>
      </c>
      <c r="D38" s="11">
        <v>1</v>
      </c>
      <c r="E38" s="11">
        <v>0</v>
      </c>
      <c r="F38" s="23">
        <f t="shared" si="4"/>
        <v>36</v>
      </c>
      <c r="G38" s="23">
        <f t="shared" si="5"/>
        <v>16</v>
      </c>
      <c r="H38" s="23">
        <f t="shared" si="6"/>
        <v>52</v>
      </c>
    </row>
    <row r="39" spans="1:8" x14ac:dyDescent="0.25">
      <c r="A39" s="22" t="str">
        <f t="shared" si="0"/>
        <v>Town of Rye - 8</v>
      </c>
      <c r="B39" s="11">
        <v>160008</v>
      </c>
      <c r="C39" s="11">
        <v>94</v>
      </c>
      <c r="D39" s="11">
        <v>8</v>
      </c>
      <c r="E39" s="11">
        <v>0</v>
      </c>
      <c r="F39" s="23">
        <f t="shared" si="4"/>
        <v>102</v>
      </c>
      <c r="G39" s="23">
        <f t="shared" si="5"/>
        <v>46</v>
      </c>
      <c r="H39" s="23">
        <f t="shared" si="6"/>
        <v>148</v>
      </c>
    </row>
    <row r="40" spans="1:8" x14ac:dyDescent="0.25">
      <c r="A40" s="22" t="str">
        <f t="shared" si="0"/>
        <v>Town of Rye - 9</v>
      </c>
      <c r="B40" s="11">
        <v>160009</v>
      </c>
      <c r="C40" s="11">
        <v>134</v>
      </c>
      <c r="D40" s="11">
        <v>9</v>
      </c>
      <c r="E40" s="11">
        <v>0</v>
      </c>
      <c r="F40" s="23">
        <f t="shared" si="4"/>
        <v>143</v>
      </c>
      <c r="G40" s="23">
        <f t="shared" si="5"/>
        <v>117</v>
      </c>
      <c r="H40" s="23">
        <f t="shared" si="6"/>
        <v>260</v>
      </c>
    </row>
    <row r="41" spans="1:8" x14ac:dyDescent="0.25">
      <c r="A41" s="22" t="str">
        <f t="shared" si="0"/>
        <v>Town of Rye - 10</v>
      </c>
      <c r="B41" s="11">
        <v>160010</v>
      </c>
      <c r="C41" s="11">
        <v>147</v>
      </c>
      <c r="D41" s="11">
        <v>17</v>
      </c>
      <c r="E41" s="11">
        <v>1</v>
      </c>
      <c r="F41" s="23">
        <f t="shared" si="4"/>
        <v>165</v>
      </c>
      <c r="G41" s="23">
        <f t="shared" si="5"/>
        <v>112</v>
      </c>
      <c r="H41" s="23">
        <f t="shared" si="6"/>
        <v>277</v>
      </c>
    </row>
    <row r="42" spans="1:8" x14ac:dyDescent="0.25">
      <c r="A42" s="22" t="str">
        <f t="shared" si="0"/>
        <v>Town of Rye - 11</v>
      </c>
      <c r="B42" s="11">
        <v>160011</v>
      </c>
      <c r="C42" s="11">
        <v>231</v>
      </c>
      <c r="D42" s="11">
        <v>17</v>
      </c>
      <c r="E42" s="11">
        <v>0</v>
      </c>
      <c r="F42" s="23">
        <f t="shared" si="4"/>
        <v>248</v>
      </c>
      <c r="G42" s="23">
        <f t="shared" si="5"/>
        <v>157</v>
      </c>
      <c r="H42" s="23">
        <f t="shared" si="6"/>
        <v>405</v>
      </c>
    </row>
    <row r="43" spans="1:8" x14ac:dyDescent="0.25">
      <c r="A43" s="22" t="str">
        <f t="shared" si="0"/>
        <v>Town of Rye - 12</v>
      </c>
      <c r="B43" s="11">
        <v>160012</v>
      </c>
      <c r="C43" s="11">
        <v>235</v>
      </c>
      <c r="D43" s="11">
        <v>19</v>
      </c>
      <c r="E43" s="11">
        <v>3</v>
      </c>
      <c r="F43" s="23">
        <f t="shared" si="4"/>
        <v>257</v>
      </c>
      <c r="G43" s="23">
        <f t="shared" si="5"/>
        <v>170</v>
      </c>
      <c r="H43" s="23">
        <f t="shared" si="6"/>
        <v>427</v>
      </c>
    </row>
    <row r="44" spans="1:8" x14ac:dyDescent="0.25">
      <c r="A44" s="22" t="str">
        <f t="shared" si="0"/>
        <v>Town of Rye - 13</v>
      </c>
      <c r="B44" s="11">
        <v>160013</v>
      </c>
      <c r="C44" s="11">
        <v>264</v>
      </c>
      <c r="D44" s="11">
        <v>40</v>
      </c>
      <c r="E44" s="11">
        <v>2</v>
      </c>
      <c r="F44" s="23">
        <f t="shared" si="4"/>
        <v>306</v>
      </c>
      <c r="G44" s="23">
        <f t="shared" si="5"/>
        <v>187</v>
      </c>
      <c r="H44" s="23">
        <f t="shared" si="6"/>
        <v>493</v>
      </c>
    </row>
    <row r="45" spans="1:8" x14ac:dyDescent="0.25">
      <c r="A45" s="22" t="str">
        <f t="shared" si="0"/>
        <v>Town of Rye - 14</v>
      </c>
      <c r="B45" s="11">
        <v>160014</v>
      </c>
      <c r="C45" s="11">
        <v>170</v>
      </c>
      <c r="D45" s="11">
        <v>24</v>
      </c>
      <c r="E45" s="11">
        <v>0</v>
      </c>
      <c r="F45" s="23">
        <f t="shared" si="4"/>
        <v>194</v>
      </c>
      <c r="G45" s="23">
        <f t="shared" si="5"/>
        <v>134</v>
      </c>
      <c r="H45" s="23">
        <f t="shared" si="6"/>
        <v>328</v>
      </c>
    </row>
    <row r="46" spans="1:8" x14ac:dyDescent="0.25">
      <c r="A46" s="22" t="str">
        <f t="shared" si="0"/>
        <v>Town of Rye - 15</v>
      </c>
      <c r="B46" s="11">
        <v>160015</v>
      </c>
      <c r="C46" s="11">
        <v>102</v>
      </c>
      <c r="D46" s="11">
        <v>12</v>
      </c>
      <c r="E46" s="11">
        <v>0</v>
      </c>
      <c r="F46" s="23">
        <f t="shared" si="4"/>
        <v>114</v>
      </c>
      <c r="G46" s="23">
        <f t="shared" si="5"/>
        <v>48</v>
      </c>
      <c r="H46" s="23">
        <f t="shared" si="6"/>
        <v>162</v>
      </c>
    </row>
    <row r="47" spans="1:8" x14ac:dyDescent="0.25">
      <c r="A47" s="22" t="str">
        <f t="shared" si="0"/>
        <v>Town of Rye - 16</v>
      </c>
      <c r="B47" s="11">
        <v>160016</v>
      </c>
      <c r="C47" s="11">
        <v>374</v>
      </c>
      <c r="D47" s="11">
        <v>49</v>
      </c>
      <c r="E47" s="11">
        <v>4</v>
      </c>
      <c r="F47" s="23">
        <f t="shared" si="4"/>
        <v>427</v>
      </c>
      <c r="G47" s="23">
        <f t="shared" si="5"/>
        <v>219</v>
      </c>
      <c r="H47" s="23">
        <f t="shared" si="6"/>
        <v>646</v>
      </c>
    </row>
    <row r="48" spans="1:8" x14ac:dyDescent="0.25">
      <c r="A48" s="22" t="str">
        <f t="shared" si="0"/>
        <v>Town of Rye - 17</v>
      </c>
      <c r="B48" s="11">
        <v>160017</v>
      </c>
      <c r="C48" s="11">
        <v>163</v>
      </c>
      <c r="D48" s="11">
        <v>15</v>
      </c>
      <c r="E48" s="11">
        <v>0</v>
      </c>
      <c r="F48" s="23">
        <f t="shared" si="4"/>
        <v>178</v>
      </c>
      <c r="G48" s="23">
        <f t="shared" si="5"/>
        <v>146</v>
      </c>
      <c r="H48" s="23">
        <f t="shared" si="6"/>
        <v>324</v>
      </c>
    </row>
    <row r="49" spans="1:8" x14ac:dyDescent="0.25">
      <c r="A49" s="22" t="str">
        <f t="shared" si="0"/>
        <v>Town of Rye - 18</v>
      </c>
      <c r="B49" s="11">
        <v>160018</v>
      </c>
      <c r="C49" s="11">
        <v>268</v>
      </c>
      <c r="D49" s="11">
        <v>49</v>
      </c>
      <c r="E49" s="11">
        <v>1</v>
      </c>
      <c r="F49" s="23">
        <f t="shared" si="4"/>
        <v>318</v>
      </c>
      <c r="G49" s="23">
        <f t="shared" si="5"/>
        <v>224</v>
      </c>
      <c r="H49" s="23">
        <f t="shared" si="6"/>
        <v>542</v>
      </c>
    </row>
    <row r="50" spans="1:8" x14ac:dyDescent="0.25">
      <c r="A50" s="22" t="str">
        <f t="shared" si="0"/>
        <v>Town of Rye - 19</v>
      </c>
      <c r="B50" s="11">
        <v>160019</v>
      </c>
      <c r="C50" s="11">
        <v>236</v>
      </c>
      <c r="D50" s="11">
        <v>29</v>
      </c>
      <c r="E50" s="11">
        <v>0</v>
      </c>
      <c r="F50" s="23">
        <f t="shared" si="4"/>
        <v>265</v>
      </c>
      <c r="G50" s="23">
        <f t="shared" si="5"/>
        <v>222</v>
      </c>
      <c r="H50" s="23">
        <f t="shared" si="6"/>
        <v>487</v>
      </c>
    </row>
    <row r="51" spans="1:8" x14ac:dyDescent="0.25">
      <c r="A51" s="22" t="str">
        <f t="shared" si="0"/>
        <v>Town of Rye - 20</v>
      </c>
      <c r="B51" s="11">
        <v>160020</v>
      </c>
      <c r="C51" s="11">
        <v>178</v>
      </c>
      <c r="D51" s="11">
        <v>20</v>
      </c>
      <c r="E51" s="11">
        <v>1</v>
      </c>
      <c r="F51" s="23">
        <f t="shared" si="4"/>
        <v>199</v>
      </c>
      <c r="G51" s="23">
        <f t="shared" si="5"/>
        <v>158</v>
      </c>
      <c r="H51" s="23">
        <f t="shared" si="6"/>
        <v>357</v>
      </c>
    </row>
    <row r="52" spans="1:8" x14ac:dyDescent="0.25">
      <c r="A52" s="22" t="str">
        <f t="shared" si="0"/>
        <v>Town of Rye - 21</v>
      </c>
      <c r="B52" s="11">
        <v>160021</v>
      </c>
      <c r="C52" s="11">
        <v>234</v>
      </c>
      <c r="D52" s="11">
        <v>16</v>
      </c>
      <c r="E52" s="11">
        <v>0</v>
      </c>
      <c r="F52" s="23">
        <f t="shared" si="4"/>
        <v>250</v>
      </c>
      <c r="G52" s="23">
        <f t="shared" si="5"/>
        <v>213</v>
      </c>
      <c r="H52" s="23">
        <f t="shared" si="6"/>
        <v>463</v>
      </c>
    </row>
    <row r="53" spans="1:8" x14ac:dyDescent="0.25">
      <c r="A53" s="22" t="str">
        <f t="shared" si="0"/>
        <v>Town of Rye - 22</v>
      </c>
      <c r="B53" s="11">
        <v>160022</v>
      </c>
      <c r="C53" s="11">
        <v>318</v>
      </c>
      <c r="D53" s="11">
        <v>18</v>
      </c>
      <c r="E53" s="11">
        <v>2</v>
      </c>
      <c r="F53" s="23">
        <f t="shared" si="4"/>
        <v>338</v>
      </c>
      <c r="G53" s="23">
        <f t="shared" si="5"/>
        <v>109</v>
      </c>
      <c r="H53" s="23">
        <f t="shared" si="6"/>
        <v>447</v>
      </c>
    </row>
    <row r="54" spans="1:8" x14ac:dyDescent="0.25">
      <c r="A54" s="22" t="str">
        <f t="shared" si="0"/>
        <v>Town of Rye - 23</v>
      </c>
      <c r="B54" s="11">
        <v>160023</v>
      </c>
      <c r="C54" s="11">
        <v>383</v>
      </c>
      <c r="D54" s="11">
        <v>13</v>
      </c>
      <c r="E54" s="11">
        <v>1</v>
      </c>
      <c r="F54" s="23">
        <f t="shared" si="4"/>
        <v>397</v>
      </c>
      <c r="G54" s="23">
        <f t="shared" si="5"/>
        <v>120</v>
      </c>
      <c r="H54" s="23">
        <f t="shared" si="6"/>
        <v>517</v>
      </c>
    </row>
    <row r="55" spans="1:8" x14ac:dyDescent="0.25">
      <c r="A55" s="22" t="str">
        <f t="shared" si="0"/>
        <v>Town of Rye - 24</v>
      </c>
      <c r="B55" s="11">
        <v>160024</v>
      </c>
      <c r="C55" s="11">
        <v>230</v>
      </c>
      <c r="D55" s="11">
        <v>31</v>
      </c>
      <c r="E55" s="11">
        <v>1</v>
      </c>
      <c r="F55" s="23">
        <f t="shared" si="4"/>
        <v>262</v>
      </c>
      <c r="G55" s="23">
        <f t="shared" si="5"/>
        <v>266</v>
      </c>
      <c r="H55" s="23">
        <f t="shared" si="6"/>
        <v>528</v>
      </c>
    </row>
    <row r="56" spans="1:8" x14ac:dyDescent="0.25">
      <c r="A56" s="22" t="str">
        <f t="shared" si="0"/>
        <v>Town of Rye - 25</v>
      </c>
      <c r="B56" s="11">
        <v>160025</v>
      </c>
      <c r="C56" s="11">
        <v>274</v>
      </c>
      <c r="D56" s="11">
        <v>31</v>
      </c>
      <c r="E56" s="11">
        <v>2</v>
      </c>
      <c r="F56" s="23">
        <f t="shared" si="4"/>
        <v>307</v>
      </c>
      <c r="G56" s="23">
        <f t="shared" si="5"/>
        <v>273</v>
      </c>
      <c r="H56" s="23">
        <f t="shared" si="6"/>
        <v>580</v>
      </c>
    </row>
    <row r="57" spans="1:8" x14ac:dyDescent="0.25">
      <c r="A57" s="22" t="str">
        <f t="shared" si="0"/>
        <v>Town of Rye - 26</v>
      </c>
      <c r="B57" s="11">
        <v>160026</v>
      </c>
      <c r="C57" s="11">
        <v>332</v>
      </c>
      <c r="D57" s="11">
        <v>20</v>
      </c>
      <c r="E57" s="11">
        <v>2</v>
      </c>
      <c r="F57" s="23">
        <f t="shared" si="4"/>
        <v>354</v>
      </c>
      <c r="G57" s="23">
        <f t="shared" si="5"/>
        <v>222</v>
      </c>
      <c r="H57" s="23">
        <f t="shared" si="6"/>
        <v>576</v>
      </c>
    </row>
    <row r="58" spans="1:8" x14ac:dyDescent="0.25">
      <c r="A58" s="22" t="str">
        <f t="shared" si="0"/>
        <v>Town of Rye - 27</v>
      </c>
      <c r="B58" s="11">
        <v>160027</v>
      </c>
      <c r="C58" s="11">
        <v>403</v>
      </c>
      <c r="D58" s="11">
        <v>14</v>
      </c>
      <c r="E58" s="11">
        <v>3</v>
      </c>
      <c r="F58" s="23">
        <f t="shared" si="4"/>
        <v>420</v>
      </c>
      <c r="G58" s="23">
        <f t="shared" si="5"/>
        <v>167</v>
      </c>
      <c r="H58" s="23">
        <f t="shared" si="6"/>
        <v>587</v>
      </c>
    </row>
    <row r="59" spans="1:8" x14ac:dyDescent="0.25">
      <c r="A59" s="22" t="str">
        <f t="shared" si="0"/>
        <v>Town of Rye - 28</v>
      </c>
      <c r="B59" s="11">
        <v>160028</v>
      </c>
      <c r="C59" s="11">
        <v>238</v>
      </c>
      <c r="D59" s="11">
        <v>31</v>
      </c>
      <c r="E59" s="11">
        <v>0</v>
      </c>
      <c r="F59" s="23">
        <f t="shared" si="4"/>
        <v>269</v>
      </c>
      <c r="G59" s="23">
        <f t="shared" si="5"/>
        <v>141</v>
      </c>
      <c r="H59" s="23">
        <f t="shared" si="6"/>
        <v>410</v>
      </c>
    </row>
    <row r="60" spans="1:8" x14ac:dyDescent="0.25">
      <c r="A60" s="22" t="str">
        <f t="shared" si="0"/>
        <v>Town of Rye - 29</v>
      </c>
      <c r="B60" s="11">
        <v>160029</v>
      </c>
      <c r="C60" s="11">
        <v>393</v>
      </c>
      <c r="D60" s="11">
        <v>33</v>
      </c>
      <c r="E60" s="11">
        <v>2</v>
      </c>
      <c r="F60" s="23">
        <f t="shared" si="4"/>
        <v>428</v>
      </c>
      <c r="G60" s="23">
        <f t="shared" si="5"/>
        <v>152</v>
      </c>
      <c r="H60" s="23">
        <f t="shared" si="6"/>
        <v>580</v>
      </c>
    </row>
    <row r="61" spans="1:8" x14ac:dyDescent="0.25">
      <c r="A61" s="22" t="str">
        <f t="shared" si="0"/>
        <v>Town of Rye - 30</v>
      </c>
      <c r="B61" s="11">
        <v>160030</v>
      </c>
      <c r="C61" s="11">
        <v>194</v>
      </c>
      <c r="D61" s="11">
        <v>8</v>
      </c>
      <c r="E61" s="11">
        <v>0</v>
      </c>
      <c r="F61" s="23">
        <f t="shared" si="4"/>
        <v>202</v>
      </c>
      <c r="G61" s="23">
        <f t="shared" si="5"/>
        <v>68</v>
      </c>
      <c r="H61" s="23">
        <f t="shared" si="6"/>
        <v>270</v>
      </c>
    </row>
    <row r="62" spans="1:8" ht="13.8" thickBot="1" x14ac:dyDescent="0.3">
      <c r="A62" s="18" t="str">
        <f t="shared" si="0"/>
        <v>Town of Rye - 31</v>
      </c>
      <c r="B62" s="19">
        <v>160031</v>
      </c>
      <c r="C62" s="19">
        <v>428</v>
      </c>
      <c r="D62" s="19">
        <v>12</v>
      </c>
      <c r="E62" s="19">
        <v>0</v>
      </c>
      <c r="F62" s="19">
        <f t="shared" si="4"/>
        <v>440</v>
      </c>
      <c r="G62" s="19">
        <f t="shared" si="5"/>
        <v>159</v>
      </c>
      <c r="H62" s="19">
        <f t="shared" si="6"/>
        <v>599</v>
      </c>
    </row>
    <row r="63" spans="1:8" x14ac:dyDescent="0.25">
      <c r="A63" s="22"/>
      <c r="B63" s="13" t="s">
        <v>977</v>
      </c>
      <c r="C63" s="11">
        <f t="shared" ref="C63:H63" si="8">SUM(C32:C62)</f>
        <v>7446</v>
      </c>
      <c r="D63" s="11">
        <f t="shared" si="8"/>
        <v>676</v>
      </c>
      <c r="E63" s="11">
        <f t="shared" si="8"/>
        <v>26</v>
      </c>
      <c r="F63" s="11">
        <f t="shared" si="8"/>
        <v>8148</v>
      </c>
      <c r="G63" s="11">
        <f t="shared" si="8"/>
        <v>4753</v>
      </c>
      <c r="H63" s="11">
        <f t="shared" si="8"/>
        <v>12901</v>
      </c>
    </row>
    <row r="64" spans="1:8" x14ac:dyDescent="0.25">
      <c r="A64" s="22" t="str">
        <f t="shared" si="0"/>
        <v>City of New Rochelle - 1</v>
      </c>
      <c r="B64" s="11">
        <v>210001</v>
      </c>
      <c r="C64" s="11">
        <v>280</v>
      </c>
      <c r="D64" s="11">
        <v>31</v>
      </c>
      <c r="E64" s="11">
        <v>6</v>
      </c>
      <c r="F64" s="23">
        <f t="shared" si="4"/>
        <v>317</v>
      </c>
      <c r="G64" s="23">
        <f t="shared" si="5"/>
        <v>255</v>
      </c>
      <c r="H64" s="23">
        <f t="shared" si="6"/>
        <v>572</v>
      </c>
    </row>
    <row r="65" spans="1:8" x14ac:dyDescent="0.25">
      <c r="A65" s="22" t="str">
        <f t="shared" si="0"/>
        <v>City of New Rochelle - 2</v>
      </c>
      <c r="B65" s="11">
        <v>210002</v>
      </c>
      <c r="C65" s="11">
        <v>181</v>
      </c>
      <c r="D65" s="11">
        <v>15</v>
      </c>
      <c r="E65" s="11">
        <v>0</v>
      </c>
      <c r="F65" s="23">
        <f t="shared" si="4"/>
        <v>196</v>
      </c>
      <c r="G65" s="23">
        <f t="shared" si="5"/>
        <v>56</v>
      </c>
      <c r="H65" s="23">
        <f t="shared" si="6"/>
        <v>252</v>
      </c>
    </row>
    <row r="66" spans="1:8" x14ac:dyDescent="0.25">
      <c r="A66" s="22" t="str">
        <f t="shared" si="0"/>
        <v>City of New Rochelle - 3</v>
      </c>
      <c r="B66" s="11">
        <v>210003</v>
      </c>
      <c r="C66" s="11">
        <v>180</v>
      </c>
      <c r="D66" s="11">
        <v>16</v>
      </c>
      <c r="E66" s="11">
        <v>0</v>
      </c>
      <c r="F66" s="23">
        <f t="shared" si="4"/>
        <v>196</v>
      </c>
      <c r="G66" s="23">
        <f t="shared" si="5"/>
        <v>146</v>
      </c>
      <c r="H66" s="23">
        <f t="shared" si="6"/>
        <v>342</v>
      </c>
    </row>
    <row r="67" spans="1:8" x14ac:dyDescent="0.25">
      <c r="A67" s="22" t="str">
        <f t="shared" si="0"/>
        <v>City of New Rochelle - 5</v>
      </c>
      <c r="B67" s="11">
        <v>210005</v>
      </c>
      <c r="C67" s="11">
        <v>119</v>
      </c>
      <c r="D67" s="11">
        <v>18</v>
      </c>
      <c r="E67" s="11">
        <v>0</v>
      </c>
      <c r="F67" s="23">
        <f t="shared" si="4"/>
        <v>137</v>
      </c>
      <c r="G67" s="23">
        <f t="shared" si="5"/>
        <v>94</v>
      </c>
      <c r="H67" s="23">
        <f t="shared" si="6"/>
        <v>231</v>
      </c>
    </row>
    <row r="68" spans="1:8" x14ac:dyDescent="0.25">
      <c r="A68" s="22" t="str">
        <f t="shared" si="0"/>
        <v>City of New Rochelle - 6</v>
      </c>
      <c r="B68" s="11">
        <v>210006</v>
      </c>
      <c r="C68" s="11">
        <v>174</v>
      </c>
      <c r="D68" s="11">
        <v>11</v>
      </c>
      <c r="E68" s="11">
        <v>1</v>
      </c>
      <c r="F68" s="23">
        <f t="shared" si="4"/>
        <v>186</v>
      </c>
      <c r="G68" s="23">
        <f t="shared" si="5"/>
        <v>118</v>
      </c>
      <c r="H68" s="23">
        <f t="shared" si="6"/>
        <v>304</v>
      </c>
    </row>
    <row r="69" spans="1:8" x14ac:dyDescent="0.25">
      <c r="A69" s="22" t="str">
        <f t="shared" si="0"/>
        <v>City of New Rochelle - 8</v>
      </c>
      <c r="B69" s="11">
        <v>210008</v>
      </c>
      <c r="C69" s="11">
        <v>55</v>
      </c>
      <c r="D69" s="11">
        <v>1</v>
      </c>
      <c r="E69" s="11">
        <v>1</v>
      </c>
      <c r="F69" s="23">
        <f t="shared" si="4"/>
        <v>57</v>
      </c>
      <c r="G69" s="23">
        <f t="shared" si="5"/>
        <v>48</v>
      </c>
      <c r="H69" s="23">
        <f t="shared" si="6"/>
        <v>105</v>
      </c>
    </row>
    <row r="70" spans="1:8" x14ac:dyDescent="0.25">
      <c r="A70" s="22" t="str">
        <f t="shared" si="0"/>
        <v>City of New Rochelle - 9</v>
      </c>
      <c r="B70" s="11">
        <v>210009</v>
      </c>
      <c r="C70" s="11">
        <v>295</v>
      </c>
      <c r="D70" s="11">
        <v>21</v>
      </c>
      <c r="E70" s="11">
        <v>2</v>
      </c>
      <c r="F70" s="23">
        <f t="shared" si="4"/>
        <v>318</v>
      </c>
      <c r="G70" s="23">
        <f t="shared" si="5"/>
        <v>89</v>
      </c>
      <c r="H70" s="23">
        <f t="shared" si="6"/>
        <v>407</v>
      </c>
    </row>
    <row r="71" spans="1:8" x14ac:dyDescent="0.25">
      <c r="A71" s="22" t="str">
        <f t="shared" ref="A71:A108" si="9">VLOOKUP(B71,KEY,3,FALSE)</f>
        <v>City of New Rochelle - 18</v>
      </c>
      <c r="B71" s="11">
        <v>210018</v>
      </c>
      <c r="C71" s="11">
        <v>230</v>
      </c>
      <c r="D71" s="11">
        <v>16</v>
      </c>
      <c r="E71" s="11">
        <v>0</v>
      </c>
      <c r="F71" s="23">
        <f t="shared" si="4"/>
        <v>246</v>
      </c>
      <c r="G71" s="23">
        <f t="shared" si="5"/>
        <v>195</v>
      </c>
      <c r="H71" s="23">
        <f t="shared" si="6"/>
        <v>441</v>
      </c>
    </row>
    <row r="72" spans="1:8" x14ac:dyDescent="0.25">
      <c r="A72" s="22" t="str">
        <f t="shared" si="9"/>
        <v>City of New Rochelle - 19</v>
      </c>
      <c r="B72" s="11">
        <v>210019</v>
      </c>
      <c r="C72" s="11">
        <v>395</v>
      </c>
      <c r="D72" s="11">
        <v>27</v>
      </c>
      <c r="E72" s="11">
        <v>0</v>
      </c>
      <c r="F72" s="23">
        <f t="shared" si="4"/>
        <v>422</v>
      </c>
      <c r="G72" s="23">
        <f t="shared" si="5"/>
        <v>95</v>
      </c>
      <c r="H72" s="23">
        <f t="shared" si="6"/>
        <v>517</v>
      </c>
    </row>
    <row r="73" spans="1:8" x14ac:dyDescent="0.25">
      <c r="A73" s="22" t="str">
        <f t="shared" si="9"/>
        <v>City of New Rochelle - 22</v>
      </c>
      <c r="B73" s="11">
        <v>210022</v>
      </c>
      <c r="C73" s="11">
        <v>99</v>
      </c>
      <c r="D73" s="11">
        <v>21</v>
      </c>
      <c r="E73" s="11">
        <v>2</v>
      </c>
      <c r="F73" s="23">
        <f t="shared" si="4"/>
        <v>122</v>
      </c>
      <c r="G73" s="23">
        <f t="shared" si="5"/>
        <v>143</v>
      </c>
      <c r="H73" s="23">
        <f t="shared" si="6"/>
        <v>265</v>
      </c>
    </row>
    <row r="74" spans="1:8" x14ac:dyDescent="0.25">
      <c r="A74" s="22" t="str">
        <f t="shared" si="9"/>
        <v>City of New Rochelle - 23</v>
      </c>
      <c r="B74" s="11">
        <v>210023</v>
      </c>
      <c r="C74" s="11">
        <v>177</v>
      </c>
      <c r="D74" s="11">
        <v>20</v>
      </c>
      <c r="E74" s="11">
        <v>1</v>
      </c>
      <c r="F74" s="23">
        <f t="shared" si="4"/>
        <v>198</v>
      </c>
      <c r="G74" s="23">
        <f t="shared" si="5"/>
        <v>114</v>
      </c>
      <c r="H74" s="23">
        <f t="shared" si="6"/>
        <v>312</v>
      </c>
    </row>
    <row r="75" spans="1:8" x14ac:dyDescent="0.25">
      <c r="A75" s="22" t="str">
        <f t="shared" si="9"/>
        <v>City of New Rochelle - 24</v>
      </c>
      <c r="B75" s="11">
        <v>210024</v>
      </c>
      <c r="C75" s="11">
        <v>288</v>
      </c>
      <c r="D75" s="11">
        <v>22</v>
      </c>
      <c r="E75" s="11">
        <v>1</v>
      </c>
      <c r="F75" s="23">
        <f t="shared" si="4"/>
        <v>311</v>
      </c>
      <c r="G75" s="23">
        <f t="shared" si="5"/>
        <v>195</v>
      </c>
      <c r="H75" s="23">
        <f t="shared" si="6"/>
        <v>506</v>
      </c>
    </row>
    <row r="76" spans="1:8" x14ac:dyDescent="0.25">
      <c r="A76" s="22" t="str">
        <f t="shared" si="9"/>
        <v>City of New Rochelle - 25</v>
      </c>
      <c r="B76" s="11">
        <v>210025</v>
      </c>
      <c r="C76" s="11">
        <v>370</v>
      </c>
      <c r="D76" s="11">
        <v>31</v>
      </c>
      <c r="E76" s="11">
        <v>1</v>
      </c>
      <c r="F76" s="23">
        <f t="shared" si="4"/>
        <v>402</v>
      </c>
      <c r="G76" s="23">
        <f t="shared" si="5"/>
        <v>169</v>
      </c>
      <c r="H76" s="23">
        <f t="shared" si="6"/>
        <v>571</v>
      </c>
    </row>
    <row r="77" spans="1:8" x14ac:dyDescent="0.25">
      <c r="A77" s="22" t="str">
        <f t="shared" si="9"/>
        <v>City of New Rochelle - 26</v>
      </c>
      <c r="B77" s="11">
        <v>210026</v>
      </c>
      <c r="C77" s="11">
        <v>153</v>
      </c>
      <c r="D77" s="11">
        <v>16</v>
      </c>
      <c r="E77" s="11">
        <v>3</v>
      </c>
      <c r="F77" s="23">
        <f t="shared" si="4"/>
        <v>172</v>
      </c>
      <c r="G77" s="23">
        <f t="shared" si="5"/>
        <v>139</v>
      </c>
      <c r="H77" s="23">
        <f t="shared" si="6"/>
        <v>311</v>
      </c>
    </row>
    <row r="78" spans="1:8" x14ac:dyDescent="0.25">
      <c r="A78" s="22" t="str">
        <f t="shared" si="9"/>
        <v>City of New Rochelle - 28</v>
      </c>
      <c r="B78" s="11">
        <v>210028</v>
      </c>
      <c r="C78" s="11">
        <v>192</v>
      </c>
      <c r="D78" s="11">
        <v>7</v>
      </c>
      <c r="E78" s="11">
        <v>2</v>
      </c>
      <c r="F78" s="23">
        <f t="shared" si="4"/>
        <v>201</v>
      </c>
      <c r="G78" s="23">
        <f t="shared" si="5"/>
        <v>78</v>
      </c>
      <c r="H78" s="23">
        <f t="shared" si="6"/>
        <v>279</v>
      </c>
    </row>
    <row r="79" spans="1:8" x14ac:dyDescent="0.25">
      <c r="A79" s="22" t="str">
        <f t="shared" si="9"/>
        <v>City of New Rochelle - 29</v>
      </c>
      <c r="B79" s="11">
        <v>210029</v>
      </c>
      <c r="C79" s="11">
        <v>314</v>
      </c>
      <c r="D79" s="11">
        <v>33</v>
      </c>
      <c r="E79" s="11">
        <v>3</v>
      </c>
      <c r="F79" s="23">
        <f t="shared" si="4"/>
        <v>350</v>
      </c>
      <c r="G79" s="23">
        <f t="shared" si="5"/>
        <v>160</v>
      </c>
      <c r="H79" s="23">
        <f t="shared" si="6"/>
        <v>510</v>
      </c>
    </row>
    <row r="80" spans="1:8" x14ac:dyDescent="0.25">
      <c r="A80" s="22" t="str">
        <f t="shared" si="9"/>
        <v>City of New Rochelle - 50</v>
      </c>
      <c r="B80" s="11">
        <v>210050</v>
      </c>
      <c r="C80" s="11">
        <v>139</v>
      </c>
      <c r="D80" s="11">
        <v>9</v>
      </c>
      <c r="E80" s="11">
        <v>0</v>
      </c>
      <c r="F80" s="23">
        <f t="shared" si="4"/>
        <v>148</v>
      </c>
      <c r="G80" s="23">
        <f t="shared" si="5"/>
        <v>60</v>
      </c>
      <c r="H80" s="23">
        <f t="shared" si="6"/>
        <v>208</v>
      </c>
    </row>
    <row r="81" spans="1:8" x14ac:dyDescent="0.25">
      <c r="A81" s="22" t="str">
        <f t="shared" si="9"/>
        <v>City of New Rochelle - 51</v>
      </c>
      <c r="B81" s="11">
        <v>210051</v>
      </c>
      <c r="C81" s="11">
        <v>56</v>
      </c>
      <c r="D81" s="11">
        <v>4</v>
      </c>
      <c r="E81" s="11">
        <v>0</v>
      </c>
      <c r="F81" s="23">
        <f t="shared" si="4"/>
        <v>60</v>
      </c>
      <c r="G81" s="23">
        <f t="shared" si="5"/>
        <v>18</v>
      </c>
      <c r="H81" s="23">
        <f t="shared" si="6"/>
        <v>78</v>
      </c>
    </row>
    <row r="82" spans="1:8" x14ac:dyDescent="0.25">
      <c r="A82" s="22" t="str">
        <f t="shared" si="9"/>
        <v>City of New Rochelle - 52</v>
      </c>
      <c r="B82" s="11">
        <v>210052</v>
      </c>
      <c r="C82" s="11">
        <v>154</v>
      </c>
      <c r="D82" s="11">
        <v>11</v>
      </c>
      <c r="E82" s="11">
        <v>0</v>
      </c>
      <c r="F82" s="23">
        <f t="shared" si="4"/>
        <v>165</v>
      </c>
      <c r="G82" s="23">
        <f t="shared" si="5"/>
        <v>78</v>
      </c>
      <c r="H82" s="23">
        <f t="shared" si="6"/>
        <v>243</v>
      </c>
    </row>
    <row r="83" spans="1:8" x14ac:dyDescent="0.25">
      <c r="A83" s="22" t="str">
        <f t="shared" si="9"/>
        <v>City of New Rochelle - 54</v>
      </c>
      <c r="B83" s="11">
        <v>210054</v>
      </c>
      <c r="C83" s="11">
        <v>103</v>
      </c>
      <c r="D83" s="11">
        <v>6</v>
      </c>
      <c r="E83" s="11">
        <v>0</v>
      </c>
      <c r="F83" s="23">
        <f t="shared" ref="F83:F108" si="10">SUM(C83:E83)</f>
        <v>109</v>
      </c>
      <c r="G83" s="23">
        <f t="shared" ref="G83:G108" si="11">SUM(H83-F83)</f>
        <v>48</v>
      </c>
      <c r="H83" s="23">
        <f t="shared" ref="H83:H108" si="12">VLOOKUP(B83,KEY,2,FALSE)</f>
        <v>157</v>
      </c>
    </row>
    <row r="84" spans="1:8" x14ac:dyDescent="0.25">
      <c r="A84" s="22" t="str">
        <f t="shared" si="9"/>
        <v>City of New Rochelle - 55</v>
      </c>
      <c r="B84" s="11">
        <v>210055</v>
      </c>
      <c r="C84" s="11">
        <v>3</v>
      </c>
      <c r="D84" s="11">
        <v>0</v>
      </c>
      <c r="E84" s="11">
        <v>0</v>
      </c>
      <c r="F84" s="23">
        <f t="shared" si="10"/>
        <v>3</v>
      </c>
      <c r="G84" s="23">
        <f t="shared" si="11"/>
        <v>2</v>
      </c>
      <c r="H84" s="23">
        <f t="shared" si="12"/>
        <v>5</v>
      </c>
    </row>
    <row r="85" spans="1:8" x14ac:dyDescent="0.25">
      <c r="A85" s="22" t="str">
        <f t="shared" si="9"/>
        <v>City of New Rochelle - 56</v>
      </c>
      <c r="B85" s="11">
        <v>210056</v>
      </c>
      <c r="C85" s="11">
        <v>33</v>
      </c>
      <c r="D85" s="11">
        <v>5</v>
      </c>
      <c r="E85" s="11">
        <v>0</v>
      </c>
      <c r="F85" s="23">
        <f t="shared" si="10"/>
        <v>38</v>
      </c>
      <c r="G85" s="23">
        <f t="shared" si="11"/>
        <v>25</v>
      </c>
      <c r="H85" s="23">
        <f t="shared" si="12"/>
        <v>63</v>
      </c>
    </row>
    <row r="86" spans="1:8" x14ac:dyDescent="0.25">
      <c r="A86" s="22" t="str">
        <f t="shared" si="9"/>
        <v>City of New Rochelle - 64</v>
      </c>
      <c r="B86" s="11">
        <v>210064</v>
      </c>
      <c r="C86" s="11">
        <v>132</v>
      </c>
      <c r="D86" s="11">
        <v>10</v>
      </c>
      <c r="E86" s="11">
        <v>0</v>
      </c>
      <c r="F86" s="23">
        <f t="shared" si="10"/>
        <v>142</v>
      </c>
      <c r="G86" s="23">
        <f t="shared" si="11"/>
        <v>43</v>
      </c>
      <c r="H86" s="23">
        <f t="shared" si="12"/>
        <v>185</v>
      </c>
    </row>
    <row r="87" spans="1:8" x14ac:dyDescent="0.25">
      <c r="A87" s="22" t="str">
        <f t="shared" si="9"/>
        <v>City of New Rochelle - 65</v>
      </c>
      <c r="B87" s="11">
        <v>210065</v>
      </c>
      <c r="C87" s="11">
        <v>133</v>
      </c>
      <c r="D87" s="11">
        <v>5</v>
      </c>
      <c r="E87" s="11">
        <v>0</v>
      </c>
      <c r="F87" s="23">
        <f t="shared" si="10"/>
        <v>138</v>
      </c>
      <c r="G87" s="23">
        <f t="shared" si="11"/>
        <v>58</v>
      </c>
      <c r="H87" s="23">
        <f t="shared" si="12"/>
        <v>196</v>
      </c>
    </row>
    <row r="88" spans="1:8" x14ac:dyDescent="0.25">
      <c r="A88" s="22" t="str">
        <f t="shared" si="9"/>
        <v>City of New Rochelle - 71</v>
      </c>
      <c r="B88" s="11">
        <v>210071</v>
      </c>
      <c r="C88" s="11">
        <v>140</v>
      </c>
      <c r="D88" s="11">
        <v>14</v>
      </c>
      <c r="E88" s="11">
        <v>0</v>
      </c>
      <c r="F88" s="23">
        <f t="shared" si="10"/>
        <v>154</v>
      </c>
      <c r="G88" s="23">
        <f t="shared" si="11"/>
        <v>111</v>
      </c>
      <c r="H88" s="23">
        <f t="shared" si="12"/>
        <v>265</v>
      </c>
    </row>
    <row r="89" spans="1:8" x14ac:dyDescent="0.25">
      <c r="A89" s="22" t="str">
        <f t="shared" si="9"/>
        <v>City of New Rochelle - 73</v>
      </c>
      <c r="B89" s="11">
        <v>210073</v>
      </c>
      <c r="C89" s="11">
        <v>218</v>
      </c>
      <c r="D89" s="11">
        <v>18</v>
      </c>
      <c r="E89" s="11">
        <v>0</v>
      </c>
      <c r="F89" s="23">
        <f t="shared" si="10"/>
        <v>236</v>
      </c>
      <c r="G89" s="23">
        <f t="shared" si="11"/>
        <v>204</v>
      </c>
      <c r="H89" s="23">
        <f t="shared" si="12"/>
        <v>440</v>
      </c>
    </row>
    <row r="90" spans="1:8" x14ac:dyDescent="0.25">
      <c r="A90" s="22" t="str">
        <f t="shared" si="9"/>
        <v>City of New Rochelle - 74</v>
      </c>
      <c r="B90" s="11">
        <v>210074</v>
      </c>
      <c r="C90" s="11">
        <v>288</v>
      </c>
      <c r="D90" s="11">
        <v>30</v>
      </c>
      <c r="E90" s="11">
        <v>0</v>
      </c>
      <c r="F90" s="23">
        <f t="shared" si="10"/>
        <v>318</v>
      </c>
      <c r="G90" s="23">
        <f t="shared" si="11"/>
        <v>226</v>
      </c>
      <c r="H90" s="23">
        <f t="shared" si="12"/>
        <v>544</v>
      </c>
    </row>
    <row r="91" spans="1:8" x14ac:dyDescent="0.25">
      <c r="A91" s="22" t="str">
        <f t="shared" si="9"/>
        <v>City of New Rochelle - 75</v>
      </c>
      <c r="B91" s="11">
        <v>210075</v>
      </c>
      <c r="C91" s="11">
        <v>31</v>
      </c>
      <c r="D91" s="11">
        <v>2</v>
      </c>
      <c r="E91" s="11">
        <v>0</v>
      </c>
      <c r="F91" s="23">
        <f t="shared" si="10"/>
        <v>33</v>
      </c>
      <c r="G91" s="23">
        <f t="shared" si="11"/>
        <v>5</v>
      </c>
      <c r="H91" s="23">
        <f t="shared" si="12"/>
        <v>38</v>
      </c>
    </row>
    <row r="92" spans="1:8" x14ac:dyDescent="0.25">
      <c r="A92" s="22" t="str">
        <f t="shared" si="9"/>
        <v>City of New Rochelle - 77</v>
      </c>
      <c r="B92" s="11">
        <v>210077</v>
      </c>
      <c r="C92" s="11">
        <v>0</v>
      </c>
      <c r="D92" s="11">
        <v>0</v>
      </c>
      <c r="E92" s="11">
        <v>0</v>
      </c>
      <c r="F92" s="23">
        <f t="shared" si="10"/>
        <v>0</v>
      </c>
      <c r="G92" s="23">
        <f t="shared" si="11"/>
        <v>0</v>
      </c>
      <c r="H92" s="23">
        <f t="shared" si="12"/>
        <v>0</v>
      </c>
    </row>
    <row r="93" spans="1:8" ht="13.8" thickBot="1" x14ac:dyDescent="0.3">
      <c r="A93" s="18" t="str">
        <f t="shared" si="9"/>
        <v>City of New Rochelle - 79</v>
      </c>
      <c r="B93" s="19">
        <v>210079</v>
      </c>
      <c r="C93" s="19">
        <v>0</v>
      </c>
      <c r="D93" s="19">
        <v>0</v>
      </c>
      <c r="E93" s="19">
        <v>0</v>
      </c>
      <c r="F93" s="19">
        <f t="shared" si="10"/>
        <v>0</v>
      </c>
      <c r="G93" s="19">
        <f t="shared" si="11"/>
        <v>0</v>
      </c>
      <c r="H93" s="19">
        <f t="shared" si="12"/>
        <v>0</v>
      </c>
    </row>
    <row r="94" spans="1:8" x14ac:dyDescent="0.25">
      <c r="A94" s="22"/>
      <c r="B94" s="13" t="s">
        <v>977</v>
      </c>
      <c r="C94" s="11">
        <f t="shared" ref="C94:H94" si="13">SUM(C64:C93)</f>
        <v>4932</v>
      </c>
      <c r="D94" s="11">
        <f t="shared" si="13"/>
        <v>420</v>
      </c>
      <c r="E94" s="11">
        <f t="shared" si="13"/>
        <v>23</v>
      </c>
      <c r="F94" s="11">
        <f t="shared" si="13"/>
        <v>5375</v>
      </c>
      <c r="G94" s="11">
        <f t="shared" si="13"/>
        <v>2972</v>
      </c>
      <c r="H94" s="11">
        <f t="shared" si="13"/>
        <v>8347</v>
      </c>
    </row>
    <row r="95" spans="1:8" x14ac:dyDescent="0.25">
      <c r="A95" s="22" t="str">
        <f t="shared" si="9"/>
        <v>City of Rye - 1</v>
      </c>
      <c r="B95" s="11">
        <v>230001</v>
      </c>
      <c r="C95" s="11">
        <v>379</v>
      </c>
      <c r="D95" s="11">
        <v>24</v>
      </c>
      <c r="E95" s="11">
        <v>3</v>
      </c>
      <c r="F95" s="23">
        <f t="shared" si="10"/>
        <v>406</v>
      </c>
      <c r="G95" s="23">
        <f t="shared" si="11"/>
        <v>191</v>
      </c>
      <c r="H95" s="23">
        <f t="shared" si="12"/>
        <v>597</v>
      </c>
    </row>
    <row r="96" spans="1:8" x14ac:dyDescent="0.25">
      <c r="A96" s="22" t="str">
        <f t="shared" si="9"/>
        <v>City of Rye - 2</v>
      </c>
      <c r="B96" s="11">
        <v>230002</v>
      </c>
      <c r="C96" s="11">
        <v>265</v>
      </c>
      <c r="D96" s="11">
        <v>15</v>
      </c>
      <c r="E96" s="11">
        <v>2</v>
      </c>
      <c r="F96" s="23">
        <f t="shared" si="10"/>
        <v>282</v>
      </c>
      <c r="G96" s="23">
        <f t="shared" si="11"/>
        <v>149</v>
      </c>
      <c r="H96" s="23">
        <f t="shared" si="12"/>
        <v>431</v>
      </c>
    </row>
    <row r="97" spans="1:8" x14ac:dyDescent="0.25">
      <c r="A97" s="22" t="str">
        <f t="shared" si="9"/>
        <v>City of Rye - 3</v>
      </c>
      <c r="B97" s="11">
        <v>230003</v>
      </c>
      <c r="C97" s="11">
        <v>214</v>
      </c>
      <c r="D97" s="11">
        <v>20</v>
      </c>
      <c r="E97" s="11">
        <v>0</v>
      </c>
      <c r="F97" s="23">
        <f t="shared" si="10"/>
        <v>234</v>
      </c>
      <c r="G97" s="23">
        <f t="shared" si="11"/>
        <v>137</v>
      </c>
      <c r="H97" s="23">
        <f t="shared" si="12"/>
        <v>371</v>
      </c>
    </row>
    <row r="98" spans="1:8" x14ac:dyDescent="0.25">
      <c r="A98" s="22" t="str">
        <f t="shared" si="9"/>
        <v>City of Rye - 4</v>
      </c>
      <c r="B98" s="11">
        <v>230004</v>
      </c>
      <c r="C98" s="11">
        <v>240</v>
      </c>
      <c r="D98" s="11">
        <v>18</v>
      </c>
      <c r="E98" s="11">
        <v>0</v>
      </c>
      <c r="F98" s="23">
        <f t="shared" si="10"/>
        <v>258</v>
      </c>
      <c r="G98" s="23">
        <f t="shared" si="11"/>
        <v>166</v>
      </c>
      <c r="H98" s="23">
        <f t="shared" si="12"/>
        <v>424</v>
      </c>
    </row>
    <row r="99" spans="1:8" x14ac:dyDescent="0.25">
      <c r="A99" s="22" t="str">
        <f t="shared" si="9"/>
        <v>City of Rye - 5</v>
      </c>
      <c r="B99" s="11">
        <v>230005</v>
      </c>
      <c r="C99" s="11">
        <v>234</v>
      </c>
      <c r="D99" s="11">
        <v>12</v>
      </c>
      <c r="E99" s="11">
        <v>6</v>
      </c>
      <c r="F99" s="23">
        <f t="shared" si="10"/>
        <v>252</v>
      </c>
      <c r="G99" s="23">
        <f t="shared" si="11"/>
        <v>154</v>
      </c>
      <c r="H99" s="23">
        <f t="shared" si="12"/>
        <v>406</v>
      </c>
    </row>
    <row r="100" spans="1:8" x14ac:dyDescent="0.25">
      <c r="A100" s="22" t="str">
        <f t="shared" si="9"/>
        <v>City of Rye - 6</v>
      </c>
      <c r="B100" s="11">
        <v>230006</v>
      </c>
      <c r="C100" s="11">
        <v>291</v>
      </c>
      <c r="D100" s="11">
        <v>25</v>
      </c>
      <c r="E100" s="11">
        <v>0</v>
      </c>
      <c r="F100" s="23">
        <f t="shared" si="10"/>
        <v>316</v>
      </c>
      <c r="G100" s="23">
        <f t="shared" si="11"/>
        <v>134</v>
      </c>
      <c r="H100" s="23">
        <f t="shared" si="12"/>
        <v>450</v>
      </c>
    </row>
    <row r="101" spans="1:8" x14ac:dyDescent="0.25">
      <c r="A101" s="22" t="str">
        <f t="shared" si="9"/>
        <v>City of Rye - 7</v>
      </c>
      <c r="B101" s="11">
        <v>230007</v>
      </c>
      <c r="C101" s="11">
        <v>339</v>
      </c>
      <c r="D101" s="11">
        <v>24</v>
      </c>
      <c r="E101" s="11">
        <v>3</v>
      </c>
      <c r="F101" s="23">
        <f t="shared" si="10"/>
        <v>366</v>
      </c>
      <c r="G101" s="23">
        <f t="shared" si="11"/>
        <v>181</v>
      </c>
      <c r="H101" s="23">
        <f t="shared" si="12"/>
        <v>547</v>
      </c>
    </row>
    <row r="102" spans="1:8" x14ac:dyDescent="0.25">
      <c r="A102" s="22" t="str">
        <f t="shared" si="9"/>
        <v>City of Rye - 8</v>
      </c>
      <c r="B102" s="11">
        <v>230008</v>
      </c>
      <c r="C102" s="11">
        <v>371</v>
      </c>
      <c r="D102" s="11">
        <v>18</v>
      </c>
      <c r="E102" s="11">
        <v>2</v>
      </c>
      <c r="F102" s="23">
        <f t="shared" si="10"/>
        <v>391</v>
      </c>
      <c r="G102" s="23">
        <f t="shared" si="11"/>
        <v>184</v>
      </c>
      <c r="H102" s="23">
        <f t="shared" si="12"/>
        <v>575</v>
      </c>
    </row>
    <row r="103" spans="1:8" x14ac:dyDescent="0.25">
      <c r="A103" s="22" t="str">
        <f t="shared" si="9"/>
        <v>City of Rye - 9</v>
      </c>
      <c r="B103" s="11">
        <v>230009</v>
      </c>
      <c r="C103" s="11">
        <v>442</v>
      </c>
      <c r="D103" s="11">
        <v>19</v>
      </c>
      <c r="E103" s="11">
        <v>5</v>
      </c>
      <c r="F103" s="23">
        <f t="shared" si="10"/>
        <v>466</v>
      </c>
      <c r="G103" s="23">
        <f t="shared" si="11"/>
        <v>261</v>
      </c>
      <c r="H103" s="23">
        <f t="shared" si="12"/>
        <v>727</v>
      </c>
    </row>
    <row r="104" spans="1:8" x14ac:dyDescent="0.25">
      <c r="A104" s="22" t="str">
        <f t="shared" si="9"/>
        <v>City of Rye - 10</v>
      </c>
      <c r="B104" s="11">
        <v>230010</v>
      </c>
      <c r="C104" s="11">
        <v>297</v>
      </c>
      <c r="D104" s="11">
        <v>27</v>
      </c>
      <c r="E104" s="11">
        <v>2</v>
      </c>
      <c r="F104" s="23">
        <f t="shared" si="10"/>
        <v>326</v>
      </c>
      <c r="G104" s="23">
        <f t="shared" si="11"/>
        <v>138</v>
      </c>
      <c r="H104" s="23">
        <f t="shared" si="12"/>
        <v>464</v>
      </c>
    </row>
    <row r="105" spans="1:8" x14ac:dyDescent="0.25">
      <c r="A105" s="22" t="str">
        <f t="shared" si="9"/>
        <v>City of Rye - 11</v>
      </c>
      <c r="B105" s="11">
        <v>230011</v>
      </c>
      <c r="C105" s="11">
        <v>256</v>
      </c>
      <c r="D105" s="11">
        <v>20</v>
      </c>
      <c r="E105" s="11">
        <v>2</v>
      </c>
      <c r="F105" s="23">
        <f t="shared" si="10"/>
        <v>278</v>
      </c>
      <c r="G105" s="23">
        <f t="shared" si="11"/>
        <v>157</v>
      </c>
      <c r="H105" s="23">
        <f t="shared" si="12"/>
        <v>435</v>
      </c>
    </row>
    <row r="106" spans="1:8" x14ac:dyDescent="0.25">
      <c r="A106" s="22" t="str">
        <f t="shared" si="9"/>
        <v>City of Rye - 12</v>
      </c>
      <c r="B106" s="11">
        <v>230012</v>
      </c>
      <c r="C106" s="11">
        <v>252</v>
      </c>
      <c r="D106" s="11">
        <v>18</v>
      </c>
      <c r="E106" s="11">
        <v>2</v>
      </c>
      <c r="F106" s="23">
        <f t="shared" si="10"/>
        <v>272</v>
      </c>
      <c r="G106" s="23">
        <f t="shared" si="11"/>
        <v>136</v>
      </c>
      <c r="H106" s="23">
        <f t="shared" si="12"/>
        <v>408</v>
      </c>
    </row>
    <row r="107" spans="1:8" x14ac:dyDescent="0.25">
      <c r="A107" s="22" t="str">
        <f t="shared" si="9"/>
        <v>City of Rye - 13</v>
      </c>
      <c r="B107" s="11">
        <v>230013</v>
      </c>
      <c r="C107" s="11">
        <v>343</v>
      </c>
      <c r="D107" s="11">
        <v>35</v>
      </c>
      <c r="E107" s="11">
        <v>0</v>
      </c>
      <c r="F107" s="23">
        <f t="shared" si="10"/>
        <v>378</v>
      </c>
      <c r="G107" s="23">
        <f t="shared" si="11"/>
        <v>143</v>
      </c>
      <c r="H107" s="23">
        <f t="shared" si="12"/>
        <v>521</v>
      </c>
    </row>
    <row r="108" spans="1:8" ht="13.8" thickBot="1" x14ac:dyDescent="0.3">
      <c r="A108" s="18" t="str">
        <f t="shared" si="9"/>
        <v>City of Rye - 14</v>
      </c>
      <c r="B108" s="19">
        <v>230014</v>
      </c>
      <c r="C108" s="19">
        <v>245</v>
      </c>
      <c r="D108" s="19">
        <v>25</v>
      </c>
      <c r="E108" s="19">
        <v>1</v>
      </c>
      <c r="F108" s="19">
        <f t="shared" si="10"/>
        <v>271</v>
      </c>
      <c r="G108" s="19">
        <f t="shared" si="11"/>
        <v>164</v>
      </c>
      <c r="H108" s="19">
        <f t="shared" si="12"/>
        <v>435</v>
      </c>
    </row>
    <row r="109" spans="1:8" x14ac:dyDescent="0.25">
      <c r="B109" s="13" t="s">
        <v>977</v>
      </c>
      <c r="C109" s="11">
        <f t="shared" ref="C109:H109" si="14">SUM(C95:C108)</f>
        <v>4168</v>
      </c>
      <c r="D109" s="11">
        <f t="shared" si="14"/>
        <v>300</v>
      </c>
      <c r="E109" s="11">
        <f t="shared" si="14"/>
        <v>28</v>
      </c>
      <c r="F109" s="11">
        <f t="shared" si="14"/>
        <v>4496</v>
      </c>
      <c r="G109" s="11">
        <f t="shared" si="14"/>
        <v>2295</v>
      </c>
      <c r="H109" s="11">
        <f t="shared" si="14"/>
        <v>6791</v>
      </c>
    </row>
    <row r="111" spans="1:8" ht="13.8" x14ac:dyDescent="0.3">
      <c r="A111" s="15" t="s">
        <v>660</v>
      </c>
      <c r="B111" s="12"/>
    </row>
    <row r="112" spans="1:8" ht="13.8" x14ac:dyDescent="0.3">
      <c r="A112" s="15" t="s">
        <v>663</v>
      </c>
      <c r="B112" s="14" t="s">
        <v>659</v>
      </c>
      <c r="C112" s="11">
        <f t="shared" ref="C112:H112" si="15">SUM(C31,C63)</f>
        <v>15831</v>
      </c>
      <c r="D112" s="11">
        <f t="shared" si="15"/>
        <v>1226</v>
      </c>
      <c r="E112" s="11">
        <f t="shared" si="15"/>
        <v>52</v>
      </c>
      <c r="F112" s="11">
        <f t="shared" si="15"/>
        <v>17109</v>
      </c>
      <c r="G112" s="11">
        <f t="shared" si="15"/>
        <v>8171</v>
      </c>
      <c r="H112" s="11">
        <f t="shared" si="15"/>
        <v>25280</v>
      </c>
    </row>
    <row r="113" spans="1:8" x14ac:dyDescent="0.25">
      <c r="A113" s="16"/>
      <c r="B113" s="12"/>
    </row>
    <row r="114" spans="1:8" ht="13.8" x14ac:dyDescent="0.3">
      <c r="A114" s="15" t="s">
        <v>661</v>
      </c>
      <c r="B114" s="12"/>
    </row>
    <row r="115" spans="1:8" ht="13.8" x14ac:dyDescent="0.3">
      <c r="A115" s="15" t="s">
        <v>663</v>
      </c>
      <c r="B115" s="14" t="s">
        <v>659</v>
      </c>
      <c r="C115" s="11">
        <f t="shared" ref="C115:H115" si="16">SUM(C94,C109)</f>
        <v>9100</v>
      </c>
      <c r="D115" s="11">
        <f t="shared" si="16"/>
        <v>720</v>
      </c>
      <c r="E115" s="11">
        <f t="shared" si="16"/>
        <v>51</v>
      </c>
      <c r="F115" s="11">
        <f t="shared" si="16"/>
        <v>9871</v>
      </c>
      <c r="G115" s="11">
        <f t="shared" si="16"/>
        <v>5267</v>
      </c>
      <c r="H115" s="11">
        <f t="shared" si="16"/>
        <v>15138</v>
      </c>
    </row>
    <row r="116" spans="1:8" ht="13.8" x14ac:dyDescent="0.3">
      <c r="A116" s="16"/>
      <c r="B116" s="14" t="s">
        <v>663</v>
      </c>
    </row>
    <row r="117" spans="1:8" ht="13.8" x14ac:dyDescent="0.3">
      <c r="A117" s="15" t="s">
        <v>662</v>
      </c>
      <c r="B117" s="12"/>
    </row>
    <row r="118" spans="1:8" ht="13.8" x14ac:dyDescent="0.3">
      <c r="A118" s="15" t="s">
        <v>663</v>
      </c>
      <c r="B118" s="14" t="s">
        <v>659</v>
      </c>
      <c r="C118" s="11">
        <f t="shared" ref="C118:H118" si="17">SUM(C115,C112)</f>
        <v>24931</v>
      </c>
      <c r="D118" s="11">
        <f t="shared" si="17"/>
        <v>1946</v>
      </c>
      <c r="E118" s="11">
        <f t="shared" si="17"/>
        <v>103</v>
      </c>
      <c r="F118" s="11">
        <f t="shared" si="17"/>
        <v>26980</v>
      </c>
      <c r="G118" s="11">
        <f t="shared" si="17"/>
        <v>13438</v>
      </c>
      <c r="H118" s="11">
        <f t="shared" si="17"/>
        <v>40418</v>
      </c>
    </row>
  </sheetData>
  <pageMargins left="0" right="0" top="1.75" bottom="0.75" header="1.25" footer="0"/>
  <pageSetup orientation="landscape" horizontalDpi="300" verticalDpi="300" r:id="rId1"/>
  <headerFooter alignWithMargins="0">
    <oddHeader>&amp;L&amp;"Arial Black,Regular"2022 GENERAL&amp;C&amp;"Arial Black,Regular"&amp;16  91ST - ASSEMBLY DISTRICT&amp;R&amp;"Arial Black,Regular"&amp;P OF 630</oddHeader>
  </headerFooter>
  <rowBreaks count="7" manualBreakCount="7">
    <brk id="17" max="16383" man="1"/>
    <brk id="31" max="16383" man="1"/>
    <brk id="48" max="16383" man="1"/>
    <brk id="63" max="16383" man="1"/>
    <brk id="80" max="16383" man="1"/>
    <brk id="94" max="16383" man="1"/>
    <brk id="10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43"/>
  <sheetViews>
    <sheetView topLeftCell="A98" zoomScaleNormal="100" workbookViewId="0">
      <selection activeCell="C6" sqref="C6"/>
    </sheetView>
  </sheetViews>
  <sheetFormatPr defaultRowHeight="13.2" x14ac:dyDescent="0.25"/>
  <cols>
    <col min="1" max="1" width="28.109375" bestFit="1" customWidth="1"/>
  </cols>
  <sheetData>
    <row r="1" spans="1:10" ht="13.8" x14ac:dyDescent="0.3">
      <c r="A1" s="1" t="s">
        <v>663</v>
      </c>
      <c r="B1" s="2"/>
      <c r="C1" s="2" t="s">
        <v>684</v>
      </c>
      <c r="D1" s="2" t="s">
        <v>664</v>
      </c>
      <c r="E1" s="2" t="s">
        <v>685</v>
      </c>
      <c r="F1" s="2" t="s">
        <v>686</v>
      </c>
      <c r="G1" s="2" t="s">
        <v>982</v>
      </c>
      <c r="H1" s="3"/>
      <c r="I1" s="3"/>
      <c r="J1" s="3"/>
    </row>
    <row r="2" spans="1:10" ht="117.6" customHeight="1" thickBot="1" x14ac:dyDescent="0.3">
      <c r="A2" s="4"/>
      <c r="B2" s="5" t="s">
        <v>665</v>
      </c>
      <c r="C2" s="5" t="s">
        <v>1073</v>
      </c>
      <c r="D2" s="5" t="s">
        <v>1074</v>
      </c>
      <c r="E2" s="5" t="s">
        <v>1074</v>
      </c>
      <c r="F2" s="5" t="s">
        <v>1073</v>
      </c>
      <c r="G2" s="5" t="s">
        <v>984</v>
      </c>
      <c r="H2" s="5" t="s">
        <v>666</v>
      </c>
      <c r="I2" s="5" t="s">
        <v>667</v>
      </c>
      <c r="J2" s="5" t="s">
        <v>668</v>
      </c>
    </row>
    <row r="3" spans="1:10" x14ac:dyDescent="0.25">
      <c r="A3" t="str">
        <f t="shared" ref="A3:A66" si="0">VLOOKUP(B3,KEY,3,FALSE)</f>
        <v>Town of Greenburgh - 1</v>
      </c>
      <c r="B3" s="11">
        <v>40001</v>
      </c>
      <c r="C3" s="11">
        <v>578</v>
      </c>
      <c r="D3" s="11">
        <v>175</v>
      </c>
      <c r="E3" s="11">
        <v>14</v>
      </c>
      <c r="F3" s="11">
        <v>34</v>
      </c>
      <c r="G3" s="11">
        <v>0</v>
      </c>
      <c r="H3" s="11">
        <f t="shared" ref="H3:H34" si="1">SUM(C3:G3)</f>
        <v>801</v>
      </c>
      <c r="I3" s="11">
        <f>SUM(J3-H3)</f>
        <v>41</v>
      </c>
      <c r="J3" s="11">
        <f t="shared" ref="J3:J34" si="2">VLOOKUP(B3,KEY,2,FALSE)</f>
        <v>842</v>
      </c>
    </row>
    <row r="4" spans="1:10" x14ac:dyDescent="0.25">
      <c r="A4" t="str">
        <f t="shared" si="0"/>
        <v>Town of Greenburgh - 2</v>
      </c>
      <c r="B4" s="11">
        <v>40002</v>
      </c>
      <c r="C4" s="11">
        <v>184</v>
      </c>
      <c r="D4" s="11">
        <v>49</v>
      </c>
      <c r="E4" s="11">
        <v>5</v>
      </c>
      <c r="F4" s="11">
        <v>33</v>
      </c>
      <c r="G4" s="11">
        <v>0</v>
      </c>
      <c r="H4" s="11">
        <f t="shared" si="1"/>
        <v>271</v>
      </c>
      <c r="I4" s="11">
        <f t="shared" ref="I4:I67" si="3">SUM(J4-H4)</f>
        <v>12</v>
      </c>
      <c r="J4" s="11">
        <f t="shared" si="2"/>
        <v>283</v>
      </c>
    </row>
    <row r="5" spans="1:10" x14ac:dyDescent="0.25">
      <c r="A5" t="str">
        <f t="shared" si="0"/>
        <v>Town of Greenburgh - 3</v>
      </c>
      <c r="B5" s="11">
        <v>40003</v>
      </c>
      <c r="C5" s="11">
        <v>468</v>
      </c>
      <c r="D5" s="11">
        <v>126</v>
      </c>
      <c r="E5" s="11">
        <v>10</v>
      </c>
      <c r="F5" s="11">
        <v>50</v>
      </c>
      <c r="G5" s="11">
        <v>0</v>
      </c>
      <c r="H5" s="11">
        <f t="shared" si="1"/>
        <v>654</v>
      </c>
      <c r="I5" s="11">
        <f t="shared" si="3"/>
        <v>25</v>
      </c>
      <c r="J5" s="11">
        <f t="shared" si="2"/>
        <v>679</v>
      </c>
    </row>
    <row r="6" spans="1:10" x14ac:dyDescent="0.25">
      <c r="A6" t="str">
        <f t="shared" si="0"/>
        <v>Town of Greenburgh - 4</v>
      </c>
      <c r="B6" s="11">
        <v>40004</v>
      </c>
      <c r="C6" s="11">
        <v>70</v>
      </c>
      <c r="D6" s="11">
        <v>25</v>
      </c>
      <c r="E6" s="11">
        <v>3</v>
      </c>
      <c r="F6" s="11">
        <v>8</v>
      </c>
      <c r="G6" s="11">
        <v>0</v>
      </c>
      <c r="H6" s="11">
        <f t="shared" si="1"/>
        <v>106</v>
      </c>
      <c r="I6" s="11">
        <f t="shared" si="3"/>
        <v>5</v>
      </c>
      <c r="J6" s="11">
        <f t="shared" si="2"/>
        <v>111</v>
      </c>
    </row>
    <row r="7" spans="1:10" x14ac:dyDescent="0.25">
      <c r="A7" s="22" t="str">
        <f t="shared" si="0"/>
        <v>Town of Greenburgh - 5</v>
      </c>
      <c r="B7" s="11">
        <v>40005</v>
      </c>
      <c r="C7" s="11">
        <v>383</v>
      </c>
      <c r="D7" s="11">
        <v>199</v>
      </c>
      <c r="E7" s="11">
        <v>12</v>
      </c>
      <c r="F7" s="11">
        <v>36</v>
      </c>
      <c r="G7" s="11">
        <v>0</v>
      </c>
      <c r="H7" s="23">
        <f t="shared" si="1"/>
        <v>630</v>
      </c>
      <c r="I7" s="23">
        <f t="shared" si="3"/>
        <v>40</v>
      </c>
      <c r="J7" s="23">
        <f t="shared" si="2"/>
        <v>670</v>
      </c>
    </row>
    <row r="8" spans="1:10" x14ac:dyDescent="0.25">
      <c r="A8" s="22" t="str">
        <f t="shared" si="0"/>
        <v>Town of Greenburgh - 6</v>
      </c>
      <c r="B8" s="11">
        <v>40006</v>
      </c>
      <c r="C8" s="11">
        <v>151</v>
      </c>
      <c r="D8" s="11">
        <v>73</v>
      </c>
      <c r="E8" s="11">
        <v>8</v>
      </c>
      <c r="F8" s="11">
        <v>15</v>
      </c>
      <c r="G8" s="11">
        <v>0</v>
      </c>
      <c r="H8" s="23">
        <f t="shared" si="1"/>
        <v>247</v>
      </c>
      <c r="I8" s="23">
        <f t="shared" si="3"/>
        <v>12</v>
      </c>
      <c r="J8" s="23">
        <f t="shared" si="2"/>
        <v>259</v>
      </c>
    </row>
    <row r="9" spans="1:10" x14ac:dyDescent="0.25">
      <c r="A9" s="22" t="str">
        <f t="shared" si="0"/>
        <v>Town of Greenburgh - 7</v>
      </c>
      <c r="B9" s="11">
        <v>40007</v>
      </c>
      <c r="C9" s="11">
        <v>226</v>
      </c>
      <c r="D9" s="11">
        <v>133</v>
      </c>
      <c r="E9" s="11">
        <v>8</v>
      </c>
      <c r="F9" s="11">
        <v>19</v>
      </c>
      <c r="G9" s="11">
        <v>0</v>
      </c>
      <c r="H9" s="23">
        <f t="shared" si="1"/>
        <v>386</v>
      </c>
      <c r="I9" s="23">
        <f t="shared" si="3"/>
        <v>26</v>
      </c>
      <c r="J9" s="23">
        <f t="shared" si="2"/>
        <v>412</v>
      </c>
    </row>
    <row r="10" spans="1:10" x14ac:dyDescent="0.25">
      <c r="A10" s="22" t="str">
        <f t="shared" si="0"/>
        <v>Town of Greenburgh - 8</v>
      </c>
      <c r="B10" s="11">
        <v>40008</v>
      </c>
      <c r="C10" s="11">
        <v>359</v>
      </c>
      <c r="D10" s="11">
        <v>114</v>
      </c>
      <c r="E10" s="11">
        <v>6</v>
      </c>
      <c r="F10" s="11">
        <v>49</v>
      </c>
      <c r="G10" s="11">
        <v>0</v>
      </c>
      <c r="H10" s="23">
        <f t="shared" si="1"/>
        <v>528</v>
      </c>
      <c r="I10" s="23">
        <f t="shared" si="3"/>
        <v>23</v>
      </c>
      <c r="J10" s="23">
        <f t="shared" si="2"/>
        <v>551</v>
      </c>
    </row>
    <row r="11" spans="1:10" x14ac:dyDescent="0.25">
      <c r="A11" s="22" t="str">
        <f t="shared" si="0"/>
        <v>Town of Greenburgh - 9</v>
      </c>
      <c r="B11" s="11">
        <v>40009</v>
      </c>
      <c r="C11" s="11">
        <v>329</v>
      </c>
      <c r="D11" s="11">
        <v>123</v>
      </c>
      <c r="E11" s="11">
        <v>12</v>
      </c>
      <c r="F11" s="11">
        <v>40</v>
      </c>
      <c r="G11" s="11">
        <v>0</v>
      </c>
      <c r="H11" s="23">
        <f t="shared" si="1"/>
        <v>504</v>
      </c>
      <c r="I11" s="23">
        <f t="shared" si="3"/>
        <v>22</v>
      </c>
      <c r="J11" s="23">
        <f t="shared" si="2"/>
        <v>526</v>
      </c>
    </row>
    <row r="12" spans="1:10" x14ac:dyDescent="0.25">
      <c r="A12" s="22" t="str">
        <f t="shared" si="0"/>
        <v>Town of Greenburgh - 10</v>
      </c>
      <c r="B12" s="11">
        <v>40010</v>
      </c>
      <c r="C12" s="11">
        <v>388</v>
      </c>
      <c r="D12" s="11">
        <v>191</v>
      </c>
      <c r="E12" s="11">
        <v>16</v>
      </c>
      <c r="F12" s="11">
        <v>38</v>
      </c>
      <c r="G12" s="11">
        <v>0</v>
      </c>
      <c r="H12" s="23">
        <f t="shared" si="1"/>
        <v>633</v>
      </c>
      <c r="I12" s="23">
        <f t="shared" si="3"/>
        <v>23</v>
      </c>
      <c r="J12" s="23">
        <f t="shared" si="2"/>
        <v>656</v>
      </c>
    </row>
    <row r="13" spans="1:10" x14ac:dyDescent="0.25">
      <c r="A13" s="22" t="str">
        <f t="shared" si="0"/>
        <v>Town of Greenburgh - 11</v>
      </c>
      <c r="B13" s="11">
        <v>40011</v>
      </c>
      <c r="C13" s="11">
        <v>203</v>
      </c>
      <c r="D13" s="11">
        <v>54</v>
      </c>
      <c r="E13" s="11">
        <v>2</v>
      </c>
      <c r="F13" s="11">
        <v>11</v>
      </c>
      <c r="G13" s="11">
        <v>0</v>
      </c>
      <c r="H13" s="23">
        <f t="shared" si="1"/>
        <v>270</v>
      </c>
      <c r="I13" s="23">
        <f t="shared" si="3"/>
        <v>11</v>
      </c>
      <c r="J13" s="23">
        <f t="shared" si="2"/>
        <v>281</v>
      </c>
    </row>
    <row r="14" spans="1:10" x14ac:dyDescent="0.25">
      <c r="A14" s="22" t="str">
        <f t="shared" si="0"/>
        <v>Town of Greenburgh - 12</v>
      </c>
      <c r="B14" s="11">
        <v>40012</v>
      </c>
      <c r="C14" s="11">
        <v>232</v>
      </c>
      <c r="D14" s="11">
        <v>151</v>
      </c>
      <c r="E14" s="11">
        <v>8</v>
      </c>
      <c r="F14" s="11">
        <v>30</v>
      </c>
      <c r="G14" s="11">
        <v>0</v>
      </c>
      <c r="H14" s="23">
        <f t="shared" si="1"/>
        <v>421</v>
      </c>
      <c r="I14" s="23">
        <f t="shared" si="3"/>
        <v>24</v>
      </c>
      <c r="J14" s="23">
        <f t="shared" si="2"/>
        <v>445</v>
      </c>
    </row>
    <row r="15" spans="1:10" x14ac:dyDescent="0.25">
      <c r="A15" s="22" t="str">
        <f t="shared" si="0"/>
        <v>Town of Greenburgh - 13</v>
      </c>
      <c r="B15" s="11">
        <v>40013</v>
      </c>
      <c r="C15" s="11">
        <v>484</v>
      </c>
      <c r="D15" s="11">
        <v>214</v>
      </c>
      <c r="E15" s="11">
        <v>20</v>
      </c>
      <c r="F15" s="11">
        <v>52</v>
      </c>
      <c r="G15" s="11">
        <v>0</v>
      </c>
      <c r="H15" s="23">
        <f t="shared" si="1"/>
        <v>770</v>
      </c>
      <c r="I15" s="23">
        <f t="shared" si="3"/>
        <v>35</v>
      </c>
      <c r="J15" s="23">
        <f t="shared" si="2"/>
        <v>805</v>
      </c>
    </row>
    <row r="16" spans="1:10" x14ac:dyDescent="0.25">
      <c r="A16" s="22" t="str">
        <f t="shared" si="0"/>
        <v>Town of Greenburgh - 14</v>
      </c>
      <c r="B16" s="11">
        <v>40014</v>
      </c>
      <c r="C16" s="11">
        <v>316</v>
      </c>
      <c r="D16" s="11">
        <v>71</v>
      </c>
      <c r="E16" s="11">
        <v>2</v>
      </c>
      <c r="F16" s="11">
        <v>31</v>
      </c>
      <c r="G16" s="11">
        <v>0</v>
      </c>
      <c r="H16" s="23">
        <f t="shared" si="1"/>
        <v>420</v>
      </c>
      <c r="I16" s="23">
        <f t="shared" si="3"/>
        <v>13</v>
      </c>
      <c r="J16" s="23">
        <f t="shared" si="2"/>
        <v>433</v>
      </c>
    </row>
    <row r="17" spans="1:10" x14ac:dyDescent="0.25">
      <c r="A17" s="22" t="str">
        <f t="shared" si="0"/>
        <v>Town of Greenburgh - 15</v>
      </c>
      <c r="B17" s="11">
        <v>40015</v>
      </c>
      <c r="C17" s="11">
        <v>373</v>
      </c>
      <c r="D17" s="11">
        <v>66</v>
      </c>
      <c r="E17" s="11">
        <v>5</v>
      </c>
      <c r="F17" s="11">
        <v>20</v>
      </c>
      <c r="G17" s="11">
        <v>0</v>
      </c>
      <c r="H17" s="23">
        <f t="shared" si="1"/>
        <v>464</v>
      </c>
      <c r="I17" s="23">
        <f t="shared" si="3"/>
        <v>10</v>
      </c>
      <c r="J17" s="23">
        <f t="shared" si="2"/>
        <v>474</v>
      </c>
    </row>
    <row r="18" spans="1:10" x14ac:dyDescent="0.25">
      <c r="A18" s="22" t="str">
        <f t="shared" si="0"/>
        <v>Town of Greenburgh - 16</v>
      </c>
      <c r="B18" s="11">
        <v>40016</v>
      </c>
      <c r="C18" s="11">
        <v>330</v>
      </c>
      <c r="D18" s="11">
        <v>130</v>
      </c>
      <c r="E18" s="11">
        <v>7</v>
      </c>
      <c r="F18" s="11">
        <v>44</v>
      </c>
      <c r="G18" s="11">
        <v>0</v>
      </c>
      <c r="H18" s="23">
        <f t="shared" si="1"/>
        <v>511</v>
      </c>
      <c r="I18" s="23">
        <f t="shared" si="3"/>
        <v>28</v>
      </c>
      <c r="J18" s="23">
        <f t="shared" si="2"/>
        <v>539</v>
      </c>
    </row>
    <row r="19" spans="1:10" x14ac:dyDescent="0.25">
      <c r="A19" s="22" t="str">
        <f t="shared" si="0"/>
        <v>Town of Greenburgh - 17</v>
      </c>
      <c r="B19" s="11">
        <v>40017</v>
      </c>
      <c r="C19" s="11">
        <v>266</v>
      </c>
      <c r="D19" s="11">
        <v>133</v>
      </c>
      <c r="E19" s="11">
        <v>13</v>
      </c>
      <c r="F19" s="11">
        <v>17</v>
      </c>
      <c r="G19" s="11">
        <v>0</v>
      </c>
      <c r="H19" s="23">
        <f t="shared" si="1"/>
        <v>429</v>
      </c>
      <c r="I19" s="23">
        <f t="shared" si="3"/>
        <v>14</v>
      </c>
      <c r="J19" s="23">
        <f t="shared" si="2"/>
        <v>443</v>
      </c>
    </row>
    <row r="20" spans="1:10" x14ac:dyDescent="0.25">
      <c r="A20" s="22" t="str">
        <f t="shared" si="0"/>
        <v>Town of Greenburgh - 18</v>
      </c>
      <c r="B20" s="11">
        <v>40018</v>
      </c>
      <c r="C20" s="11">
        <v>417</v>
      </c>
      <c r="D20" s="11">
        <v>87</v>
      </c>
      <c r="E20" s="11">
        <v>8</v>
      </c>
      <c r="F20" s="11">
        <v>49</v>
      </c>
      <c r="G20" s="11">
        <v>1</v>
      </c>
      <c r="H20" s="23">
        <f t="shared" si="1"/>
        <v>562</v>
      </c>
      <c r="I20" s="23">
        <f t="shared" si="3"/>
        <v>19</v>
      </c>
      <c r="J20" s="23">
        <f t="shared" si="2"/>
        <v>581</v>
      </c>
    </row>
    <row r="21" spans="1:10" x14ac:dyDescent="0.25">
      <c r="A21" s="22" t="str">
        <f t="shared" si="0"/>
        <v>Town of Greenburgh - 19</v>
      </c>
      <c r="B21" s="11">
        <v>40019</v>
      </c>
      <c r="C21" s="11">
        <v>434</v>
      </c>
      <c r="D21" s="11">
        <v>55</v>
      </c>
      <c r="E21" s="11">
        <v>5</v>
      </c>
      <c r="F21" s="11">
        <v>75</v>
      </c>
      <c r="G21" s="11">
        <v>1</v>
      </c>
      <c r="H21" s="23">
        <f t="shared" si="1"/>
        <v>570</v>
      </c>
      <c r="I21" s="23">
        <f t="shared" si="3"/>
        <v>21</v>
      </c>
      <c r="J21" s="23">
        <f t="shared" si="2"/>
        <v>591</v>
      </c>
    </row>
    <row r="22" spans="1:10" x14ac:dyDescent="0.25">
      <c r="A22" s="22" t="str">
        <f t="shared" si="0"/>
        <v>Town of Greenburgh - 20</v>
      </c>
      <c r="B22" s="11">
        <v>40020</v>
      </c>
      <c r="C22" s="11">
        <v>300</v>
      </c>
      <c r="D22" s="11">
        <v>86</v>
      </c>
      <c r="E22" s="11">
        <v>5</v>
      </c>
      <c r="F22" s="11">
        <v>50</v>
      </c>
      <c r="G22" s="11">
        <v>1</v>
      </c>
      <c r="H22" s="23">
        <f t="shared" si="1"/>
        <v>442</v>
      </c>
      <c r="I22" s="23">
        <f t="shared" si="3"/>
        <v>20</v>
      </c>
      <c r="J22" s="23">
        <f t="shared" si="2"/>
        <v>462</v>
      </c>
    </row>
    <row r="23" spans="1:10" x14ac:dyDescent="0.25">
      <c r="A23" s="22" t="str">
        <f t="shared" si="0"/>
        <v>Town of Greenburgh - 21</v>
      </c>
      <c r="B23" s="11">
        <v>40021</v>
      </c>
      <c r="C23" s="11">
        <v>269</v>
      </c>
      <c r="D23" s="11">
        <v>53</v>
      </c>
      <c r="E23" s="11">
        <v>8</v>
      </c>
      <c r="F23" s="11">
        <v>26</v>
      </c>
      <c r="G23" s="11">
        <v>0</v>
      </c>
      <c r="H23" s="23">
        <f t="shared" si="1"/>
        <v>356</v>
      </c>
      <c r="I23" s="23">
        <f t="shared" si="3"/>
        <v>15</v>
      </c>
      <c r="J23" s="23">
        <f t="shared" si="2"/>
        <v>371</v>
      </c>
    </row>
    <row r="24" spans="1:10" x14ac:dyDescent="0.25">
      <c r="A24" s="22" t="str">
        <f t="shared" si="0"/>
        <v>Town of Greenburgh - 22</v>
      </c>
      <c r="B24" s="11">
        <v>40022</v>
      </c>
      <c r="C24" s="11">
        <v>227</v>
      </c>
      <c r="D24" s="11">
        <v>53</v>
      </c>
      <c r="E24" s="11">
        <v>11</v>
      </c>
      <c r="F24" s="11">
        <v>28</v>
      </c>
      <c r="G24" s="11">
        <v>0</v>
      </c>
      <c r="H24" s="23">
        <f t="shared" si="1"/>
        <v>319</v>
      </c>
      <c r="I24" s="23">
        <f t="shared" si="3"/>
        <v>15</v>
      </c>
      <c r="J24" s="23">
        <f t="shared" si="2"/>
        <v>334</v>
      </c>
    </row>
    <row r="25" spans="1:10" x14ac:dyDescent="0.25">
      <c r="A25" s="22" t="str">
        <f t="shared" si="0"/>
        <v>Town of Greenburgh - 23</v>
      </c>
      <c r="B25" s="11">
        <v>40023</v>
      </c>
      <c r="C25" s="11">
        <v>611</v>
      </c>
      <c r="D25" s="11">
        <v>76</v>
      </c>
      <c r="E25" s="11">
        <v>4</v>
      </c>
      <c r="F25" s="11">
        <v>72</v>
      </c>
      <c r="G25" s="11">
        <v>0</v>
      </c>
      <c r="H25" s="23">
        <f t="shared" si="1"/>
        <v>763</v>
      </c>
      <c r="I25" s="23">
        <f t="shared" si="3"/>
        <v>27</v>
      </c>
      <c r="J25" s="23">
        <f t="shared" si="2"/>
        <v>790</v>
      </c>
    </row>
    <row r="26" spans="1:10" x14ac:dyDescent="0.25">
      <c r="A26" s="22" t="str">
        <f t="shared" si="0"/>
        <v>Town of Greenburgh - 24</v>
      </c>
      <c r="B26" s="11">
        <v>40024</v>
      </c>
      <c r="C26" s="11">
        <v>398</v>
      </c>
      <c r="D26" s="11">
        <v>166</v>
      </c>
      <c r="E26" s="11">
        <v>14</v>
      </c>
      <c r="F26" s="11">
        <v>28</v>
      </c>
      <c r="G26" s="11">
        <v>0</v>
      </c>
      <c r="H26" s="23">
        <f t="shared" si="1"/>
        <v>606</v>
      </c>
      <c r="I26" s="23">
        <f t="shared" si="3"/>
        <v>41</v>
      </c>
      <c r="J26" s="23">
        <f t="shared" si="2"/>
        <v>647</v>
      </c>
    </row>
    <row r="27" spans="1:10" x14ac:dyDescent="0.25">
      <c r="A27" s="22" t="str">
        <f t="shared" si="0"/>
        <v>Town of Greenburgh - 25</v>
      </c>
      <c r="B27" s="11">
        <v>40025</v>
      </c>
      <c r="C27" s="11">
        <v>353</v>
      </c>
      <c r="D27" s="11">
        <v>138</v>
      </c>
      <c r="E27" s="11">
        <v>13</v>
      </c>
      <c r="F27" s="11">
        <v>24</v>
      </c>
      <c r="G27" s="11">
        <v>0</v>
      </c>
      <c r="H27" s="23">
        <f t="shared" si="1"/>
        <v>528</v>
      </c>
      <c r="I27" s="23">
        <f t="shared" si="3"/>
        <v>28</v>
      </c>
      <c r="J27" s="23">
        <f t="shared" si="2"/>
        <v>556</v>
      </c>
    </row>
    <row r="28" spans="1:10" x14ac:dyDescent="0.25">
      <c r="A28" s="22" t="str">
        <f t="shared" si="0"/>
        <v>Town of Greenburgh - 26</v>
      </c>
      <c r="B28" s="11">
        <v>40026</v>
      </c>
      <c r="C28" s="11">
        <v>330</v>
      </c>
      <c r="D28" s="11">
        <v>181</v>
      </c>
      <c r="E28" s="11">
        <v>8</v>
      </c>
      <c r="F28" s="11">
        <v>19</v>
      </c>
      <c r="G28" s="11">
        <v>0</v>
      </c>
      <c r="H28" s="23">
        <f t="shared" si="1"/>
        <v>538</v>
      </c>
      <c r="I28" s="23">
        <f t="shared" si="3"/>
        <v>46</v>
      </c>
      <c r="J28" s="23">
        <f t="shared" si="2"/>
        <v>584</v>
      </c>
    </row>
    <row r="29" spans="1:10" x14ac:dyDescent="0.25">
      <c r="A29" s="22" t="str">
        <f t="shared" si="0"/>
        <v>Town of Greenburgh - 27</v>
      </c>
      <c r="B29" s="11">
        <v>40027</v>
      </c>
      <c r="C29" s="11">
        <v>211</v>
      </c>
      <c r="D29" s="11">
        <v>131</v>
      </c>
      <c r="E29" s="11">
        <v>10</v>
      </c>
      <c r="F29" s="11">
        <v>16</v>
      </c>
      <c r="G29" s="11">
        <v>0</v>
      </c>
      <c r="H29" s="23">
        <f t="shared" si="1"/>
        <v>368</v>
      </c>
      <c r="I29" s="23">
        <f t="shared" si="3"/>
        <v>25</v>
      </c>
      <c r="J29" s="23">
        <f t="shared" si="2"/>
        <v>393</v>
      </c>
    </row>
    <row r="30" spans="1:10" x14ac:dyDescent="0.25">
      <c r="A30" s="22" t="str">
        <f t="shared" si="0"/>
        <v>Town of Greenburgh - 28</v>
      </c>
      <c r="B30" s="11">
        <v>40028</v>
      </c>
      <c r="C30" s="11">
        <v>114</v>
      </c>
      <c r="D30" s="11">
        <v>64</v>
      </c>
      <c r="E30" s="11">
        <v>3</v>
      </c>
      <c r="F30" s="11">
        <v>11</v>
      </c>
      <c r="G30" s="11">
        <v>0</v>
      </c>
      <c r="H30" s="23">
        <f t="shared" si="1"/>
        <v>192</v>
      </c>
      <c r="I30" s="23">
        <f t="shared" si="3"/>
        <v>21</v>
      </c>
      <c r="J30" s="23">
        <f t="shared" si="2"/>
        <v>213</v>
      </c>
    </row>
    <row r="31" spans="1:10" x14ac:dyDescent="0.25">
      <c r="A31" s="22" t="str">
        <f t="shared" si="0"/>
        <v>Town of Greenburgh - 29</v>
      </c>
      <c r="B31" s="11">
        <v>40029</v>
      </c>
      <c r="C31" s="11">
        <v>53</v>
      </c>
      <c r="D31" s="11">
        <v>61</v>
      </c>
      <c r="E31" s="11">
        <v>5</v>
      </c>
      <c r="F31" s="11">
        <v>8</v>
      </c>
      <c r="G31" s="11">
        <v>0</v>
      </c>
      <c r="H31" s="23">
        <f t="shared" si="1"/>
        <v>127</v>
      </c>
      <c r="I31" s="23">
        <f t="shared" si="3"/>
        <v>8</v>
      </c>
      <c r="J31" s="23">
        <f t="shared" si="2"/>
        <v>135</v>
      </c>
    </row>
    <row r="32" spans="1:10" x14ac:dyDescent="0.25">
      <c r="A32" s="22" t="str">
        <f t="shared" si="0"/>
        <v>Town of Greenburgh - 30</v>
      </c>
      <c r="B32" s="11">
        <v>40030</v>
      </c>
      <c r="C32" s="11">
        <v>395</v>
      </c>
      <c r="D32" s="11">
        <v>181</v>
      </c>
      <c r="E32" s="11">
        <v>16</v>
      </c>
      <c r="F32" s="11">
        <v>26</v>
      </c>
      <c r="G32" s="11">
        <v>0</v>
      </c>
      <c r="H32" s="23">
        <f t="shared" si="1"/>
        <v>618</v>
      </c>
      <c r="I32" s="23">
        <f t="shared" si="3"/>
        <v>36</v>
      </c>
      <c r="J32" s="23">
        <f t="shared" si="2"/>
        <v>654</v>
      </c>
    </row>
    <row r="33" spans="1:10" x14ac:dyDescent="0.25">
      <c r="A33" s="22" t="str">
        <f t="shared" si="0"/>
        <v>Town of Greenburgh - 31</v>
      </c>
      <c r="B33" s="11">
        <v>40031</v>
      </c>
      <c r="C33" s="11">
        <v>452</v>
      </c>
      <c r="D33" s="11">
        <v>158</v>
      </c>
      <c r="E33" s="11">
        <v>12</v>
      </c>
      <c r="F33" s="11">
        <v>24</v>
      </c>
      <c r="G33" s="11">
        <v>0</v>
      </c>
      <c r="H33" s="23">
        <f t="shared" si="1"/>
        <v>646</v>
      </c>
      <c r="I33" s="23">
        <f t="shared" si="3"/>
        <v>38</v>
      </c>
      <c r="J33" s="23">
        <f t="shared" si="2"/>
        <v>684</v>
      </c>
    </row>
    <row r="34" spans="1:10" x14ac:dyDescent="0.25">
      <c r="A34" s="22" t="str">
        <f t="shared" si="0"/>
        <v>Town of Greenburgh - 32</v>
      </c>
      <c r="B34" s="11">
        <v>40032</v>
      </c>
      <c r="C34" s="11">
        <v>238</v>
      </c>
      <c r="D34" s="11">
        <v>87</v>
      </c>
      <c r="E34" s="11">
        <v>3</v>
      </c>
      <c r="F34" s="11">
        <v>14</v>
      </c>
      <c r="G34" s="11">
        <v>0</v>
      </c>
      <c r="H34" s="23">
        <f t="shared" si="1"/>
        <v>342</v>
      </c>
      <c r="I34" s="23">
        <f t="shared" si="3"/>
        <v>17</v>
      </c>
      <c r="J34" s="23">
        <f t="shared" si="2"/>
        <v>359</v>
      </c>
    </row>
    <row r="35" spans="1:10" x14ac:dyDescent="0.25">
      <c r="A35" s="22" t="str">
        <f t="shared" si="0"/>
        <v>Town of Greenburgh - 36</v>
      </c>
      <c r="B35" s="11">
        <v>40036</v>
      </c>
      <c r="C35" s="11">
        <v>239</v>
      </c>
      <c r="D35" s="11">
        <v>89</v>
      </c>
      <c r="E35" s="11">
        <v>9</v>
      </c>
      <c r="F35" s="11">
        <v>9</v>
      </c>
      <c r="G35" s="11">
        <v>0</v>
      </c>
      <c r="H35" s="23">
        <f t="shared" ref="H35:H66" si="4">SUM(C35:G35)</f>
        <v>346</v>
      </c>
      <c r="I35" s="23">
        <f t="shared" si="3"/>
        <v>19</v>
      </c>
      <c r="J35" s="23">
        <f t="shared" ref="J35:J66" si="5">VLOOKUP(B35,KEY,2,FALSE)</f>
        <v>365</v>
      </c>
    </row>
    <row r="36" spans="1:10" x14ac:dyDescent="0.25">
      <c r="A36" s="22" t="str">
        <f t="shared" si="0"/>
        <v>Town of Greenburgh - 37</v>
      </c>
      <c r="B36" s="11">
        <v>40037</v>
      </c>
      <c r="C36" s="11">
        <v>293</v>
      </c>
      <c r="D36" s="11">
        <v>138</v>
      </c>
      <c r="E36" s="11">
        <v>18</v>
      </c>
      <c r="F36" s="11">
        <v>29</v>
      </c>
      <c r="G36" s="11">
        <v>1</v>
      </c>
      <c r="H36" s="23">
        <f t="shared" si="4"/>
        <v>479</v>
      </c>
      <c r="I36" s="23">
        <f t="shared" si="3"/>
        <v>18</v>
      </c>
      <c r="J36" s="23">
        <f t="shared" si="5"/>
        <v>497</v>
      </c>
    </row>
    <row r="37" spans="1:10" x14ac:dyDescent="0.25">
      <c r="A37" s="22" t="str">
        <f t="shared" si="0"/>
        <v>Town of Greenburgh - 38</v>
      </c>
      <c r="B37" s="11">
        <v>40038</v>
      </c>
      <c r="C37" s="11">
        <v>132</v>
      </c>
      <c r="D37" s="11">
        <v>74</v>
      </c>
      <c r="E37" s="11">
        <v>3</v>
      </c>
      <c r="F37" s="11">
        <v>6</v>
      </c>
      <c r="G37" s="11">
        <v>0</v>
      </c>
      <c r="H37" s="23">
        <f t="shared" si="4"/>
        <v>215</v>
      </c>
      <c r="I37" s="23">
        <f t="shared" si="3"/>
        <v>7</v>
      </c>
      <c r="J37" s="23">
        <f t="shared" si="5"/>
        <v>222</v>
      </c>
    </row>
    <row r="38" spans="1:10" x14ac:dyDescent="0.25">
      <c r="A38" s="22" t="str">
        <f t="shared" si="0"/>
        <v>Town of Greenburgh - 39</v>
      </c>
      <c r="B38" s="11">
        <v>40039</v>
      </c>
      <c r="C38" s="11">
        <v>268</v>
      </c>
      <c r="D38" s="11">
        <v>114</v>
      </c>
      <c r="E38" s="11">
        <v>7</v>
      </c>
      <c r="F38" s="11">
        <v>10</v>
      </c>
      <c r="G38" s="11">
        <v>0</v>
      </c>
      <c r="H38" s="23">
        <f t="shared" si="4"/>
        <v>399</v>
      </c>
      <c r="I38" s="23">
        <f t="shared" si="3"/>
        <v>19</v>
      </c>
      <c r="J38" s="23">
        <f t="shared" si="5"/>
        <v>418</v>
      </c>
    </row>
    <row r="39" spans="1:10" x14ac:dyDescent="0.25">
      <c r="A39" s="22" t="str">
        <f t="shared" si="0"/>
        <v>Town of Greenburgh - 40</v>
      </c>
      <c r="B39" s="11">
        <v>40040</v>
      </c>
      <c r="C39" s="11">
        <v>232</v>
      </c>
      <c r="D39" s="11">
        <v>155</v>
      </c>
      <c r="E39" s="11">
        <v>17</v>
      </c>
      <c r="F39" s="11">
        <v>17</v>
      </c>
      <c r="G39" s="11">
        <v>0</v>
      </c>
      <c r="H39" s="23">
        <f t="shared" si="4"/>
        <v>421</v>
      </c>
      <c r="I39" s="23">
        <f t="shared" si="3"/>
        <v>19</v>
      </c>
      <c r="J39" s="23">
        <f t="shared" si="5"/>
        <v>440</v>
      </c>
    </row>
    <row r="40" spans="1:10" x14ac:dyDescent="0.25">
      <c r="A40" s="22" t="str">
        <f t="shared" si="0"/>
        <v>Town of Greenburgh - 41</v>
      </c>
      <c r="B40" s="11">
        <v>40041</v>
      </c>
      <c r="C40" s="11">
        <v>280</v>
      </c>
      <c r="D40" s="11">
        <v>108</v>
      </c>
      <c r="E40" s="11">
        <v>4</v>
      </c>
      <c r="F40" s="11">
        <v>5</v>
      </c>
      <c r="G40" s="11">
        <v>0</v>
      </c>
      <c r="H40" s="23">
        <f t="shared" si="4"/>
        <v>397</v>
      </c>
      <c r="I40" s="23">
        <f t="shared" si="3"/>
        <v>31</v>
      </c>
      <c r="J40" s="23">
        <f t="shared" si="5"/>
        <v>428</v>
      </c>
    </row>
    <row r="41" spans="1:10" x14ac:dyDescent="0.25">
      <c r="A41" s="22" t="str">
        <f t="shared" si="0"/>
        <v>Town of Greenburgh - 42</v>
      </c>
      <c r="B41" s="11">
        <v>40042</v>
      </c>
      <c r="C41" s="11">
        <v>290</v>
      </c>
      <c r="D41" s="11">
        <v>93</v>
      </c>
      <c r="E41" s="11">
        <v>10</v>
      </c>
      <c r="F41" s="11">
        <v>20</v>
      </c>
      <c r="G41" s="11">
        <v>1</v>
      </c>
      <c r="H41" s="23">
        <f t="shared" si="4"/>
        <v>414</v>
      </c>
      <c r="I41" s="23">
        <f t="shared" si="3"/>
        <v>15</v>
      </c>
      <c r="J41" s="23">
        <f t="shared" si="5"/>
        <v>429</v>
      </c>
    </row>
    <row r="42" spans="1:10" x14ac:dyDescent="0.25">
      <c r="A42" s="22" t="str">
        <f t="shared" si="0"/>
        <v>Town of Greenburgh - 43</v>
      </c>
      <c r="B42" s="11">
        <v>40043</v>
      </c>
      <c r="C42" s="11">
        <v>191</v>
      </c>
      <c r="D42" s="11">
        <v>77</v>
      </c>
      <c r="E42" s="11">
        <v>12</v>
      </c>
      <c r="F42" s="11">
        <v>11</v>
      </c>
      <c r="G42" s="11">
        <v>0</v>
      </c>
      <c r="H42" s="23">
        <f t="shared" si="4"/>
        <v>291</v>
      </c>
      <c r="I42" s="23">
        <f t="shared" si="3"/>
        <v>13</v>
      </c>
      <c r="J42" s="23">
        <f t="shared" si="5"/>
        <v>304</v>
      </c>
    </row>
    <row r="43" spans="1:10" x14ac:dyDescent="0.25">
      <c r="A43" s="22" t="str">
        <f t="shared" si="0"/>
        <v>Town of Greenburgh - 44</v>
      </c>
      <c r="B43" s="11">
        <v>40044</v>
      </c>
      <c r="C43" s="11">
        <v>308</v>
      </c>
      <c r="D43" s="11">
        <v>99</v>
      </c>
      <c r="E43" s="11">
        <v>6</v>
      </c>
      <c r="F43" s="11">
        <v>17</v>
      </c>
      <c r="G43" s="11">
        <v>0</v>
      </c>
      <c r="H43" s="23">
        <f t="shared" si="4"/>
        <v>430</v>
      </c>
      <c r="I43" s="23">
        <f t="shared" si="3"/>
        <v>22</v>
      </c>
      <c r="J43" s="23">
        <f t="shared" si="5"/>
        <v>452</v>
      </c>
    </row>
    <row r="44" spans="1:10" x14ac:dyDescent="0.25">
      <c r="A44" s="22" t="str">
        <f t="shared" si="0"/>
        <v>Town of Greenburgh - 45</v>
      </c>
      <c r="B44" s="11">
        <v>40045</v>
      </c>
      <c r="C44" s="11">
        <v>136</v>
      </c>
      <c r="D44" s="11">
        <v>24</v>
      </c>
      <c r="E44" s="11">
        <v>2</v>
      </c>
      <c r="F44" s="11">
        <v>4</v>
      </c>
      <c r="G44" s="11">
        <v>2</v>
      </c>
      <c r="H44" s="23">
        <f t="shared" si="4"/>
        <v>168</v>
      </c>
      <c r="I44" s="23">
        <f t="shared" si="3"/>
        <v>24</v>
      </c>
      <c r="J44" s="23">
        <f t="shared" si="5"/>
        <v>192</v>
      </c>
    </row>
    <row r="45" spans="1:10" x14ac:dyDescent="0.25">
      <c r="A45" s="22" t="str">
        <f t="shared" si="0"/>
        <v>Town of Greenburgh - 46</v>
      </c>
      <c r="B45" s="11">
        <v>40046</v>
      </c>
      <c r="C45" s="11">
        <v>321</v>
      </c>
      <c r="D45" s="11">
        <v>36</v>
      </c>
      <c r="E45" s="11">
        <v>3</v>
      </c>
      <c r="F45" s="11">
        <v>5</v>
      </c>
      <c r="G45" s="11">
        <v>0</v>
      </c>
      <c r="H45" s="23">
        <f t="shared" si="4"/>
        <v>365</v>
      </c>
      <c r="I45" s="23">
        <f t="shared" si="3"/>
        <v>43</v>
      </c>
      <c r="J45" s="23">
        <f t="shared" si="5"/>
        <v>408</v>
      </c>
    </row>
    <row r="46" spans="1:10" x14ac:dyDescent="0.25">
      <c r="A46" s="22" t="str">
        <f t="shared" si="0"/>
        <v>Town of Greenburgh - 47</v>
      </c>
      <c r="B46" s="11">
        <v>40047</v>
      </c>
      <c r="C46" s="11">
        <v>209</v>
      </c>
      <c r="D46" s="11">
        <v>32</v>
      </c>
      <c r="E46" s="11">
        <v>1</v>
      </c>
      <c r="F46" s="11">
        <v>9</v>
      </c>
      <c r="G46" s="11">
        <v>0</v>
      </c>
      <c r="H46" s="23">
        <f t="shared" si="4"/>
        <v>251</v>
      </c>
      <c r="I46" s="23">
        <f t="shared" si="3"/>
        <v>17</v>
      </c>
      <c r="J46" s="23">
        <f t="shared" si="5"/>
        <v>268</v>
      </c>
    </row>
    <row r="47" spans="1:10" x14ac:dyDescent="0.25">
      <c r="A47" s="22" t="str">
        <f t="shared" si="0"/>
        <v>Town of Greenburgh - 48</v>
      </c>
      <c r="B47" s="11">
        <v>40048</v>
      </c>
      <c r="C47" s="11">
        <v>315</v>
      </c>
      <c r="D47" s="11">
        <v>207</v>
      </c>
      <c r="E47" s="11">
        <v>14</v>
      </c>
      <c r="F47" s="11">
        <v>22</v>
      </c>
      <c r="G47" s="11">
        <v>0</v>
      </c>
      <c r="H47" s="23">
        <f t="shared" si="4"/>
        <v>558</v>
      </c>
      <c r="I47" s="23">
        <f t="shared" si="3"/>
        <v>29</v>
      </c>
      <c r="J47" s="23">
        <f t="shared" si="5"/>
        <v>587</v>
      </c>
    </row>
    <row r="48" spans="1:10" x14ac:dyDescent="0.25">
      <c r="A48" s="22" t="str">
        <f t="shared" si="0"/>
        <v>Town of Greenburgh - 50</v>
      </c>
      <c r="B48" s="11">
        <v>40050</v>
      </c>
      <c r="C48" s="11">
        <v>384</v>
      </c>
      <c r="D48" s="11">
        <v>225</v>
      </c>
      <c r="E48" s="11">
        <v>11</v>
      </c>
      <c r="F48" s="11">
        <v>16</v>
      </c>
      <c r="G48" s="11">
        <v>0</v>
      </c>
      <c r="H48" s="23">
        <f t="shared" si="4"/>
        <v>636</v>
      </c>
      <c r="I48" s="23">
        <f t="shared" si="3"/>
        <v>37</v>
      </c>
      <c r="J48" s="23">
        <f t="shared" si="5"/>
        <v>673</v>
      </c>
    </row>
    <row r="49" spans="1:10" x14ac:dyDescent="0.25">
      <c r="A49" s="22" t="str">
        <f t="shared" si="0"/>
        <v>Town of Greenburgh - 51</v>
      </c>
      <c r="B49" s="11">
        <v>40051</v>
      </c>
      <c r="C49" s="11">
        <v>136</v>
      </c>
      <c r="D49" s="11">
        <v>101</v>
      </c>
      <c r="E49" s="11">
        <v>9</v>
      </c>
      <c r="F49" s="11">
        <v>5</v>
      </c>
      <c r="G49" s="11">
        <v>0</v>
      </c>
      <c r="H49" s="23">
        <f t="shared" si="4"/>
        <v>251</v>
      </c>
      <c r="I49" s="23">
        <f t="shared" si="3"/>
        <v>13</v>
      </c>
      <c r="J49" s="23">
        <f t="shared" si="5"/>
        <v>264</v>
      </c>
    </row>
    <row r="50" spans="1:10" x14ac:dyDescent="0.25">
      <c r="A50" s="22" t="str">
        <f t="shared" si="0"/>
        <v>Town of Greenburgh - 52</v>
      </c>
      <c r="B50" s="11">
        <v>40052</v>
      </c>
      <c r="C50" s="11">
        <v>348</v>
      </c>
      <c r="D50" s="11">
        <v>146</v>
      </c>
      <c r="E50" s="11">
        <v>4</v>
      </c>
      <c r="F50" s="11">
        <v>48</v>
      </c>
      <c r="G50" s="11">
        <v>0</v>
      </c>
      <c r="H50" s="23">
        <f t="shared" si="4"/>
        <v>546</v>
      </c>
      <c r="I50" s="23">
        <f t="shared" si="3"/>
        <v>26</v>
      </c>
      <c r="J50" s="23">
        <f t="shared" si="5"/>
        <v>572</v>
      </c>
    </row>
    <row r="51" spans="1:10" x14ac:dyDescent="0.25">
      <c r="A51" s="22" t="str">
        <f t="shared" si="0"/>
        <v>Town of Greenburgh - 53</v>
      </c>
      <c r="B51" s="11">
        <v>40053</v>
      </c>
      <c r="C51" s="11">
        <v>329</v>
      </c>
      <c r="D51" s="11">
        <v>103</v>
      </c>
      <c r="E51" s="11">
        <v>4</v>
      </c>
      <c r="F51" s="11">
        <v>29</v>
      </c>
      <c r="G51" s="11">
        <v>0</v>
      </c>
      <c r="H51" s="23">
        <f t="shared" si="4"/>
        <v>465</v>
      </c>
      <c r="I51" s="23">
        <f t="shared" si="3"/>
        <v>14</v>
      </c>
      <c r="J51" s="23">
        <f t="shared" si="5"/>
        <v>479</v>
      </c>
    </row>
    <row r="52" spans="1:10" x14ac:dyDescent="0.25">
      <c r="A52" s="22" t="str">
        <f t="shared" si="0"/>
        <v>Town of Greenburgh - 54</v>
      </c>
      <c r="B52" s="11">
        <v>40054</v>
      </c>
      <c r="C52" s="11">
        <v>177</v>
      </c>
      <c r="D52" s="11">
        <v>95</v>
      </c>
      <c r="E52" s="11">
        <v>8</v>
      </c>
      <c r="F52" s="11">
        <v>11</v>
      </c>
      <c r="G52" s="11">
        <v>0</v>
      </c>
      <c r="H52" s="23">
        <f t="shared" si="4"/>
        <v>291</v>
      </c>
      <c r="I52" s="23">
        <f t="shared" si="3"/>
        <v>19</v>
      </c>
      <c r="J52" s="23">
        <f t="shared" si="5"/>
        <v>310</v>
      </c>
    </row>
    <row r="53" spans="1:10" x14ac:dyDescent="0.25">
      <c r="A53" s="22" t="str">
        <f t="shared" si="0"/>
        <v>Town of Greenburgh - 55</v>
      </c>
      <c r="B53" s="11">
        <v>40055</v>
      </c>
      <c r="C53" s="11">
        <v>276</v>
      </c>
      <c r="D53" s="11">
        <v>114</v>
      </c>
      <c r="E53" s="11">
        <v>10</v>
      </c>
      <c r="F53" s="11">
        <v>12</v>
      </c>
      <c r="G53" s="11">
        <v>0</v>
      </c>
      <c r="H53" s="23">
        <f t="shared" si="4"/>
        <v>412</v>
      </c>
      <c r="I53" s="23">
        <f t="shared" si="3"/>
        <v>18</v>
      </c>
      <c r="J53" s="23">
        <f t="shared" si="5"/>
        <v>430</v>
      </c>
    </row>
    <row r="54" spans="1:10" x14ac:dyDescent="0.25">
      <c r="A54" s="22" t="str">
        <f t="shared" si="0"/>
        <v>Town of Greenburgh - 56</v>
      </c>
      <c r="B54" s="11">
        <v>40056</v>
      </c>
      <c r="C54" s="11">
        <v>296</v>
      </c>
      <c r="D54" s="11">
        <v>86</v>
      </c>
      <c r="E54" s="11">
        <v>9</v>
      </c>
      <c r="F54" s="11">
        <v>17</v>
      </c>
      <c r="G54" s="11">
        <v>0</v>
      </c>
      <c r="H54" s="23">
        <f t="shared" si="4"/>
        <v>408</v>
      </c>
      <c r="I54" s="23">
        <f t="shared" si="3"/>
        <v>22</v>
      </c>
      <c r="J54" s="23">
        <f t="shared" si="5"/>
        <v>430</v>
      </c>
    </row>
    <row r="55" spans="1:10" x14ac:dyDescent="0.25">
      <c r="A55" s="22" t="str">
        <f t="shared" si="0"/>
        <v>Town of Greenburgh - 57</v>
      </c>
      <c r="B55" s="11">
        <v>40057</v>
      </c>
      <c r="C55" s="11">
        <v>329</v>
      </c>
      <c r="D55" s="11">
        <v>122</v>
      </c>
      <c r="E55" s="11">
        <v>5</v>
      </c>
      <c r="F55" s="11">
        <v>11</v>
      </c>
      <c r="G55" s="11">
        <v>0</v>
      </c>
      <c r="H55" s="23">
        <f t="shared" si="4"/>
        <v>467</v>
      </c>
      <c r="I55" s="23">
        <f t="shared" si="3"/>
        <v>26</v>
      </c>
      <c r="J55" s="23">
        <f t="shared" si="5"/>
        <v>493</v>
      </c>
    </row>
    <row r="56" spans="1:10" x14ac:dyDescent="0.25">
      <c r="A56" s="22" t="str">
        <f t="shared" si="0"/>
        <v>Town of Greenburgh - 58</v>
      </c>
      <c r="B56" s="11">
        <v>40058</v>
      </c>
      <c r="C56" s="11">
        <v>360</v>
      </c>
      <c r="D56" s="11">
        <v>165</v>
      </c>
      <c r="E56" s="11">
        <v>7</v>
      </c>
      <c r="F56" s="11">
        <v>31</v>
      </c>
      <c r="G56" s="11">
        <v>0</v>
      </c>
      <c r="H56" s="23">
        <f t="shared" si="4"/>
        <v>563</v>
      </c>
      <c r="I56" s="23">
        <f t="shared" si="3"/>
        <v>23</v>
      </c>
      <c r="J56" s="23">
        <f t="shared" si="5"/>
        <v>586</v>
      </c>
    </row>
    <row r="57" spans="1:10" x14ac:dyDescent="0.25">
      <c r="A57" s="22" t="str">
        <f t="shared" si="0"/>
        <v>Town of Greenburgh - 59</v>
      </c>
      <c r="B57" s="11">
        <v>40059</v>
      </c>
      <c r="C57" s="11">
        <v>376</v>
      </c>
      <c r="D57" s="11">
        <v>66</v>
      </c>
      <c r="E57" s="11">
        <v>9</v>
      </c>
      <c r="F57" s="11">
        <v>51</v>
      </c>
      <c r="G57" s="11">
        <v>0</v>
      </c>
      <c r="H57" s="23">
        <f t="shared" si="4"/>
        <v>502</v>
      </c>
      <c r="I57" s="23">
        <f t="shared" si="3"/>
        <v>13</v>
      </c>
      <c r="J57" s="23">
        <f t="shared" si="5"/>
        <v>515</v>
      </c>
    </row>
    <row r="58" spans="1:10" x14ac:dyDescent="0.25">
      <c r="A58" s="22" t="str">
        <f t="shared" si="0"/>
        <v>Town of Greenburgh - 60</v>
      </c>
      <c r="B58" s="11">
        <v>40060</v>
      </c>
      <c r="C58" s="11">
        <v>353</v>
      </c>
      <c r="D58" s="11">
        <v>74</v>
      </c>
      <c r="E58" s="11">
        <v>7</v>
      </c>
      <c r="F58" s="11">
        <v>23</v>
      </c>
      <c r="G58" s="11">
        <v>1</v>
      </c>
      <c r="H58" s="23">
        <f t="shared" si="4"/>
        <v>458</v>
      </c>
      <c r="I58" s="23">
        <f t="shared" si="3"/>
        <v>21</v>
      </c>
      <c r="J58" s="23">
        <f t="shared" si="5"/>
        <v>479</v>
      </c>
    </row>
    <row r="59" spans="1:10" x14ac:dyDescent="0.25">
      <c r="A59" s="22" t="str">
        <f t="shared" si="0"/>
        <v>Town of Greenburgh - 61</v>
      </c>
      <c r="B59" s="11">
        <v>40061</v>
      </c>
      <c r="C59" s="11">
        <v>271</v>
      </c>
      <c r="D59" s="11">
        <v>101</v>
      </c>
      <c r="E59" s="11">
        <v>11</v>
      </c>
      <c r="F59" s="11">
        <v>8</v>
      </c>
      <c r="G59" s="11">
        <v>0</v>
      </c>
      <c r="H59" s="23">
        <f t="shared" si="4"/>
        <v>391</v>
      </c>
      <c r="I59" s="23">
        <f t="shared" si="3"/>
        <v>32</v>
      </c>
      <c r="J59" s="23">
        <f t="shared" si="5"/>
        <v>423</v>
      </c>
    </row>
    <row r="60" spans="1:10" x14ac:dyDescent="0.25">
      <c r="A60" s="22" t="str">
        <f t="shared" si="0"/>
        <v>Town of Greenburgh - 62</v>
      </c>
      <c r="B60" s="11">
        <v>40062</v>
      </c>
      <c r="C60" s="11">
        <v>355</v>
      </c>
      <c r="D60" s="11">
        <v>83</v>
      </c>
      <c r="E60" s="11">
        <v>5</v>
      </c>
      <c r="F60" s="11">
        <v>20</v>
      </c>
      <c r="G60" s="11">
        <v>3</v>
      </c>
      <c r="H60" s="23">
        <f t="shared" si="4"/>
        <v>466</v>
      </c>
      <c r="I60" s="23">
        <f t="shared" si="3"/>
        <v>10</v>
      </c>
      <c r="J60" s="23">
        <f t="shared" si="5"/>
        <v>476</v>
      </c>
    </row>
    <row r="61" spans="1:10" x14ac:dyDescent="0.25">
      <c r="A61" s="22" t="str">
        <f t="shared" si="0"/>
        <v>Town of Greenburgh - 63</v>
      </c>
      <c r="B61" s="11">
        <v>40063</v>
      </c>
      <c r="C61" s="11">
        <v>413</v>
      </c>
      <c r="D61" s="11">
        <v>78</v>
      </c>
      <c r="E61" s="11">
        <v>3</v>
      </c>
      <c r="F61" s="11">
        <v>11</v>
      </c>
      <c r="G61" s="11">
        <v>1</v>
      </c>
      <c r="H61" s="23">
        <f t="shared" si="4"/>
        <v>506</v>
      </c>
      <c r="I61" s="23">
        <f t="shared" si="3"/>
        <v>40</v>
      </c>
      <c r="J61" s="23">
        <f t="shared" si="5"/>
        <v>546</v>
      </c>
    </row>
    <row r="62" spans="1:10" x14ac:dyDescent="0.25">
      <c r="A62" s="22" t="str">
        <f t="shared" si="0"/>
        <v>Town of Greenburgh - 64</v>
      </c>
      <c r="B62" s="11">
        <v>40064</v>
      </c>
      <c r="C62" s="11">
        <v>354</v>
      </c>
      <c r="D62" s="11">
        <v>64</v>
      </c>
      <c r="E62" s="11">
        <v>7</v>
      </c>
      <c r="F62" s="11">
        <v>13</v>
      </c>
      <c r="G62" s="11">
        <v>0</v>
      </c>
      <c r="H62" s="23">
        <f t="shared" si="4"/>
        <v>438</v>
      </c>
      <c r="I62" s="23">
        <f t="shared" si="3"/>
        <v>32</v>
      </c>
      <c r="J62" s="23">
        <f t="shared" si="5"/>
        <v>470</v>
      </c>
    </row>
    <row r="63" spans="1:10" x14ac:dyDescent="0.25">
      <c r="A63" s="22" t="str">
        <f t="shared" si="0"/>
        <v>Town of Greenburgh - 65</v>
      </c>
      <c r="B63" s="11">
        <v>40065</v>
      </c>
      <c r="C63" s="11">
        <v>284</v>
      </c>
      <c r="D63" s="11">
        <v>168</v>
      </c>
      <c r="E63" s="11">
        <v>18</v>
      </c>
      <c r="F63" s="11">
        <v>33</v>
      </c>
      <c r="G63" s="11">
        <v>0</v>
      </c>
      <c r="H63" s="23">
        <f t="shared" si="4"/>
        <v>503</v>
      </c>
      <c r="I63" s="23">
        <f t="shared" si="3"/>
        <v>17</v>
      </c>
      <c r="J63" s="23">
        <f t="shared" si="5"/>
        <v>520</v>
      </c>
    </row>
    <row r="64" spans="1:10" x14ac:dyDescent="0.25">
      <c r="A64" s="22" t="str">
        <f t="shared" si="0"/>
        <v>Town of Greenburgh - 66</v>
      </c>
      <c r="B64" s="11">
        <v>40066</v>
      </c>
      <c r="C64" s="11">
        <v>164</v>
      </c>
      <c r="D64" s="11">
        <v>108</v>
      </c>
      <c r="E64" s="11">
        <v>12</v>
      </c>
      <c r="F64" s="11">
        <v>11</v>
      </c>
      <c r="G64" s="11">
        <v>1</v>
      </c>
      <c r="H64" s="23">
        <f t="shared" si="4"/>
        <v>296</v>
      </c>
      <c r="I64" s="23">
        <f t="shared" si="3"/>
        <v>16</v>
      </c>
      <c r="J64" s="23">
        <f t="shared" si="5"/>
        <v>312</v>
      </c>
    </row>
    <row r="65" spans="1:10" x14ac:dyDescent="0.25">
      <c r="A65" s="22" t="str">
        <f t="shared" si="0"/>
        <v>Town of Greenburgh - 67</v>
      </c>
      <c r="B65" s="11">
        <v>40067</v>
      </c>
      <c r="C65" s="11">
        <v>351</v>
      </c>
      <c r="D65" s="11">
        <v>167</v>
      </c>
      <c r="E65" s="11">
        <v>16</v>
      </c>
      <c r="F65" s="11">
        <v>19</v>
      </c>
      <c r="G65" s="11">
        <v>0</v>
      </c>
      <c r="H65" s="23">
        <f t="shared" si="4"/>
        <v>553</v>
      </c>
      <c r="I65" s="23">
        <f t="shared" si="3"/>
        <v>29</v>
      </c>
      <c r="J65" s="23">
        <f t="shared" si="5"/>
        <v>582</v>
      </c>
    </row>
    <row r="66" spans="1:10" x14ac:dyDescent="0.25">
      <c r="A66" s="22" t="str">
        <f t="shared" si="0"/>
        <v>Town of Greenburgh - 68</v>
      </c>
      <c r="B66" s="11">
        <v>40068</v>
      </c>
      <c r="C66" s="11">
        <v>212</v>
      </c>
      <c r="D66" s="11">
        <v>113</v>
      </c>
      <c r="E66" s="11">
        <v>8</v>
      </c>
      <c r="F66" s="11">
        <v>9</v>
      </c>
      <c r="G66" s="11">
        <v>0</v>
      </c>
      <c r="H66" s="23">
        <f t="shared" si="4"/>
        <v>342</v>
      </c>
      <c r="I66" s="23">
        <f t="shared" si="3"/>
        <v>24</v>
      </c>
      <c r="J66" s="23">
        <f t="shared" si="5"/>
        <v>366</v>
      </c>
    </row>
    <row r="67" spans="1:10" x14ac:dyDescent="0.25">
      <c r="A67" s="22" t="str">
        <f t="shared" ref="A67:A133" si="6">VLOOKUP(B67,KEY,3,FALSE)</f>
        <v>Town of Greenburgh - 70</v>
      </c>
      <c r="B67" s="11">
        <v>40070</v>
      </c>
      <c r="C67" s="11">
        <v>266</v>
      </c>
      <c r="D67" s="11">
        <v>123</v>
      </c>
      <c r="E67" s="11">
        <v>6</v>
      </c>
      <c r="F67" s="11">
        <v>18</v>
      </c>
      <c r="G67" s="11">
        <v>0</v>
      </c>
      <c r="H67" s="23">
        <f t="shared" ref="H67:H81" si="7">SUM(C67:G67)</f>
        <v>413</v>
      </c>
      <c r="I67" s="23">
        <f t="shared" si="3"/>
        <v>29</v>
      </c>
      <c r="J67" s="23">
        <f t="shared" ref="J67:J81" si="8">VLOOKUP(B67,KEY,2,FALSE)</f>
        <v>442</v>
      </c>
    </row>
    <row r="68" spans="1:10" x14ac:dyDescent="0.25">
      <c r="A68" s="22" t="str">
        <f t="shared" si="6"/>
        <v>Town of Greenburgh - 71</v>
      </c>
      <c r="B68" s="11">
        <v>40071</v>
      </c>
      <c r="C68" s="11">
        <v>218</v>
      </c>
      <c r="D68" s="11">
        <v>90</v>
      </c>
      <c r="E68" s="11">
        <v>7</v>
      </c>
      <c r="F68" s="11">
        <v>16</v>
      </c>
      <c r="G68" s="11">
        <v>0</v>
      </c>
      <c r="H68" s="23">
        <f t="shared" si="7"/>
        <v>331</v>
      </c>
      <c r="I68" s="23">
        <f t="shared" ref="I68:I81" si="9">SUM(J68-H68)</f>
        <v>20</v>
      </c>
      <c r="J68" s="23">
        <f t="shared" si="8"/>
        <v>351</v>
      </c>
    </row>
    <row r="69" spans="1:10" x14ac:dyDescent="0.25">
      <c r="A69" s="22" t="str">
        <f t="shared" si="6"/>
        <v>Town of Greenburgh - 72</v>
      </c>
      <c r="B69" s="11">
        <v>40072</v>
      </c>
      <c r="C69" s="11">
        <v>246</v>
      </c>
      <c r="D69" s="11">
        <v>106</v>
      </c>
      <c r="E69" s="11">
        <v>2</v>
      </c>
      <c r="F69" s="11">
        <v>16</v>
      </c>
      <c r="G69" s="11">
        <v>0</v>
      </c>
      <c r="H69" s="23">
        <f t="shared" si="7"/>
        <v>370</v>
      </c>
      <c r="I69" s="23">
        <f t="shared" si="9"/>
        <v>16</v>
      </c>
      <c r="J69" s="23">
        <f t="shared" si="8"/>
        <v>386</v>
      </c>
    </row>
    <row r="70" spans="1:10" x14ac:dyDescent="0.25">
      <c r="A70" s="22" t="str">
        <f t="shared" si="6"/>
        <v>Town of Greenburgh - 73</v>
      </c>
      <c r="B70" s="11">
        <v>40073</v>
      </c>
      <c r="C70" s="11">
        <v>457</v>
      </c>
      <c r="D70" s="11">
        <v>151</v>
      </c>
      <c r="E70" s="11">
        <v>8</v>
      </c>
      <c r="F70" s="11">
        <v>24</v>
      </c>
      <c r="G70" s="11">
        <v>0</v>
      </c>
      <c r="H70" s="23">
        <f t="shared" si="7"/>
        <v>640</v>
      </c>
      <c r="I70" s="23">
        <f t="shared" si="9"/>
        <v>25</v>
      </c>
      <c r="J70" s="23">
        <f t="shared" si="8"/>
        <v>665</v>
      </c>
    </row>
    <row r="71" spans="1:10" x14ac:dyDescent="0.25">
      <c r="A71" s="22" t="str">
        <f t="shared" si="6"/>
        <v>Town of Greenburgh - 74</v>
      </c>
      <c r="B71" s="11">
        <v>40074</v>
      </c>
      <c r="C71" s="11">
        <v>346</v>
      </c>
      <c r="D71" s="11">
        <v>121</v>
      </c>
      <c r="E71" s="11">
        <v>17</v>
      </c>
      <c r="F71" s="11">
        <v>38</v>
      </c>
      <c r="G71" s="11">
        <v>0</v>
      </c>
      <c r="H71" s="23">
        <f t="shared" si="7"/>
        <v>522</v>
      </c>
      <c r="I71" s="23">
        <f t="shared" si="9"/>
        <v>28</v>
      </c>
      <c r="J71" s="23">
        <f t="shared" si="8"/>
        <v>550</v>
      </c>
    </row>
    <row r="72" spans="1:10" x14ac:dyDescent="0.25">
      <c r="A72" s="22" t="str">
        <f t="shared" si="6"/>
        <v>Town of Greenburgh - 76</v>
      </c>
      <c r="B72" s="11">
        <v>40076</v>
      </c>
      <c r="C72" s="11">
        <v>227</v>
      </c>
      <c r="D72" s="11">
        <v>91</v>
      </c>
      <c r="E72" s="11">
        <v>8</v>
      </c>
      <c r="F72" s="11">
        <v>24</v>
      </c>
      <c r="G72" s="11">
        <v>1</v>
      </c>
      <c r="H72" s="23">
        <f t="shared" si="7"/>
        <v>351</v>
      </c>
      <c r="I72" s="23">
        <f t="shared" si="9"/>
        <v>17</v>
      </c>
      <c r="J72" s="23">
        <f t="shared" si="8"/>
        <v>368</v>
      </c>
    </row>
    <row r="73" spans="1:10" x14ac:dyDescent="0.25">
      <c r="A73" s="22" t="str">
        <f t="shared" si="6"/>
        <v>Town of Greenburgh - 77</v>
      </c>
      <c r="B73" s="11">
        <v>40077</v>
      </c>
      <c r="C73" s="11">
        <v>280</v>
      </c>
      <c r="D73" s="11">
        <v>155</v>
      </c>
      <c r="E73" s="11">
        <v>15</v>
      </c>
      <c r="F73" s="11">
        <v>15</v>
      </c>
      <c r="G73" s="11">
        <v>1</v>
      </c>
      <c r="H73" s="23">
        <f t="shared" si="7"/>
        <v>466</v>
      </c>
      <c r="I73" s="23">
        <f t="shared" si="9"/>
        <v>23</v>
      </c>
      <c r="J73" s="23">
        <f t="shared" si="8"/>
        <v>489</v>
      </c>
    </row>
    <row r="74" spans="1:10" x14ac:dyDescent="0.25">
      <c r="A74" s="22" t="str">
        <f t="shared" si="6"/>
        <v>Town of Greenburgh - 78</v>
      </c>
      <c r="B74" s="11">
        <v>40078</v>
      </c>
      <c r="C74" s="11">
        <v>363</v>
      </c>
      <c r="D74" s="11">
        <v>54</v>
      </c>
      <c r="E74" s="11">
        <v>2</v>
      </c>
      <c r="F74" s="11">
        <v>9</v>
      </c>
      <c r="G74" s="11">
        <v>0</v>
      </c>
      <c r="H74" s="23">
        <f t="shared" si="7"/>
        <v>428</v>
      </c>
      <c r="I74" s="23">
        <f t="shared" si="9"/>
        <v>26</v>
      </c>
      <c r="J74" s="23">
        <f t="shared" si="8"/>
        <v>454</v>
      </c>
    </row>
    <row r="75" spans="1:10" x14ac:dyDescent="0.25">
      <c r="A75" s="22" t="str">
        <f t="shared" si="6"/>
        <v>Town of Greenburgh - 79</v>
      </c>
      <c r="B75" s="11">
        <v>40079</v>
      </c>
      <c r="C75" s="11">
        <v>504</v>
      </c>
      <c r="D75" s="11">
        <v>141</v>
      </c>
      <c r="E75" s="11">
        <v>8</v>
      </c>
      <c r="F75" s="11">
        <v>28</v>
      </c>
      <c r="G75" s="11">
        <v>0</v>
      </c>
      <c r="H75" s="23">
        <f t="shared" si="7"/>
        <v>681</v>
      </c>
      <c r="I75" s="23">
        <f t="shared" si="9"/>
        <v>22</v>
      </c>
      <c r="J75" s="23">
        <f t="shared" si="8"/>
        <v>703</v>
      </c>
    </row>
    <row r="76" spans="1:10" x14ac:dyDescent="0.25">
      <c r="A76" s="22" t="str">
        <f t="shared" si="6"/>
        <v>Town of Greenburgh - 80</v>
      </c>
      <c r="B76" s="11">
        <v>40080</v>
      </c>
      <c r="C76" s="11">
        <v>161</v>
      </c>
      <c r="D76" s="11">
        <v>43</v>
      </c>
      <c r="E76" s="11">
        <v>7</v>
      </c>
      <c r="F76" s="11">
        <v>10</v>
      </c>
      <c r="G76" s="11">
        <v>0</v>
      </c>
      <c r="H76" s="23">
        <f t="shared" si="7"/>
        <v>221</v>
      </c>
      <c r="I76" s="23">
        <f t="shared" si="9"/>
        <v>5</v>
      </c>
      <c r="J76" s="23">
        <f t="shared" si="8"/>
        <v>226</v>
      </c>
    </row>
    <row r="77" spans="1:10" ht="13.8" thickBot="1" x14ac:dyDescent="0.3">
      <c r="A77" s="18" t="str">
        <f t="shared" si="6"/>
        <v>Town of Greenburgh - 81</v>
      </c>
      <c r="B77" s="19">
        <v>40081</v>
      </c>
      <c r="C77" s="19">
        <v>211</v>
      </c>
      <c r="D77" s="19">
        <v>27</v>
      </c>
      <c r="E77" s="19">
        <v>2</v>
      </c>
      <c r="F77" s="19">
        <v>6</v>
      </c>
      <c r="G77" s="19">
        <v>0</v>
      </c>
      <c r="H77" s="19">
        <f t="shared" si="7"/>
        <v>246</v>
      </c>
      <c r="I77" s="19">
        <f t="shared" si="9"/>
        <v>23</v>
      </c>
      <c r="J77" s="19">
        <f t="shared" si="8"/>
        <v>269</v>
      </c>
    </row>
    <row r="78" spans="1:10" x14ac:dyDescent="0.25">
      <c r="A78" s="22"/>
      <c r="B78" s="13" t="s">
        <v>977</v>
      </c>
      <c r="C78" s="11">
        <f>SUM(C3:C77)</f>
        <v>22403</v>
      </c>
      <c r="D78" s="11">
        <f t="shared" ref="D78:J78" si="10">SUM(D3:D77)</f>
        <v>8131</v>
      </c>
      <c r="E78" s="11">
        <f t="shared" si="10"/>
        <v>627</v>
      </c>
      <c r="F78" s="11">
        <f t="shared" si="10"/>
        <v>1743</v>
      </c>
      <c r="G78" s="11">
        <f t="shared" si="10"/>
        <v>15</v>
      </c>
      <c r="H78" s="11">
        <f t="shared" si="10"/>
        <v>32919</v>
      </c>
      <c r="I78" s="11">
        <f t="shared" si="10"/>
        <v>1683</v>
      </c>
      <c r="J78" s="11">
        <f t="shared" si="10"/>
        <v>34602</v>
      </c>
    </row>
    <row r="79" spans="1:10" x14ac:dyDescent="0.25">
      <c r="A79" s="22" t="str">
        <f t="shared" si="6"/>
        <v>Town of Mount Pleasant - 1</v>
      </c>
      <c r="B79" s="11">
        <v>90001</v>
      </c>
      <c r="C79" s="11">
        <v>122</v>
      </c>
      <c r="D79" s="11">
        <v>69</v>
      </c>
      <c r="E79" s="11">
        <v>4</v>
      </c>
      <c r="F79" s="11">
        <v>4</v>
      </c>
      <c r="G79" s="11">
        <v>0</v>
      </c>
      <c r="H79" s="23">
        <f t="shared" si="7"/>
        <v>199</v>
      </c>
      <c r="I79" s="23">
        <f t="shared" si="9"/>
        <v>20</v>
      </c>
      <c r="J79" s="23">
        <f t="shared" si="8"/>
        <v>219</v>
      </c>
    </row>
    <row r="80" spans="1:10" x14ac:dyDescent="0.25">
      <c r="A80" s="22" t="str">
        <f t="shared" si="6"/>
        <v>Town of Mount Pleasant - 2</v>
      </c>
      <c r="B80" s="11">
        <v>90002</v>
      </c>
      <c r="C80" s="11">
        <v>188</v>
      </c>
      <c r="D80" s="11">
        <v>47</v>
      </c>
      <c r="E80" s="11">
        <v>6</v>
      </c>
      <c r="F80" s="11">
        <v>4</v>
      </c>
      <c r="G80" s="11">
        <v>0</v>
      </c>
      <c r="H80" s="23">
        <f t="shared" si="7"/>
        <v>245</v>
      </c>
      <c r="I80" s="23">
        <f t="shared" si="9"/>
        <v>27</v>
      </c>
      <c r="J80" s="23">
        <f t="shared" si="8"/>
        <v>272</v>
      </c>
    </row>
    <row r="81" spans="1:10" x14ac:dyDescent="0.25">
      <c r="A81" s="22" t="str">
        <f t="shared" si="6"/>
        <v>Town of Mount Pleasant - 3</v>
      </c>
      <c r="B81" s="11">
        <v>90003</v>
      </c>
      <c r="C81" s="11">
        <v>105</v>
      </c>
      <c r="D81" s="11">
        <v>56</v>
      </c>
      <c r="E81" s="11">
        <v>3</v>
      </c>
      <c r="F81" s="11">
        <v>14</v>
      </c>
      <c r="G81" s="11">
        <v>0</v>
      </c>
      <c r="H81" s="23">
        <f t="shared" si="7"/>
        <v>178</v>
      </c>
      <c r="I81" s="23">
        <f t="shared" si="9"/>
        <v>19</v>
      </c>
      <c r="J81" s="23">
        <f t="shared" si="8"/>
        <v>197</v>
      </c>
    </row>
    <row r="82" spans="1:10" x14ac:dyDescent="0.25">
      <c r="A82" s="22" t="str">
        <f t="shared" si="6"/>
        <v>Town of Mount Pleasant - 4</v>
      </c>
      <c r="B82" s="11">
        <v>90004</v>
      </c>
      <c r="C82" s="11">
        <v>96</v>
      </c>
      <c r="D82" s="11">
        <v>55</v>
      </c>
      <c r="E82" s="11">
        <v>4</v>
      </c>
      <c r="F82" s="11">
        <v>14</v>
      </c>
      <c r="G82" s="11">
        <v>0</v>
      </c>
      <c r="H82" s="23">
        <f t="shared" ref="H82:H133" si="11">SUM(C82:G82)</f>
        <v>169</v>
      </c>
      <c r="I82" s="23">
        <f t="shared" ref="I82:I133" si="12">SUM(J82-H82)</f>
        <v>12</v>
      </c>
      <c r="J82" s="23">
        <f t="shared" ref="J82:J133" si="13">VLOOKUP(B82,KEY,2,FALSE)</f>
        <v>181</v>
      </c>
    </row>
    <row r="83" spans="1:10" x14ac:dyDescent="0.25">
      <c r="A83" s="22" t="str">
        <f t="shared" si="6"/>
        <v>Town of Mount Pleasant - 5</v>
      </c>
      <c r="B83" s="11">
        <v>90005</v>
      </c>
      <c r="C83" s="11">
        <v>195</v>
      </c>
      <c r="D83" s="11">
        <v>79</v>
      </c>
      <c r="E83" s="11">
        <v>8</v>
      </c>
      <c r="F83" s="11">
        <v>14</v>
      </c>
      <c r="G83" s="11">
        <v>0</v>
      </c>
      <c r="H83" s="23">
        <f t="shared" si="11"/>
        <v>296</v>
      </c>
      <c r="I83" s="23">
        <f t="shared" si="12"/>
        <v>10</v>
      </c>
      <c r="J83" s="23">
        <f t="shared" si="13"/>
        <v>306</v>
      </c>
    </row>
    <row r="84" spans="1:10" x14ac:dyDescent="0.25">
      <c r="A84" s="22" t="str">
        <f t="shared" si="6"/>
        <v>Town of Mount Pleasant - 6</v>
      </c>
      <c r="B84" s="11">
        <v>90006</v>
      </c>
      <c r="C84" s="11">
        <v>367</v>
      </c>
      <c r="D84" s="11">
        <v>100</v>
      </c>
      <c r="E84" s="11">
        <v>6</v>
      </c>
      <c r="F84" s="11">
        <v>13</v>
      </c>
      <c r="G84" s="11">
        <v>0</v>
      </c>
      <c r="H84" s="23">
        <f t="shared" si="11"/>
        <v>486</v>
      </c>
      <c r="I84" s="23">
        <f t="shared" si="12"/>
        <v>18</v>
      </c>
      <c r="J84" s="23">
        <f t="shared" si="13"/>
        <v>504</v>
      </c>
    </row>
    <row r="85" spans="1:10" x14ac:dyDescent="0.25">
      <c r="A85" s="22" t="str">
        <f t="shared" si="6"/>
        <v>Town of Mount Pleasant - 7</v>
      </c>
      <c r="B85" s="11">
        <v>90007</v>
      </c>
      <c r="C85" s="11">
        <v>324</v>
      </c>
      <c r="D85" s="11">
        <v>190</v>
      </c>
      <c r="E85" s="11">
        <v>23</v>
      </c>
      <c r="F85" s="11">
        <v>45</v>
      </c>
      <c r="G85" s="11">
        <v>0</v>
      </c>
      <c r="H85" s="23">
        <f t="shared" si="11"/>
        <v>582</v>
      </c>
      <c r="I85" s="23">
        <f t="shared" si="12"/>
        <v>25</v>
      </c>
      <c r="J85" s="23">
        <f t="shared" si="13"/>
        <v>607</v>
      </c>
    </row>
    <row r="86" spans="1:10" x14ac:dyDescent="0.25">
      <c r="A86" s="22" t="str">
        <f t="shared" si="6"/>
        <v>Town of Mount Pleasant - 9</v>
      </c>
      <c r="B86" s="11">
        <v>90009</v>
      </c>
      <c r="C86" s="11">
        <v>212</v>
      </c>
      <c r="D86" s="11">
        <v>166</v>
      </c>
      <c r="E86" s="11">
        <v>12</v>
      </c>
      <c r="F86" s="11">
        <v>17</v>
      </c>
      <c r="G86" s="11">
        <v>0</v>
      </c>
      <c r="H86" s="23">
        <f t="shared" si="11"/>
        <v>407</v>
      </c>
      <c r="I86" s="23">
        <f t="shared" si="12"/>
        <v>17</v>
      </c>
      <c r="J86" s="23">
        <f t="shared" si="13"/>
        <v>424</v>
      </c>
    </row>
    <row r="87" spans="1:10" x14ac:dyDescent="0.25">
      <c r="A87" s="22" t="str">
        <f t="shared" si="6"/>
        <v>Town of Mount Pleasant - 10</v>
      </c>
      <c r="B87" s="11">
        <v>90010</v>
      </c>
      <c r="C87" s="11">
        <v>107</v>
      </c>
      <c r="D87" s="11">
        <v>170</v>
      </c>
      <c r="E87" s="11">
        <v>11</v>
      </c>
      <c r="F87" s="11">
        <v>9</v>
      </c>
      <c r="G87" s="11">
        <v>0</v>
      </c>
      <c r="H87" s="23">
        <f t="shared" si="11"/>
        <v>297</v>
      </c>
      <c r="I87" s="23">
        <f t="shared" si="12"/>
        <v>11</v>
      </c>
      <c r="J87" s="23">
        <f t="shared" si="13"/>
        <v>308</v>
      </c>
    </row>
    <row r="88" spans="1:10" x14ac:dyDescent="0.25">
      <c r="A88" s="22" t="str">
        <f t="shared" si="6"/>
        <v>Town of Mount Pleasant - 11</v>
      </c>
      <c r="B88" s="11">
        <v>90011</v>
      </c>
      <c r="C88" s="11">
        <v>137</v>
      </c>
      <c r="D88" s="11">
        <v>243</v>
      </c>
      <c r="E88" s="11">
        <v>31</v>
      </c>
      <c r="F88" s="11">
        <v>10</v>
      </c>
      <c r="G88" s="11">
        <v>0</v>
      </c>
      <c r="H88" s="23">
        <f t="shared" si="11"/>
        <v>421</v>
      </c>
      <c r="I88" s="23">
        <f t="shared" si="12"/>
        <v>17</v>
      </c>
      <c r="J88" s="23">
        <f t="shared" si="13"/>
        <v>438</v>
      </c>
    </row>
    <row r="89" spans="1:10" x14ac:dyDescent="0.25">
      <c r="A89" s="22" t="str">
        <f t="shared" si="6"/>
        <v>Town of Mount Pleasant - 12</v>
      </c>
      <c r="B89" s="11">
        <v>90012</v>
      </c>
      <c r="C89" s="11">
        <v>152</v>
      </c>
      <c r="D89" s="11">
        <v>264</v>
      </c>
      <c r="E89" s="11">
        <v>21</v>
      </c>
      <c r="F89" s="11">
        <v>7</v>
      </c>
      <c r="G89" s="11">
        <v>0</v>
      </c>
      <c r="H89" s="23">
        <f t="shared" si="11"/>
        <v>444</v>
      </c>
      <c r="I89" s="23">
        <f t="shared" si="12"/>
        <v>27</v>
      </c>
      <c r="J89" s="23">
        <f t="shared" si="13"/>
        <v>471</v>
      </c>
    </row>
    <row r="90" spans="1:10" x14ac:dyDescent="0.25">
      <c r="A90" s="22" t="str">
        <f t="shared" si="6"/>
        <v>Town of Mount Pleasant - 13</v>
      </c>
      <c r="B90" s="11">
        <v>90013</v>
      </c>
      <c r="C90" s="11">
        <v>401</v>
      </c>
      <c r="D90" s="11">
        <v>222</v>
      </c>
      <c r="E90" s="11">
        <v>22</v>
      </c>
      <c r="F90" s="11">
        <v>31</v>
      </c>
      <c r="G90" s="11">
        <v>0</v>
      </c>
      <c r="H90" s="23">
        <f t="shared" si="11"/>
        <v>676</v>
      </c>
      <c r="I90" s="23">
        <f t="shared" si="12"/>
        <v>35</v>
      </c>
      <c r="J90" s="23">
        <f t="shared" si="13"/>
        <v>711</v>
      </c>
    </row>
    <row r="91" spans="1:10" x14ac:dyDescent="0.25">
      <c r="A91" s="22" t="str">
        <f t="shared" si="6"/>
        <v>Town of Mount Pleasant - 14</v>
      </c>
      <c r="B91" s="11">
        <v>90014</v>
      </c>
      <c r="C91" s="11">
        <v>419</v>
      </c>
      <c r="D91" s="11">
        <v>205</v>
      </c>
      <c r="E91" s="11">
        <v>20</v>
      </c>
      <c r="F91" s="11">
        <v>29</v>
      </c>
      <c r="G91" s="11">
        <v>0</v>
      </c>
      <c r="H91" s="23">
        <f t="shared" si="11"/>
        <v>673</v>
      </c>
      <c r="I91" s="23">
        <f t="shared" si="12"/>
        <v>30</v>
      </c>
      <c r="J91" s="23">
        <f t="shared" si="13"/>
        <v>703</v>
      </c>
    </row>
    <row r="92" spans="1:10" x14ac:dyDescent="0.25">
      <c r="A92" s="22" t="str">
        <f t="shared" si="6"/>
        <v>Town of Mount Pleasant - 15</v>
      </c>
      <c r="B92" s="11">
        <v>90015</v>
      </c>
      <c r="C92" s="11">
        <v>365</v>
      </c>
      <c r="D92" s="11">
        <v>199</v>
      </c>
      <c r="E92" s="11">
        <v>17</v>
      </c>
      <c r="F92" s="11">
        <v>27</v>
      </c>
      <c r="G92" s="11">
        <v>0</v>
      </c>
      <c r="H92" s="23">
        <f t="shared" si="11"/>
        <v>608</v>
      </c>
      <c r="I92" s="23">
        <f t="shared" si="12"/>
        <v>27</v>
      </c>
      <c r="J92" s="23">
        <f t="shared" si="13"/>
        <v>635</v>
      </c>
    </row>
    <row r="93" spans="1:10" x14ac:dyDescent="0.25">
      <c r="A93" s="22" t="str">
        <f t="shared" si="6"/>
        <v>Town of Mount Pleasant - 16</v>
      </c>
      <c r="B93" s="11">
        <v>90016</v>
      </c>
      <c r="C93" s="11">
        <v>362</v>
      </c>
      <c r="D93" s="11">
        <v>219</v>
      </c>
      <c r="E93" s="11">
        <v>17</v>
      </c>
      <c r="F93" s="11">
        <v>29</v>
      </c>
      <c r="G93" s="11">
        <v>0</v>
      </c>
      <c r="H93" s="23">
        <f t="shared" si="11"/>
        <v>627</v>
      </c>
      <c r="I93" s="23">
        <f t="shared" si="12"/>
        <v>13</v>
      </c>
      <c r="J93" s="23">
        <f t="shared" si="13"/>
        <v>640</v>
      </c>
    </row>
    <row r="94" spans="1:10" x14ac:dyDescent="0.25">
      <c r="A94" s="22" t="str">
        <f t="shared" si="6"/>
        <v>Town of Mount Pleasant - 17</v>
      </c>
      <c r="B94" s="11">
        <v>90017</v>
      </c>
      <c r="C94" s="11">
        <v>247</v>
      </c>
      <c r="D94" s="11">
        <v>111</v>
      </c>
      <c r="E94" s="11">
        <v>10</v>
      </c>
      <c r="F94" s="11">
        <v>15</v>
      </c>
      <c r="G94" s="11">
        <v>0</v>
      </c>
      <c r="H94" s="23">
        <f t="shared" si="11"/>
        <v>383</v>
      </c>
      <c r="I94" s="23">
        <f t="shared" si="12"/>
        <v>24</v>
      </c>
      <c r="J94" s="23">
        <f t="shared" si="13"/>
        <v>407</v>
      </c>
    </row>
    <row r="95" spans="1:10" x14ac:dyDescent="0.25">
      <c r="A95" s="22" t="str">
        <f t="shared" si="6"/>
        <v>Town of Mount Pleasant - 18</v>
      </c>
      <c r="B95" s="11">
        <v>90018</v>
      </c>
      <c r="C95" s="11">
        <v>237</v>
      </c>
      <c r="D95" s="11">
        <v>263</v>
      </c>
      <c r="E95" s="11">
        <v>35</v>
      </c>
      <c r="F95" s="11">
        <v>23</v>
      </c>
      <c r="G95" s="11">
        <v>0</v>
      </c>
      <c r="H95" s="23">
        <f t="shared" si="11"/>
        <v>558</v>
      </c>
      <c r="I95" s="23">
        <f t="shared" si="12"/>
        <v>27</v>
      </c>
      <c r="J95" s="23">
        <f t="shared" si="13"/>
        <v>585</v>
      </c>
    </row>
    <row r="96" spans="1:10" x14ac:dyDescent="0.25">
      <c r="A96" s="22" t="str">
        <f t="shared" si="6"/>
        <v>Town of Mount Pleasant - 19</v>
      </c>
      <c r="B96" s="11">
        <v>90019</v>
      </c>
      <c r="C96" s="11">
        <v>168</v>
      </c>
      <c r="D96" s="11">
        <v>302</v>
      </c>
      <c r="E96" s="11">
        <v>25</v>
      </c>
      <c r="F96" s="11">
        <v>10</v>
      </c>
      <c r="G96" s="11">
        <v>0</v>
      </c>
      <c r="H96" s="23">
        <f t="shared" si="11"/>
        <v>505</v>
      </c>
      <c r="I96" s="23">
        <f t="shared" si="12"/>
        <v>31</v>
      </c>
      <c r="J96" s="23">
        <f t="shared" si="13"/>
        <v>536</v>
      </c>
    </row>
    <row r="97" spans="1:10" x14ac:dyDescent="0.25">
      <c r="A97" s="22" t="str">
        <f t="shared" si="6"/>
        <v>Town of Mount Pleasant - 20</v>
      </c>
      <c r="B97" s="11">
        <v>90020</v>
      </c>
      <c r="C97" s="11">
        <v>252</v>
      </c>
      <c r="D97" s="11">
        <v>211</v>
      </c>
      <c r="E97" s="11">
        <v>18</v>
      </c>
      <c r="F97" s="11">
        <v>19</v>
      </c>
      <c r="G97" s="11">
        <v>0</v>
      </c>
      <c r="H97" s="23">
        <f t="shared" si="11"/>
        <v>500</v>
      </c>
      <c r="I97" s="23">
        <f t="shared" si="12"/>
        <v>25</v>
      </c>
      <c r="J97" s="23">
        <f t="shared" si="13"/>
        <v>525</v>
      </c>
    </row>
    <row r="98" spans="1:10" x14ac:dyDescent="0.25">
      <c r="A98" s="22" t="str">
        <f t="shared" si="6"/>
        <v>Town of Mount Pleasant - 22</v>
      </c>
      <c r="B98" s="11">
        <v>90022</v>
      </c>
      <c r="C98" s="11">
        <v>232</v>
      </c>
      <c r="D98" s="11">
        <v>176</v>
      </c>
      <c r="E98" s="11">
        <v>15</v>
      </c>
      <c r="F98" s="11">
        <v>16</v>
      </c>
      <c r="G98" s="11">
        <v>0</v>
      </c>
      <c r="H98" s="23">
        <f t="shared" si="11"/>
        <v>439</v>
      </c>
      <c r="I98" s="23">
        <f t="shared" si="12"/>
        <v>13</v>
      </c>
      <c r="J98" s="23">
        <f t="shared" si="13"/>
        <v>452</v>
      </c>
    </row>
    <row r="99" spans="1:10" x14ac:dyDescent="0.25">
      <c r="A99" s="22" t="str">
        <f t="shared" si="6"/>
        <v>Town of Mount Pleasant - 23</v>
      </c>
      <c r="B99" s="11">
        <v>90023</v>
      </c>
      <c r="C99" s="11">
        <v>14</v>
      </c>
      <c r="D99" s="11">
        <v>12</v>
      </c>
      <c r="E99" s="11">
        <v>0</v>
      </c>
      <c r="F99" s="11">
        <v>2</v>
      </c>
      <c r="G99" s="11">
        <v>0</v>
      </c>
      <c r="H99" s="23">
        <f t="shared" si="11"/>
        <v>28</v>
      </c>
      <c r="I99" s="23">
        <f t="shared" si="12"/>
        <v>4</v>
      </c>
      <c r="J99" s="23">
        <f t="shared" si="13"/>
        <v>32</v>
      </c>
    </row>
    <row r="100" spans="1:10" x14ac:dyDescent="0.25">
      <c r="A100" s="22" t="str">
        <f t="shared" si="6"/>
        <v>Town of Mount Pleasant - 24</v>
      </c>
      <c r="B100" s="11">
        <v>90024</v>
      </c>
      <c r="C100" s="11">
        <v>123</v>
      </c>
      <c r="D100" s="11">
        <v>249</v>
      </c>
      <c r="E100" s="11">
        <v>16</v>
      </c>
      <c r="F100" s="11">
        <v>17</v>
      </c>
      <c r="G100" s="11">
        <v>0</v>
      </c>
      <c r="H100" s="23">
        <f t="shared" si="11"/>
        <v>405</v>
      </c>
      <c r="I100" s="23">
        <f t="shared" si="12"/>
        <v>25</v>
      </c>
      <c r="J100" s="23">
        <f t="shared" si="13"/>
        <v>430</v>
      </c>
    </row>
    <row r="101" spans="1:10" x14ac:dyDescent="0.25">
      <c r="A101" s="22" t="str">
        <f t="shared" si="6"/>
        <v>Town of Mount Pleasant - 25</v>
      </c>
      <c r="B101" s="11">
        <v>90025</v>
      </c>
      <c r="C101" s="11">
        <v>299</v>
      </c>
      <c r="D101" s="11">
        <v>196</v>
      </c>
      <c r="E101" s="11">
        <v>16</v>
      </c>
      <c r="F101" s="11">
        <v>12</v>
      </c>
      <c r="G101" s="11">
        <v>0</v>
      </c>
      <c r="H101" s="23">
        <f t="shared" si="11"/>
        <v>523</v>
      </c>
      <c r="I101" s="23">
        <f t="shared" si="12"/>
        <v>15</v>
      </c>
      <c r="J101" s="23">
        <f t="shared" si="13"/>
        <v>538</v>
      </c>
    </row>
    <row r="102" spans="1:10" x14ac:dyDescent="0.25">
      <c r="A102" s="22" t="str">
        <f t="shared" si="6"/>
        <v>Town of Mount Pleasant - 26</v>
      </c>
      <c r="B102" s="11">
        <v>90026</v>
      </c>
      <c r="C102" s="11">
        <v>95</v>
      </c>
      <c r="D102" s="11">
        <v>252</v>
      </c>
      <c r="E102" s="11">
        <v>23</v>
      </c>
      <c r="F102" s="11">
        <v>9</v>
      </c>
      <c r="G102" s="11">
        <v>0</v>
      </c>
      <c r="H102" s="23">
        <f t="shared" si="11"/>
        <v>379</v>
      </c>
      <c r="I102" s="23">
        <f t="shared" si="12"/>
        <v>28</v>
      </c>
      <c r="J102" s="23">
        <f t="shared" si="13"/>
        <v>407</v>
      </c>
    </row>
    <row r="103" spans="1:10" x14ac:dyDescent="0.25">
      <c r="A103" s="22" t="str">
        <f t="shared" si="6"/>
        <v>Town of Mount Pleasant - 27</v>
      </c>
      <c r="B103" s="11">
        <v>90027</v>
      </c>
      <c r="C103" s="11">
        <v>100</v>
      </c>
      <c r="D103" s="11">
        <v>193</v>
      </c>
      <c r="E103" s="11">
        <v>13</v>
      </c>
      <c r="F103" s="11">
        <v>15</v>
      </c>
      <c r="G103" s="11">
        <v>0</v>
      </c>
      <c r="H103" s="23">
        <f t="shared" si="11"/>
        <v>321</v>
      </c>
      <c r="I103" s="23">
        <f t="shared" si="12"/>
        <v>14</v>
      </c>
      <c r="J103" s="23">
        <f t="shared" si="13"/>
        <v>335</v>
      </c>
    </row>
    <row r="104" spans="1:10" x14ac:dyDescent="0.25">
      <c r="A104" s="22" t="str">
        <f t="shared" si="6"/>
        <v>Town of Mount Pleasant - 28</v>
      </c>
      <c r="B104" s="11">
        <v>90028</v>
      </c>
      <c r="C104" s="11">
        <v>138</v>
      </c>
      <c r="D104" s="11">
        <v>260</v>
      </c>
      <c r="E104" s="11">
        <v>10</v>
      </c>
      <c r="F104" s="11">
        <v>6</v>
      </c>
      <c r="G104" s="11">
        <v>0</v>
      </c>
      <c r="H104" s="23">
        <f t="shared" si="11"/>
        <v>414</v>
      </c>
      <c r="I104" s="23">
        <f t="shared" si="12"/>
        <v>27</v>
      </c>
      <c r="J104" s="23">
        <f t="shared" si="13"/>
        <v>441</v>
      </c>
    </row>
    <row r="105" spans="1:10" x14ac:dyDescent="0.25">
      <c r="A105" s="22" t="str">
        <f t="shared" si="6"/>
        <v>Town of Mount Pleasant - 29</v>
      </c>
      <c r="B105" s="11">
        <v>90029</v>
      </c>
      <c r="C105" s="11">
        <v>76</v>
      </c>
      <c r="D105" s="11">
        <v>221</v>
      </c>
      <c r="E105" s="11">
        <v>11</v>
      </c>
      <c r="F105" s="11">
        <v>2</v>
      </c>
      <c r="G105" s="11">
        <v>0</v>
      </c>
      <c r="H105" s="23">
        <f t="shared" si="11"/>
        <v>310</v>
      </c>
      <c r="I105" s="23">
        <f t="shared" si="12"/>
        <v>21</v>
      </c>
      <c r="J105" s="23">
        <f t="shared" si="13"/>
        <v>331</v>
      </c>
    </row>
    <row r="106" spans="1:10" x14ac:dyDescent="0.25">
      <c r="A106" s="22" t="str">
        <f t="shared" si="6"/>
        <v>Town of Mount Pleasant - 30</v>
      </c>
      <c r="B106" s="11">
        <v>90030</v>
      </c>
      <c r="C106" s="11">
        <v>347</v>
      </c>
      <c r="D106" s="11">
        <v>250</v>
      </c>
      <c r="E106" s="11">
        <v>20</v>
      </c>
      <c r="F106" s="11">
        <v>15</v>
      </c>
      <c r="G106" s="11">
        <v>0</v>
      </c>
      <c r="H106" s="23">
        <f t="shared" si="11"/>
        <v>632</v>
      </c>
      <c r="I106" s="23">
        <f t="shared" si="12"/>
        <v>24</v>
      </c>
      <c r="J106" s="23">
        <f t="shared" si="13"/>
        <v>656</v>
      </c>
    </row>
    <row r="107" spans="1:10" x14ac:dyDescent="0.25">
      <c r="A107" s="22" t="str">
        <f t="shared" si="6"/>
        <v>Town of Mount Pleasant - 31</v>
      </c>
      <c r="B107" s="11">
        <v>90031</v>
      </c>
      <c r="C107" s="11">
        <v>181</v>
      </c>
      <c r="D107" s="11">
        <v>103</v>
      </c>
      <c r="E107" s="11">
        <v>14</v>
      </c>
      <c r="F107" s="11">
        <v>23</v>
      </c>
      <c r="G107" s="11">
        <v>0</v>
      </c>
      <c r="H107" s="23">
        <f t="shared" si="11"/>
        <v>321</v>
      </c>
      <c r="I107" s="23">
        <f t="shared" si="12"/>
        <v>18</v>
      </c>
      <c r="J107" s="23">
        <f t="shared" si="13"/>
        <v>339</v>
      </c>
    </row>
    <row r="108" spans="1:10" x14ac:dyDescent="0.25">
      <c r="A108" s="22" t="str">
        <f t="shared" si="6"/>
        <v>Town of Mount Pleasant - 32</v>
      </c>
      <c r="B108" s="11">
        <v>90032</v>
      </c>
      <c r="C108" s="11">
        <v>422</v>
      </c>
      <c r="D108" s="11">
        <v>201</v>
      </c>
      <c r="E108" s="11">
        <v>9</v>
      </c>
      <c r="F108" s="11">
        <v>16</v>
      </c>
      <c r="G108" s="11">
        <v>0</v>
      </c>
      <c r="H108" s="23">
        <f t="shared" si="11"/>
        <v>648</v>
      </c>
      <c r="I108" s="23">
        <f t="shared" si="12"/>
        <v>15</v>
      </c>
      <c r="J108" s="23">
        <f t="shared" si="13"/>
        <v>663</v>
      </c>
    </row>
    <row r="109" spans="1:10" x14ac:dyDescent="0.25">
      <c r="A109" s="22" t="str">
        <f t="shared" si="6"/>
        <v>Town of Mount Pleasant - 33</v>
      </c>
      <c r="B109" s="11">
        <v>90033</v>
      </c>
      <c r="C109" s="11">
        <v>410</v>
      </c>
      <c r="D109" s="11">
        <v>67</v>
      </c>
      <c r="E109" s="11">
        <v>9</v>
      </c>
      <c r="F109" s="11">
        <v>25</v>
      </c>
      <c r="G109" s="11">
        <v>0</v>
      </c>
      <c r="H109" s="23">
        <f t="shared" si="11"/>
        <v>511</v>
      </c>
      <c r="I109" s="23">
        <f t="shared" si="12"/>
        <v>31</v>
      </c>
      <c r="J109" s="23">
        <f t="shared" si="13"/>
        <v>542</v>
      </c>
    </row>
    <row r="110" spans="1:10" x14ac:dyDescent="0.25">
      <c r="A110" s="22" t="str">
        <f t="shared" si="6"/>
        <v>Town of Mount Pleasant - 34</v>
      </c>
      <c r="B110" s="11">
        <v>90034</v>
      </c>
      <c r="C110" s="11">
        <v>87</v>
      </c>
      <c r="D110" s="11">
        <v>166</v>
      </c>
      <c r="E110" s="11">
        <v>14</v>
      </c>
      <c r="F110" s="11">
        <v>7</v>
      </c>
      <c r="G110" s="11">
        <v>0</v>
      </c>
      <c r="H110" s="23">
        <f t="shared" si="11"/>
        <v>274</v>
      </c>
      <c r="I110" s="23">
        <f t="shared" si="12"/>
        <v>17</v>
      </c>
      <c r="J110" s="23">
        <f t="shared" si="13"/>
        <v>291</v>
      </c>
    </row>
    <row r="111" spans="1:10" x14ac:dyDescent="0.25">
      <c r="A111" s="22" t="str">
        <f t="shared" si="6"/>
        <v>Town of Mount Pleasant - 35</v>
      </c>
      <c r="B111" s="11">
        <v>90035</v>
      </c>
      <c r="C111" s="11">
        <v>114</v>
      </c>
      <c r="D111" s="11">
        <v>225</v>
      </c>
      <c r="E111" s="11">
        <v>26</v>
      </c>
      <c r="F111" s="11">
        <v>6</v>
      </c>
      <c r="G111" s="11">
        <v>0</v>
      </c>
      <c r="H111" s="23">
        <f t="shared" si="11"/>
        <v>371</v>
      </c>
      <c r="I111" s="23">
        <f t="shared" si="12"/>
        <v>15</v>
      </c>
      <c r="J111" s="23">
        <f t="shared" si="13"/>
        <v>386</v>
      </c>
    </row>
    <row r="112" spans="1:10" x14ac:dyDescent="0.25">
      <c r="A112" s="22" t="str">
        <f t="shared" si="6"/>
        <v>Town of Mount Pleasant - 36</v>
      </c>
      <c r="B112" s="11">
        <v>90036</v>
      </c>
      <c r="C112" s="11">
        <v>75</v>
      </c>
      <c r="D112" s="11">
        <v>190</v>
      </c>
      <c r="E112" s="11">
        <v>9</v>
      </c>
      <c r="F112" s="11">
        <v>3</v>
      </c>
      <c r="G112" s="11">
        <v>0</v>
      </c>
      <c r="H112" s="23">
        <f t="shared" si="11"/>
        <v>277</v>
      </c>
      <c r="I112" s="23">
        <f t="shared" si="12"/>
        <v>11</v>
      </c>
      <c r="J112" s="23">
        <f t="shared" si="13"/>
        <v>288</v>
      </c>
    </row>
    <row r="113" spans="1:10" x14ac:dyDescent="0.25">
      <c r="A113" s="22" t="str">
        <f t="shared" si="6"/>
        <v>Town of Mount Pleasant - 37</v>
      </c>
      <c r="B113" s="11">
        <v>90037</v>
      </c>
      <c r="C113" s="11">
        <v>61</v>
      </c>
      <c r="D113" s="11">
        <v>168</v>
      </c>
      <c r="E113" s="11">
        <v>22</v>
      </c>
      <c r="F113" s="11">
        <v>7</v>
      </c>
      <c r="G113" s="11">
        <v>0</v>
      </c>
      <c r="H113" s="23">
        <f t="shared" si="11"/>
        <v>258</v>
      </c>
      <c r="I113" s="23">
        <f t="shared" si="12"/>
        <v>14</v>
      </c>
      <c r="J113" s="23">
        <f t="shared" si="13"/>
        <v>272</v>
      </c>
    </row>
    <row r="114" spans="1:10" x14ac:dyDescent="0.25">
      <c r="A114" s="22" t="str">
        <f t="shared" si="6"/>
        <v>Town of Mount Pleasant - 38</v>
      </c>
      <c r="B114" s="11">
        <v>90038</v>
      </c>
      <c r="C114" s="11">
        <v>113</v>
      </c>
      <c r="D114" s="11">
        <v>340</v>
      </c>
      <c r="E114" s="11">
        <v>19</v>
      </c>
      <c r="F114" s="11">
        <v>6</v>
      </c>
      <c r="G114" s="11">
        <v>0</v>
      </c>
      <c r="H114" s="23">
        <f t="shared" si="11"/>
        <v>478</v>
      </c>
      <c r="I114" s="23">
        <f t="shared" si="12"/>
        <v>27</v>
      </c>
      <c r="J114" s="23">
        <f t="shared" si="13"/>
        <v>505</v>
      </c>
    </row>
    <row r="115" spans="1:10" x14ac:dyDescent="0.25">
      <c r="A115" s="22" t="str">
        <f t="shared" si="6"/>
        <v>Town of Mount Pleasant - 39</v>
      </c>
      <c r="B115" s="11">
        <v>90039</v>
      </c>
      <c r="C115" s="11">
        <v>86</v>
      </c>
      <c r="D115" s="11">
        <v>216</v>
      </c>
      <c r="E115" s="11">
        <v>24</v>
      </c>
      <c r="F115" s="11">
        <v>4</v>
      </c>
      <c r="G115" s="11">
        <v>0</v>
      </c>
      <c r="H115" s="23">
        <f t="shared" si="11"/>
        <v>330</v>
      </c>
      <c r="I115" s="23">
        <f t="shared" si="12"/>
        <v>17</v>
      </c>
      <c r="J115" s="23">
        <f t="shared" si="13"/>
        <v>347</v>
      </c>
    </row>
    <row r="116" spans="1:10" x14ac:dyDescent="0.25">
      <c r="A116" s="22" t="str">
        <f t="shared" si="6"/>
        <v>Town of Mount Pleasant - 40</v>
      </c>
      <c r="B116" s="11">
        <v>90040</v>
      </c>
      <c r="C116" s="11">
        <v>109</v>
      </c>
      <c r="D116" s="11">
        <v>238</v>
      </c>
      <c r="E116" s="11">
        <v>18</v>
      </c>
      <c r="F116" s="11">
        <v>6</v>
      </c>
      <c r="G116" s="11">
        <v>0</v>
      </c>
      <c r="H116" s="23">
        <f t="shared" si="11"/>
        <v>371</v>
      </c>
      <c r="I116" s="23">
        <f t="shared" si="12"/>
        <v>13</v>
      </c>
      <c r="J116" s="23">
        <f t="shared" si="13"/>
        <v>384</v>
      </c>
    </row>
    <row r="117" spans="1:10" x14ac:dyDescent="0.25">
      <c r="A117" s="22" t="str">
        <f t="shared" si="6"/>
        <v>Town of Mount Pleasant - 41</v>
      </c>
      <c r="B117" s="11">
        <v>90041</v>
      </c>
      <c r="C117" s="11">
        <v>316</v>
      </c>
      <c r="D117" s="11">
        <v>155</v>
      </c>
      <c r="E117" s="11">
        <v>10</v>
      </c>
      <c r="F117" s="11">
        <v>6</v>
      </c>
      <c r="G117" s="11">
        <v>0</v>
      </c>
      <c r="H117" s="23">
        <f t="shared" si="11"/>
        <v>487</v>
      </c>
      <c r="I117" s="23">
        <f t="shared" si="12"/>
        <v>16</v>
      </c>
      <c r="J117" s="23">
        <f t="shared" si="13"/>
        <v>503</v>
      </c>
    </row>
    <row r="118" spans="1:10" x14ac:dyDescent="0.25">
      <c r="A118" s="22" t="str">
        <f t="shared" si="6"/>
        <v>Town of Mount Pleasant - 42</v>
      </c>
      <c r="B118" s="11">
        <v>90042</v>
      </c>
      <c r="C118" s="11">
        <v>117</v>
      </c>
      <c r="D118" s="11">
        <v>175</v>
      </c>
      <c r="E118" s="11">
        <v>19</v>
      </c>
      <c r="F118" s="11">
        <v>7</v>
      </c>
      <c r="G118" s="11">
        <v>0</v>
      </c>
      <c r="H118" s="23">
        <f t="shared" si="11"/>
        <v>318</v>
      </c>
      <c r="I118" s="23">
        <f t="shared" si="12"/>
        <v>17</v>
      </c>
      <c r="J118" s="23">
        <f t="shared" si="13"/>
        <v>335</v>
      </c>
    </row>
    <row r="119" spans="1:10" x14ac:dyDescent="0.25">
      <c r="A119" s="22" t="str">
        <f t="shared" si="6"/>
        <v>Town of Mount Pleasant - 43</v>
      </c>
      <c r="B119" s="11">
        <v>90043</v>
      </c>
      <c r="C119" s="11">
        <v>221</v>
      </c>
      <c r="D119" s="11">
        <v>98</v>
      </c>
      <c r="E119" s="11">
        <v>14</v>
      </c>
      <c r="F119" s="11">
        <v>26</v>
      </c>
      <c r="G119" s="11">
        <v>0</v>
      </c>
      <c r="H119" s="23">
        <f t="shared" si="11"/>
        <v>359</v>
      </c>
      <c r="I119" s="23">
        <f t="shared" si="12"/>
        <v>21</v>
      </c>
      <c r="J119" s="23">
        <f t="shared" si="13"/>
        <v>380</v>
      </c>
    </row>
    <row r="120" spans="1:10" ht="13.8" thickBot="1" x14ac:dyDescent="0.3">
      <c r="A120" s="18" t="str">
        <f t="shared" si="6"/>
        <v>Town of Mount Pleasant - 44</v>
      </c>
      <c r="B120" s="19">
        <v>90044</v>
      </c>
      <c r="C120" s="19">
        <v>122</v>
      </c>
      <c r="D120" s="19">
        <v>133</v>
      </c>
      <c r="E120" s="19">
        <v>16</v>
      </c>
      <c r="F120" s="19">
        <v>9</v>
      </c>
      <c r="G120" s="19">
        <v>0</v>
      </c>
      <c r="H120" s="19">
        <f t="shared" si="11"/>
        <v>280</v>
      </c>
      <c r="I120" s="19">
        <f t="shared" si="12"/>
        <v>16</v>
      </c>
      <c r="J120" s="19">
        <f t="shared" si="13"/>
        <v>296</v>
      </c>
    </row>
    <row r="121" spans="1:10" x14ac:dyDescent="0.25">
      <c r="A121" s="22"/>
      <c r="B121" s="13" t="s">
        <v>977</v>
      </c>
      <c r="C121" s="11">
        <f>SUM(C79:C120)</f>
        <v>8314</v>
      </c>
      <c r="D121" s="11">
        <f t="shared" ref="D121:J121" si="14">SUM(D79:D120)</f>
        <v>7455</v>
      </c>
      <c r="E121" s="11">
        <f t="shared" si="14"/>
        <v>640</v>
      </c>
      <c r="F121" s="11">
        <f t="shared" si="14"/>
        <v>579</v>
      </c>
      <c r="G121" s="11">
        <f t="shared" si="14"/>
        <v>0</v>
      </c>
      <c r="H121" s="11">
        <f t="shared" si="14"/>
        <v>16988</v>
      </c>
      <c r="I121" s="11">
        <f t="shared" si="14"/>
        <v>834</v>
      </c>
      <c r="J121" s="11">
        <f t="shared" si="14"/>
        <v>17822</v>
      </c>
    </row>
    <row r="122" spans="1:10" x14ac:dyDescent="0.25">
      <c r="A122" s="22" t="str">
        <f t="shared" si="6"/>
        <v>City of Yonkers Ward 3 ED 1</v>
      </c>
      <c r="B122" s="11">
        <v>250301</v>
      </c>
      <c r="C122" s="11">
        <v>24</v>
      </c>
      <c r="D122" s="11">
        <v>4</v>
      </c>
      <c r="E122" s="11">
        <v>0</v>
      </c>
      <c r="F122" s="11">
        <v>0</v>
      </c>
      <c r="G122" s="11">
        <v>0</v>
      </c>
      <c r="H122" s="23">
        <f t="shared" si="11"/>
        <v>28</v>
      </c>
      <c r="I122" s="23">
        <f t="shared" si="12"/>
        <v>3</v>
      </c>
      <c r="J122" s="23">
        <f t="shared" si="13"/>
        <v>31</v>
      </c>
    </row>
    <row r="123" spans="1:10" x14ac:dyDescent="0.25">
      <c r="A123" s="22" t="str">
        <f t="shared" si="6"/>
        <v>City of Yonkers Ward 3 ED 6</v>
      </c>
      <c r="B123" s="11">
        <v>250306</v>
      </c>
      <c r="C123" s="11">
        <v>35</v>
      </c>
      <c r="D123" s="11">
        <v>36</v>
      </c>
      <c r="E123" s="11">
        <v>3</v>
      </c>
      <c r="F123" s="11">
        <v>2</v>
      </c>
      <c r="G123" s="11">
        <v>0</v>
      </c>
      <c r="H123" s="23">
        <f t="shared" si="11"/>
        <v>76</v>
      </c>
      <c r="I123" s="23">
        <f t="shared" si="12"/>
        <v>4</v>
      </c>
      <c r="J123" s="23">
        <f t="shared" si="13"/>
        <v>80</v>
      </c>
    </row>
    <row r="124" spans="1:10" x14ac:dyDescent="0.25">
      <c r="A124" s="22" t="str">
        <f t="shared" si="6"/>
        <v>City of Yonkers Ward 3 ED 11</v>
      </c>
      <c r="B124" s="11">
        <v>250311</v>
      </c>
      <c r="C124" s="11">
        <v>100</v>
      </c>
      <c r="D124" s="11">
        <v>37</v>
      </c>
      <c r="E124" s="11">
        <v>7</v>
      </c>
      <c r="F124" s="11">
        <v>13</v>
      </c>
      <c r="G124" s="11">
        <v>0</v>
      </c>
      <c r="H124" s="23">
        <f t="shared" si="11"/>
        <v>157</v>
      </c>
      <c r="I124" s="23">
        <f t="shared" si="12"/>
        <v>9</v>
      </c>
      <c r="J124" s="23">
        <f t="shared" si="13"/>
        <v>166</v>
      </c>
    </row>
    <row r="125" spans="1:10" x14ac:dyDescent="0.25">
      <c r="A125" s="22" t="str">
        <f t="shared" si="6"/>
        <v>City of Yonkers Ward 3 ED 15</v>
      </c>
      <c r="B125" s="11">
        <v>250315</v>
      </c>
      <c r="C125" s="11">
        <v>436</v>
      </c>
      <c r="D125" s="11">
        <v>99</v>
      </c>
      <c r="E125" s="11">
        <v>11</v>
      </c>
      <c r="F125" s="11">
        <v>33</v>
      </c>
      <c r="G125" s="11">
        <v>0</v>
      </c>
      <c r="H125" s="23">
        <f t="shared" si="11"/>
        <v>579</v>
      </c>
      <c r="I125" s="23">
        <f t="shared" si="12"/>
        <v>22</v>
      </c>
      <c r="J125" s="23">
        <f t="shared" si="13"/>
        <v>601</v>
      </c>
    </row>
    <row r="126" spans="1:10" x14ac:dyDescent="0.25">
      <c r="A126" s="22" t="str">
        <f t="shared" si="6"/>
        <v>City of Yonkers Ward 3 ED 19</v>
      </c>
      <c r="B126" s="11">
        <v>250319</v>
      </c>
      <c r="C126" s="11">
        <v>80</v>
      </c>
      <c r="D126" s="11">
        <v>48</v>
      </c>
      <c r="E126" s="11">
        <v>10</v>
      </c>
      <c r="F126" s="11">
        <v>3</v>
      </c>
      <c r="G126" s="11">
        <v>0</v>
      </c>
      <c r="H126" s="23">
        <f t="shared" si="11"/>
        <v>141</v>
      </c>
      <c r="I126" s="23">
        <f t="shared" si="12"/>
        <v>6</v>
      </c>
      <c r="J126" s="23">
        <f t="shared" si="13"/>
        <v>147</v>
      </c>
    </row>
    <row r="127" spans="1:10" ht="13.8" thickBot="1" x14ac:dyDescent="0.3">
      <c r="A127" s="18" t="str">
        <f t="shared" si="6"/>
        <v>City of Yonkers Ward 3 ED 26</v>
      </c>
      <c r="B127" s="19">
        <v>250326</v>
      </c>
      <c r="C127" s="19">
        <v>74</v>
      </c>
      <c r="D127" s="19">
        <v>25</v>
      </c>
      <c r="E127" s="19">
        <v>1</v>
      </c>
      <c r="F127" s="19">
        <v>4</v>
      </c>
      <c r="G127" s="19">
        <v>0</v>
      </c>
      <c r="H127" s="19">
        <f t="shared" si="11"/>
        <v>104</v>
      </c>
      <c r="I127" s="19">
        <f t="shared" si="12"/>
        <v>8</v>
      </c>
      <c r="J127" s="19">
        <f t="shared" si="13"/>
        <v>112</v>
      </c>
    </row>
    <row r="128" spans="1:10" x14ac:dyDescent="0.25">
      <c r="A128" s="22"/>
      <c r="B128" s="13" t="s">
        <v>977</v>
      </c>
      <c r="C128" s="11">
        <f>SUM(C122:C127)</f>
        <v>749</v>
      </c>
      <c r="D128" s="11">
        <f t="shared" ref="D128:J128" si="15">SUM(D122:D127)</f>
        <v>249</v>
      </c>
      <c r="E128" s="11">
        <f t="shared" si="15"/>
        <v>32</v>
      </c>
      <c r="F128" s="11">
        <f t="shared" si="15"/>
        <v>55</v>
      </c>
      <c r="G128" s="11">
        <f t="shared" si="15"/>
        <v>0</v>
      </c>
      <c r="H128" s="11">
        <f t="shared" si="15"/>
        <v>1085</v>
      </c>
      <c r="I128" s="11">
        <f t="shared" si="15"/>
        <v>52</v>
      </c>
      <c r="J128" s="11">
        <f t="shared" si="15"/>
        <v>1137</v>
      </c>
    </row>
    <row r="129" spans="1:10" x14ac:dyDescent="0.25">
      <c r="A129" s="22" t="str">
        <f t="shared" si="6"/>
        <v>City of Yonkers Ward 6 ED 7</v>
      </c>
      <c r="B129" s="11">
        <v>250607</v>
      </c>
      <c r="C129" s="11">
        <v>62</v>
      </c>
      <c r="D129" s="11">
        <v>88</v>
      </c>
      <c r="E129" s="11">
        <v>5</v>
      </c>
      <c r="F129" s="11">
        <v>5</v>
      </c>
      <c r="G129" s="11">
        <v>0</v>
      </c>
      <c r="H129" s="23">
        <f t="shared" si="11"/>
        <v>160</v>
      </c>
      <c r="I129" s="23">
        <f t="shared" si="12"/>
        <v>6</v>
      </c>
      <c r="J129" s="23">
        <f t="shared" si="13"/>
        <v>166</v>
      </c>
    </row>
    <row r="130" spans="1:10" ht="13.8" thickBot="1" x14ac:dyDescent="0.3">
      <c r="A130" s="18" t="str">
        <f t="shared" si="6"/>
        <v>City of Yonkers Ward 6 ED 18</v>
      </c>
      <c r="B130" s="19">
        <v>250618</v>
      </c>
      <c r="C130" s="19">
        <v>164</v>
      </c>
      <c r="D130" s="19">
        <v>169</v>
      </c>
      <c r="E130" s="19">
        <v>16</v>
      </c>
      <c r="F130" s="19">
        <v>8</v>
      </c>
      <c r="G130" s="19">
        <v>2</v>
      </c>
      <c r="H130" s="19">
        <f t="shared" si="11"/>
        <v>359</v>
      </c>
      <c r="I130" s="19">
        <f t="shared" si="12"/>
        <v>18</v>
      </c>
      <c r="J130" s="19">
        <f t="shared" si="13"/>
        <v>377</v>
      </c>
    </row>
    <row r="131" spans="1:10" x14ac:dyDescent="0.25">
      <c r="A131" s="22"/>
      <c r="B131" s="13" t="s">
        <v>977</v>
      </c>
      <c r="C131" s="11">
        <f>SUM(C129:C130)</f>
        <v>226</v>
      </c>
      <c r="D131" s="11">
        <f t="shared" ref="D131:J131" si="16">SUM(D129:D130)</f>
        <v>257</v>
      </c>
      <c r="E131" s="11">
        <f t="shared" si="16"/>
        <v>21</v>
      </c>
      <c r="F131" s="11">
        <f t="shared" si="16"/>
        <v>13</v>
      </c>
      <c r="G131" s="11">
        <f t="shared" si="16"/>
        <v>2</v>
      </c>
      <c r="H131" s="11">
        <f t="shared" si="16"/>
        <v>519</v>
      </c>
      <c r="I131" s="11">
        <f t="shared" si="16"/>
        <v>24</v>
      </c>
      <c r="J131" s="11">
        <f t="shared" si="16"/>
        <v>543</v>
      </c>
    </row>
    <row r="132" spans="1:10" x14ac:dyDescent="0.25">
      <c r="A132" s="22" t="str">
        <f t="shared" si="6"/>
        <v>City of Yonkers Ward 10 ED 13</v>
      </c>
      <c r="B132" s="11">
        <v>251013</v>
      </c>
      <c r="C132" s="11">
        <v>62</v>
      </c>
      <c r="D132" s="11">
        <v>51</v>
      </c>
      <c r="E132" s="11">
        <v>4</v>
      </c>
      <c r="F132" s="11">
        <v>3</v>
      </c>
      <c r="G132" s="11">
        <v>0</v>
      </c>
      <c r="H132" s="23">
        <f t="shared" si="11"/>
        <v>120</v>
      </c>
      <c r="I132" s="23">
        <f t="shared" si="12"/>
        <v>12</v>
      </c>
      <c r="J132" s="23">
        <f t="shared" si="13"/>
        <v>132</v>
      </c>
    </row>
    <row r="133" spans="1:10" ht="13.8" thickBot="1" x14ac:dyDescent="0.3">
      <c r="A133" s="18" t="str">
        <f t="shared" si="6"/>
        <v>City of Yonkers Ward 10 ED 25</v>
      </c>
      <c r="B133" s="19">
        <v>251025</v>
      </c>
      <c r="C133" s="19">
        <v>140</v>
      </c>
      <c r="D133" s="19">
        <v>153</v>
      </c>
      <c r="E133" s="19">
        <v>19</v>
      </c>
      <c r="F133" s="19">
        <v>11</v>
      </c>
      <c r="G133" s="19">
        <v>0</v>
      </c>
      <c r="H133" s="19">
        <f t="shared" si="11"/>
        <v>323</v>
      </c>
      <c r="I133" s="19">
        <f t="shared" si="12"/>
        <v>23</v>
      </c>
      <c r="J133" s="19">
        <f t="shared" si="13"/>
        <v>346</v>
      </c>
    </row>
    <row r="134" spans="1:10" ht="13.8" x14ac:dyDescent="0.3">
      <c r="A134" s="15" t="s">
        <v>663</v>
      </c>
      <c r="B134" s="13" t="s">
        <v>977</v>
      </c>
      <c r="C134" s="11">
        <f>SUM(C132:C133)</f>
        <v>202</v>
      </c>
      <c r="D134" s="11">
        <f t="shared" ref="D134:J134" si="17">SUM(D132:D133)</f>
        <v>204</v>
      </c>
      <c r="E134" s="11">
        <f t="shared" si="17"/>
        <v>23</v>
      </c>
      <c r="F134" s="11">
        <f t="shared" si="17"/>
        <v>14</v>
      </c>
      <c r="G134" s="11">
        <f t="shared" si="17"/>
        <v>0</v>
      </c>
      <c r="H134" s="11">
        <f t="shared" si="17"/>
        <v>443</v>
      </c>
      <c r="I134" s="11">
        <f t="shared" si="17"/>
        <v>35</v>
      </c>
      <c r="J134" s="11">
        <f t="shared" si="17"/>
        <v>478</v>
      </c>
    </row>
    <row r="135" spans="1:10" x14ac:dyDescent="0.25">
      <c r="A135" s="16"/>
      <c r="B135" s="12"/>
    </row>
    <row r="136" spans="1:10" ht="13.8" x14ac:dyDescent="0.3">
      <c r="A136" s="15" t="s">
        <v>658</v>
      </c>
      <c r="B136" s="12"/>
    </row>
    <row r="137" spans="1:10" ht="13.8" x14ac:dyDescent="0.3">
      <c r="A137" s="15" t="s">
        <v>663</v>
      </c>
      <c r="B137" s="14" t="s">
        <v>659</v>
      </c>
      <c r="C137" s="11">
        <f>SUM(C128,C131,C134)</f>
        <v>1177</v>
      </c>
      <c r="D137" s="11">
        <f t="shared" ref="D137:J137" si="18">SUM(D128,D131,D134)</f>
        <v>710</v>
      </c>
      <c r="E137" s="11">
        <f t="shared" si="18"/>
        <v>76</v>
      </c>
      <c r="F137" s="11">
        <f t="shared" si="18"/>
        <v>82</v>
      </c>
      <c r="G137" s="11">
        <f t="shared" si="18"/>
        <v>2</v>
      </c>
      <c r="H137" s="11">
        <f t="shared" si="18"/>
        <v>2047</v>
      </c>
      <c r="I137" s="11">
        <f t="shared" si="18"/>
        <v>111</v>
      </c>
      <c r="J137" s="11">
        <f t="shared" si="18"/>
        <v>2158</v>
      </c>
    </row>
    <row r="139" spans="1:10" ht="13.8" x14ac:dyDescent="0.3">
      <c r="A139" s="15" t="s">
        <v>660</v>
      </c>
    </row>
    <row r="140" spans="1:10" ht="13.8" x14ac:dyDescent="0.3">
      <c r="A140" s="15" t="s">
        <v>663</v>
      </c>
      <c r="B140" s="14" t="s">
        <v>659</v>
      </c>
      <c r="C140" s="11">
        <f>SUM(C78,C121)</f>
        <v>30717</v>
      </c>
      <c r="D140" s="11">
        <f t="shared" ref="D140:J140" si="19">SUM(D78,D121)</f>
        <v>15586</v>
      </c>
      <c r="E140" s="11">
        <f t="shared" si="19"/>
        <v>1267</v>
      </c>
      <c r="F140" s="11">
        <f t="shared" si="19"/>
        <v>2322</v>
      </c>
      <c r="G140" s="11">
        <f t="shared" si="19"/>
        <v>15</v>
      </c>
      <c r="H140" s="11">
        <f t="shared" si="19"/>
        <v>49907</v>
      </c>
      <c r="I140" s="11">
        <f t="shared" si="19"/>
        <v>2517</v>
      </c>
      <c r="J140" s="11">
        <f t="shared" si="19"/>
        <v>52424</v>
      </c>
    </row>
    <row r="141" spans="1:10" x14ac:dyDescent="0.25">
      <c r="A141" s="16"/>
      <c r="B141" s="12"/>
    </row>
    <row r="142" spans="1:10" ht="13.8" x14ac:dyDescent="0.3">
      <c r="A142" s="15" t="s">
        <v>662</v>
      </c>
      <c r="B142" s="12"/>
    </row>
    <row r="143" spans="1:10" ht="13.8" x14ac:dyDescent="0.3">
      <c r="A143" s="15" t="s">
        <v>663</v>
      </c>
      <c r="B143" s="14" t="s">
        <v>659</v>
      </c>
      <c r="C143" s="11">
        <f>SUM(C140,C137)</f>
        <v>31894</v>
      </c>
      <c r="D143" s="11">
        <f t="shared" ref="D143:J143" si="20">SUM(D140,D137)</f>
        <v>16296</v>
      </c>
      <c r="E143" s="11">
        <f t="shared" si="20"/>
        <v>1343</v>
      </c>
      <c r="F143" s="11">
        <f t="shared" si="20"/>
        <v>2404</v>
      </c>
      <c r="G143" s="11">
        <f t="shared" si="20"/>
        <v>17</v>
      </c>
      <c r="H143" s="11">
        <f t="shared" si="20"/>
        <v>51954</v>
      </c>
      <c r="I143" s="11">
        <f t="shared" si="20"/>
        <v>2628</v>
      </c>
      <c r="J143" s="11">
        <f t="shared" si="20"/>
        <v>54582</v>
      </c>
    </row>
  </sheetData>
  <pageMargins left="0" right="0" top="1.75" bottom="0.75" header="1.25" footer="0"/>
  <pageSetup orientation="landscape" horizontalDpi="300" verticalDpi="300" r:id="rId1"/>
  <headerFooter alignWithMargins="0">
    <oddHeader>&amp;L&amp;"Arial Black,Regular"2022 GENERAL&amp;C&amp;"Arial Black,Regular"&amp;16  92ND - ASSEMBLY DISTRICT&amp;R&amp;"Arial Black,Regular"&amp;P OF 630</oddHeader>
  </headerFooter>
  <rowBreaks count="7" manualBreakCount="7">
    <brk id="45" max="16383" man="1"/>
    <brk id="62" max="16383" man="1"/>
    <brk id="78" max="16383" man="1"/>
    <brk id="121" max="16383" man="1"/>
    <brk id="128" max="16383" man="1"/>
    <brk id="131" max="16383" man="1"/>
    <brk id="134"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41"/>
  <sheetViews>
    <sheetView topLeftCell="A106" zoomScaleNormal="100" workbookViewId="0">
      <selection activeCell="C6" sqref="C6"/>
    </sheetView>
  </sheetViews>
  <sheetFormatPr defaultRowHeight="13.2" x14ac:dyDescent="0.25"/>
  <cols>
    <col min="1" max="1" width="28.109375" bestFit="1" customWidth="1"/>
    <col min="3" max="7" width="7.6640625" customWidth="1"/>
  </cols>
  <sheetData>
    <row r="1" spans="1:10" ht="13.8" x14ac:dyDescent="0.3">
      <c r="A1" s="1" t="s">
        <v>663</v>
      </c>
      <c r="B1" s="2"/>
      <c r="C1" s="2" t="s">
        <v>684</v>
      </c>
      <c r="D1" s="2" t="s">
        <v>664</v>
      </c>
      <c r="E1" s="2" t="s">
        <v>685</v>
      </c>
      <c r="F1" s="2" t="s">
        <v>686</v>
      </c>
      <c r="G1" s="2" t="s">
        <v>982</v>
      </c>
      <c r="H1" s="3"/>
      <c r="I1" s="3"/>
      <c r="J1" s="3"/>
    </row>
    <row r="2" spans="1:10" ht="87" customHeight="1" thickBot="1" x14ac:dyDescent="0.3">
      <c r="A2" s="4"/>
      <c r="B2" s="5" t="s">
        <v>665</v>
      </c>
      <c r="C2" s="5" t="s">
        <v>1075</v>
      </c>
      <c r="D2" s="5" t="s">
        <v>1076</v>
      </c>
      <c r="E2" s="5" t="s">
        <v>1076</v>
      </c>
      <c r="F2" s="5" t="s">
        <v>1075</v>
      </c>
      <c r="G2" s="5" t="s">
        <v>984</v>
      </c>
      <c r="H2" s="5" t="s">
        <v>666</v>
      </c>
      <c r="I2" s="5" t="s">
        <v>667</v>
      </c>
      <c r="J2" s="5" t="s">
        <v>668</v>
      </c>
    </row>
    <row r="3" spans="1:10" x14ac:dyDescent="0.25">
      <c r="A3" t="str">
        <f t="shared" ref="A3:A74" si="0">VLOOKUP(B3,KEY,3,FALSE)</f>
        <v>Town of Bedford - 1</v>
      </c>
      <c r="B3" s="11">
        <v>10001</v>
      </c>
      <c r="C3" s="11">
        <v>159</v>
      </c>
      <c r="D3" s="11">
        <v>76</v>
      </c>
      <c r="E3" s="11">
        <v>3</v>
      </c>
      <c r="F3" s="11">
        <v>13</v>
      </c>
      <c r="G3" s="11">
        <v>0</v>
      </c>
      <c r="H3" s="11">
        <f t="shared" ref="H3:H17" si="1">SUM(C3:G3)</f>
        <v>251</v>
      </c>
      <c r="I3" s="11">
        <f>SUM(J3-H3)</f>
        <v>10</v>
      </c>
      <c r="J3" s="11">
        <f t="shared" ref="J3:J17" si="2">VLOOKUP(B3,KEY,2,FALSE)</f>
        <v>261</v>
      </c>
    </row>
    <row r="4" spans="1:10" x14ac:dyDescent="0.25">
      <c r="A4" t="str">
        <f t="shared" si="0"/>
        <v>Town of Bedford - 2</v>
      </c>
      <c r="B4" s="11">
        <v>10002</v>
      </c>
      <c r="C4" s="11">
        <v>220</v>
      </c>
      <c r="D4" s="11">
        <v>100</v>
      </c>
      <c r="E4" s="11">
        <v>8</v>
      </c>
      <c r="F4" s="11">
        <v>16</v>
      </c>
      <c r="G4" s="11">
        <v>0</v>
      </c>
      <c r="H4" s="11">
        <f t="shared" si="1"/>
        <v>344</v>
      </c>
      <c r="I4" s="11">
        <f t="shared" ref="I4:I17" si="3">SUM(J4-H4)</f>
        <v>6</v>
      </c>
      <c r="J4" s="11">
        <f t="shared" si="2"/>
        <v>350</v>
      </c>
    </row>
    <row r="5" spans="1:10" x14ac:dyDescent="0.25">
      <c r="A5" t="str">
        <f t="shared" si="0"/>
        <v>Town of Bedford - 3</v>
      </c>
      <c r="B5" s="11">
        <v>10003</v>
      </c>
      <c r="C5" s="11">
        <v>332</v>
      </c>
      <c r="D5" s="11">
        <v>137</v>
      </c>
      <c r="E5" s="11">
        <v>13</v>
      </c>
      <c r="F5" s="11">
        <v>22</v>
      </c>
      <c r="G5" s="11">
        <v>1</v>
      </c>
      <c r="H5" s="11">
        <f t="shared" si="1"/>
        <v>505</v>
      </c>
      <c r="I5" s="11">
        <f t="shared" si="3"/>
        <v>15</v>
      </c>
      <c r="J5" s="11">
        <f t="shared" si="2"/>
        <v>520</v>
      </c>
    </row>
    <row r="6" spans="1:10" x14ac:dyDescent="0.25">
      <c r="A6" s="22" t="str">
        <f t="shared" si="0"/>
        <v>Town of Bedford - 4</v>
      </c>
      <c r="B6" s="11">
        <v>10004</v>
      </c>
      <c r="C6" s="11">
        <v>260</v>
      </c>
      <c r="D6" s="11">
        <v>133</v>
      </c>
      <c r="E6" s="11">
        <v>21</v>
      </c>
      <c r="F6" s="11">
        <v>23</v>
      </c>
      <c r="G6" s="11">
        <v>2</v>
      </c>
      <c r="H6" s="11">
        <f t="shared" si="1"/>
        <v>439</v>
      </c>
      <c r="I6" s="23">
        <f t="shared" si="3"/>
        <v>20</v>
      </c>
      <c r="J6" s="23">
        <f t="shared" si="2"/>
        <v>459</v>
      </c>
    </row>
    <row r="7" spans="1:10" x14ac:dyDescent="0.25">
      <c r="A7" s="22" t="str">
        <f t="shared" si="0"/>
        <v>Town of Bedford - 5</v>
      </c>
      <c r="B7" s="11">
        <v>10005</v>
      </c>
      <c r="C7" s="11">
        <v>224</v>
      </c>
      <c r="D7" s="11">
        <v>126</v>
      </c>
      <c r="E7" s="11">
        <v>15</v>
      </c>
      <c r="F7" s="11">
        <v>18</v>
      </c>
      <c r="G7" s="11">
        <v>0</v>
      </c>
      <c r="H7" s="11">
        <f t="shared" si="1"/>
        <v>383</v>
      </c>
      <c r="I7" s="23">
        <f t="shared" si="3"/>
        <v>12</v>
      </c>
      <c r="J7" s="23">
        <f t="shared" si="2"/>
        <v>395</v>
      </c>
    </row>
    <row r="8" spans="1:10" x14ac:dyDescent="0.25">
      <c r="A8" s="22" t="str">
        <f t="shared" si="0"/>
        <v>Town of Bedford - 6</v>
      </c>
      <c r="B8" s="11">
        <v>10006</v>
      </c>
      <c r="C8" s="11">
        <v>273</v>
      </c>
      <c r="D8" s="11">
        <v>70</v>
      </c>
      <c r="E8" s="11">
        <v>7</v>
      </c>
      <c r="F8" s="11">
        <v>6</v>
      </c>
      <c r="G8" s="11">
        <v>0</v>
      </c>
      <c r="H8" s="11">
        <f t="shared" si="1"/>
        <v>356</v>
      </c>
      <c r="I8" s="23">
        <f t="shared" si="3"/>
        <v>10</v>
      </c>
      <c r="J8" s="23">
        <f t="shared" si="2"/>
        <v>366</v>
      </c>
    </row>
    <row r="9" spans="1:10" x14ac:dyDescent="0.25">
      <c r="A9" s="22" t="str">
        <f t="shared" si="0"/>
        <v>Town of Bedford - 7</v>
      </c>
      <c r="B9" s="11">
        <v>10007</v>
      </c>
      <c r="C9" s="11">
        <v>55</v>
      </c>
      <c r="D9" s="11">
        <v>36</v>
      </c>
      <c r="E9" s="11">
        <v>2</v>
      </c>
      <c r="F9" s="11">
        <v>2</v>
      </c>
      <c r="G9" s="11">
        <v>0</v>
      </c>
      <c r="H9" s="11">
        <f t="shared" si="1"/>
        <v>95</v>
      </c>
      <c r="I9" s="23">
        <f t="shared" si="3"/>
        <v>2</v>
      </c>
      <c r="J9" s="23">
        <f t="shared" si="2"/>
        <v>97</v>
      </c>
    </row>
    <row r="10" spans="1:10" x14ac:dyDescent="0.25">
      <c r="A10" s="22" t="str">
        <f t="shared" si="0"/>
        <v>Town of Bedford - 8</v>
      </c>
      <c r="B10" s="11">
        <v>10008</v>
      </c>
      <c r="C10" s="11">
        <v>445</v>
      </c>
      <c r="D10" s="11">
        <v>121</v>
      </c>
      <c r="E10" s="11">
        <v>11</v>
      </c>
      <c r="F10" s="11">
        <v>23</v>
      </c>
      <c r="G10" s="11">
        <v>0</v>
      </c>
      <c r="H10" s="11">
        <f t="shared" si="1"/>
        <v>600</v>
      </c>
      <c r="I10" s="23">
        <f t="shared" si="3"/>
        <v>22</v>
      </c>
      <c r="J10" s="23">
        <f t="shared" si="2"/>
        <v>622</v>
      </c>
    </row>
    <row r="11" spans="1:10" x14ac:dyDescent="0.25">
      <c r="A11" s="22" t="str">
        <f t="shared" si="0"/>
        <v>Town of Bedford - 9</v>
      </c>
      <c r="B11" s="11">
        <v>10009</v>
      </c>
      <c r="C11" s="11">
        <v>307</v>
      </c>
      <c r="D11" s="11">
        <v>134</v>
      </c>
      <c r="E11" s="11">
        <v>8</v>
      </c>
      <c r="F11" s="11">
        <v>7</v>
      </c>
      <c r="G11" s="11">
        <v>0</v>
      </c>
      <c r="H11" s="11">
        <f t="shared" si="1"/>
        <v>456</v>
      </c>
      <c r="I11" s="23">
        <f t="shared" si="3"/>
        <v>13</v>
      </c>
      <c r="J11" s="23">
        <f t="shared" si="2"/>
        <v>469</v>
      </c>
    </row>
    <row r="12" spans="1:10" x14ac:dyDescent="0.25">
      <c r="A12" s="22" t="str">
        <f t="shared" si="0"/>
        <v>Town of Bedford - 10</v>
      </c>
      <c r="B12" s="11">
        <v>10010</v>
      </c>
      <c r="C12" s="11">
        <v>339</v>
      </c>
      <c r="D12" s="11">
        <v>169</v>
      </c>
      <c r="E12" s="11">
        <v>13</v>
      </c>
      <c r="F12" s="11">
        <v>20</v>
      </c>
      <c r="G12" s="11">
        <v>0</v>
      </c>
      <c r="H12" s="11">
        <f t="shared" si="1"/>
        <v>541</v>
      </c>
      <c r="I12" s="23">
        <f t="shared" si="3"/>
        <v>19</v>
      </c>
      <c r="J12" s="23">
        <f t="shared" si="2"/>
        <v>560</v>
      </c>
    </row>
    <row r="13" spans="1:10" x14ac:dyDescent="0.25">
      <c r="A13" s="22" t="str">
        <f t="shared" si="0"/>
        <v>Town of Bedford - 11</v>
      </c>
      <c r="B13" s="11">
        <v>10011</v>
      </c>
      <c r="C13" s="11">
        <v>265</v>
      </c>
      <c r="D13" s="11">
        <v>126</v>
      </c>
      <c r="E13" s="11">
        <v>7</v>
      </c>
      <c r="F13" s="11">
        <v>13</v>
      </c>
      <c r="G13" s="11">
        <v>0</v>
      </c>
      <c r="H13" s="11">
        <f t="shared" si="1"/>
        <v>411</v>
      </c>
      <c r="I13" s="23">
        <f t="shared" si="3"/>
        <v>13</v>
      </c>
      <c r="J13" s="23">
        <f t="shared" si="2"/>
        <v>424</v>
      </c>
    </row>
    <row r="14" spans="1:10" x14ac:dyDescent="0.25">
      <c r="A14" s="22" t="str">
        <f t="shared" si="0"/>
        <v>Town of Bedford - 12</v>
      </c>
      <c r="B14" s="11">
        <v>10012</v>
      </c>
      <c r="C14" s="11">
        <v>263</v>
      </c>
      <c r="D14" s="11">
        <v>158</v>
      </c>
      <c r="E14" s="11">
        <v>5</v>
      </c>
      <c r="F14" s="11">
        <v>11</v>
      </c>
      <c r="G14" s="11">
        <v>0</v>
      </c>
      <c r="H14" s="11">
        <f t="shared" si="1"/>
        <v>437</v>
      </c>
      <c r="I14" s="23">
        <f t="shared" si="3"/>
        <v>14</v>
      </c>
      <c r="J14" s="23">
        <f t="shared" si="2"/>
        <v>451</v>
      </c>
    </row>
    <row r="15" spans="1:10" x14ac:dyDescent="0.25">
      <c r="A15" s="22" t="str">
        <f t="shared" si="0"/>
        <v>Town of Bedford - 13</v>
      </c>
      <c r="B15" s="11">
        <v>10013</v>
      </c>
      <c r="C15" s="11">
        <v>254</v>
      </c>
      <c r="D15" s="11">
        <v>120</v>
      </c>
      <c r="E15" s="11">
        <v>7</v>
      </c>
      <c r="F15" s="11">
        <v>7</v>
      </c>
      <c r="G15" s="11">
        <v>0</v>
      </c>
      <c r="H15" s="11">
        <f t="shared" si="1"/>
        <v>388</v>
      </c>
      <c r="I15" s="23">
        <f t="shared" si="3"/>
        <v>8</v>
      </c>
      <c r="J15" s="23">
        <f t="shared" si="2"/>
        <v>396</v>
      </c>
    </row>
    <row r="16" spans="1:10" x14ac:dyDescent="0.25">
      <c r="A16" s="22" t="str">
        <f t="shared" si="0"/>
        <v>Town of Bedford - 14</v>
      </c>
      <c r="B16" s="11">
        <v>10014</v>
      </c>
      <c r="C16" s="11">
        <v>351</v>
      </c>
      <c r="D16" s="11">
        <v>125</v>
      </c>
      <c r="E16" s="11">
        <v>12</v>
      </c>
      <c r="F16" s="11">
        <v>26</v>
      </c>
      <c r="G16" s="11">
        <v>0</v>
      </c>
      <c r="H16" s="11">
        <f t="shared" si="1"/>
        <v>514</v>
      </c>
      <c r="I16" s="23">
        <f t="shared" si="3"/>
        <v>12</v>
      </c>
      <c r="J16" s="23">
        <f t="shared" si="2"/>
        <v>526</v>
      </c>
    </row>
    <row r="17" spans="1:10" x14ac:dyDescent="0.25">
      <c r="A17" s="22" t="str">
        <f t="shared" si="0"/>
        <v>Town of Bedford - 15</v>
      </c>
      <c r="B17" s="11">
        <v>10015</v>
      </c>
      <c r="C17" s="11">
        <v>276</v>
      </c>
      <c r="D17" s="11">
        <v>100</v>
      </c>
      <c r="E17" s="11">
        <v>8</v>
      </c>
      <c r="F17" s="11">
        <v>20</v>
      </c>
      <c r="G17" s="11">
        <v>0</v>
      </c>
      <c r="H17" s="11">
        <f t="shared" si="1"/>
        <v>404</v>
      </c>
      <c r="I17" s="23">
        <f t="shared" si="3"/>
        <v>9</v>
      </c>
      <c r="J17" s="23">
        <f t="shared" si="2"/>
        <v>413</v>
      </c>
    </row>
    <row r="18" spans="1:10" x14ac:dyDescent="0.25">
      <c r="A18" s="22" t="str">
        <f t="shared" si="0"/>
        <v>Town of Bedford - 16</v>
      </c>
      <c r="B18" s="11">
        <v>10016</v>
      </c>
      <c r="C18" s="11">
        <v>338</v>
      </c>
      <c r="D18" s="11">
        <v>124</v>
      </c>
      <c r="E18" s="11">
        <v>20</v>
      </c>
      <c r="F18" s="11">
        <v>12</v>
      </c>
      <c r="G18" s="11">
        <v>1</v>
      </c>
      <c r="H18" s="11">
        <f t="shared" ref="H18:H86" si="4">SUM(C18:G18)</f>
        <v>495</v>
      </c>
      <c r="I18" s="23">
        <f t="shared" ref="I18:I86" si="5">SUM(J18-H18)</f>
        <v>14</v>
      </c>
      <c r="J18" s="23">
        <f t="shared" ref="J18:J86" si="6">VLOOKUP(B18,KEY,2,FALSE)</f>
        <v>509</v>
      </c>
    </row>
    <row r="19" spans="1:10" x14ac:dyDescent="0.25">
      <c r="A19" s="22" t="str">
        <f t="shared" si="0"/>
        <v>Town of Bedford - 17</v>
      </c>
      <c r="B19" s="11">
        <v>10017</v>
      </c>
      <c r="C19" s="11">
        <v>179</v>
      </c>
      <c r="D19" s="11">
        <v>75</v>
      </c>
      <c r="E19" s="11">
        <v>8</v>
      </c>
      <c r="F19" s="11">
        <v>12</v>
      </c>
      <c r="G19" s="11">
        <v>1</v>
      </c>
      <c r="H19" s="11">
        <f t="shared" si="4"/>
        <v>275</v>
      </c>
      <c r="I19" s="23">
        <f t="shared" si="5"/>
        <v>12</v>
      </c>
      <c r="J19" s="23">
        <f t="shared" si="6"/>
        <v>287</v>
      </c>
    </row>
    <row r="20" spans="1:10" ht="13.8" thickBot="1" x14ac:dyDescent="0.3">
      <c r="A20" s="18" t="str">
        <f t="shared" si="0"/>
        <v>Town of Bedford - 18</v>
      </c>
      <c r="B20" s="19">
        <v>10018</v>
      </c>
      <c r="C20" s="19">
        <v>116</v>
      </c>
      <c r="D20" s="19">
        <v>48</v>
      </c>
      <c r="E20" s="19">
        <v>11</v>
      </c>
      <c r="F20" s="19">
        <v>10</v>
      </c>
      <c r="G20" s="19">
        <v>2</v>
      </c>
      <c r="H20" s="19">
        <f t="shared" si="4"/>
        <v>187</v>
      </c>
      <c r="I20" s="19">
        <f t="shared" si="5"/>
        <v>24</v>
      </c>
      <c r="J20" s="19">
        <f t="shared" si="6"/>
        <v>211</v>
      </c>
    </row>
    <row r="21" spans="1:10" x14ac:dyDescent="0.25">
      <c r="A21" s="22"/>
      <c r="B21" s="13" t="s">
        <v>977</v>
      </c>
      <c r="C21" s="11">
        <f>SUM(C3:C20)</f>
        <v>4656</v>
      </c>
      <c r="D21" s="11">
        <f t="shared" ref="D21:J21" si="7">SUM(D3:D20)</f>
        <v>1978</v>
      </c>
      <c r="E21" s="11">
        <f t="shared" si="7"/>
        <v>179</v>
      </c>
      <c r="F21" s="11">
        <f t="shared" si="7"/>
        <v>261</v>
      </c>
      <c r="G21" s="11">
        <f t="shared" si="7"/>
        <v>7</v>
      </c>
      <c r="H21" s="11">
        <f t="shared" si="7"/>
        <v>7081</v>
      </c>
      <c r="I21" s="11">
        <f t="shared" si="7"/>
        <v>235</v>
      </c>
      <c r="J21" s="11">
        <f t="shared" si="7"/>
        <v>7316</v>
      </c>
    </row>
    <row r="22" spans="1:10" x14ac:dyDescent="0.25">
      <c r="A22" s="22" t="str">
        <f t="shared" si="0"/>
        <v>Town of Harrison - 1</v>
      </c>
      <c r="B22" s="11">
        <v>50001</v>
      </c>
      <c r="C22" s="11">
        <v>142</v>
      </c>
      <c r="D22" s="11">
        <v>299</v>
      </c>
      <c r="E22" s="11">
        <v>16</v>
      </c>
      <c r="F22" s="11">
        <v>11</v>
      </c>
      <c r="G22" s="11">
        <v>0</v>
      </c>
      <c r="H22" s="11">
        <f t="shared" si="4"/>
        <v>468</v>
      </c>
      <c r="I22" s="23">
        <f t="shared" si="5"/>
        <v>31</v>
      </c>
      <c r="J22" s="23">
        <f t="shared" si="6"/>
        <v>499</v>
      </c>
    </row>
    <row r="23" spans="1:10" x14ac:dyDescent="0.25">
      <c r="A23" s="22" t="str">
        <f t="shared" si="0"/>
        <v>Town of Harrison - 2</v>
      </c>
      <c r="B23" s="11">
        <v>50002</v>
      </c>
      <c r="C23" s="11">
        <v>139</v>
      </c>
      <c r="D23" s="11">
        <v>329</v>
      </c>
      <c r="E23" s="11">
        <v>15</v>
      </c>
      <c r="F23" s="11">
        <v>17</v>
      </c>
      <c r="G23" s="11">
        <v>0</v>
      </c>
      <c r="H23" s="11">
        <f t="shared" si="4"/>
        <v>500</v>
      </c>
      <c r="I23" s="23">
        <f t="shared" si="5"/>
        <v>60</v>
      </c>
      <c r="J23" s="23">
        <f t="shared" si="6"/>
        <v>560</v>
      </c>
    </row>
    <row r="24" spans="1:10" x14ac:dyDescent="0.25">
      <c r="A24" s="22" t="str">
        <f t="shared" si="0"/>
        <v>Town of Harrison - 3</v>
      </c>
      <c r="B24" s="11">
        <v>50003</v>
      </c>
      <c r="C24" s="11">
        <v>337</v>
      </c>
      <c r="D24" s="11">
        <v>231</v>
      </c>
      <c r="E24" s="11">
        <v>2</v>
      </c>
      <c r="F24" s="11">
        <v>9</v>
      </c>
      <c r="G24" s="11">
        <v>0</v>
      </c>
      <c r="H24" s="11">
        <f t="shared" si="4"/>
        <v>579</v>
      </c>
      <c r="I24" s="23">
        <f t="shared" si="5"/>
        <v>54</v>
      </c>
      <c r="J24" s="23">
        <f t="shared" si="6"/>
        <v>633</v>
      </c>
    </row>
    <row r="25" spans="1:10" x14ac:dyDescent="0.25">
      <c r="A25" s="22" t="str">
        <f t="shared" si="0"/>
        <v>Town of Harrison - 4</v>
      </c>
      <c r="B25" s="11">
        <v>50004</v>
      </c>
      <c r="C25" s="11">
        <v>416</v>
      </c>
      <c r="D25" s="11">
        <v>346</v>
      </c>
      <c r="E25" s="11">
        <v>15</v>
      </c>
      <c r="F25" s="11">
        <v>5</v>
      </c>
      <c r="G25" s="11">
        <v>0</v>
      </c>
      <c r="H25" s="11">
        <f t="shared" si="4"/>
        <v>782</v>
      </c>
      <c r="I25" s="23">
        <f t="shared" si="5"/>
        <v>33</v>
      </c>
      <c r="J25" s="23">
        <f t="shared" si="6"/>
        <v>815</v>
      </c>
    </row>
    <row r="26" spans="1:10" x14ac:dyDescent="0.25">
      <c r="A26" s="22" t="str">
        <f t="shared" si="0"/>
        <v>Town of Harrison - 5</v>
      </c>
      <c r="B26" s="11">
        <v>50005</v>
      </c>
      <c r="C26" s="11">
        <v>114</v>
      </c>
      <c r="D26" s="11">
        <v>123</v>
      </c>
      <c r="E26" s="11">
        <v>9</v>
      </c>
      <c r="F26" s="11">
        <v>5</v>
      </c>
      <c r="G26" s="11">
        <v>0</v>
      </c>
      <c r="H26" s="11">
        <f t="shared" si="4"/>
        <v>251</v>
      </c>
      <c r="I26" s="23">
        <f t="shared" si="5"/>
        <v>15</v>
      </c>
      <c r="J26" s="23">
        <f t="shared" si="6"/>
        <v>266</v>
      </c>
    </row>
    <row r="27" spans="1:10" x14ac:dyDescent="0.25">
      <c r="A27" s="22" t="str">
        <f t="shared" si="0"/>
        <v>Town of Harrison - 6</v>
      </c>
      <c r="B27" s="11">
        <v>50006</v>
      </c>
      <c r="C27" s="11">
        <v>143</v>
      </c>
      <c r="D27" s="11">
        <v>349</v>
      </c>
      <c r="E27" s="11">
        <v>21</v>
      </c>
      <c r="F27" s="11">
        <v>19</v>
      </c>
      <c r="G27" s="11">
        <v>0</v>
      </c>
      <c r="H27" s="11">
        <f t="shared" si="4"/>
        <v>532</v>
      </c>
      <c r="I27" s="23">
        <f t="shared" si="5"/>
        <v>55</v>
      </c>
      <c r="J27" s="23">
        <f t="shared" si="6"/>
        <v>587</v>
      </c>
    </row>
    <row r="28" spans="1:10" x14ac:dyDescent="0.25">
      <c r="A28" s="22" t="str">
        <f t="shared" si="0"/>
        <v>Town of Harrison - 7</v>
      </c>
      <c r="B28" s="11">
        <v>50007</v>
      </c>
      <c r="C28" s="11">
        <v>161</v>
      </c>
      <c r="D28" s="11">
        <v>189</v>
      </c>
      <c r="E28" s="11">
        <v>9</v>
      </c>
      <c r="F28" s="11">
        <v>15</v>
      </c>
      <c r="G28" s="11">
        <v>0</v>
      </c>
      <c r="H28" s="11">
        <f t="shared" si="4"/>
        <v>374</v>
      </c>
      <c r="I28" s="23">
        <f t="shared" si="5"/>
        <v>26</v>
      </c>
      <c r="J28" s="23">
        <f t="shared" si="6"/>
        <v>400</v>
      </c>
    </row>
    <row r="29" spans="1:10" x14ac:dyDescent="0.25">
      <c r="A29" s="22" t="str">
        <f t="shared" si="0"/>
        <v>Town of Harrison - 8</v>
      </c>
      <c r="B29" s="11">
        <v>50008</v>
      </c>
      <c r="C29" s="11">
        <v>158</v>
      </c>
      <c r="D29" s="11">
        <v>310</v>
      </c>
      <c r="E29" s="11">
        <v>23</v>
      </c>
      <c r="F29" s="11">
        <v>7</v>
      </c>
      <c r="G29" s="11">
        <v>0</v>
      </c>
      <c r="H29" s="11">
        <f t="shared" si="4"/>
        <v>498</v>
      </c>
      <c r="I29" s="23">
        <f t="shared" si="5"/>
        <v>30</v>
      </c>
      <c r="J29" s="23">
        <f t="shared" si="6"/>
        <v>528</v>
      </c>
    </row>
    <row r="30" spans="1:10" x14ac:dyDescent="0.25">
      <c r="A30" s="22" t="str">
        <f t="shared" si="0"/>
        <v>Town of Harrison - 9</v>
      </c>
      <c r="B30" s="11">
        <v>50009</v>
      </c>
      <c r="C30" s="11">
        <v>156</v>
      </c>
      <c r="D30" s="11">
        <v>322</v>
      </c>
      <c r="E30" s="11">
        <v>15</v>
      </c>
      <c r="F30" s="11">
        <v>7</v>
      </c>
      <c r="G30" s="11">
        <v>0</v>
      </c>
      <c r="H30" s="11">
        <f t="shared" si="4"/>
        <v>500</v>
      </c>
      <c r="I30" s="23">
        <f t="shared" si="5"/>
        <v>39</v>
      </c>
      <c r="J30" s="23">
        <f t="shared" si="6"/>
        <v>539</v>
      </c>
    </row>
    <row r="31" spans="1:10" x14ac:dyDescent="0.25">
      <c r="A31" s="22" t="str">
        <f t="shared" si="0"/>
        <v>Town of Harrison - 10</v>
      </c>
      <c r="B31" s="11">
        <v>50010</v>
      </c>
      <c r="C31" s="11">
        <v>217</v>
      </c>
      <c r="D31" s="11">
        <v>333</v>
      </c>
      <c r="E31" s="11">
        <v>12</v>
      </c>
      <c r="F31" s="11">
        <v>9</v>
      </c>
      <c r="G31" s="11">
        <v>0</v>
      </c>
      <c r="H31" s="11">
        <f t="shared" si="4"/>
        <v>571</v>
      </c>
      <c r="I31" s="23">
        <f t="shared" si="5"/>
        <v>32</v>
      </c>
      <c r="J31" s="23">
        <f t="shared" si="6"/>
        <v>603</v>
      </c>
    </row>
    <row r="32" spans="1:10" x14ac:dyDescent="0.25">
      <c r="A32" s="22" t="str">
        <f t="shared" si="0"/>
        <v>Town of Harrison - 11</v>
      </c>
      <c r="B32" s="11">
        <v>50011</v>
      </c>
      <c r="C32" s="11">
        <v>185</v>
      </c>
      <c r="D32" s="11">
        <v>292</v>
      </c>
      <c r="E32" s="11">
        <v>18</v>
      </c>
      <c r="F32" s="11">
        <v>17</v>
      </c>
      <c r="G32" s="11">
        <v>0</v>
      </c>
      <c r="H32" s="11">
        <f t="shared" si="4"/>
        <v>512</v>
      </c>
      <c r="I32" s="23">
        <f t="shared" si="5"/>
        <v>55</v>
      </c>
      <c r="J32" s="23">
        <f t="shared" si="6"/>
        <v>567</v>
      </c>
    </row>
    <row r="33" spans="1:10" x14ac:dyDescent="0.25">
      <c r="A33" s="22" t="str">
        <f t="shared" si="0"/>
        <v>Town of Harrison - 12</v>
      </c>
      <c r="B33" s="11">
        <v>50012</v>
      </c>
      <c r="C33" s="11">
        <v>140</v>
      </c>
      <c r="D33" s="11">
        <v>254</v>
      </c>
      <c r="E33" s="11">
        <v>16</v>
      </c>
      <c r="F33" s="11">
        <v>3</v>
      </c>
      <c r="G33" s="11">
        <v>0</v>
      </c>
      <c r="H33" s="11">
        <f t="shared" si="4"/>
        <v>413</v>
      </c>
      <c r="I33" s="23">
        <f t="shared" si="5"/>
        <v>15</v>
      </c>
      <c r="J33" s="23">
        <f t="shared" si="6"/>
        <v>428</v>
      </c>
    </row>
    <row r="34" spans="1:10" x14ac:dyDescent="0.25">
      <c r="A34" s="22" t="str">
        <f t="shared" si="0"/>
        <v>Town of Harrison - 13</v>
      </c>
      <c r="B34" s="11">
        <v>50013</v>
      </c>
      <c r="C34" s="11">
        <v>353</v>
      </c>
      <c r="D34" s="11">
        <v>316</v>
      </c>
      <c r="E34" s="11">
        <v>17</v>
      </c>
      <c r="F34" s="11">
        <v>12</v>
      </c>
      <c r="G34" s="11">
        <v>0</v>
      </c>
      <c r="H34" s="11">
        <f t="shared" si="4"/>
        <v>698</v>
      </c>
      <c r="I34" s="23">
        <f t="shared" si="5"/>
        <v>60</v>
      </c>
      <c r="J34" s="23">
        <f t="shared" si="6"/>
        <v>758</v>
      </c>
    </row>
    <row r="35" spans="1:10" x14ac:dyDescent="0.25">
      <c r="A35" s="22" t="str">
        <f t="shared" si="0"/>
        <v>Town of Harrison - 14</v>
      </c>
      <c r="B35" s="11">
        <v>50014</v>
      </c>
      <c r="C35" s="11">
        <v>245</v>
      </c>
      <c r="D35" s="11">
        <v>302</v>
      </c>
      <c r="E35" s="11">
        <v>8</v>
      </c>
      <c r="F35" s="11">
        <v>8</v>
      </c>
      <c r="G35" s="11">
        <v>0</v>
      </c>
      <c r="H35" s="11">
        <f t="shared" si="4"/>
        <v>563</v>
      </c>
      <c r="I35" s="23">
        <f t="shared" si="5"/>
        <v>26</v>
      </c>
      <c r="J35" s="23">
        <f t="shared" si="6"/>
        <v>589</v>
      </c>
    </row>
    <row r="36" spans="1:10" x14ac:dyDescent="0.25">
      <c r="A36" s="22" t="str">
        <f t="shared" si="0"/>
        <v>Town of Harrison - 15</v>
      </c>
      <c r="B36" s="11">
        <v>50015</v>
      </c>
      <c r="C36" s="11">
        <v>173</v>
      </c>
      <c r="D36" s="11">
        <v>134</v>
      </c>
      <c r="E36" s="11">
        <v>11</v>
      </c>
      <c r="F36" s="11">
        <v>5</v>
      </c>
      <c r="G36" s="11">
        <v>0</v>
      </c>
      <c r="H36" s="11">
        <f t="shared" si="4"/>
        <v>323</v>
      </c>
      <c r="I36" s="23">
        <f t="shared" si="5"/>
        <v>20</v>
      </c>
      <c r="J36" s="23">
        <f t="shared" si="6"/>
        <v>343</v>
      </c>
    </row>
    <row r="37" spans="1:10" x14ac:dyDescent="0.25">
      <c r="A37" s="22" t="str">
        <f t="shared" si="0"/>
        <v>Town of Harrison - 16</v>
      </c>
      <c r="B37" s="11">
        <v>50016</v>
      </c>
      <c r="C37" s="11">
        <v>120</v>
      </c>
      <c r="D37" s="11">
        <v>220</v>
      </c>
      <c r="E37" s="11">
        <v>12</v>
      </c>
      <c r="F37" s="11">
        <v>10</v>
      </c>
      <c r="G37" s="11">
        <v>0</v>
      </c>
      <c r="H37" s="11">
        <f t="shared" si="4"/>
        <v>362</v>
      </c>
      <c r="I37" s="23">
        <f t="shared" si="5"/>
        <v>19</v>
      </c>
      <c r="J37" s="23">
        <f t="shared" si="6"/>
        <v>381</v>
      </c>
    </row>
    <row r="38" spans="1:10" x14ac:dyDescent="0.25">
      <c r="A38" s="22" t="str">
        <f t="shared" si="0"/>
        <v>Town of Harrison - 17</v>
      </c>
      <c r="B38" s="11">
        <v>50017</v>
      </c>
      <c r="C38" s="11">
        <v>238</v>
      </c>
      <c r="D38" s="11">
        <v>9</v>
      </c>
      <c r="E38" s="11">
        <v>8</v>
      </c>
      <c r="F38" s="11">
        <v>39</v>
      </c>
      <c r="G38" s="11">
        <v>0</v>
      </c>
      <c r="H38" s="11">
        <f t="shared" si="4"/>
        <v>294</v>
      </c>
      <c r="I38" s="23">
        <f t="shared" si="5"/>
        <v>4</v>
      </c>
      <c r="J38" s="23">
        <f t="shared" si="6"/>
        <v>298</v>
      </c>
    </row>
    <row r="39" spans="1:10" x14ac:dyDescent="0.25">
      <c r="A39" s="22" t="str">
        <f t="shared" si="0"/>
        <v>Town of Harrison - 18</v>
      </c>
      <c r="B39" s="11">
        <v>50018</v>
      </c>
      <c r="C39" s="11">
        <v>236</v>
      </c>
      <c r="D39" s="11">
        <v>224</v>
      </c>
      <c r="E39" s="11">
        <v>13</v>
      </c>
      <c r="F39" s="11">
        <v>4</v>
      </c>
      <c r="G39" s="11">
        <v>0</v>
      </c>
      <c r="H39" s="11">
        <f t="shared" si="4"/>
        <v>477</v>
      </c>
      <c r="I39" s="23">
        <f t="shared" si="5"/>
        <v>16</v>
      </c>
      <c r="J39" s="23">
        <f t="shared" si="6"/>
        <v>493</v>
      </c>
    </row>
    <row r="40" spans="1:10" x14ac:dyDescent="0.25">
      <c r="A40" s="22" t="str">
        <f t="shared" si="0"/>
        <v>Town of Harrison - 19</v>
      </c>
      <c r="B40" s="11">
        <v>50019</v>
      </c>
      <c r="C40" s="11">
        <v>103</v>
      </c>
      <c r="D40" s="11">
        <v>171</v>
      </c>
      <c r="E40" s="11">
        <v>5</v>
      </c>
      <c r="F40" s="11">
        <v>6</v>
      </c>
      <c r="G40" s="11">
        <v>0</v>
      </c>
      <c r="H40" s="11">
        <f t="shared" si="4"/>
        <v>285</v>
      </c>
      <c r="I40" s="23">
        <f t="shared" si="5"/>
        <v>11</v>
      </c>
      <c r="J40" s="23">
        <f t="shared" si="6"/>
        <v>296</v>
      </c>
    </row>
    <row r="41" spans="1:10" ht="13.8" thickBot="1" x14ac:dyDescent="0.3">
      <c r="A41" s="18" t="str">
        <f t="shared" si="0"/>
        <v>Town of Harrison - 20</v>
      </c>
      <c r="B41" s="19">
        <v>50020</v>
      </c>
      <c r="C41" s="19">
        <v>53</v>
      </c>
      <c r="D41" s="19">
        <v>80</v>
      </c>
      <c r="E41" s="19">
        <v>3</v>
      </c>
      <c r="F41" s="19">
        <v>4</v>
      </c>
      <c r="G41" s="19">
        <v>0</v>
      </c>
      <c r="H41" s="19">
        <f t="shared" si="4"/>
        <v>140</v>
      </c>
      <c r="I41" s="19">
        <f t="shared" si="5"/>
        <v>14</v>
      </c>
      <c r="J41" s="19">
        <f t="shared" si="6"/>
        <v>154</v>
      </c>
    </row>
    <row r="42" spans="1:10" x14ac:dyDescent="0.25">
      <c r="A42" s="22"/>
      <c r="B42" s="13" t="s">
        <v>977</v>
      </c>
      <c r="C42" s="11">
        <f>SUM(C22:C41)</f>
        <v>3829</v>
      </c>
      <c r="D42" s="11">
        <f t="shared" ref="D42:J42" si="8">SUM(D22:D41)</f>
        <v>4833</v>
      </c>
      <c r="E42" s="11">
        <f t="shared" si="8"/>
        <v>248</v>
      </c>
      <c r="F42" s="11">
        <f t="shared" si="8"/>
        <v>212</v>
      </c>
      <c r="G42" s="11">
        <f t="shared" si="8"/>
        <v>0</v>
      </c>
      <c r="H42" s="11">
        <f t="shared" si="8"/>
        <v>9122</v>
      </c>
      <c r="I42" s="11">
        <f t="shared" si="8"/>
        <v>615</v>
      </c>
      <c r="J42" s="11">
        <f t="shared" si="8"/>
        <v>9737</v>
      </c>
    </row>
    <row r="43" spans="1:10" x14ac:dyDescent="0.25">
      <c r="A43" s="22" t="str">
        <f t="shared" si="0"/>
        <v>Town of Lewisboro - 1</v>
      </c>
      <c r="B43" s="11">
        <v>60001</v>
      </c>
      <c r="C43" s="11">
        <v>279</v>
      </c>
      <c r="D43" s="11">
        <v>150</v>
      </c>
      <c r="E43" s="11">
        <v>11</v>
      </c>
      <c r="F43" s="11">
        <v>7</v>
      </c>
      <c r="G43" s="11">
        <v>0</v>
      </c>
      <c r="H43" s="11">
        <f t="shared" si="4"/>
        <v>447</v>
      </c>
      <c r="I43" s="23">
        <f t="shared" si="5"/>
        <v>11</v>
      </c>
      <c r="J43" s="23">
        <f t="shared" si="6"/>
        <v>458</v>
      </c>
    </row>
    <row r="44" spans="1:10" x14ac:dyDescent="0.25">
      <c r="A44" s="22" t="str">
        <f t="shared" si="0"/>
        <v>Town of Lewisboro - 2</v>
      </c>
      <c r="B44" s="11">
        <v>60002</v>
      </c>
      <c r="C44" s="11">
        <v>339</v>
      </c>
      <c r="D44" s="11">
        <v>167</v>
      </c>
      <c r="E44" s="11">
        <v>16</v>
      </c>
      <c r="F44" s="11">
        <v>20</v>
      </c>
      <c r="G44" s="11">
        <v>0</v>
      </c>
      <c r="H44" s="11">
        <f t="shared" si="4"/>
        <v>542</v>
      </c>
      <c r="I44" s="23">
        <f t="shared" si="5"/>
        <v>22</v>
      </c>
      <c r="J44" s="23">
        <f t="shared" si="6"/>
        <v>564</v>
      </c>
    </row>
    <row r="45" spans="1:10" x14ac:dyDescent="0.25">
      <c r="A45" s="22" t="str">
        <f t="shared" si="0"/>
        <v>Town of Lewisboro - 3</v>
      </c>
      <c r="B45" s="11">
        <v>60003</v>
      </c>
      <c r="C45" s="11">
        <v>248</v>
      </c>
      <c r="D45" s="11">
        <v>163</v>
      </c>
      <c r="E45" s="11">
        <v>15</v>
      </c>
      <c r="F45" s="11">
        <v>18</v>
      </c>
      <c r="G45" s="11">
        <v>0</v>
      </c>
      <c r="H45" s="11">
        <f t="shared" si="4"/>
        <v>444</v>
      </c>
      <c r="I45" s="23">
        <f t="shared" si="5"/>
        <v>14</v>
      </c>
      <c r="J45" s="23">
        <f t="shared" si="6"/>
        <v>458</v>
      </c>
    </row>
    <row r="46" spans="1:10" x14ac:dyDescent="0.25">
      <c r="A46" s="22" t="str">
        <f t="shared" si="0"/>
        <v>Town of Lewisboro - 4</v>
      </c>
      <c r="B46" s="11">
        <v>60004</v>
      </c>
      <c r="C46" s="11">
        <v>342</v>
      </c>
      <c r="D46" s="11">
        <v>144</v>
      </c>
      <c r="E46" s="11">
        <v>12</v>
      </c>
      <c r="F46" s="11">
        <v>45</v>
      </c>
      <c r="G46" s="11">
        <v>0</v>
      </c>
      <c r="H46" s="11">
        <f t="shared" si="4"/>
        <v>543</v>
      </c>
      <c r="I46" s="23">
        <f t="shared" si="5"/>
        <v>9</v>
      </c>
      <c r="J46" s="23">
        <f t="shared" si="6"/>
        <v>552</v>
      </c>
    </row>
    <row r="47" spans="1:10" x14ac:dyDescent="0.25">
      <c r="A47" s="22" t="str">
        <f t="shared" si="0"/>
        <v>Town of Lewisboro - 5</v>
      </c>
      <c r="B47" s="11">
        <v>60005</v>
      </c>
      <c r="C47" s="11">
        <v>263</v>
      </c>
      <c r="D47" s="11">
        <v>152</v>
      </c>
      <c r="E47" s="11">
        <v>18</v>
      </c>
      <c r="F47" s="11">
        <v>19</v>
      </c>
      <c r="G47" s="11">
        <v>0</v>
      </c>
      <c r="H47" s="11">
        <f t="shared" si="4"/>
        <v>452</v>
      </c>
      <c r="I47" s="23">
        <f t="shared" si="5"/>
        <v>15</v>
      </c>
      <c r="J47" s="23">
        <f t="shared" si="6"/>
        <v>467</v>
      </c>
    </row>
    <row r="48" spans="1:10" x14ac:dyDescent="0.25">
      <c r="A48" s="22" t="str">
        <f t="shared" si="0"/>
        <v>Town of Lewisboro - 6</v>
      </c>
      <c r="B48" s="11">
        <v>60006</v>
      </c>
      <c r="C48" s="11">
        <v>302</v>
      </c>
      <c r="D48" s="11">
        <v>206</v>
      </c>
      <c r="E48" s="11">
        <v>22</v>
      </c>
      <c r="F48" s="11">
        <v>12</v>
      </c>
      <c r="G48" s="11">
        <v>0</v>
      </c>
      <c r="H48" s="11">
        <f t="shared" si="4"/>
        <v>542</v>
      </c>
      <c r="I48" s="23">
        <f t="shared" si="5"/>
        <v>14</v>
      </c>
      <c r="J48" s="23">
        <f t="shared" si="6"/>
        <v>556</v>
      </c>
    </row>
    <row r="49" spans="1:10" x14ac:dyDescent="0.25">
      <c r="A49" s="22" t="str">
        <f t="shared" si="0"/>
        <v>Town of Lewisboro - 7</v>
      </c>
      <c r="B49" s="11">
        <v>60007</v>
      </c>
      <c r="C49" s="11">
        <v>294</v>
      </c>
      <c r="D49" s="11">
        <v>133</v>
      </c>
      <c r="E49" s="11">
        <v>16</v>
      </c>
      <c r="F49" s="11">
        <v>22</v>
      </c>
      <c r="G49" s="11">
        <v>0</v>
      </c>
      <c r="H49" s="11">
        <f t="shared" si="4"/>
        <v>465</v>
      </c>
      <c r="I49" s="23">
        <f t="shared" si="5"/>
        <v>17</v>
      </c>
      <c r="J49" s="23">
        <f t="shared" si="6"/>
        <v>482</v>
      </c>
    </row>
    <row r="50" spans="1:10" x14ac:dyDescent="0.25">
      <c r="A50" s="22" t="str">
        <f t="shared" si="0"/>
        <v>Town of Lewisboro - 8</v>
      </c>
      <c r="B50" s="11">
        <v>60008</v>
      </c>
      <c r="C50" s="11">
        <v>353</v>
      </c>
      <c r="D50" s="11">
        <v>192</v>
      </c>
      <c r="E50" s="11">
        <v>26</v>
      </c>
      <c r="F50" s="11">
        <v>13</v>
      </c>
      <c r="G50" s="11">
        <v>0</v>
      </c>
      <c r="H50" s="11">
        <f t="shared" si="4"/>
        <v>584</v>
      </c>
      <c r="I50" s="23">
        <f t="shared" si="5"/>
        <v>21</v>
      </c>
      <c r="J50" s="23">
        <f t="shared" si="6"/>
        <v>605</v>
      </c>
    </row>
    <row r="51" spans="1:10" x14ac:dyDescent="0.25">
      <c r="A51" s="22" t="str">
        <f t="shared" si="0"/>
        <v>Town of Lewisboro - 9</v>
      </c>
      <c r="B51" s="11">
        <v>60009</v>
      </c>
      <c r="C51" s="11">
        <v>374</v>
      </c>
      <c r="D51" s="11">
        <v>163</v>
      </c>
      <c r="E51" s="11">
        <v>15</v>
      </c>
      <c r="F51" s="11">
        <v>28</v>
      </c>
      <c r="G51" s="11">
        <v>0</v>
      </c>
      <c r="H51" s="11">
        <f t="shared" si="4"/>
        <v>580</v>
      </c>
      <c r="I51" s="23">
        <f t="shared" si="5"/>
        <v>15</v>
      </c>
      <c r="J51" s="23">
        <f t="shared" si="6"/>
        <v>595</v>
      </c>
    </row>
    <row r="52" spans="1:10" x14ac:dyDescent="0.25">
      <c r="A52" s="22" t="str">
        <f t="shared" si="0"/>
        <v>Town of Lewisboro - 10</v>
      </c>
      <c r="B52" s="11">
        <v>60010</v>
      </c>
      <c r="C52" s="11">
        <v>363</v>
      </c>
      <c r="D52" s="11">
        <v>187</v>
      </c>
      <c r="E52" s="11">
        <v>17</v>
      </c>
      <c r="F52" s="11">
        <v>12</v>
      </c>
      <c r="G52" s="11">
        <v>0</v>
      </c>
      <c r="H52" s="11">
        <f t="shared" si="4"/>
        <v>579</v>
      </c>
      <c r="I52" s="23">
        <f t="shared" si="5"/>
        <v>13</v>
      </c>
      <c r="J52" s="23">
        <f t="shared" si="6"/>
        <v>592</v>
      </c>
    </row>
    <row r="53" spans="1:10" x14ac:dyDescent="0.25">
      <c r="A53" s="22" t="str">
        <f t="shared" si="0"/>
        <v>Town of Lewisboro - 11</v>
      </c>
      <c r="B53" s="11">
        <v>60011</v>
      </c>
      <c r="C53" s="11">
        <v>304</v>
      </c>
      <c r="D53" s="11">
        <v>156</v>
      </c>
      <c r="E53" s="11">
        <v>11</v>
      </c>
      <c r="F53" s="11">
        <v>14</v>
      </c>
      <c r="G53" s="11">
        <v>0</v>
      </c>
      <c r="H53" s="11">
        <f t="shared" si="4"/>
        <v>485</v>
      </c>
      <c r="I53" s="23">
        <f t="shared" si="5"/>
        <v>12</v>
      </c>
      <c r="J53" s="23">
        <f t="shared" si="6"/>
        <v>497</v>
      </c>
    </row>
    <row r="54" spans="1:10" ht="13.8" thickBot="1" x14ac:dyDescent="0.3">
      <c r="A54" s="18" t="str">
        <f t="shared" si="0"/>
        <v>Town of Lewisboro - 12</v>
      </c>
      <c r="B54" s="19">
        <v>60012</v>
      </c>
      <c r="C54" s="19">
        <v>298</v>
      </c>
      <c r="D54" s="19">
        <v>164</v>
      </c>
      <c r="E54" s="19">
        <v>29</v>
      </c>
      <c r="F54" s="19">
        <v>18</v>
      </c>
      <c r="G54" s="19">
        <v>0</v>
      </c>
      <c r="H54" s="19">
        <f t="shared" si="4"/>
        <v>509</v>
      </c>
      <c r="I54" s="19">
        <f t="shared" si="5"/>
        <v>18</v>
      </c>
      <c r="J54" s="19">
        <f t="shared" si="6"/>
        <v>527</v>
      </c>
    </row>
    <row r="55" spans="1:10" x14ac:dyDescent="0.25">
      <c r="A55" s="22"/>
      <c r="B55" s="13" t="s">
        <v>977</v>
      </c>
      <c r="C55" s="11">
        <f>SUM(C43:C54)</f>
        <v>3759</v>
      </c>
      <c r="D55" s="11">
        <f t="shared" ref="D55:J55" si="9">SUM(D43:D54)</f>
        <v>1977</v>
      </c>
      <c r="E55" s="11">
        <f t="shared" si="9"/>
        <v>208</v>
      </c>
      <c r="F55" s="11">
        <f t="shared" si="9"/>
        <v>228</v>
      </c>
      <c r="G55" s="11">
        <f t="shared" si="9"/>
        <v>0</v>
      </c>
      <c r="H55" s="11">
        <f t="shared" si="9"/>
        <v>6172</v>
      </c>
      <c r="I55" s="11">
        <f t="shared" si="9"/>
        <v>181</v>
      </c>
      <c r="J55" s="11">
        <f t="shared" si="9"/>
        <v>6353</v>
      </c>
    </row>
    <row r="56" spans="1:10" x14ac:dyDescent="0.25">
      <c r="A56" s="22" t="str">
        <f t="shared" si="0"/>
        <v>Town of Mount Kisco - 1</v>
      </c>
      <c r="B56" s="11">
        <v>80001</v>
      </c>
      <c r="C56" s="11">
        <v>208</v>
      </c>
      <c r="D56" s="11">
        <v>118</v>
      </c>
      <c r="E56" s="11">
        <v>19</v>
      </c>
      <c r="F56" s="11">
        <v>32</v>
      </c>
      <c r="G56" s="11">
        <v>0</v>
      </c>
      <c r="H56" s="11">
        <f t="shared" si="4"/>
        <v>377</v>
      </c>
      <c r="I56" s="23">
        <f t="shared" si="5"/>
        <v>37</v>
      </c>
      <c r="J56" s="23">
        <f t="shared" si="6"/>
        <v>414</v>
      </c>
    </row>
    <row r="57" spans="1:10" x14ac:dyDescent="0.25">
      <c r="A57" s="22" t="str">
        <f t="shared" si="0"/>
        <v>Town of Mount Kisco - 2</v>
      </c>
      <c r="B57" s="11">
        <v>80002</v>
      </c>
      <c r="C57" s="11">
        <v>440</v>
      </c>
      <c r="D57" s="11">
        <v>249</v>
      </c>
      <c r="E57" s="11">
        <v>18</v>
      </c>
      <c r="F57" s="11">
        <v>41</v>
      </c>
      <c r="G57" s="11">
        <v>1</v>
      </c>
      <c r="H57" s="11">
        <f t="shared" si="4"/>
        <v>749</v>
      </c>
      <c r="I57" s="23">
        <f t="shared" si="5"/>
        <v>41</v>
      </c>
      <c r="J57" s="23">
        <f t="shared" si="6"/>
        <v>790</v>
      </c>
    </row>
    <row r="58" spans="1:10" x14ac:dyDescent="0.25">
      <c r="A58" s="22" t="str">
        <f t="shared" si="0"/>
        <v>Town of Mount Kisco - 3</v>
      </c>
      <c r="B58" s="11">
        <v>80003</v>
      </c>
      <c r="C58" s="11">
        <v>255</v>
      </c>
      <c r="D58" s="11">
        <v>128</v>
      </c>
      <c r="E58" s="11">
        <v>16</v>
      </c>
      <c r="F58" s="11">
        <v>24</v>
      </c>
      <c r="G58" s="11">
        <v>0</v>
      </c>
      <c r="H58" s="11">
        <f t="shared" si="4"/>
        <v>423</v>
      </c>
      <c r="I58" s="23">
        <f t="shared" si="5"/>
        <v>38</v>
      </c>
      <c r="J58" s="23">
        <f t="shared" si="6"/>
        <v>461</v>
      </c>
    </row>
    <row r="59" spans="1:10" x14ac:dyDescent="0.25">
      <c r="A59" s="22" t="str">
        <f t="shared" si="0"/>
        <v>Town of Mount Kisco - 4</v>
      </c>
      <c r="B59" s="11">
        <v>80004</v>
      </c>
      <c r="C59" s="11">
        <v>375</v>
      </c>
      <c r="D59" s="11">
        <v>164</v>
      </c>
      <c r="E59" s="11">
        <v>15</v>
      </c>
      <c r="F59" s="11">
        <v>31</v>
      </c>
      <c r="G59" s="11">
        <v>0</v>
      </c>
      <c r="H59" s="11">
        <f t="shared" si="4"/>
        <v>585</v>
      </c>
      <c r="I59" s="23">
        <f t="shared" si="5"/>
        <v>37</v>
      </c>
      <c r="J59" s="23">
        <f t="shared" si="6"/>
        <v>622</v>
      </c>
    </row>
    <row r="60" spans="1:10" x14ac:dyDescent="0.25">
      <c r="A60" s="22" t="str">
        <f t="shared" si="0"/>
        <v>Town of Mount Kisco - 5</v>
      </c>
      <c r="B60" s="11">
        <v>80005</v>
      </c>
      <c r="C60" s="11">
        <v>162</v>
      </c>
      <c r="D60" s="11">
        <v>111</v>
      </c>
      <c r="E60" s="11">
        <v>10</v>
      </c>
      <c r="F60" s="11">
        <v>7</v>
      </c>
      <c r="G60" s="11">
        <v>0</v>
      </c>
      <c r="H60" s="11">
        <f t="shared" si="4"/>
        <v>290</v>
      </c>
      <c r="I60" s="23">
        <f t="shared" si="5"/>
        <v>24</v>
      </c>
      <c r="J60" s="23">
        <f t="shared" si="6"/>
        <v>314</v>
      </c>
    </row>
    <row r="61" spans="1:10" x14ac:dyDescent="0.25">
      <c r="A61" s="22" t="str">
        <f t="shared" si="0"/>
        <v>Town of Mount Kisco - 6</v>
      </c>
      <c r="B61" s="11">
        <v>80006</v>
      </c>
      <c r="C61" s="11">
        <v>307</v>
      </c>
      <c r="D61" s="11">
        <v>111</v>
      </c>
      <c r="E61" s="11">
        <v>9</v>
      </c>
      <c r="F61" s="11">
        <v>20</v>
      </c>
      <c r="G61" s="11">
        <v>0</v>
      </c>
      <c r="H61" s="11">
        <f t="shared" si="4"/>
        <v>447</v>
      </c>
      <c r="I61" s="23">
        <f t="shared" si="5"/>
        <v>37</v>
      </c>
      <c r="J61" s="23">
        <f t="shared" si="6"/>
        <v>484</v>
      </c>
    </row>
    <row r="62" spans="1:10" ht="13.8" thickBot="1" x14ac:dyDescent="0.3">
      <c r="A62" s="18" t="str">
        <f t="shared" si="0"/>
        <v>Town of Mount Kisco - 7</v>
      </c>
      <c r="B62" s="19">
        <v>80007</v>
      </c>
      <c r="C62" s="19">
        <v>173</v>
      </c>
      <c r="D62" s="19">
        <v>59</v>
      </c>
      <c r="E62" s="19">
        <v>11</v>
      </c>
      <c r="F62" s="19">
        <v>12</v>
      </c>
      <c r="G62" s="19">
        <v>0</v>
      </c>
      <c r="H62" s="19">
        <f t="shared" si="4"/>
        <v>255</v>
      </c>
      <c r="I62" s="19">
        <f t="shared" si="5"/>
        <v>4</v>
      </c>
      <c r="J62" s="19">
        <f t="shared" si="6"/>
        <v>259</v>
      </c>
    </row>
    <row r="63" spans="1:10" x14ac:dyDescent="0.25">
      <c r="A63" s="22"/>
      <c r="B63" s="13" t="s">
        <v>977</v>
      </c>
      <c r="C63" s="11">
        <f>SUM(C56:C62)</f>
        <v>1920</v>
      </c>
      <c r="D63" s="11">
        <f t="shared" ref="D63:J63" si="10">SUM(D56:D62)</f>
        <v>940</v>
      </c>
      <c r="E63" s="11">
        <f t="shared" si="10"/>
        <v>98</v>
      </c>
      <c r="F63" s="11">
        <f t="shared" si="10"/>
        <v>167</v>
      </c>
      <c r="G63" s="11">
        <f t="shared" si="10"/>
        <v>1</v>
      </c>
      <c r="H63" s="11">
        <f t="shared" si="10"/>
        <v>3126</v>
      </c>
      <c r="I63" s="11">
        <f t="shared" si="10"/>
        <v>218</v>
      </c>
      <c r="J63" s="11">
        <f t="shared" si="10"/>
        <v>3344</v>
      </c>
    </row>
    <row r="64" spans="1:10" x14ac:dyDescent="0.25">
      <c r="A64" s="22" t="str">
        <f t="shared" si="0"/>
        <v>Town of New Castle - 1</v>
      </c>
      <c r="B64" s="11">
        <v>100001</v>
      </c>
      <c r="C64" s="11">
        <v>390</v>
      </c>
      <c r="D64" s="11">
        <v>136</v>
      </c>
      <c r="E64" s="11">
        <v>10</v>
      </c>
      <c r="F64" s="11">
        <v>11</v>
      </c>
      <c r="G64" s="11">
        <v>0</v>
      </c>
      <c r="H64" s="11">
        <f t="shared" si="4"/>
        <v>547</v>
      </c>
      <c r="I64" s="23">
        <f t="shared" si="5"/>
        <v>22</v>
      </c>
      <c r="J64" s="23">
        <f t="shared" si="6"/>
        <v>569</v>
      </c>
    </row>
    <row r="65" spans="1:10" x14ac:dyDescent="0.25">
      <c r="A65" s="22" t="str">
        <f t="shared" si="0"/>
        <v>Town of New Castle - 2</v>
      </c>
      <c r="B65" s="11">
        <v>100002</v>
      </c>
      <c r="C65" s="11">
        <v>297</v>
      </c>
      <c r="D65" s="11">
        <v>175</v>
      </c>
      <c r="E65" s="11">
        <v>21</v>
      </c>
      <c r="F65" s="11">
        <v>21</v>
      </c>
      <c r="G65" s="11">
        <v>0</v>
      </c>
      <c r="H65" s="11">
        <f t="shared" si="4"/>
        <v>514</v>
      </c>
      <c r="I65" s="23">
        <f t="shared" si="5"/>
        <v>25</v>
      </c>
      <c r="J65" s="23">
        <f t="shared" si="6"/>
        <v>539</v>
      </c>
    </row>
    <row r="66" spans="1:10" x14ac:dyDescent="0.25">
      <c r="A66" s="22" t="str">
        <f t="shared" si="0"/>
        <v>Town of New Castle - 3</v>
      </c>
      <c r="B66" s="11">
        <v>100003</v>
      </c>
      <c r="C66" s="11">
        <v>340</v>
      </c>
      <c r="D66" s="11">
        <v>117</v>
      </c>
      <c r="E66" s="11">
        <v>15</v>
      </c>
      <c r="F66" s="11">
        <v>18</v>
      </c>
      <c r="G66" s="11">
        <v>0</v>
      </c>
      <c r="H66" s="11">
        <f t="shared" si="4"/>
        <v>490</v>
      </c>
      <c r="I66" s="23">
        <f t="shared" si="5"/>
        <v>18</v>
      </c>
      <c r="J66" s="23">
        <f t="shared" si="6"/>
        <v>508</v>
      </c>
    </row>
    <row r="67" spans="1:10" x14ac:dyDescent="0.25">
      <c r="A67" s="22" t="str">
        <f t="shared" si="0"/>
        <v>Town of New Castle - 4</v>
      </c>
      <c r="B67" s="11">
        <v>100004</v>
      </c>
      <c r="C67" s="11">
        <v>310</v>
      </c>
      <c r="D67" s="11">
        <v>87</v>
      </c>
      <c r="E67" s="11">
        <v>8</v>
      </c>
      <c r="F67" s="11">
        <v>14</v>
      </c>
      <c r="G67" s="11">
        <v>0</v>
      </c>
      <c r="H67" s="11">
        <f t="shared" si="4"/>
        <v>419</v>
      </c>
      <c r="I67" s="23">
        <f t="shared" si="5"/>
        <v>17</v>
      </c>
      <c r="J67" s="23">
        <f t="shared" si="6"/>
        <v>436</v>
      </c>
    </row>
    <row r="68" spans="1:10" x14ac:dyDescent="0.25">
      <c r="A68" s="22" t="str">
        <f t="shared" si="0"/>
        <v>Town of New Castle - 5</v>
      </c>
      <c r="B68" s="11">
        <v>100005</v>
      </c>
      <c r="C68" s="11">
        <v>416</v>
      </c>
      <c r="D68" s="11">
        <v>82</v>
      </c>
      <c r="E68" s="11">
        <v>10</v>
      </c>
      <c r="F68" s="11">
        <v>22</v>
      </c>
      <c r="G68" s="11">
        <v>0</v>
      </c>
      <c r="H68" s="11">
        <f t="shared" si="4"/>
        <v>530</v>
      </c>
      <c r="I68" s="23">
        <f t="shared" si="5"/>
        <v>12</v>
      </c>
      <c r="J68" s="23">
        <f t="shared" si="6"/>
        <v>542</v>
      </c>
    </row>
    <row r="69" spans="1:10" x14ac:dyDescent="0.25">
      <c r="A69" s="22" t="str">
        <f t="shared" si="0"/>
        <v>Town of New Castle - 6</v>
      </c>
      <c r="B69" s="11">
        <v>100006</v>
      </c>
      <c r="C69" s="11">
        <v>381</v>
      </c>
      <c r="D69" s="11">
        <v>124</v>
      </c>
      <c r="E69" s="11">
        <v>15</v>
      </c>
      <c r="F69" s="11">
        <v>18</v>
      </c>
      <c r="G69" s="11">
        <v>0</v>
      </c>
      <c r="H69" s="11">
        <f t="shared" si="4"/>
        <v>538</v>
      </c>
      <c r="I69" s="23">
        <f t="shared" si="5"/>
        <v>24</v>
      </c>
      <c r="J69" s="23">
        <f t="shared" si="6"/>
        <v>562</v>
      </c>
    </row>
    <row r="70" spans="1:10" x14ac:dyDescent="0.25">
      <c r="A70" s="22" t="str">
        <f t="shared" si="0"/>
        <v>Town of New Castle - 7</v>
      </c>
      <c r="B70" s="11">
        <v>100007</v>
      </c>
      <c r="C70" s="11">
        <v>406</v>
      </c>
      <c r="D70" s="11">
        <v>148</v>
      </c>
      <c r="E70" s="11">
        <v>11</v>
      </c>
      <c r="F70" s="11">
        <v>12</v>
      </c>
      <c r="G70" s="11">
        <v>0</v>
      </c>
      <c r="H70" s="11">
        <f t="shared" si="4"/>
        <v>577</v>
      </c>
      <c r="I70" s="23">
        <f t="shared" si="5"/>
        <v>32</v>
      </c>
      <c r="J70" s="23">
        <f t="shared" si="6"/>
        <v>609</v>
      </c>
    </row>
    <row r="71" spans="1:10" x14ac:dyDescent="0.25">
      <c r="A71" s="22" t="str">
        <f t="shared" si="0"/>
        <v>Town of New Castle - 8</v>
      </c>
      <c r="B71" s="11">
        <v>100008</v>
      </c>
      <c r="C71" s="11">
        <v>370</v>
      </c>
      <c r="D71" s="11">
        <v>91</v>
      </c>
      <c r="E71" s="11">
        <v>1</v>
      </c>
      <c r="F71" s="11">
        <v>12</v>
      </c>
      <c r="G71" s="11">
        <v>0</v>
      </c>
      <c r="H71" s="11">
        <f t="shared" si="4"/>
        <v>474</v>
      </c>
      <c r="I71" s="23">
        <f t="shared" si="5"/>
        <v>17</v>
      </c>
      <c r="J71" s="23">
        <f t="shared" si="6"/>
        <v>491</v>
      </c>
    </row>
    <row r="72" spans="1:10" x14ac:dyDescent="0.25">
      <c r="A72" s="22" t="str">
        <f t="shared" si="0"/>
        <v>Town of New Castle - 9</v>
      </c>
      <c r="B72" s="11">
        <v>100009</v>
      </c>
      <c r="C72" s="11">
        <v>293</v>
      </c>
      <c r="D72" s="11">
        <v>100</v>
      </c>
      <c r="E72" s="11">
        <v>8</v>
      </c>
      <c r="F72" s="11">
        <v>14</v>
      </c>
      <c r="G72" s="11">
        <v>0</v>
      </c>
      <c r="H72" s="11">
        <f t="shared" si="4"/>
        <v>415</v>
      </c>
      <c r="I72" s="23">
        <f t="shared" si="5"/>
        <v>14</v>
      </c>
      <c r="J72" s="23">
        <f t="shared" si="6"/>
        <v>429</v>
      </c>
    </row>
    <row r="73" spans="1:10" x14ac:dyDescent="0.25">
      <c r="A73" s="22" t="str">
        <f t="shared" si="0"/>
        <v>Town of New Castle - 10</v>
      </c>
      <c r="B73" s="11">
        <v>100010</v>
      </c>
      <c r="C73" s="11">
        <v>397</v>
      </c>
      <c r="D73" s="11">
        <v>128</v>
      </c>
      <c r="E73" s="11">
        <v>10</v>
      </c>
      <c r="F73" s="11">
        <v>14</v>
      </c>
      <c r="G73" s="11">
        <v>0</v>
      </c>
      <c r="H73" s="11">
        <f t="shared" si="4"/>
        <v>549</v>
      </c>
      <c r="I73" s="23">
        <f t="shared" si="5"/>
        <v>33</v>
      </c>
      <c r="J73" s="23">
        <f t="shared" si="6"/>
        <v>582</v>
      </c>
    </row>
    <row r="74" spans="1:10" x14ac:dyDescent="0.25">
      <c r="A74" s="22" t="str">
        <f t="shared" si="0"/>
        <v>Town of New Castle - 11</v>
      </c>
      <c r="B74" s="11">
        <v>100011</v>
      </c>
      <c r="C74" s="11">
        <v>385</v>
      </c>
      <c r="D74" s="11">
        <v>121</v>
      </c>
      <c r="E74" s="11">
        <v>26</v>
      </c>
      <c r="F74" s="11">
        <v>23</v>
      </c>
      <c r="G74" s="11">
        <v>0</v>
      </c>
      <c r="H74" s="11">
        <f t="shared" si="4"/>
        <v>555</v>
      </c>
      <c r="I74" s="23">
        <f t="shared" si="5"/>
        <v>22</v>
      </c>
      <c r="J74" s="23">
        <f t="shared" si="6"/>
        <v>577</v>
      </c>
    </row>
    <row r="75" spans="1:10" x14ac:dyDescent="0.25">
      <c r="A75" s="22" t="str">
        <f t="shared" ref="A75:A130" si="11">VLOOKUP(B75,KEY,3,FALSE)</f>
        <v>Town of New Castle - 12</v>
      </c>
      <c r="B75" s="11">
        <v>100012</v>
      </c>
      <c r="C75" s="11">
        <v>361</v>
      </c>
      <c r="D75" s="11">
        <v>64</v>
      </c>
      <c r="E75" s="11">
        <v>3</v>
      </c>
      <c r="F75" s="11">
        <v>11</v>
      </c>
      <c r="G75" s="11">
        <v>0</v>
      </c>
      <c r="H75" s="11">
        <f t="shared" si="4"/>
        <v>439</v>
      </c>
      <c r="I75" s="23">
        <f t="shared" si="5"/>
        <v>6</v>
      </c>
      <c r="J75" s="23">
        <f t="shared" si="6"/>
        <v>445</v>
      </c>
    </row>
    <row r="76" spans="1:10" x14ac:dyDescent="0.25">
      <c r="A76" s="22" t="str">
        <f t="shared" si="11"/>
        <v>Town of New Castle - 13</v>
      </c>
      <c r="B76" s="11">
        <v>100013</v>
      </c>
      <c r="C76" s="11">
        <v>390</v>
      </c>
      <c r="D76" s="11">
        <v>180</v>
      </c>
      <c r="E76" s="11">
        <v>11</v>
      </c>
      <c r="F76" s="11">
        <v>16</v>
      </c>
      <c r="G76" s="11">
        <v>0</v>
      </c>
      <c r="H76" s="11">
        <f t="shared" si="4"/>
        <v>597</v>
      </c>
      <c r="I76" s="23">
        <f t="shared" si="5"/>
        <v>17</v>
      </c>
      <c r="J76" s="23">
        <f t="shared" si="6"/>
        <v>614</v>
      </c>
    </row>
    <row r="77" spans="1:10" x14ac:dyDescent="0.25">
      <c r="A77" s="22" t="str">
        <f t="shared" si="11"/>
        <v>Town of New Castle - 14</v>
      </c>
      <c r="B77" s="11">
        <v>100014</v>
      </c>
      <c r="C77" s="11">
        <v>391</v>
      </c>
      <c r="D77" s="11">
        <v>139</v>
      </c>
      <c r="E77" s="11">
        <v>21</v>
      </c>
      <c r="F77" s="11">
        <v>18</v>
      </c>
      <c r="G77" s="11">
        <v>0</v>
      </c>
      <c r="H77" s="11">
        <f t="shared" si="4"/>
        <v>569</v>
      </c>
      <c r="I77" s="23">
        <f t="shared" si="5"/>
        <v>16</v>
      </c>
      <c r="J77" s="23">
        <f t="shared" si="6"/>
        <v>585</v>
      </c>
    </row>
    <row r="78" spans="1:10" x14ac:dyDescent="0.25">
      <c r="A78" s="22" t="str">
        <f t="shared" si="11"/>
        <v>Town of New Castle - 15</v>
      </c>
      <c r="B78" s="11">
        <v>100015</v>
      </c>
      <c r="C78" s="11">
        <v>391</v>
      </c>
      <c r="D78" s="11">
        <v>104</v>
      </c>
      <c r="E78" s="11">
        <v>14</v>
      </c>
      <c r="F78" s="11">
        <v>11</v>
      </c>
      <c r="G78" s="11">
        <v>1</v>
      </c>
      <c r="H78" s="11">
        <f t="shared" si="4"/>
        <v>521</v>
      </c>
      <c r="I78" s="23">
        <f t="shared" si="5"/>
        <v>29</v>
      </c>
      <c r="J78" s="23">
        <f t="shared" si="6"/>
        <v>550</v>
      </c>
    </row>
    <row r="79" spans="1:10" ht="13.8" thickBot="1" x14ac:dyDescent="0.3">
      <c r="A79" s="18" t="str">
        <f t="shared" si="11"/>
        <v>Town of New Castle - 16</v>
      </c>
      <c r="B79" s="19">
        <v>100016</v>
      </c>
      <c r="C79" s="19">
        <v>370</v>
      </c>
      <c r="D79" s="19">
        <v>118</v>
      </c>
      <c r="E79" s="19">
        <v>12</v>
      </c>
      <c r="F79" s="19">
        <v>26</v>
      </c>
      <c r="G79" s="19">
        <v>0</v>
      </c>
      <c r="H79" s="19">
        <f t="shared" si="4"/>
        <v>526</v>
      </c>
      <c r="I79" s="19">
        <f t="shared" si="5"/>
        <v>18</v>
      </c>
      <c r="J79" s="19">
        <f t="shared" si="6"/>
        <v>544</v>
      </c>
    </row>
    <row r="80" spans="1:10" x14ac:dyDescent="0.25">
      <c r="A80" s="22"/>
      <c r="B80" s="13" t="s">
        <v>977</v>
      </c>
      <c r="C80" s="11">
        <f>SUM(C64:C79)</f>
        <v>5888</v>
      </c>
      <c r="D80" s="11">
        <f t="shared" ref="D80:J80" si="12">SUM(D64:D79)</f>
        <v>1914</v>
      </c>
      <c r="E80" s="11">
        <f t="shared" si="12"/>
        <v>196</v>
      </c>
      <c r="F80" s="11">
        <f t="shared" si="12"/>
        <v>261</v>
      </c>
      <c r="G80" s="11">
        <f t="shared" si="12"/>
        <v>1</v>
      </c>
      <c r="H80" s="11">
        <f t="shared" si="12"/>
        <v>8260</v>
      </c>
      <c r="I80" s="11">
        <f t="shared" si="12"/>
        <v>322</v>
      </c>
      <c r="J80" s="11">
        <f t="shared" si="12"/>
        <v>8582</v>
      </c>
    </row>
    <row r="81" spans="1:10" x14ac:dyDescent="0.25">
      <c r="A81" s="22" t="str">
        <f t="shared" si="11"/>
        <v>Town of North Castle - 1</v>
      </c>
      <c r="B81" s="11">
        <v>110001</v>
      </c>
      <c r="C81" s="11">
        <v>275</v>
      </c>
      <c r="D81" s="11">
        <v>159</v>
      </c>
      <c r="E81" s="11">
        <v>11</v>
      </c>
      <c r="F81" s="11">
        <v>9</v>
      </c>
      <c r="G81" s="11">
        <v>0</v>
      </c>
      <c r="H81" s="11">
        <f t="shared" si="4"/>
        <v>454</v>
      </c>
      <c r="I81" s="23">
        <f t="shared" si="5"/>
        <v>16</v>
      </c>
      <c r="J81" s="23">
        <f t="shared" si="6"/>
        <v>470</v>
      </c>
    </row>
    <row r="82" spans="1:10" x14ac:dyDescent="0.25">
      <c r="A82" s="22" t="str">
        <f t="shared" si="11"/>
        <v>Town of North Castle - 2</v>
      </c>
      <c r="B82" s="11">
        <v>110002</v>
      </c>
      <c r="C82" s="11">
        <v>226</v>
      </c>
      <c r="D82" s="11">
        <v>252</v>
      </c>
      <c r="E82" s="11">
        <v>31</v>
      </c>
      <c r="F82" s="11">
        <v>5</v>
      </c>
      <c r="G82" s="11">
        <v>0</v>
      </c>
      <c r="H82" s="11">
        <f t="shared" si="4"/>
        <v>514</v>
      </c>
      <c r="I82" s="23">
        <f t="shared" si="5"/>
        <v>23</v>
      </c>
      <c r="J82" s="23">
        <f t="shared" si="6"/>
        <v>537</v>
      </c>
    </row>
    <row r="83" spans="1:10" x14ac:dyDescent="0.25">
      <c r="A83" s="22" t="str">
        <f t="shared" si="11"/>
        <v>Town of North Castle - 3</v>
      </c>
      <c r="B83" s="11">
        <v>110003</v>
      </c>
      <c r="C83" s="11">
        <v>143</v>
      </c>
      <c r="D83" s="11">
        <v>209</v>
      </c>
      <c r="E83" s="11">
        <v>21</v>
      </c>
      <c r="F83" s="11">
        <v>16</v>
      </c>
      <c r="G83" s="11">
        <v>0</v>
      </c>
      <c r="H83" s="11">
        <f t="shared" si="4"/>
        <v>389</v>
      </c>
      <c r="I83" s="23">
        <f t="shared" si="5"/>
        <v>25</v>
      </c>
      <c r="J83" s="23">
        <f t="shared" si="6"/>
        <v>414</v>
      </c>
    </row>
    <row r="84" spans="1:10" x14ac:dyDescent="0.25">
      <c r="A84" s="22" t="str">
        <f t="shared" si="11"/>
        <v>Town of North Castle - 4</v>
      </c>
      <c r="B84" s="11">
        <v>110004</v>
      </c>
      <c r="C84" s="11">
        <v>355</v>
      </c>
      <c r="D84" s="11">
        <v>232</v>
      </c>
      <c r="E84" s="11">
        <v>17</v>
      </c>
      <c r="F84" s="11">
        <v>7</v>
      </c>
      <c r="G84" s="11">
        <v>0</v>
      </c>
      <c r="H84" s="11">
        <f t="shared" si="4"/>
        <v>611</v>
      </c>
      <c r="I84" s="23">
        <f t="shared" si="5"/>
        <v>30</v>
      </c>
      <c r="J84" s="23">
        <f t="shared" si="6"/>
        <v>641</v>
      </c>
    </row>
    <row r="85" spans="1:10" x14ac:dyDescent="0.25">
      <c r="A85" s="22" t="str">
        <f t="shared" si="11"/>
        <v>Town of North Castle - 5</v>
      </c>
      <c r="B85" s="11">
        <v>110005</v>
      </c>
      <c r="C85" s="11">
        <v>176</v>
      </c>
      <c r="D85" s="11">
        <v>169</v>
      </c>
      <c r="E85" s="11">
        <v>9</v>
      </c>
      <c r="F85" s="11">
        <v>14</v>
      </c>
      <c r="G85" s="11">
        <v>0</v>
      </c>
      <c r="H85" s="11">
        <f t="shared" si="4"/>
        <v>368</v>
      </c>
      <c r="I85" s="23">
        <f t="shared" si="5"/>
        <v>23</v>
      </c>
      <c r="J85" s="23">
        <f t="shared" si="6"/>
        <v>391</v>
      </c>
    </row>
    <row r="86" spans="1:10" x14ac:dyDescent="0.25">
      <c r="A86" s="22" t="str">
        <f t="shared" si="11"/>
        <v>Town of North Castle - 6</v>
      </c>
      <c r="B86" s="11">
        <v>110006</v>
      </c>
      <c r="C86" s="11">
        <v>458</v>
      </c>
      <c r="D86" s="11">
        <v>175</v>
      </c>
      <c r="E86" s="11">
        <v>9</v>
      </c>
      <c r="F86" s="11">
        <v>8</v>
      </c>
      <c r="G86" s="11">
        <v>0</v>
      </c>
      <c r="H86" s="11">
        <f t="shared" si="4"/>
        <v>650</v>
      </c>
      <c r="I86" s="23">
        <f t="shared" si="5"/>
        <v>31</v>
      </c>
      <c r="J86" s="23">
        <f t="shared" si="6"/>
        <v>681</v>
      </c>
    </row>
    <row r="87" spans="1:10" x14ac:dyDescent="0.25">
      <c r="A87" s="22" t="str">
        <f t="shared" si="11"/>
        <v>Town of North Castle - 7</v>
      </c>
      <c r="B87" s="11">
        <v>110007</v>
      </c>
      <c r="C87" s="11">
        <v>189</v>
      </c>
      <c r="D87" s="11">
        <v>157</v>
      </c>
      <c r="E87" s="11">
        <v>12</v>
      </c>
      <c r="F87" s="11">
        <v>9</v>
      </c>
      <c r="G87" s="11">
        <v>0</v>
      </c>
      <c r="H87" s="11">
        <f t="shared" ref="H87:H130" si="13">SUM(C87:G87)</f>
        <v>367</v>
      </c>
      <c r="I87" s="23">
        <f t="shared" ref="I87:I130" si="14">SUM(J87-H87)</f>
        <v>11</v>
      </c>
      <c r="J87" s="23">
        <f t="shared" ref="J87:J130" si="15">VLOOKUP(B87,KEY,2,FALSE)</f>
        <v>378</v>
      </c>
    </row>
    <row r="88" spans="1:10" x14ac:dyDescent="0.25">
      <c r="A88" s="22" t="str">
        <f t="shared" si="11"/>
        <v>Town of North Castle - 8</v>
      </c>
      <c r="B88" s="11">
        <v>110008</v>
      </c>
      <c r="C88" s="11">
        <v>313</v>
      </c>
      <c r="D88" s="11">
        <v>254</v>
      </c>
      <c r="E88" s="11">
        <v>27</v>
      </c>
      <c r="F88" s="11">
        <v>7</v>
      </c>
      <c r="G88" s="11">
        <v>0</v>
      </c>
      <c r="H88" s="11">
        <f t="shared" si="13"/>
        <v>601</v>
      </c>
      <c r="I88" s="23">
        <f t="shared" si="14"/>
        <v>26</v>
      </c>
      <c r="J88" s="23">
        <f t="shared" si="15"/>
        <v>627</v>
      </c>
    </row>
    <row r="89" spans="1:10" x14ac:dyDescent="0.25">
      <c r="A89" s="22" t="str">
        <f t="shared" si="11"/>
        <v>Town of North Castle - 9</v>
      </c>
      <c r="B89" s="11">
        <v>110009</v>
      </c>
      <c r="C89" s="11">
        <v>299</v>
      </c>
      <c r="D89" s="11">
        <v>221</v>
      </c>
      <c r="E89" s="11">
        <v>17</v>
      </c>
      <c r="F89" s="11">
        <v>10</v>
      </c>
      <c r="G89" s="11">
        <v>0</v>
      </c>
      <c r="H89" s="11">
        <f t="shared" si="13"/>
        <v>547</v>
      </c>
      <c r="I89" s="23">
        <f t="shared" si="14"/>
        <v>20</v>
      </c>
      <c r="J89" s="23">
        <f t="shared" si="15"/>
        <v>567</v>
      </c>
    </row>
    <row r="90" spans="1:10" x14ac:dyDescent="0.25">
      <c r="A90" s="22" t="str">
        <f t="shared" si="11"/>
        <v>Town of North Castle - 10</v>
      </c>
      <c r="B90" s="11">
        <v>110010</v>
      </c>
      <c r="C90" s="11">
        <v>237</v>
      </c>
      <c r="D90" s="11">
        <v>169</v>
      </c>
      <c r="E90" s="11">
        <v>8</v>
      </c>
      <c r="F90" s="11">
        <v>10</v>
      </c>
      <c r="G90" s="11">
        <v>1</v>
      </c>
      <c r="H90" s="11">
        <f t="shared" si="13"/>
        <v>425</v>
      </c>
      <c r="I90" s="23">
        <f t="shared" si="14"/>
        <v>24</v>
      </c>
      <c r="J90" s="23">
        <f t="shared" si="15"/>
        <v>449</v>
      </c>
    </row>
    <row r="91" spans="1:10" ht="13.8" thickBot="1" x14ac:dyDescent="0.3">
      <c r="A91" s="18" t="str">
        <f t="shared" si="11"/>
        <v>Town of North Castle - 11</v>
      </c>
      <c r="B91" s="19">
        <v>110011</v>
      </c>
      <c r="C91" s="19">
        <v>190</v>
      </c>
      <c r="D91" s="19">
        <v>143</v>
      </c>
      <c r="E91" s="19">
        <v>13</v>
      </c>
      <c r="F91" s="19">
        <v>13</v>
      </c>
      <c r="G91" s="19">
        <v>0</v>
      </c>
      <c r="H91" s="19">
        <f t="shared" si="13"/>
        <v>359</v>
      </c>
      <c r="I91" s="19">
        <f t="shared" si="14"/>
        <v>23</v>
      </c>
      <c r="J91" s="19">
        <f t="shared" si="15"/>
        <v>382</v>
      </c>
    </row>
    <row r="92" spans="1:10" x14ac:dyDescent="0.25">
      <c r="A92" s="22"/>
      <c r="B92" s="13" t="s">
        <v>977</v>
      </c>
      <c r="C92" s="11">
        <f>SUM(C81:C91)</f>
        <v>2861</v>
      </c>
      <c r="D92" s="11">
        <f t="shared" ref="D92:J92" si="16">SUM(D81:D91)</f>
        <v>2140</v>
      </c>
      <c r="E92" s="11">
        <f t="shared" si="16"/>
        <v>175</v>
      </c>
      <c r="F92" s="11">
        <f t="shared" si="16"/>
        <v>108</v>
      </c>
      <c r="G92" s="11">
        <f t="shared" si="16"/>
        <v>1</v>
      </c>
      <c r="H92" s="11">
        <f t="shared" si="16"/>
        <v>5285</v>
      </c>
      <c r="I92" s="11">
        <f t="shared" si="16"/>
        <v>252</v>
      </c>
      <c r="J92" s="11">
        <f t="shared" si="16"/>
        <v>5537</v>
      </c>
    </row>
    <row r="93" spans="1:10" x14ac:dyDescent="0.25">
      <c r="A93" s="22" t="str">
        <f t="shared" si="11"/>
        <v>Town of North Salem - 1</v>
      </c>
      <c r="B93" s="11">
        <v>120001</v>
      </c>
      <c r="C93" s="11">
        <v>124</v>
      </c>
      <c r="D93" s="11">
        <v>112</v>
      </c>
      <c r="E93" s="11">
        <v>10</v>
      </c>
      <c r="F93" s="11">
        <v>18</v>
      </c>
      <c r="G93" s="11">
        <v>0</v>
      </c>
      <c r="H93" s="11">
        <f t="shared" si="13"/>
        <v>264</v>
      </c>
      <c r="I93" s="23">
        <f t="shared" si="14"/>
        <v>8</v>
      </c>
      <c r="J93" s="23">
        <f t="shared" si="15"/>
        <v>272</v>
      </c>
    </row>
    <row r="94" spans="1:10" x14ac:dyDescent="0.25">
      <c r="A94" s="22" t="str">
        <f t="shared" si="11"/>
        <v>Town of North Salem - 2</v>
      </c>
      <c r="B94" s="11">
        <v>120002</v>
      </c>
      <c r="C94" s="11">
        <v>143</v>
      </c>
      <c r="D94" s="11">
        <v>162</v>
      </c>
      <c r="E94" s="11">
        <v>16</v>
      </c>
      <c r="F94" s="11">
        <v>9</v>
      </c>
      <c r="G94" s="11">
        <v>1</v>
      </c>
      <c r="H94" s="11">
        <f t="shared" si="13"/>
        <v>331</v>
      </c>
      <c r="I94" s="23">
        <f t="shared" si="14"/>
        <v>8</v>
      </c>
      <c r="J94" s="23">
        <f t="shared" si="15"/>
        <v>339</v>
      </c>
    </row>
    <row r="95" spans="1:10" x14ac:dyDescent="0.25">
      <c r="A95" s="22" t="str">
        <f t="shared" si="11"/>
        <v>Town of North Salem - 3</v>
      </c>
      <c r="B95" s="11">
        <v>120003</v>
      </c>
      <c r="C95" s="11">
        <v>92</v>
      </c>
      <c r="D95" s="11">
        <v>77</v>
      </c>
      <c r="E95" s="11">
        <v>9</v>
      </c>
      <c r="F95" s="11">
        <v>3</v>
      </c>
      <c r="G95" s="11">
        <v>0</v>
      </c>
      <c r="H95" s="11">
        <f t="shared" si="13"/>
        <v>181</v>
      </c>
      <c r="I95" s="23">
        <f t="shared" si="14"/>
        <v>11</v>
      </c>
      <c r="J95" s="23">
        <f t="shared" si="15"/>
        <v>192</v>
      </c>
    </row>
    <row r="96" spans="1:10" x14ac:dyDescent="0.25">
      <c r="A96" s="22" t="str">
        <f t="shared" si="11"/>
        <v>Town of North Salem - 4</v>
      </c>
      <c r="B96" s="11">
        <v>120004</v>
      </c>
      <c r="C96" s="11">
        <v>142</v>
      </c>
      <c r="D96" s="11">
        <v>162</v>
      </c>
      <c r="E96" s="11">
        <v>14</v>
      </c>
      <c r="F96" s="11">
        <v>16</v>
      </c>
      <c r="G96" s="11">
        <v>0</v>
      </c>
      <c r="H96" s="11">
        <f t="shared" si="13"/>
        <v>334</v>
      </c>
      <c r="I96" s="23">
        <f t="shared" si="14"/>
        <v>19</v>
      </c>
      <c r="J96" s="23">
        <f t="shared" si="15"/>
        <v>353</v>
      </c>
    </row>
    <row r="97" spans="1:10" x14ac:dyDescent="0.25">
      <c r="A97" s="22" t="str">
        <f t="shared" si="11"/>
        <v>Town of North Salem - 5</v>
      </c>
      <c r="B97" s="11">
        <v>120005</v>
      </c>
      <c r="C97" s="11">
        <v>110</v>
      </c>
      <c r="D97" s="11">
        <v>56</v>
      </c>
      <c r="E97" s="11">
        <v>7</v>
      </c>
      <c r="F97" s="11">
        <v>7</v>
      </c>
      <c r="G97" s="11">
        <v>0</v>
      </c>
      <c r="H97" s="11">
        <f t="shared" si="13"/>
        <v>180</v>
      </c>
      <c r="I97" s="23">
        <f t="shared" si="14"/>
        <v>9</v>
      </c>
      <c r="J97" s="23">
        <f t="shared" si="15"/>
        <v>189</v>
      </c>
    </row>
    <row r="98" spans="1:10" x14ac:dyDescent="0.25">
      <c r="A98" s="22" t="str">
        <f t="shared" si="11"/>
        <v>Town of North Salem - 6</v>
      </c>
      <c r="B98" s="11">
        <v>120006</v>
      </c>
      <c r="C98" s="11">
        <v>202</v>
      </c>
      <c r="D98" s="11">
        <v>145</v>
      </c>
      <c r="E98" s="11">
        <v>16</v>
      </c>
      <c r="F98" s="11">
        <v>8</v>
      </c>
      <c r="G98" s="11">
        <v>0</v>
      </c>
      <c r="H98" s="11">
        <f t="shared" si="13"/>
        <v>371</v>
      </c>
      <c r="I98" s="23">
        <f t="shared" si="14"/>
        <v>11</v>
      </c>
      <c r="J98" s="23">
        <f t="shared" si="15"/>
        <v>382</v>
      </c>
    </row>
    <row r="99" spans="1:10" x14ac:dyDescent="0.25">
      <c r="A99" s="22" t="str">
        <f t="shared" si="11"/>
        <v>Town of North Salem - 7</v>
      </c>
      <c r="B99" s="11">
        <v>120007</v>
      </c>
      <c r="C99" s="11">
        <v>231</v>
      </c>
      <c r="D99" s="11">
        <v>187</v>
      </c>
      <c r="E99" s="11">
        <v>15</v>
      </c>
      <c r="F99" s="11">
        <v>14</v>
      </c>
      <c r="G99" s="11">
        <v>0</v>
      </c>
      <c r="H99" s="11">
        <f t="shared" si="13"/>
        <v>447</v>
      </c>
      <c r="I99" s="23">
        <f t="shared" si="14"/>
        <v>12</v>
      </c>
      <c r="J99" s="23">
        <f t="shared" si="15"/>
        <v>459</v>
      </c>
    </row>
    <row r="100" spans="1:10" ht="13.8" thickBot="1" x14ac:dyDescent="0.3">
      <c r="A100" s="18" t="str">
        <f t="shared" si="11"/>
        <v>Town of North Salem - 8</v>
      </c>
      <c r="B100" s="19">
        <v>120008</v>
      </c>
      <c r="C100" s="19">
        <v>105</v>
      </c>
      <c r="D100" s="19">
        <v>64</v>
      </c>
      <c r="E100" s="19">
        <v>5</v>
      </c>
      <c r="F100" s="19">
        <v>8</v>
      </c>
      <c r="G100" s="19">
        <v>1</v>
      </c>
      <c r="H100" s="19">
        <f t="shared" si="13"/>
        <v>183</v>
      </c>
      <c r="I100" s="19">
        <f t="shared" si="14"/>
        <v>9</v>
      </c>
      <c r="J100" s="19">
        <f t="shared" si="15"/>
        <v>192</v>
      </c>
    </row>
    <row r="101" spans="1:10" x14ac:dyDescent="0.25">
      <c r="A101" s="22"/>
      <c r="B101" s="13" t="s">
        <v>977</v>
      </c>
      <c r="C101" s="11">
        <f>SUM(C93:C100)</f>
        <v>1149</v>
      </c>
      <c r="D101" s="11">
        <f t="shared" ref="D101:J101" si="17">SUM(D93:D100)</f>
        <v>965</v>
      </c>
      <c r="E101" s="11">
        <f t="shared" si="17"/>
        <v>92</v>
      </c>
      <c r="F101" s="11">
        <f t="shared" si="17"/>
        <v>83</v>
      </c>
      <c r="G101" s="11">
        <f t="shared" si="17"/>
        <v>2</v>
      </c>
      <c r="H101" s="11">
        <f t="shared" si="17"/>
        <v>2291</v>
      </c>
      <c r="I101" s="11">
        <f t="shared" si="17"/>
        <v>87</v>
      </c>
      <c r="J101" s="11">
        <f t="shared" si="17"/>
        <v>2378</v>
      </c>
    </row>
    <row r="102" spans="1:10" x14ac:dyDescent="0.25">
      <c r="A102" s="22" t="str">
        <f t="shared" si="11"/>
        <v>Town of Pound Ridge - 1</v>
      </c>
      <c r="B102" s="11">
        <v>150001</v>
      </c>
      <c r="C102" s="11">
        <v>450</v>
      </c>
      <c r="D102" s="11">
        <v>225</v>
      </c>
      <c r="E102" s="11">
        <v>14</v>
      </c>
      <c r="F102" s="11">
        <v>23</v>
      </c>
      <c r="G102" s="11">
        <v>0</v>
      </c>
      <c r="H102" s="11">
        <f t="shared" si="13"/>
        <v>712</v>
      </c>
      <c r="I102" s="23">
        <f t="shared" si="14"/>
        <v>23</v>
      </c>
      <c r="J102" s="23">
        <f t="shared" si="15"/>
        <v>735</v>
      </c>
    </row>
    <row r="103" spans="1:10" x14ac:dyDescent="0.25">
      <c r="A103" s="22" t="str">
        <f t="shared" si="11"/>
        <v>Town of Pound Ridge - 2</v>
      </c>
      <c r="B103" s="11">
        <v>150002</v>
      </c>
      <c r="C103" s="11">
        <v>490</v>
      </c>
      <c r="D103" s="11">
        <v>211</v>
      </c>
      <c r="E103" s="11">
        <v>12</v>
      </c>
      <c r="F103" s="11">
        <v>18</v>
      </c>
      <c r="G103" s="11">
        <v>0</v>
      </c>
      <c r="H103" s="11">
        <f t="shared" si="13"/>
        <v>731</v>
      </c>
      <c r="I103" s="23">
        <f t="shared" si="14"/>
        <v>26</v>
      </c>
      <c r="J103" s="23">
        <f t="shared" si="15"/>
        <v>757</v>
      </c>
    </row>
    <row r="104" spans="1:10" x14ac:dyDescent="0.25">
      <c r="A104" s="22" t="str">
        <f t="shared" si="11"/>
        <v>Town of Pound Ridge - 3</v>
      </c>
      <c r="B104" s="11">
        <v>150003</v>
      </c>
      <c r="C104" s="11">
        <v>363</v>
      </c>
      <c r="D104" s="11">
        <v>175</v>
      </c>
      <c r="E104" s="11">
        <v>16</v>
      </c>
      <c r="F104" s="11">
        <v>12</v>
      </c>
      <c r="G104" s="11">
        <v>0</v>
      </c>
      <c r="H104" s="11">
        <f t="shared" si="13"/>
        <v>566</v>
      </c>
      <c r="I104" s="23">
        <f t="shared" si="14"/>
        <v>20</v>
      </c>
      <c r="J104" s="23">
        <f t="shared" si="15"/>
        <v>586</v>
      </c>
    </row>
    <row r="105" spans="1:10" ht="13.8" thickBot="1" x14ac:dyDescent="0.3">
      <c r="A105" s="18" t="str">
        <f t="shared" si="11"/>
        <v>Town of Pound Ridge - 4</v>
      </c>
      <c r="B105" s="19">
        <v>150004</v>
      </c>
      <c r="C105" s="19">
        <v>381</v>
      </c>
      <c r="D105" s="19">
        <v>199</v>
      </c>
      <c r="E105" s="19">
        <v>12</v>
      </c>
      <c r="F105" s="19">
        <v>13</v>
      </c>
      <c r="G105" s="19">
        <v>0</v>
      </c>
      <c r="H105" s="19">
        <f t="shared" si="13"/>
        <v>605</v>
      </c>
      <c r="I105" s="19">
        <f t="shared" si="14"/>
        <v>15</v>
      </c>
      <c r="J105" s="19">
        <f t="shared" si="15"/>
        <v>620</v>
      </c>
    </row>
    <row r="106" spans="1:10" x14ac:dyDescent="0.25">
      <c r="A106" s="22"/>
      <c r="B106" s="13" t="s">
        <v>977</v>
      </c>
      <c r="C106" s="11">
        <f>SUM(C102:C105)</f>
        <v>1684</v>
      </c>
      <c r="D106" s="11">
        <f t="shared" ref="D106:J106" si="18">SUM(D102:D105)</f>
        <v>810</v>
      </c>
      <c r="E106" s="11">
        <f t="shared" si="18"/>
        <v>54</v>
      </c>
      <c r="F106" s="11">
        <f t="shared" si="18"/>
        <v>66</v>
      </c>
      <c r="G106" s="11">
        <f t="shared" si="18"/>
        <v>0</v>
      </c>
      <c r="H106" s="11">
        <f t="shared" si="18"/>
        <v>2614</v>
      </c>
      <c r="I106" s="11">
        <f t="shared" si="18"/>
        <v>84</v>
      </c>
      <c r="J106" s="11">
        <f t="shared" si="18"/>
        <v>2698</v>
      </c>
    </row>
    <row r="107" spans="1:10" x14ac:dyDescent="0.25">
      <c r="A107" s="22" t="str">
        <f t="shared" si="11"/>
        <v>City of White Plains - 1</v>
      </c>
      <c r="B107" s="11">
        <v>240001</v>
      </c>
      <c r="C107" s="11">
        <v>419</v>
      </c>
      <c r="D107" s="11">
        <v>240</v>
      </c>
      <c r="E107" s="11">
        <v>16</v>
      </c>
      <c r="F107" s="11">
        <v>23</v>
      </c>
      <c r="G107" s="11">
        <v>0</v>
      </c>
      <c r="H107" s="11">
        <f t="shared" si="13"/>
        <v>698</v>
      </c>
      <c r="I107" s="23">
        <f t="shared" si="14"/>
        <v>34</v>
      </c>
      <c r="J107" s="23">
        <f t="shared" si="15"/>
        <v>732</v>
      </c>
    </row>
    <row r="108" spans="1:10" x14ac:dyDescent="0.25">
      <c r="A108" s="22" t="str">
        <f t="shared" si="11"/>
        <v>City of White Plains - 8</v>
      </c>
      <c r="B108" s="11">
        <v>240008</v>
      </c>
      <c r="C108" s="11">
        <v>48</v>
      </c>
      <c r="D108" s="11">
        <v>20</v>
      </c>
      <c r="E108" s="11">
        <v>3</v>
      </c>
      <c r="F108" s="11">
        <v>3</v>
      </c>
      <c r="G108" s="11">
        <v>0</v>
      </c>
      <c r="H108" s="11">
        <f t="shared" si="13"/>
        <v>74</v>
      </c>
      <c r="I108" s="23">
        <f t="shared" si="14"/>
        <v>4</v>
      </c>
      <c r="J108" s="23">
        <f t="shared" si="15"/>
        <v>78</v>
      </c>
    </row>
    <row r="109" spans="1:10" x14ac:dyDescent="0.25">
      <c r="A109" s="22" t="str">
        <f t="shared" si="11"/>
        <v>City of White Plains - 16</v>
      </c>
      <c r="B109" s="11">
        <v>240016</v>
      </c>
      <c r="C109" s="11">
        <v>330</v>
      </c>
      <c r="D109" s="11">
        <v>130</v>
      </c>
      <c r="E109" s="11">
        <v>9</v>
      </c>
      <c r="F109" s="11">
        <v>16</v>
      </c>
      <c r="G109" s="11">
        <v>0</v>
      </c>
      <c r="H109" s="11">
        <f t="shared" si="13"/>
        <v>485</v>
      </c>
      <c r="I109" s="23">
        <f t="shared" si="14"/>
        <v>21</v>
      </c>
      <c r="J109" s="23">
        <f t="shared" si="15"/>
        <v>506</v>
      </c>
    </row>
    <row r="110" spans="1:10" x14ac:dyDescent="0.25">
      <c r="A110" s="22" t="str">
        <f t="shared" si="11"/>
        <v>City of White Plains - 17</v>
      </c>
      <c r="B110" s="11">
        <v>240017</v>
      </c>
      <c r="C110" s="11">
        <v>162</v>
      </c>
      <c r="D110" s="11">
        <v>28</v>
      </c>
      <c r="E110" s="11">
        <v>5</v>
      </c>
      <c r="F110" s="11">
        <v>4</v>
      </c>
      <c r="G110" s="11">
        <v>0</v>
      </c>
      <c r="H110" s="11">
        <f t="shared" si="13"/>
        <v>199</v>
      </c>
      <c r="I110" s="23">
        <f t="shared" si="14"/>
        <v>24</v>
      </c>
      <c r="J110" s="23">
        <f t="shared" si="15"/>
        <v>223</v>
      </c>
    </row>
    <row r="111" spans="1:10" x14ac:dyDescent="0.25">
      <c r="A111" s="22" t="str">
        <f t="shared" si="11"/>
        <v>City of White Plains - 18</v>
      </c>
      <c r="B111" s="11">
        <v>240018</v>
      </c>
      <c r="C111" s="11">
        <v>298</v>
      </c>
      <c r="D111" s="11">
        <v>160</v>
      </c>
      <c r="E111" s="11">
        <v>6</v>
      </c>
      <c r="F111" s="11">
        <v>31</v>
      </c>
      <c r="G111" s="11">
        <v>0</v>
      </c>
      <c r="H111" s="11">
        <f t="shared" si="13"/>
        <v>495</v>
      </c>
      <c r="I111" s="23">
        <f t="shared" si="14"/>
        <v>28</v>
      </c>
      <c r="J111" s="23">
        <f t="shared" si="15"/>
        <v>523</v>
      </c>
    </row>
    <row r="112" spans="1:10" x14ac:dyDescent="0.25">
      <c r="A112" s="22" t="str">
        <f t="shared" si="11"/>
        <v>City of White Plains - 19</v>
      </c>
      <c r="B112" s="11">
        <v>240019</v>
      </c>
      <c r="C112" s="11">
        <v>440</v>
      </c>
      <c r="D112" s="11">
        <v>97</v>
      </c>
      <c r="E112" s="11">
        <v>1</v>
      </c>
      <c r="F112" s="11">
        <v>25</v>
      </c>
      <c r="G112" s="11">
        <v>1</v>
      </c>
      <c r="H112" s="11">
        <f t="shared" si="13"/>
        <v>564</v>
      </c>
      <c r="I112" s="23">
        <f t="shared" si="14"/>
        <v>40</v>
      </c>
      <c r="J112" s="23">
        <f t="shared" si="15"/>
        <v>604</v>
      </c>
    </row>
    <row r="113" spans="1:10" x14ac:dyDescent="0.25">
      <c r="A113" s="22" t="str">
        <f t="shared" si="11"/>
        <v>City of White Plains - 20</v>
      </c>
      <c r="B113" s="11">
        <v>240020</v>
      </c>
      <c r="C113" s="11">
        <v>398</v>
      </c>
      <c r="D113" s="11">
        <v>138</v>
      </c>
      <c r="E113" s="11">
        <v>11</v>
      </c>
      <c r="F113" s="11">
        <v>20</v>
      </c>
      <c r="G113" s="11">
        <v>0</v>
      </c>
      <c r="H113" s="11">
        <f t="shared" si="13"/>
        <v>567</v>
      </c>
      <c r="I113" s="23">
        <f t="shared" si="14"/>
        <v>55</v>
      </c>
      <c r="J113" s="23">
        <f t="shared" si="15"/>
        <v>622</v>
      </c>
    </row>
    <row r="114" spans="1:10" x14ac:dyDescent="0.25">
      <c r="A114" s="22" t="str">
        <f t="shared" si="11"/>
        <v>City of White Plains - 22</v>
      </c>
      <c r="B114" s="11">
        <v>240022</v>
      </c>
      <c r="C114" s="11">
        <v>107</v>
      </c>
      <c r="D114" s="11">
        <v>58</v>
      </c>
      <c r="E114" s="11">
        <v>8</v>
      </c>
      <c r="F114" s="11">
        <v>15</v>
      </c>
      <c r="G114" s="11">
        <v>0</v>
      </c>
      <c r="H114" s="11">
        <f t="shared" si="13"/>
        <v>188</v>
      </c>
      <c r="I114" s="23">
        <f t="shared" si="14"/>
        <v>12</v>
      </c>
      <c r="J114" s="23">
        <f t="shared" si="15"/>
        <v>200</v>
      </c>
    </row>
    <row r="115" spans="1:10" x14ac:dyDescent="0.25">
      <c r="A115" s="22" t="str">
        <f t="shared" si="11"/>
        <v>City of White Plains - 23</v>
      </c>
      <c r="B115" s="11">
        <v>240023</v>
      </c>
      <c r="C115" s="11">
        <v>259</v>
      </c>
      <c r="D115" s="11">
        <v>63</v>
      </c>
      <c r="E115" s="11">
        <v>7</v>
      </c>
      <c r="F115" s="11">
        <v>15</v>
      </c>
      <c r="G115" s="11">
        <v>0</v>
      </c>
      <c r="H115" s="11">
        <f t="shared" si="13"/>
        <v>344</v>
      </c>
      <c r="I115" s="23">
        <f t="shared" si="14"/>
        <v>18</v>
      </c>
      <c r="J115" s="23">
        <f t="shared" si="15"/>
        <v>362</v>
      </c>
    </row>
    <row r="116" spans="1:10" x14ac:dyDescent="0.25">
      <c r="A116" s="22" t="str">
        <f t="shared" si="11"/>
        <v>City of White Plains - 24</v>
      </c>
      <c r="B116" s="11">
        <v>240024</v>
      </c>
      <c r="C116" s="11">
        <v>411</v>
      </c>
      <c r="D116" s="11">
        <v>148</v>
      </c>
      <c r="E116" s="11">
        <v>11</v>
      </c>
      <c r="F116" s="11">
        <v>33</v>
      </c>
      <c r="G116" s="11">
        <v>0</v>
      </c>
      <c r="H116" s="11">
        <f t="shared" si="13"/>
        <v>603</v>
      </c>
      <c r="I116" s="23">
        <f t="shared" si="14"/>
        <v>30</v>
      </c>
      <c r="J116" s="23">
        <f t="shared" si="15"/>
        <v>633</v>
      </c>
    </row>
    <row r="117" spans="1:10" x14ac:dyDescent="0.25">
      <c r="A117" s="22" t="str">
        <f t="shared" si="11"/>
        <v>City of White Plains - 25</v>
      </c>
      <c r="B117" s="11">
        <v>240025</v>
      </c>
      <c r="C117" s="11">
        <v>359</v>
      </c>
      <c r="D117" s="11">
        <v>148</v>
      </c>
      <c r="E117" s="11">
        <v>10</v>
      </c>
      <c r="F117" s="11">
        <v>12</v>
      </c>
      <c r="G117" s="11">
        <v>0</v>
      </c>
      <c r="H117" s="11">
        <f t="shared" si="13"/>
        <v>529</v>
      </c>
      <c r="I117" s="23">
        <f t="shared" si="14"/>
        <v>33</v>
      </c>
      <c r="J117" s="23">
        <f t="shared" si="15"/>
        <v>562</v>
      </c>
    </row>
    <row r="118" spans="1:10" x14ac:dyDescent="0.25">
      <c r="A118" s="22" t="str">
        <f t="shared" si="11"/>
        <v>City of White Plains - 26</v>
      </c>
      <c r="B118" s="11">
        <v>240026</v>
      </c>
      <c r="C118" s="11">
        <v>179</v>
      </c>
      <c r="D118" s="11">
        <v>69</v>
      </c>
      <c r="E118" s="11">
        <v>6</v>
      </c>
      <c r="F118" s="11">
        <v>16</v>
      </c>
      <c r="G118" s="11">
        <v>0</v>
      </c>
      <c r="H118" s="11">
        <f t="shared" si="13"/>
        <v>270</v>
      </c>
      <c r="I118" s="23">
        <f t="shared" si="14"/>
        <v>22</v>
      </c>
      <c r="J118" s="23">
        <f t="shared" si="15"/>
        <v>292</v>
      </c>
    </row>
    <row r="119" spans="1:10" x14ac:dyDescent="0.25">
      <c r="A119" s="22" t="str">
        <f t="shared" si="11"/>
        <v>City of White Plains - 27</v>
      </c>
      <c r="B119" s="11">
        <v>240027</v>
      </c>
      <c r="C119" s="11">
        <v>297</v>
      </c>
      <c r="D119" s="11">
        <v>191</v>
      </c>
      <c r="E119" s="11">
        <v>22</v>
      </c>
      <c r="F119" s="11">
        <v>28</v>
      </c>
      <c r="G119" s="11">
        <v>0</v>
      </c>
      <c r="H119" s="11">
        <f t="shared" si="13"/>
        <v>538</v>
      </c>
      <c r="I119" s="23">
        <f t="shared" si="14"/>
        <v>34</v>
      </c>
      <c r="J119" s="23">
        <f t="shared" si="15"/>
        <v>572</v>
      </c>
    </row>
    <row r="120" spans="1:10" x14ac:dyDescent="0.25">
      <c r="A120" s="22" t="str">
        <f t="shared" si="11"/>
        <v>City of White Plains - 28</v>
      </c>
      <c r="B120" s="11">
        <v>240028</v>
      </c>
      <c r="C120" s="11">
        <v>197</v>
      </c>
      <c r="D120" s="11">
        <v>93</v>
      </c>
      <c r="E120" s="11">
        <v>9</v>
      </c>
      <c r="F120" s="11">
        <v>10</v>
      </c>
      <c r="G120" s="11">
        <v>0</v>
      </c>
      <c r="H120" s="11">
        <f t="shared" si="13"/>
        <v>309</v>
      </c>
      <c r="I120" s="23">
        <f t="shared" si="14"/>
        <v>26</v>
      </c>
      <c r="J120" s="23">
        <f t="shared" si="15"/>
        <v>335</v>
      </c>
    </row>
    <row r="121" spans="1:10" x14ac:dyDescent="0.25">
      <c r="A121" s="22" t="str">
        <f t="shared" si="11"/>
        <v>City of White Plains - 29</v>
      </c>
      <c r="B121" s="11">
        <v>240029</v>
      </c>
      <c r="C121" s="11">
        <v>245</v>
      </c>
      <c r="D121" s="11">
        <v>171</v>
      </c>
      <c r="E121" s="11">
        <v>18</v>
      </c>
      <c r="F121" s="11">
        <v>19</v>
      </c>
      <c r="G121" s="11">
        <v>0</v>
      </c>
      <c r="H121" s="11">
        <f t="shared" si="13"/>
        <v>453</v>
      </c>
      <c r="I121" s="23">
        <f t="shared" si="14"/>
        <v>42</v>
      </c>
      <c r="J121" s="23">
        <f t="shared" si="15"/>
        <v>495</v>
      </c>
    </row>
    <row r="122" spans="1:10" x14ac:dyDescent="0.25">
      <c r="A122" s="22" t="str">
        <f t="shared" si="11"/>
        <v>City of White Plains - 30</v>
      </c>
      <c r="B122" s="11">
        <v>240030</v>
      </c>
      <c r="C122" s="11">
        <v>371</v>
      </c>
      <c r="D122" s="11">
        <v>162</v>
      </c>
      <c r="E122" s="11">
        <v>13</v>
      </c>
      <c r="F122" s="11">
        <v>16</v>
      </c>
      <c r="G122" s="11">
        <v>0</v>
      </c>
      <c r="H122" s="11">
        <f t="shared" si="13"/>
        <v>562</v>
      </c>
      <c r="I122" s="23">
        <f t="shared" si="14"/>
        <v>47</v>
      </c>
      <c r="J122" s="23">
        <f t="shared" si="15"/>
        <v>609</v>
      </c>
    </row>
    <row r="123" spans="1:10" x14ac:dyDescent="0.25">
      <c r="A123" s="22" t="str">
        <f t="shared" si="11"/>
        <v>City of White Plains - 31</v>
      </c>
      <c r="B123" s="11">
        <v>240031</v>
      </c>
      <c r="C123" s="11">
        <v>89</v>
      </c>
      <c r="D123" s="11">
        <v>22</v>
      </c>
      <c r="E123" s="11">
        <v>1</v>
      </c>
      <c r="F123" s="11">
        <v>1</v>
      </c>
      <c r="G123" s="11">
        <v>0</v>
      </c>
      <c r="H123" s="11">
        <f t="shared" si="13"/>
        <v>113</v>
      </c>
      <c r="I123" s="23">
        <f t="shared" si="14"/>
        <v>7</v>
      </c>
      <c r="J123" s="23">
        <f t="shared" si="15"/>
        <v>120</v>
      </c>
    </row>
    <row r="124" spans="1:10" x14ac:dyDescent="0.25">
      <c r="A124" s="22" t="str">
        <f t="shared" si="11"/>
        <v>City of White Plains - 32</v>
      </c>
      <c r="B124" s="11">
        <v>240032</v>
      </c>
      <c r="C124" s="11">
        <v>60</v>
      </c>
      <c r="D124" s="11">
        <v>31</v>
      </c>
      <c r="E124" s="11">
        <v>1</v>
      </c>
      <c r="F124" s="11">
        <v>2</v>
      </c>
      <c r="G124" s="11">
        <v>0</v>
      </c>
      <c r="H124" s="11">
        <f t="shared" si="13"/>
        <v>94</v>
      </c>
      <c r="I124" s="23">
        <f t="shared" si="14"/>
        <v>7</v>
      </c>
      <c r="J124" s="23">
        <f t="shared" si="15"/>
        <v>101</v>
      </c>
    </row>
    <row r="125" spans="1:10" x14ac:dyDescent="0.25">
      <c r="A125" s="22" t="str">
        <f t="shared" si="11"/>
        <v>City of White Plains - 33</v>
      </c>
      <c r="B125" s="11">
        <v>240033</v>
      </c>
      <c r="C125" s="11">
        <v>242</v>
      </c>
      <c r="D125" s="11">
        <v>78</v>
      </c>
      <c r="E125" s="11">
        <v>7</v>
      </c>
      <c r="F125" s="11">
        <v>13</v>
      </c>
      <c r="G125" s="11">
        <v>0</v>
      </c>
      <c r="H125" s="11">
        <f t="shared" si="13"/>
        <v>340</v>
      </c>
      <c r="I125" s="23">
        <f t="shared" si="14"/>
        <v>19</v>
      </c>
      <c r="J125" s="23">
        <f t="shared" si="15"/>
        <v>359</v>
      </c>
    </row>
    <row r="126" spans="1:10" x14ac:dyDescent="0.25">
      <c r="A126" s="22" t="str">
        <f t="shared" si="11"/>
        <v>City of White Plains - 34</v>
      </c>
      <c r="B126" s="11">
        <v>240034</v>
      </c>
      <c r="C126" s="11">
        <v>420</v>
      </c>
      <c r="D126" s="11">
        <v>177</v>
      </c>
      <c r="E126" s="11">
        <v>21</v>
      </c>
      <c r="F126" s="11">
        <v>23</v>
      </c>
      <c r="G126" s="11">
        <v>0</v>
      </c>
      <c r="H126" s="11">
        <f t="shared" si="13"/>
        <v>641</v>
      </c>
      <c r="I126" s="23">
        <f t="shared" si="14"/>
        <v>34</v>
      </c>
      <c r="J126" s="23">
        <f t="shared" si="15"/>
        <v>675</v>
      </c>
    </row>
    <row r="127" spans="1:10" x14ac:dyDescent="0.25">
      <c r="A127" s="22" t="str">
        <f t="shared" si="11"/>
        <v>City of White Plains - 37</v>
      </c>
      <c r="B127" s="11">
        <v>240037</v>
      </c>
      <c r="C127" s="11">
        <v>182</v>
      </c>
      <c r="D127" s="11">
        <v>64</v>
      </c>
      <c r="E127" s="11">
        <v>2</v>
      </c>
      <c r="F127" s="11">
        <v>9</v>
      </c>
      <c r="G127" s="11">
        <v>0</v>
      </c>
      <c r="H127" s="11">
        <f t="shared" si="13"/>
        <v>257</v>
      </c>
      <c r="I127" s="23">
        <f t="shared" si="14"/>
        <v>18</v>
      </c>
      <c r="J127" s="23">
        <f t="shared" si="15"/>
        <v>275</v>
      </c>
    </row>
    <row r="128" spans="1:10" x14ac:dyDescent="0.25">
      <c r="A128" s="22" t="str">
        <f t="shared" si="11"/>
        <v>City of White Plains - 44</v>
      </c>
      <c r="B128" s="11">
        <v>240044</v>
      </c>
      <c r="C128" s="11">
        <v>1</v>
      </c>
      <c r="D128" s="11">
        <v>0</v>
      </c>
      <c r="E128" s="11">
        <v>0</v>
      </c>
      <c r="F128" s="11">
        <v>0</v>
      </c>
      <c r="G128" s="11">
        <v>0</v>
      </c>
      <c r="H128" s="11">
        <f t="shared" si="13"/>
        <v>1</v>
      </c>
      <c r="I128" s="23">
        <f t="shared" si="14"/>
        <v>0</v>
      </c>
      <c r="J128" s="23">
        <f t="shared" si="15"/>
        <v>1</v>
      </c>
    </row>
    <row r="129" spans="1:10" x14ac:dyDescent="0.25">
      <c r="A129" s="22" t="str">
        <f t="shared" si="11"/>
        <v>City of White Plains - 45</v>
      </c>
      <c r="B129" s="11">
        <v>240045</v>
      </c>
      <c r="C129" s="11">
        <v>77</v>
      </c>
      <c r="D129" s="11">
        <v>28</v>
      </c>
      <c r="E129" s="11">
        <v>2</v>
      </c>
      <c r="F129" s="11">
        <v>4</v>
      </c>
      <c r="G129" s="11">
        <v>0</v>
      </c>
      <c r="H129" s="11">
        <f t="shared" si="13"/>
        <v>111</v>
      </c>
      <c r="I129" s="23">
        <f t="shared" si="14"/>
        <v>8</v>
      </c>
      <c r="J129" s="23">
        <f t="shared" si="15"/>
        <v>119</v>
      </c>
    </row>
    <row r="130" spans="1:10" x14ac:dyDescent="0.25">
      <c r="A130" s="22" t="str">
        <f t="shared" si="11"/>
        <v>City of White Plains - 46</v>
      </c>
      <c r="B130" s="11">
        <v>240046</v>
      </c>
      <c r="C130" s="11">
        <v>72</v>
      </c>
      <c r="D130" s="11">
        <v>19</v>
      </c>
      <c r="E130" s="11">
        <v>0</v>
      </c>
      <c r="F130" s="11">
        <v>6</v>
      </c>
      <c r="G130" s="11">
        <v>0</v>
      </c>
      <c r="H130" s="11">
        <f t="shared" si="13"/>
        <v>97</v>
      </c>
      <c r="I130" s="23">
        <f t="shared" si="14"/>
        <v>11</v>
      </c>
      <c r="J130" s="23">
        <f t="shared" si="15"/>
        <v>108</v>
      </c>
    </row>
    <row r="131" spans="1:10" ht="13.8" thickBot="1" x14ac:dyDescent="0.3">
      <c r="A131" s="18" t="str">
        <f>VLOOKUP(B131,KEY,3,FALSE)</f>
        <v>City of White Plains - 47</v>
      </c>
      <c r="B131" s="19">
        <v>240047</v>
      </c>
      <c r="C131" s="19">
        <v>19</v>
      </c>
      <c r="D131" s="19">
        <v>5</v>
      </c>
      <c r="E131" s="19">
        <v>1</v>
      </c>
      <c r="F131" s="19">
        <v>4</v>
      </c>
      <c r="G131" s="19">
        <v>0</v>
      </c>
      <c r="H131" s="19">
        <f>SUM(C131:G131)</f>
        <v>29</v>
      </c>
      <c r="I131" s="19">
        <f>SUM(J131-H131)</f>
        <v>3</v>
      </c>
      <c r="J131" s="19">
        <f>VLOOKUP(B131,KEY,2,FALSE)</f>
        <v>32</v>
      </c>
    </row>
    <row r="132" spans="1:10" x14ac:dyDescent="0.25">
      <c r="B132" s="13" t="s">
        <v>977</v>
      </c>
      <c r="C132" s="11">
        <f>SUM(C107:C131)</f>
        <v>5682</v>
      </c>
      <c r="D132" s="11">
        <f t="shared" ref="D132:J132" si="19">SUM(D107:D131)</f>
        <v>2340</v>
      </c>
      <c r="E132" s="11">
        <f t="shared" si="19"/>
        <v>190</v>
      </c>
      <c r="F132" s="11">
        <f t="shared" si="19"/>
        <v>348</v>
      </c>
      <c r="G132" s="11">
        <f t="shared" si="19"/>
        <v>1</v>
      </c>
      <c r="H132" s="11">
        <f t="shared" si="19"/>
        <v>8561</v>
      </c>
      <c r="I132" s="11">
        <f t="shared" si="19"/>
        <v>577</v>
      </c>
      <c r="J132" s="11">
        <f t="shared" si="19"/>
        <v>9138</v>
      </c>
    </row>
    <row r="134" spans="1:10" ht="13.8" x14ac:dyDescent="0.3">
      <c r="A134" s="15" t="s">
        <v>660</v>
      </c>
      <c r="B134" s="12"/>
    </row>
    <row r="135" spans="1:10" ht="13.8" x14ac:dyDescent="0.3">
      <c r="A135" s="15" t="s">
        <v>663</v>
      </c>
      <c r="B135" s="14" t="s">
        <v>659</v>
      </c>
      <c r="C135" s="11">
        <f>SUM(C21,C42,C55,C63,C80,C92,C101,C106)</f>
        <v>25746</v>
      </c>
      <c r="D135" s="11">
        <f t="shared" ref="D135:J135" si="20">SUM(D21,D42,D55,D63,D80,D92,D101,D106)</f>
        <v>15557</v>
      </c>
      <c r="E135" s="11">
        <f t="shared" si="20"/>
        <v>1250</v>
      </c>
      <c r="F135" s="11">
        <f t="shared" si="20"/>
        <v>1386</v>
      </c>
      <c r="G135" s="11">
        <f t="shared" si="20"/>
        <v>12</v>
      </c>
      <c r="H135" s="11">
        <f t="shared" si="20"/>
        <v>43951</v>
      </c>
      <c r="I135" s="11">
        <f t="shared" si="20"/>
        <v>1994</v>
      </c>
      <c r="J135" s="11">
        <f t="shared" si="20"/>
        <v>45945</v>
      </c>
    </row>
    <row r="136" spans="1:10" x14ac:dyDescent="0.25">
      <c r="A136" s="16"/>
      <c r="B136" s="12"/>
    </row>
    <row r="137" spans="1:10" ht="13.8" x14ac:dyDescent="0.3">
      <c r="A137" s="15" t="s">
        <v>661</v>
      </c>
      <c r="B137" s="12"/>
    </row>
    <row r="138" spans="1:10" ht="13.8" x14ac:dyDescent="0.3">
      <c r="A138" s="15" t="s">
        <v>663</v>
      </c>
      <c r="B138" s="14" t="s">
        <v>659</v>
      </c>
      <c r="C138" s="11">
        <f>SUM(C132)</f>
        <v>5682</v>
      </c>
      <c r="D138" s="11">
        <f t="shared" ref="D138:J138" si="21">SUM(D132)</f>
        <v>2340</v>
      </c>
      <c r="E138" s="11">
        <f t="shared" si="21"/>
        <v>190</v>
      </c>
      <c r="F138" s="11">
        <f t="shared" si="21"/>
        <v>348</v>
      </c>
      <c r="G138" s="11">
        <f t="shared" si="21"/>
        <v>1</v>
      </c>
      <c r="H138" s="11">
        <f t="shared" si="21"/>
        <v>8561</v>
      </c>
      <c r="I138" s="11">
        <f t="shared" si="21"/>
        <v>577</v>
      </c>
      <c r="J138" s="11">
        <f t="shared" si="21"/>
        <v>9138</v>
      </c>
    </row>
    <row r="139" spans="1:10" ht="13.8" x14ac:dyDescent="0.3">
      <c r="A139" s="16"/>
      <c r="B139" s="14" t="s">
        <v>663</v>
      </c>
    </row>
    <row r="140" spans="1:10" ht="13.8" x14ac:dyDescent="0.3">
      <c r="A140" s="15" t="s">
        <v>662</v>
      </c>
      <c r="B140" s="12"/>
    </row>
    <row r="141" spans="1:10" ht="13.8" x14ac:dyDescent="0.3">
      <c r="A141" s="15" t="s">
        <v>663</v>
      </c>
      <c r="B141" s="14" t="s">
        <v>659</v>
      </c>
      <c r="C141" s="11">
        <f>SUM(C138,C135)</f>
        <v>31428</v>
      </c>
      <c r="D141" s="11">
        <f t="shared" ref="D141:J141" si="22">SUM(D138,D135)</f>
        <v>17897</v>
      </c>
      <c r="E141" s="11">
        <f t="shared" si="22"/>
        <v>1440</v>
      </c>
      <c r="F141" s="11">
        <f t="shared" si="22"/>
        <v>1734</v>
      </c>
      <c r="G141" s="11">
        <f t="shared" si="22"/>
        <v>13</v>
      </c>
      <c r="H141" s="11">
        <f t="shared" si="22"/>
        <v>52512</v>
      </c>
      <c r="I141" s="11">
        <f t="shared" si="22"/>
        <v>2571</v>
      </c>
      <c r="J141" s="11">
        <f t="shared" si="22"/>
        <v>55083</v>
      </c>
    </row>
  </sheetData>
  <pageMargins left="0" right="0" top="1.75" bottom="0.75" header="1.25" footer="0"/>
  <pageSetup orientation="landscape" horizontalDpi="300" verticalDpi="300" r:id="rId1"/>
  <headerFooter alignWithMargins="0">
    <oddHeader>&amp;L&amp;"Arial Black,Regular"2022 GENERAL&amp;C&amp;"Arial Black,Regular"&amp;16  93RD - ASSEMBLY DISTRICT&amp;R&amp;"Arial Black,Regular"&amp;P OF 630</oddHeader>
  </headerFooter>
  <rowBreaks count="9" manualBreakCount="9">
    <brk id="21" max="16383" man="1"/>
    <brk id="42" max="16383" man="1"/>
    <brk id="55" max="16383" man="1"/>
    <brk id="63" max="16383" man="1"/>
    <brk id="80" max="16383" man="1"/>
    <brk id="92" max="16383" man="1"/>
    <brk id="101" max="16383" man="1"/>
    <brk id="106" max="16383" man="1"/>
    <brk id="132"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I57"/>
  <sheetViews>
    <sheetView topLeftCell="A3" zoomScaleNormal="100" workbookViewId="0">
      <selection activeCell="C6" sqref="C6"/>
    </sheetView>
  </sheetViews>
  <sheetFormatPr defaultRowHeight="13.2" x14ac:dyDescent="0.25"/>
  <cols>
    <col min="1" max="1" width="28.109375" bestFit="1" customWidth="1"/>
    <col min="3" max="6" width="7.6640625" customWidth="1"/>
  </cols>
  <sheetData>
    <row r="1" spans="1:9" ht="13.8" x14ac:dyDescent="0.3">
      <c r="A1" s="1" t="s">
        <v>663</v>
      </c>
      <c r="B1" s="2"/>
      <c r="C1" s="2" t="s">
        <v>684</v>
      </c>
      <c r="D1" s="2" t="s">
        <v>664</v>
      </c>
      <c r="E1" s="2" t="s">
        <v>685</v>
      </c>
      <c r="F1" s="2" t="s">
        <v>982</v>
      </c>
      <c r="G1" s="3"/>
      <c r="H1" s="3"/>
      <c r="I1" s="3"/>
    </row>
    <row r="2" spans="1:9" ht="121.95" customHeight="1" thickBot="1" x14ac:dyDescent="0.3">
      <c r="A2" s="4"/>
      <c r="B2" s="5" t="s">
        <v>665</v>
      </c>
      <c r="C2" s="5" t="s">
        <v>1077</v>
      </c>
      <c r="D2" s="5" t="s">
        <v>1078</v>
      </c>
      <c r="E2" s="5" t="s">
        <v>1078</v>
      </c>
      <c r="F2" s="5" t="s">
        <v>984</v>
      </c>
      <c r="G2" s="5" t="s">
        <v>666</v>
      </c>
      <c r="H2" s="5" t="s">
        <v>667</v>
      </c>
      <c r="I2" s="5" t="s">
        <v>668</v>
      </c>
    </row>
    <row r="3" spans="1:9" x14ac:dyDescent="0.25">
      <c r="A3" t="str">
        <f t="shared" ref="A3:A50" si="0">VLOOKUP(B3,KEY,3,FALSE)</f>
        <v>Town of Somers - 1</v>
      </c>
      <c r="B3" s="11">
        <v>180001</v>
      </c>
      <c r="C3" s="11">
        <v>218</v>
      </c>
      <c r="D3" s="11">
        <v>278</v>
      </c>
      <c r="E3" s="11">
        <v>21</v>
      </c>
      <c r="F3" s="11">
        <v>1</v>
      </c>
      <c r="G3" s="11">
        <f t="shared" ref="G3:G17" si="1">SUM(C3:F3)</f>
        <v>518</v>
      </c>
      <c r="H3" s="11">
        <f>SUM(I3-G3)</f>
        <v>26</v>
      </c>
      <c r="I3" s="11">
        <f t="shared" ref="I3:I17" si="2">VLOOKUP(B3,KEY,2,FALSE)</f>
        <v>544</v>
      </c>
    </row>
    <row r="4" spans="1:9" x14ac:dyDescent="0.25">
      <c r="A4" t="str">
        <f t="shared" si="0"/>
        <v>Town of Somers - 2</v>
      </c>
      <c r="B4" s="11">
        <v>180002</v>
      </c>
      <c r="C4" s="11">
        <v>314</v>
      </c>
      <c r="D4" s="11">
        <v>351</v>
      </c>
      <c r="E4" s="11">
        <v>31</v>
      </c>
      <c r="F4" s="11">
        <v>0</v>
      </c>
      <c r="G4" s="11">
        <f t="shared" si="1"/>
        <v>696</v>
      </c>
      <c r="H4" s="11">
        <f t="shared" ref="H4:H17" si="3">SUM(I4-G4)</f>
        <v>25</v>
      </c>
      <c r="I4" s="11">
        <f t="shared" si="2"/>
        <v>721</v>
      </c>
    </row>
    <row r="5" spans="1:9" x14ac:dyDescent="0.25">
      <c r="A5" t="str">
        <f t="shared" si="0"/>
        <v>Town of Somers - 3</v>
      </c>
      <c r="B5" s="11">
        <v>180003</v>
      </c>
      <c r="C5" s="11">
        <v>217</v>
      </c>
      <c r="D5" s="11">
        <v>323</v>
      </c>
      <c r="E5" s="11">
        <v>25</v>
      </c>
      <c r="F5" s="11">
        <v>0</v>
      </c>
      <c r="G5" s="11">
        <f t="shared" si="1"/>
        <v>565</v>
      </c>
      <c r="H5" s="11">
        <f t="shared" si="3"/>
        <v>21</v>
      </c>
      <c r="I5" s="11">
        <f t="shared" si="2"/>
        <v>586</v>
      </c>
    </row>
    <row r="6" spans="1:9" x14ac:dyDescent="0.25">
      <c r="A6" t="str">
        <f t="shared" si="0"/>
        <v>Town of Somers - 4</v>
      </c>
      <c r="B6" s="11">
        <v>180004</v>
      </c>
      <c r="C6" s="11">
        <v>283</v>
      </c>
      <c r="D6" s="11">
        <v>330</v>
      </c>
      <c r="E6" s="11">
        <v>37</v>
      </c>
      <c r="F6" s="11">
        <v>0</v>
      </c>
      <c r="G6" s="11">
        <f t="shared" si="1"/>
        <v>650</v>
      </c>
      <c r="H6" s="11">
        <f t="shared" si="3"/>
        <v>23</v>
      </c>
      <c r="I6" s="11">
        <f t="shared" si="2"/>
        <v>673</v>
      </c>
    </row>
    <row r="7" spans="1:9" x14ac:dyDescent="0.25">
      <c r="A7" s="22" t="str">
        <f t="shared" si="0"/>
        <v>Town of Somers - 5</v>
      </c>
      <c r="B7" s="11">
        <v>180005</v>
      </c>
      <c r="C7" s="11">
        <v>271</v>
      </c>
      <c r="D7" s="11">
        <v>425</v>
      </c>
      <c r="E7" s="11">
        <v>34</v>
      </c>
      <c r="F7" s="11">
        <v>0</v>
      </c>
      <c r="G7" s="11">
        <f t="shared" si="1"/>
        <v>730</v>
      </c>
      <c r="H7" s="23">
        <f t="shared" si="3"/>
        <v>22</v>
      </c>
      <c r="I7" s="23">
        <f t="shared" si="2"/>
        <v>752</v>
      </c>
    </row>
    <row r="8" spans="1:9" x14ac:dyDescent="0.25">
      <c r="A8" s="22" t="str">
        <f t="shared" si="0"/>
        <v>Town of Somers - 6</v>
      </c>
      <c r="B8" s="11">
        <v>180006</v>
      </c>
      <c r="C8" s="11">
        <v>169</v>
      </c>
      <c r="D8" s="11">
        <v>234</v>
      </c>
      <c r="E8" s="11">
        <v>21</v>
      </c>
      <c r="F8" s="11">
        <v>0</v>
      </c>
      <c r="G8" s="11">
        <f t="shared" si="1"/>
        <v>424</v>
      </c>
      <c r="H8" s="23">
        <f t="shared" si="3"/>
        <v>9</v>
      </c>
      <c r="I8" s="23">
        <f t="shared" si="2"/>
        <v>433</v>
      </c>
    </row>
    <row r="9" spans="1:9" x14ac:dyDescent="0.25">
      <c r="A9" s="22" t="str">
        <f t="shared" si="0"/>
        <v>Town of Somers - 7</v>
      </c>
      <c r="B9" s="11">
        <v>180007</v>
      </c>
      <c r="C9" s="11">
        <v>185</v>
      </c>
      <c r="D9" s="11">
        <v>328</v>
      </c>
      <c r="E9" s="11">
        <v>25</v>
      </c>
      <c r="F9" s="11">
        <v>0</v>
      </c>
      <c r="G9" s="11">
        <f t="shared" si="1"/>
        <v>538</v>
      </c>
      <c r="H9" s="23">
        <f t="shared" si="3"/>
        <v>19</v>
      </c>
      <c r="I9" s="23">
        <f t="shared" si="2"/>
        <v>557</v>
      </c>
    </row>
    <row r="10" spans="1:9" x14ac:dyDescent="0.25">
      <c r="A10" s="22" t="str">
        <f t="shared" si="0"/>
        <v>Town of Somers - 8</v>
      </c>
      <c r="B10" s="11">
        <v>180008</v>
      </c>
      <c r="C10" s="11">
        <v>255</v>
      </c>
      <c r="D10" s="11">
        <v>342</v>
      </c>
      <c r="E10" s="11">
        <v>40</v>
      </c>
      <c r="F10" s="11">
        <v>0</v>
      </c>
      <c r="G10" s="11">
        <f t="shared" si="1"/>
        <v>637</v>
      </c>
      <c r="H10" s="23">
        <f t="shared" si="3"/>
        <v>21</v>
      </c>
      <c r="I10" s="23">
        <f t="shared" si="2"/>
        <v>658</v>
      </c>
    </row>
    <row r="11" spans="1:9" x14ac:dyDescent="0.25">
      <c r="A11" s="22" t="str">
        <f t="shared" si="0"/>
        <v>Town of Somers - 9</v>
      </c>
      <c r="B11" s="11">
        <v>180009</v>
      </c>
      <c r="C11" s="11">
        <v>295</v>
      </c>
      <c r="D11" s="11">
        <v>268</v>
      </c>
      <c r="E11" s="11">
        <v>21</v>
      </c>
      <c r="F11" s="11">
        <v>0</v>
      </c>
      <c r="G11" s="11">
        <f t="shared" si="1"/>
        <v>584</v>
      </c>
      <c r="H11" s="23">
        <f t="shared" si="3"/>
        <v>21</v>
      </c>
      <c r="I11" s="23">
        <f t="shared" si="2"/>
        <v>605</v>
      </c>
    </row>
    <row r="12" spans="1:9" x14ac:dyDescent="0.25">
      <c r="A12" s="22" t="str">
        <f t="shared" si="0"/>
        <v>Town of Somers - 10</v>
      </c>
      <c r="B12" s="11">
        <v>180010</v>
      </c>
      <c r="C12" s="11">
        <v>297</v>
      </c>
      <c r="D12" s="11">
        <v>223</v>
      </c>
      <c r="E12" s="11">
        <v>27</v>
      </c>
      <c r="F12" s="11">
        <v>0</v>
      </c>
      <c r="G12" s="11">
        <f t="shared" si="1"/>
        <v>547</v>
      </c>
      <c r="H12" s="23">
        <f t="shared" si="3"/>
        <v>19</v>
      </c>
      <c r="I12" s="23">
        <f t="shared" si="2"/>
        <v>566</v>
      </c>
    </row>
    <row r="13" spans="1:9" x14ac:dyDescent="0.25">
      <c r="A13" s="22" t="str">
        <f t="shared" si="0"/>
        <v>Town of Somers - 11</v>
      </c>
      <c r="B13" s="11">
        <v>180011</v>
      </c>
      <c r="C13" s="11">
        <v>202</v>
      </c>
      <c r="D13" s="11">
        <v>302</v>
      </c>
      <c r="E13" s="11">
        <v>20</v>
      </c>
      <c r="F13" s="11">
        <v>0</v>
      </c>
      <c r="G13" s="11">
        <f t="shared" si="1"/>
        <v>524</v>
      </c>
      <c r="H13" s="23">
        <f t="shared" si="3"/>
        <v>14</v>
      </c>
      <c r="I13" s="23">
        <f t="shared" si="2"/>
        <v>538</v>
      </c>
    </row>
    <row r="14" spans="1:9" x14ac:dyDescent="0.25">
      <c r="A14" s="22" t="str">
        <f t="shared" si="0"/>
        <v>Town of Somers - 12</v>
      </c>
      <c r="B14" s="11">
        <v>180012</v>
      </c>
      <c r="C14" s="11">
        <v>254</v>
      </c>
      <c r="D14" s="11">
        <v>354</v>
      </c>
      <c r="E14" s="11">
        <v>34</v>
      </c>
      <c r="F14" s="11">
        <v>0</v>
      </c>
      <c r="G14" s="11">
        <f t="shared" si="1"/>
        <v>642</v>
      </c>
      <c r="H14" s="23">
        <f t="shared" si="3"/>
        <v>21</v>
      </c>
      <c r="I14" s="23">
        <f t="shared" si="2"/>
        <v>663</v>
      </c>
    </row>
    <row r="15" spans="1:9" x14ac:dyDescent="0.25">
      <c r="A15" s="22" t="str">
        <f t="shared" si="0"/>
        <v>Town of Somers - 13</v>
      </c>
      <c r="B15" s="11">
        <v>180013</v>
      </c>
      <c r="C15" s="11">
        <v>230</v>
      </c>
      <c r="D15" s="11">
        <v>363</v>
      </c>
      <c r="E15" s="11">
        <v>30</v>
      </c>
      <c r="F15" s="11">
        <v>0</v>
      </c>
      <c r="G15" s="11">
        <f t="shared" si="1"/>
        <v>623</v>
      </c>
      <c r="H15" s="23">
        <f t="shared" si="3"/>
        <v>31</v>
      </c>
      <c r="I15" s="23">
        <f t="shared" si="2"/>
        <v>654</v>
      </c>
    </row>
    <row r="16" spans="1:9" x14ac:dyDescent="0.25">
      <c r="A16" s="22" t="str">
        <f t="shared" si="0"/>
        <v>Town of Somers - 14</v>
      </c>
      <c r="B16" s="11">
        <v>180014</v>
      </c>
      <c r="C16" s="11">
        <v>359</v>
      </c>
      <c r="D16" s="11">
        <v>315</v>
      </c>
      <c r="E16" s="11">
        <v>41</v>
      </c>
      <c r="F16" s="11">
        <v>0</v>
      </c>
      <c r="G16" s="11">
        <f t="shared" si="1"/>
        <v>715</v>
      </c>
      <c r="H16" s="23">
        <f t="shared" si="3"/>
        <v>34</v>
      </c>
      <c r="I16" s="23">
        <f t="shared" si="2"/>
        <v>749</v>
      </c>
    </row>
    <row r="17" spans="1:9" x14ac:dyDescent="0.25">
      <c r="A17" s="22" t="str">
        <f t="shared" si="0"/>
        <v>Town of Somers - 15</v>
      </c>
      <c r="B17" s="11">
        <v>180015</v>
      </c>
      <c r="C17" s="11">
        <v>314</v>
      </c>
      <c r="D17" s="11">
        <v>261</v>
      </c>
      <c r="E17" s="11">
        <v>30</v>
      </c>
      <c r="F17" s="11">
        <v>0</v>
      </c>
      <c r="G17" s="11">
        <f t="shared" si="1"/>
        <v>605</v>
      </c>
      <c r="H17" s="23">
        <f t="shared" si="3"/>
        <v>14</v>
      </c>
      <c r="I17" s="23">
        <f t="shared" si="2"/>
        <v>619</v>
      </c>
    </row>
    <row r="18" spans="1:9" x14ac:dyDescent="0.25">
      <c r="A18" s="22" t="str">
        <f t="shared" si="0"/>
        <v>Town of Somers - 16</v>
      </c>
      <c r="B18" s="11">
        <v>180016</v>
      </c>
      <c r="C18" s="11">
        <v>167</v>
      </c>
      <c r="D18" s="11">
        <v>179</v>
      </c>
      <c r="E18" s="11">
        <v>18</v>
      </c>
      <c r="F18" s="11">
        <v>0</v>
      </c>
      <c r="G18" s="11">
        <f t="shared" ref="G18:G50" si="4">SUM(C18:F18)</f>
        <v>364</v>
      </c>
      <c r="H18" s="23">
        <f t="shared" ref="H18:H50" si="5">SUM(I18-G18)</f>
        <v>15</v>
      </c>
      <c r="I18" s="23">
        <f t="shared" ref="I18:I50" si="6">VLOOKUP(B18,KEY,2,FALSE)</f>
        <v>379</v>
      </c>
    </row>
    <row r="19" spans="1:9" x14ac:dyDescent="0.25">
      <c r="A19" s="22" t="str">
        <f t="shared" si="0"/>
        <v>Town of Somers - 17</v>
      </c>
      <c r="B19" s="11">
        <v>180017</v>
      </c>
      <c r="C19" s="11">
        <v>241</v>
      </c>
      <c r="D19" s="11">
        <v>304</v>
      </c>
      <c r="E19" s="11">
        <v>25</v>
      </c>
      <c r="F19" s="11">
        <v>0</v>
      </c>
      <c r="G19" s="11">
        <f t="shared" si="4"/>
        <v>570</v>
      </c>
      <c r="H19" s="23">
        <f t="shared" si="5"/>
        <v>24</v>
      </c>
      <c r="I19" s="23">
        <f t="shared" si="6"/>
        <v>594</v>
      </c>
    </row>
    <row r="20" spans="1:9" ht="13.8" thickBot="1" x14ac:dyDescent="0.3">
      <c r="A20" s="18" t="str">
        <f t="shared" si="0"/>
        <v>Town of Somers - 18</v>
      </c>
      <c r="B20" s="19">
        <v>180018</v>
      </c>
      <c r="C20" s="19">
        <v>255</v>
      </c>
      <c r="D20" s="19">
        <v>182</v>
      </c>
      <c r="E20" s="19">
        <v>18</v>
      </c>
      <c r="F20" s="19">
        <v>0</v>
      </c>
      <c r="G20" s="19">
        <f t="shared" si="4"/>
        <v>455</v>
      </c>
      <c r="H20" s="19">
        <f t="shared" si="5"/>
        <v>20</v>
      </c>
      <c r="I20" s="19">
        <f t="shared" si="6"/>
        <v>475</v>
      </c>
    </row>
    <row r="21" spans="1:9" x14ac:dyDescent="0.25">
      <c r="A21" s="22"/>
      <c r="B21" s="13" t="s">
        <v>977</v>
      </c>
      <c r="C21" s="11">
        <f>SUM(C3:C20)</f>
        <v>4526</v>
      </c>
      <c r="D21" s="11">
        <f t="shared" ref="D21:I21" si="7">SUM(D3:D20)</f>
        <v>5362</v>
      </c>
      <c r="E21" s="11">
        <f t="shared" si="7"/>
        <v>498</v>
      </c>
      <c r="F21" s="11">
        <f t="shared" si="7"/>
        <v>1</v>
      </c>
      <c r="G21" s="11">
        <f t="shared" si="7"/>
        <v>10387</v>
      </c>
      <c r="H21" s="11">
        <f t="shared" si="7"/>
        <v>379</v>
      </c>
      <c r="I21" s="11">
        <f t="shared" si="7"/>
        <v>10766</v>
      </c>
    </row>
    <row r="22" spans="1:9" x14ac:dyDescent="0.25">
      <c r="A22" s="22" t="str">
        <f t="shared" si="0"/>
        <v>Town of Yorktown - 2</v>
      </c>
      <c r="B22" s="11">
        <v>190002</v>
      </c>
      <c r="C22" s="11">
        <v>159</v>
      </c>
      <c r="D22" s="11">
        <v>184</v>
      </c>
      <c r="E22" s="11">
        <v>10</v>
      </c>
      <c r="F22" s="11">
        <v>0</v>
      </c>
      <c r="G22" s="11">
        <f t="shared" si="4"/>
        <v>353</v>
      </c>
      <c r="H22" s="23">
        <f t="shared" si="5"/>
        <v>7</v>
      </c>
      <c r="I22" s="23">
        <f t="shared" si="6"/>
        <v>360</v>
      </c>
    </row>
    <row r="23" spans="1:9" x14ac:dyDescent="0.25">
      <c r="A23" s="22" t="str">
        <f t="shared" si="0"/>
        <v>Town of Yorktown - 4</v>
      </c>
      <c r="B23" s="11">
        <v>190004</v>
      </c>
      <c r="C23" s="11">
        <v>126</v>
      </c>
      <c r="D23" s="11">
        <v>341</v>
      </c>
      <c r="E23" s="11">
        <v>35</v>
      </c>
      <c r="F23" s="11">
        <v>2</v>
      </c>
      <c r="G23" s="11">
        <f t="shared" si="4"/>
        <v>504</v>
      </c>
      <c r="H23" s="23">
        <f t="shared" si="5"/>
        <v>16</v>
      </c>
      <c r="I23" s="23">
        <f t="shared" si="6"/>
        <v>520</v>
      </c>
    </row>
    <row r="24" spans="1:9" x14ac:dyDescent="0.25">
      <c r="A24" s="22" t="str">
        <f t="shared" si="0"/>
        <v>Town of Yorktown - 5</v>
      </c>
      <c r="B24" s="11">
        <v>190005</v>
      </c>
      <c r="C24" s="11">
        <v>175</v>
      </c>
      <c r="D24" s="11">
        <v>279</v>
      </c>
      <c r="E24" s="11">
        <v>31</v>
      </c>
      <c r="F24" s="11">
        <v>0</v>
      </c>
      <c r="G24" s="11">
        <f t="shared" si="4"/>
        <v>485</v>
      </c>
      <c r="H24" s="23">
        <f t="shared" si="5"/>
        <v>14</v>
      </c>
      <c r="I24" s="23">
        <f t="shared" si="6"/>
        <v>499</v>
      </c>
    </row>
    <row r="25" spans="1:9" x14ac:dyDescent="0.25">
      <c r="A25" s="22" t="str">
        <f t="shared" si="0"/>
        <v>Town of Yorktown - 6</v>
      </c>
      <c r="B25" s="11">
        <v>190006</v>
      </c>
      <c r="C25" s="11">
        <v>157</v>
      </c>
      <c r="D25" s="11">
        <v>187</v>
      </c>
      <c r="E25" s="11">
        <v>18</v>
      </c>
      <c r="F25" s="11">
        <v>0</v>
      </c>
      <c r="G25" s="11">
        <f t="shared" si="4"/>
        <v>362</v>
      </c>
      <c r="H25" s="23">
        <f t="shared" si="5"/>
        <v>8</v>
      </c>
      <c r="I25" s="23">
        <f t="shared" si="6"/>
        <v>370</v>
      </c>
    </row>
    <row r="26" spans="1:9" x14ac:dyDescent="0.25">
      <c r="A26" s="22" t="str">
        <f t="shared" si="0"/>
        <v>Town of Yorktown - 7</v>
      </c>
      <c r="B26" s="11">
        <v>190007</v>
      </c>
      <c r="C26" s="11">
        <v>145</v>
      </c>
      <c r="D26" s="11">
        <v>211</v>
      </c>
      <c r="E26" s="11">
        <v>26</v>
      </c>
      <c r="F26" s="11">
        <v>1</v>
      </c>
      <c r="G26" s="11">
        <f t="shared" si="4"/>
        <v>383</v>
      </c>
      <c r="H26" s="23">
        <f t="shared" si="5"/>
        <v>12</v>
      </c>
      <c r="I26" s="23">
        <f t="shared" si="6"/>
        <v>395</v>
      </c>
    </row>
    <row r="27" spans="1:9" x14ac:dyDescent="0.25">
      <c r="A27" s="22" t="str">
        <f t="shared" si="0"/>
        <v>Town of Yorktown - 10</v>
      </c>
      <c r="B27" s="11">
        <v>190010</v>
      </c>
      <c r="C27" s="11">
        <v>63</v>
      </c>
      <c r="D27" s="11">
        <v>116</v>
      </c>
      <c r="E27" s="11">
        <v>16</v>
      </c>
      <c r="F27" s="11">
        <v>0</v>
      </c>
      <c r="G27" s="11">
        <f t="shared" si="4"/>
        <v>195</v>
      </c>
      <c r="H27" s="23">
        <f t="shared" si="5"/>
        <v>8</v>
      </c>
      <c r="I27" s="23">
        <f t="shared" si="6"/>
        <v>203</v>
      </c>
    </row>
    <row r="28" spans="1:9" x14ac:dyDescent="0.25">
      <c r="A28" s="22" t="str">
        <f t="shared" si="0"/>
        <v>Town of Yorktown - 11</v>
      </c>
      <c r="B28" s="11">
        <v>190011</v>
      </c>
      <c r="C28" s="11">
        <v>146</v>
      </c>
      <c r="D28" s="11">
        <v>334</v>
      </c>
      <c r="E28" s="11">
        <v>22</v>
      </c>
      <c r="F28" s="11">
        <v>0</v>
      </c>
      <c r="G28" s="11">
        <f t="shared" si="4"/>
        <v>502</v>
      </c>
      <c r="H28" s="23">
        <f t="shared" si="5"/>
        <v>11</v>
      </c>
      <c r="I28" s="23">
        <f t="shared" si="6"/>
        <v>513</v>
      </c>
    </row>
    <row r="29" spans="1:9" x14ac:dyDescent="0.25">
      <c r="A29" s="22" t="str">
        <f t="shared" si="0"/>
        <v>Town of Yorktown - 12</v>
      </c>
      <c r="B29" s="11">
        <v>190012</v>
      </c>
      <c r="C29" s="11">
        <v>92</v>
      </c>
      <c r="D29" s="11">
        <v>130</v>
      </c>
      <c r="E29" s="11">
        <v>17</v>
      </c>
      <c r="F29" s="11">
        <v>0</v>
      </c>
      <c r="G29" s="11">
        <f t="shared" si="4"/>
        <v>239</v>
      </c>
      <c r="H29" s="23">
        <f t="shared" si="5"/>
        <v>3</v>
      </c>
      <c r="I29" s="23">
        <f t="shared" si="6"/>
        <v>242</v>
      </c>
    </row>
    <row r="30" spans="1:9" x14ac:dyDescent="0.25">
      <c r="A30" s="22" t="str">
        <f t="shared" si="0"/>
        <v>Town of Yorktown - 14</v>
      </c>
      <c r="B30" s="11">
        <v>190014</v>
      </c>
      <c r="C30" s="11">
        <v>87</v>
      </c>
      <c r="D30" s="11">
        <v>267</v>
      </c>
      <c r="E30" s="11">
        <v>24</v>
      </c>
      <c r="F30" s="11">
        <v>0</v>
      </c>
      <c r="G30" s="11">
        <f t="shared" si="4"/>
        <v>378</v>
      </c>
      <c r="H30" s="23">
        <f t="shared" si="5"/>
        <v>11</v>
      </c>
      <c r="I30" s="23">
        <f t="shared" si="6"/>
        <v>389</v>
      </c>
    </row>
    <row r="31" spans="1:9" x14ac:dyDescent="0.25">
      <c r="A31" s="22" t="str">
        <f t="shared" si="0"/>
        <v>Town of Yorktown - 15</v>
      </c>
      <c r="B31" s="11">
        <v>190015</v>
      </c>
      <c r="C31" s="11">
        <v>144</v>
      </c>
      <c r="D31" s="11">
        <v>204</v>
      </c>
      <c r="E31" s="11">
        <v>30</v>
      </c>
      <c r="F31" s="11">
        <v>0</v>
      </c>
      <c r="G31" s="11">
        <f t="shared" si="4"/>
        <v>378</v>
      </c>
      <c r="H31" s="23">
        <f t="shared" si="5"/>
        <v>8</v>
      </c>
      <c r="I31" s="23">
        <f t="shared" si="6"/>
        <v>386</v>
      </c>
    </row>
    <row r="32" spans="1:9" x14ac:dyDescent="0.25">
      <c r="A32" s="22" t="str">
        <f t="shared" si="0"/>
        <v>Town of Yorktown - 16</v>
      </c>
      <c r="B32" s="11">
        <v>190016</v>
      </c>
      <c r="C32" s="11">
        <v>99</v>
      </c>
      <c r="D32" s="11">
        <v>185</v>
      </c>
      <c r="E32" s="11">
        <v>23</v>
      </c>
      <c r="F32" s="11">
        <v>0</v>
      </c>
      <c r="G32" s="11">
        <f t="shared" si="4"/>
        <v>307</v>
      </c>
      <c r="H32" s="23">
        <f t="shared" si="5"/>
        <v>2</v>
      </c>
      <c r="I32" s="23">
        <f t="shared" si="6"/>
        <v>309</v>
      </c>
    </row>
    <row r="33" spans="1:9" x14ac:dyDescent="0.25">
      <c r="A33" s="22" t="str">
        <f t="shared" si="0"/>
        <v>Town of Yorktown - 17</v>
      </c>
      <c r="B33" s="11">
        <v>190017</v>
      </c>
      <c r="C33" s="11">
        <v>175</v>
      </c>
      <c r="D33" s="11">
        <v>255</v>
      </c>
      <c r="E33" s="11">
        <v>21</v>
      </c>
      <c r="F33" s="11">
        <v>0</v>
      </c>
      <c r="G33" s="11">
        <f t="shared" si="4"/>
        <v>451</v>
      </c>
      <c r="H33" s="23">
        <f t="shared" si="5"/>
        <v>11</v>
      </c>
      <c r="I33" s="23">
        <f t="shared" si="6"/>
        <v>462</v>
      </c>
    </row>
    <row r="34" spans="1:9" x14ac:dyDescent="0.25">
      <c r="A34" s="22" t="str">
        <f t="shared" si="0"/>
        <v>Town of Yorktown - 19</v>
      </c>
      <c r="B34" s="11">
        <v>190019</v>
      </c>
      <c r="C34" s="11">
        <v>197</v>
      </c>
      <c r="D34" s="11">
        <v>420</v>
      </c>
      <c r="E34" s="11">
        <v>34</v>
      </c>
      <c r="F34" s="11">
        <v>0</v>
      </c>
      <c r="G34" s="11">
        <f t="shared" si="4"/>
        <v>651</v>
      </c>
      <c r="H34" s="23">
        <f t="shared" si="5"/>
        <v>19</v>
      </c>
      <c r="I34" s="23">
        <f t="shared" si="6"/>
        <v>670</v>
      </c>
    </row>
    <row r="35" spans="1:9" x14ac:dyDescent="0.25">
      <c r="A35" s="22" t="str">
        <f t="shared" si="0"/>
        <v>Town of Yorktown - 20</v>
      </c>
      <c r="B35" s="11">
        <v>190020</v>
      </c>
      <c r="C35" s="11">
        <v>227</v>
      </c>
      <c r="D35" s="11">
        <v>366</v>
      </c>
      <c r="E35" s="11">
        <v>34</v>
      </c>
      <c r="F35" s="11">
        <v>0</v>
      </c>
      <c r="G35" s="11">
        <f t="shared" si="4"/>
        <v>627</v>
      </c>
      <c r="H35" s="23">
        <f t="shared" si="5"/>
        <v>13</v>
      </c>
      <c r="I35" s="23">
        <f t="shared" si="6"/>
        <v>640</v>
      </c>
    </row>
    <row r="36" spans="1:9" x14ac:dyDescent="0.25">
      <c r="A36" s="22" t="str">
        <f t="shared" si="0"/>
        <v>Town of Yorktown - 21</v>
      </c>
      <c r="B36" s="11">
        <v>190021</v>
      </c>
      <c r="C36" s="11">
        <v>182</v>
      </c>
      <c r="D36" s="11">
        <v>272</v>
      </c>
      <c r="E36" s="11">
        <v>28</v>
      </c>
      <c r="F36" s="11">
        <v>0</v>
      </c>
      <c r="G36" s="11">
        <f t="shared" si="4"/>
        <v>482</v>
      </c>
      <c r="H36" s="23">
        <f t="shared" si="5"/>
        <v>11</v>
      </c>
      <c r="I36" s="23">
        <f t="shared" si="6"/>
        <v>493</v>
      </c>
    </row>
    <row r="37" spans="1:9" x14ac:dyDescent="0.25">
      <c r="A37" s="22" t="str">
        <f t="shared" si="0"/>
        <v>Town of Yorktown - 23</v>
      </c>
      <c r="B37" s="11">
        <v>190023</v>
      </c>
      <c r="C37" s="11">
        <v>124</v>
      </c>
      <c r="D37" s="11">
        <v>249</v>
      </c>
      <c r="E37" s="11">
        <v>26</v>
      </c>
      <c r="F37" s="11">
        <v>0</v>
      </c>
      <c r="G37" s="11">
        <f t="shared" si="4"/>
        <v>399</v>
      </c>
      <c r="H37" s="23">
        <f t="shared" si="5"/>
        <v>17</v>
      </c>
      <c r="I37" s="23">
        <f t="shared" si="6"/>
        <v>416</v>
      </c>
    </row>
    <row r="38" spans="1:9" x14ac:dyDescent="0.25">
      <c r="A38" s="22" t="str">
        <f t="shared" si="0"/>
        <v>Town of Yorktown - 24</v>
      </c>
      <c r="B38" s="11">
        <v>190024</v>
      </c>
      <c r="C38" s="11">
        <v>83</v>
      </c>
      <c r="D38" s="11">
        <v>144</v>
      </c>
      <c r="E38" s="11">
        <v>13</v>
      </c>
      <c r="F38" s="11">
        <v>0</v>
      </c>
      <c r="G38" s="11">
        <f t="shared" si="4"/>
        <v>240</v>
      </c>
      <c r="H38" s="23">
        <f t="shared" si="5"/>
        <v>4</v>
      </c>
      <c r="I38" s="23">
        <f t="shared" si="6"/>
        <v>244</v>
      </c>
    </row>
    <row r="39" spans="1:9" x14ac:dyDescent="0.25">
      <c r="A39" s="22" t="str">
        <f t="shared" si="0"/>
        <v>Town of Yorktown - 26</v>
      </c>
      <c r="B39" s="11">
        <v>190026</v>
      </c>
      <c r="C39" s="11">
        <v>105</v>
      </c>
      <c r="D39" s="11">
        <v>151</v>
      </c>
      <c r="E39" s="11">
        <v>18</v>
      </c>
      <c r="F39" s="11">
        <v>0</v>
      </c>
      <c r="G39" s="11">
        <f t="shared" si="4"/>
        <v>274</v>
      </c>
      <c r="H39" s="23">
        <f t="shared" si="5"/>
        <v>8</v>
      </c>
      <c r="I39" s="23">
        <f t="shared" si="6"/>
        <v>282</v>
      </c>
    </row>
    <row r="40" spans="1:9" x14ac:dyDescent="0.25">
      <c r="A40" s="22" t="str">
        <f t="shared" si="0"/>
        <v>Town of Yorktown - 27</v>
      </c>
      <c r="B40" s="11">
        <v>190027</v>
      </c>
      <c r="C40" s="11">
        <v>170</v>
      </c>
      <c r="D40" s="11">
        <v>336</v>
      </c>
      <c r="E40" s="11">
        <v>32</v>
      </c>
      <c r="F40" s="11">
        <v>0</v>
      </c>
      <c r="G40" s="11">
        <f t="shared" si="4"/>
        <v>538</v>
      </c>
      <c r="H40" s="23">
        <f t="shared" si="5"/>
        <v>24</v>
      </c>
      <c r="I40" s="23">
        <f t="shared" si="6"/>
        <v>562</v>
      </c>
    </row>
    <row r="41" spans="1:9" x14ac:dyDescent="0.25">
      <c r="A41" s="22" t="str">
        <f t="shared" si="0"/>
        <v>Town of Yorktown - 29</v>
      </c>
      <c r="B41" s="11">
        <v>190029</v>
      </c>
      <c r="C41" s="11">
        <v>95</v>
      </c>
      <c r="D41" s="11">
        <v>140</v>
      </c>
      <c r="E41" s="11">
        <v>11</v>
      </c>
      <c r="F41" s="11">
        <v>0</v>
      </c>
      <c r="G41" s="11">
        <f t="shared" si="4"/>
        <v>246</v>
      </c>
      <c r="H41" s="23">
        <f t="shared" si="5"/>
        <v>8</v>
      </c>
      <c r="I41" s="23">
        <f t="shared" si="6"/>
        <v>254</v>
      </c>
    </row>
    <row r="42" spans="1:9" x14ac:dyDescent="0.25">
      <c r="A42" s="22" t="str">
        <f t="shared" si="0"/>
        <v>Town of Yorktown - 31</v>
      </c>
      <c r="B42" s="11">
        <v>190031</v>
      </c>
      <c r="C42" s="11">
        <v>184</v>
      </c>
      <c r="D42" s="11">
        <v>330</v>
      </c>
      <c r="E42" s="11">
        <v>30</v>
      </c>
      <c r="F42" s="11">
        <v>0</v>
      </c>
      <c r="G42" s="11">
        <f t="shared" si="4"/>
        <v>544</v>
      </c>
      <c r="H42" s="23">
        <f t="shared" si="5"/>
        <v>11</v>
      </c>
      <c r="I42" s="23">
        <f t="shared" si="6"/>
        <v>555</v>
      </c>
    </row>
    <row r="43" spans="1:9" x14ac:dyDescent="0.25">
      <c r="A43" s="22" t="str">
        <f t="shared" si="0"/>
        <v>Town of Yorktown - 33</v>
      </c>
      <c r="B43" s="11">
        <v>190033</v>
      </c>
      <c r="C43" s="11">
        <v>231</v>
      </c>
      <c r="D43" s="11">
        <v>256</v>
      </c>
      <c r="E43" s="11">
        <v>28</v>
      </c>
      <c r="F43" s="11">
        <v>0</v>
      </c>
      <c r="G43" s="11">
        <f t="shared" si="4"/>
        <v>515</v>
      </c>
      <c r="H43" s="23">
        <f t="shared" si="5"/>
        <v>4</v>
      </c>
      <c r="I43" s="23">
        <f t="shared" si="6"/>
        <v>519</v>
      </c>
    </row>
    <row r="44" spans="1:9" x14ac:dyDescent="0.25">
      <c r="A44" s="22" t="str">
        <f t="shared" si="0"/>
        <v>Town of Yorktown - 34</v>
      </c>
      <c r="B44" s="11">
        <v>190034</v>
      </c>
      <c r="C44" s="11">
        <v>131</v>
      </c>
      <c r="D44" s="11">
        <v>163</v>
      </c>
      <c r="E44" s="11">
        <v>19</v>
      </c>
      <c r="F44" s="11">
        <v>0</v>
      </c>
      <c r="G44" s="11">
        <f t="shared" si="4"/>
        <v>313</v>
      </c>
      <c r="H44" s="23">
        <f t="shared" si="5"/>
        <v>9</v>
      </c>
      <c r="I44" s="23">
        <f t="shared" si="6"/>
        <v>322</v>
      </c>
    </row>
    <row r="45" spans="1:9" x14ac:dyDescent="0.25">
      <c r="A45" s="22" t="str">
        <f t="shared" si="0"/>
        <v>Town of Yorktown - 35</v>
      </c>
      <c r="B45" s="11">
        <v>190035</v>
      </c>
      <c r="C45" s="11">
        <v>79</v>
      </c>
      <c r="D45" s="11">
        <v>165</v>
      </c>
      <c r="E45" s="11">
        <v>12</v>
      </c>
      <c r="F45" s="11">
        <v>0</v>
      </c>
      <c r="G45" s="11">
        <f t="shared" si="4"/>
        <v>256</v>
      </c>
      <c r="H45" s="23">
        <f t="shared" si="5"/>
        <v>8</v>
      </c>
      <c r="I45" s="23">
        <f t="shared" si="6"/>
        <v>264</v>
      </c>
    </row>
    <row r="46" spans="1:9" x14ac:dyDescent="0.25">
      <c r="A46" s="22" t="str">
        <f t="shared" si="0"/>
        <v>Town of Yorktown - 36</v>
      </c>
      <c r="B46" s="11">
        <v>190036</v>
      </c>
      <c r="C46" s="11">
        <v>129</v>
      </c>
      <c r="D46" s="11">
        <v>234</v>
      </c>
      <c r="E46" s="11">
        <v>33</v>
      </c>
      <c r="F46" s="11">
        <v>0</v>
      </c>
      <c r="G46" s="11">
        <f t="shared" si="4"/>
        <v>396</v>
      </c>
      <c r="H46" s="23">
        <f t="shared" si="5"/>
        <v>6</v>
      </c>
      <c r="I46" s="23">
        <f t="shared" si="6"/>
        <v>402</v>
      </c>
    </row>
    <row r="47" spans="1:9" x14ac:dyDescent="0.25">
      <c r="A47" s="22" t="str">
        <f t="shared" si="0"/>
        <v>Town of Yorktown - 37</v>
      </c>
      <c r="B47" s="11">
        <v>190037</v>
      </c>
      <c r="C47" s="11">
        <v>91</v>
      </c>
      <c r="D47" s="11">
        <v>129</v>
      </c>
      <c r="E47" s="11">
        <v>10</v>
      </c>
      <c r="F47" s="11">
        <v>0</v>
      </c>
      <c r="G47" s="11">
        <f t="shared" si="4"/>
        <v>230</v>
      </c>
      <c r="H47" s="23">
        <f t="shared" si="5"/>
        <v>7</v>
      </c>
      <c r="I47" s="23">
        <f t="shared" si="6"/>
        <v>237</v>
      </c>
    </row>
    <row r="48" spans="1:9" x14ac:dyDescent="0.25">
      <c r="A48" s="22" t="str">
        <f t="shared" si="0"/>
        <v>Town of Yorktown - 39</v>
      </c>
      <c r="B48" s="11">
        <v>190039</v>
      </c>
      <c r="C48" s="11">
        <v>136</v>
      </c>
      <c r="D48" s="11">
        <v>196</v>
      </c>
      <c r="E48" s="11">
        <v>17</v>
      </c>
      <c r="F48" s="11">
        <v>0</v>
      </c>
      <c r="G48" s="11">
        <f t="shared" si="4"/>
        <v>349</v>
      </c>
      <c r="H48" s="23">
        <f t="shared" si="5"/>
        <v>2</v>
      </c>
      <c r="I48" s="23">
        <f t="shared" si="6"/>
        <v>351</v>
      </c>
    </row>
    <row r="49" spans="1:9" x14ac:dyDescent="0.25">
      <c r="A49" s="22" t="str">
        <f t="shared" si="0"/>
        <v>Town of Yorktown - 40</v>
      </c>
      <c r="B49" s="11">
        <v>190040</v>
      </c>
      <c r="C49" s="11">
        <v>101</v>
      </c>
      <c r="D49" s="11">
        <v>137</v>
      </c>
      <c r="E49" s="11">
        <v>10</v>
      </c>
      <c r="F49" s="11">
        <v>0</v>
      </c>
      <c r="G49" s="11">
        <f t="shared" si="4"/>
        <v>248</v>
      </c>
      <c r="H49" s="23">
        <f t="shared" si="5"/>
        <v>10</v>
      </c>
      <c r="I49" s="23">
        <f t="shared" si="6"/>
        <v>258</v>
      </c>
    </row>
    <row r="50" spans="1:9" ht="13.8" thickBot="1" x14ac:dyDescent="0.3">
      <c r="A50" s="18" t="str">
        <f t="shared" si="0"/>
        <v>Town of Yorktown - 42</v>
      </c>
      <c r="B50" s="19">
        <v>190042</v>
      </c>
      <c r="C50" s="19">
        <v>130</v>
      </c>
      <c r="D50" s="19">
        <v>180</v>
      </c>
      <c r="E50" s="19">
        <v>15</v>
      </c>
      <c r="F50" s="19">
        <v>0</v>
      </c>
      <c r="G50" s="19">
        <f t="shared" si="4"/>
        <v>325</v>
      </c>
      <c r="H50" s="19">
        <f t="shared" si="5"/>
        <v>9</v>
      </c>
      <c r="I50" s="19">
        <f t="shared" si="6"/>
        <v>334</v>
      </c>
    </row>
    <row r="51" spans="1:9" x14ac:dyDescent="0.25">
      <c r="B51" s="13" t="s">
        <v>977</v>
      </c>
      <c r="C51" s="11">
        <f>SUM(C22:C50)</f>
        <v>3963</v>
      </c>
      <c r="D51" s="11">
        <f t="shared" ref="D51:I51" si="8">SUM(D22:D50)</f>
        <v>6561</v>
      </c>
      <c r="E51" s="11">
        <f t="shared" si="8"/>
        <v>643</v>
      </c>
      <c r="F51" s="11">
        <f t="shared" si="8"/>
        <v>3</v>
      </c>
      <c r="G51" s="11">
        <f t="shared" si="8"/>
        <v>11170</v>
      </c>
      <c r="H51" s="11">
        <f t="shared" si="8"/>
        <v>281</v>
      </c>
      <c r="I51" s="11">
        <f t="shared" si="8"/>
        <v>11451</v>
      </c>
    </row>
    <row r="53" spans="1:9" ht="13.8" x14ac:dyDescent="0.3">
      <c r="A53" s="15" t="s">
        <v>660</v>
      </c>
      <c r="B53" s="12"/>
    </row>
    <row r="54" spans="1:9" ht="13.8" x14ac:dyDescent="0.3">
      <c r="A54" s="15" t="s">
        <v>663</v>
      </c>
      <c r="B54" s="14" t="s">
        <v>659</v>
      </c>
      <c r="C54" s="11">
        <f>SUM(C51,C21)</f>
        <v>8489</v>
      </c>
      <c r="D54" s="11">
        <f t="shared" ref="D54:I54" si="9">SUM(D51,D21)</f>
        <v>11923</v>
      </c>
      <c r="E54" s="11">
        <f t="shared" si="9"/>
        <v>1141</v>
      </c>
      <c r="F54" s="11">
        <f t="shared" si="9"/>
        <v>4</v>
      </c>
      <c r="G54" s="11">
        <f t="shared" si="9"/>
        <v>21557</v>
      </c>
      <c r="H54" s="11">
        <f t="shared" si="9"/>
        <v>660</v>
      </c>
      <c r="I54" s="11">
        <f t="shared" si="9"/>
        <v>22217</v>
      </c>
    </row>
    <row r="55" spans="1:9" x14ac:dyDescent="0.25">
      <c r="A55" s="16"/>
      <c r="B55" s="12"/>
    </row>
    <row r="56" spans="1:9" ht="13.8" x14ac:dyDescent="0.3">
      <c r="A56" s="15" t="s">
        <v>662</v>
      </c>
      <c r="B56" s="12"/>
    </row>
    <row r="57" spans="1:9" ht="13.8" x14ac:dyDescent="0.3">
      <c r="A57" s="15" t="s">
        <v>663</v>
      </c>
      <c r="B57" s="14" t="s">
        <v>659</v>
      </c>
      <c r="C57" s="11">
        <f>SUM(C54)</f>
        <v>8489</v>
      </c>
      <c r="D57" s="11">
        <f t="shared" ref="D57:I57" si="10">SUM(D54)</f>
        <v>11923</v>
      </c>
      <c r="E57" s="11">
        <f t="shared" si="10"/>
        <v>1141</v>
      </c>
      <c r="F57" s="11">
        <f t="shared" si="10"/>
        <v>4</v>
      </c>
      <c r="G57" s="11">
        <f t="shared" si="10"/>
        <v>21557</v>
      </c>
      <c r="H57" s="11">
        <f t="shared" si="10"/>
        <v>660</v>
      </c>
      <c r="I57" s="11">
        <f t="shared" si="10"/>
        <v>22217</v>
      </c>
    </row>
  </sheetData>
  <pageMargins left="0" right="0" top="1.75" bottom="0.75" header="1.25" footer="0"/>
  <pageSetup orientation="landscape" horizontalDpi="300" verticalDpi="300" r:id="rId1"/>
  <headerFooter alignWithMargins="0">
    <oddHeader>&amp;L&amp;"Arial Black,Regular"2022 GENERAL&amp;C&amp;"Arial Black,Regular"&amp;16  94TH - ASSEMBLY DISTRICT&amp;R&amp;"Arial Black,Regular"&amp;P OF 630</oddHeader>
  </headerFooter>
  <rowBreaks count="2" manualBreakCount="2">
    <brk id="21" max="16383" man="1"/>
    <brk id="35"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J118"/>
  <sheetViews>
    <sheetView topLeftCell="A69" zoomScaleNormal="100" workbookViewId="0">
      <selection activeCell="C6" sqref="C6"/>
    </sheetView>
  </sheetViews>
  <sheetFormatPr defaultRowHeight="13.2" x14ac:dyDescent="0.25"/>
  <cols>
    <col min="1" max="1" width="28.109375" bestFit="1" customWidth="1"/>
    <col min="3" max="7" width="7.6640625" customWidth="1"/>
  </cols>
  <sheetData>
    <row r="1" spans="1:10" ht="13.8" x14ac:dyDescent="0.3">
      <c r="A1" s="1" t="s">
        <v>663</v>
      </c>
      <c r="B1" s="2"/>
      <c r="C1" s="2" t="s">
        <v>684</v>
      </c>
      <c r="D1" s="2" t="s">
        <v>664</v>
      </c>
      <c r="E1" s="2" t="s">
        <v>685</v>
      </c>
      <c r="F1" s="2" t="s">
        <v>686</v>
      </c>
      <c r="G1" s="2" t="s">
        <v>982</v>
      </c>
      <c r="H1" s="3"/>
      <c r="I1" s="3"/>
      <c r="J1" s="3"/>
    </row>
    <row r="2" spans="1:10" ht="94.2" customHeight="1" thickBot="1" x14ac:dyDescent="0.3">
      <c r="A2" s="4"/>
      <c r="B2" s="5" t="s">
        <v>665</v>
      </c>
      <c r="C2" s="5" t="s">
        <v>1079</v>
      </c>
      <c r="D2" s="5" t="s">
        <v>1080</v>
      </c>
      <c r="E2" s="5" t="s">
        <v>1080</v>
      </c>
      <c r="F2" s="5" t="s">
        <v>1079</v>
      </c>
      <c r="G2" s="5" t="s">
        <v>984</v>
      </c>
      <c r="H2" s="5" t="s">
        <v>666</v>
      </c>
      <c r="I2" s="5" t="s">
        <v>667</v>
      </c>
      <c r="J2" s="5" t="s">
        <v>668</v>
      </c>
    </row>
    <row r="3" spans="1:10" x14ac:dyDescent="0.25">
      <c r="A3" t="str">
        <f t="shared" ref="A3:A68" si="0">VLOOKUP(B3,KEY,3,FALSE)</f>
        <v>Town of Cortlandt - 1</v>
      </c>
      <c r="B3" s="11">
        <v>20001</v>
      </c>
      <c r="C3" s="11">
        <v>179</v>
      </c>
      <c r="D3" s="11">
        <v>251</v>
      </c>
      <c r="E3" s="11">
        <v>35</v>
      </c>
      <c r="F3" s="11">
        <v>12</v>
      </c>
      <c r="G3" s="11">
        <v>0</v>
      </c>
      <c r="H3" s="11">
        <f t="shared" ref="H3:H26" si="1">SUM(C3:G3)</f>
        <v>477</v>
      </c>
      <c r="I3" s="11">
        <f>SUM(J3-H3)</f>
        <v>22</v>
      </c>
      <c r="J3" s="11">
        <f t="shared" ref="J3:J26" si="2">VLOOKUP(B3,KEY,2,FALSE)</f>
        <v>499</v>
      </c>
    </row>
    <row r="4" spans="1:10" x14ac:dyDescent="0.25">
      <c r="A4" t="str">
        <f t="shared" si="0"/>
        <v>Town of Cortlandt - 2</v>
      </c>
      <c r="B4" s="11">
        <v>20002</v>
      </c>
      <c r="C4" s="11">
        <v>125</v>
      </c>
      <c r="D4" s="11">
        <v>172</v>
      </c>
      <c r="E4" s="11">
        <v>20</v>
      </c>
      <c r="F4" s="11">
        <v>9</v>
      </c>
      <c r="G4" s="11">
        <v>0</v>
      </c>
      <c r="H4" s="11">
        <f t="shared" si="1"/>
        <v>326</v>
      </c>
      <c r="I4" s="11">
        <f t="shared" ref="I4:I26" si="3">SUM(J4-H4)</f>
        <v>18</v>
      </c>
      <c r="J4" s="11">
        <f t="shared" si="2"/>
        <v>344</v>
      </c>
    </row>
    <row r="5" spans="1:10" x14ac:dyDescent="0.25">
      <c r="A5" t="str">
        <f t="shared" si="0"/>
        <v>Town of Cortlandt - 3</v>
      </c>
      <c r="B5" s="11">
        <v>20003</v>
      </c>
      <c r="C5" s="11">
        <v>74</v>
      </c>
      <c r="D5" s="11">
        <v>105</v>
      </c>
      <c r="E5" s="11">
        <v>11</v>
      </c>
      <c r="F5" s="11">
        <v>10</v>
      </c>
      <c r="G5" s="11">
        <v>0</v>
      </c>
      <c r="H5" s="11">
        <f t="shared" si="1"/>
        <v>200</v>
      </c>
      <c r="I5" s="11">
        <f t="shared" si="3"/>
        <v>14</v>
      </c>
      <c r="J5" s="11">
        <f t="shared" si="2"/>
        <v>214</v>
      </c>
    </row>
    <row r="6" spans="1:10" x14ac:dyDescent="0.25">
      <c r="A6" t="str">
        <f t="shared" si="0"/>
        <v>Town of Cortlandt - 4</v>
      </c>
      <c r="B6" s="11">
        <v>20004</v>
      </c>
      <c r="C6" s="11">
        <v>200</v>
      </c>
      <c r="D6" s="11">
        <v>225</v>
      </c>
      <c r="E6" s="11">
        <v>16</v>
      </c>
      <c r="F6" s="11">
        <v>25</v>
      </c>
      <c r="G6" s="11">
        <v>0</v>
      </c>
      <c r="H6" s="11">
        <f t="shared" si="1"/>
        <v>466</v>
      </c>
      <c r="I6" s="11">
        <f t="shared" si="3"/>
        <v>16</v>
      </c>
      <c r="J6" s="11">
        <f t="shared" si="2"/>
        <v>482</v>
      </c>
    </row>
    <row r="7" spans="1:10" x14ac:dyDescent="0.25">
      <c r="A7" s="22" t="str">
        <f t="shared" si="0"/>
        <v>Town of Cortlandt - 5</v>
      </c>
      <c r="B7" s="11">
        <v>20005</v>
      </c>
      <c r="C7" s="11">
        <v>271</v>
      </c>
      <c r="D7" s="11">
        <v>153</v>
      </c>
      <c r="E7" s="11">
        <v>22</v>
      </c>
      <c r="F7" s="11">
        <v>11</v>
      </c>
      <c r="G7" s="11">
        <v>0</v>
      </c>
      <c r="H7" s="11">
        <f t="shared" si="1"/>
        <v>457</v>
      </c>
      <c r="I7" s="23">
        <f t="shared" si="3"/>
        <v>26</v>
      </c>
      <c r="J7" s="23">
        <f t="shared" si="2"/>
        <v>483</v>
      </c>
    </row>
    <row r="8" spans="1:10" x14ac:dyDescent="0.25">
      <c r="A8" s="22" t="str">
        <f t="shared" si="0"/>
        <v>Town of Cortlandt - 6</v>
      </c>
      <c r="B8" s="11">
        <v>20006</v>
      </c>
      <c r="C8" s="11">
        <v>393</v>
      </c>
      <c r="D8" s="11">
        <v>75</v>
      </c>
      <c r="E8" s="11">
        <v>9</v>
      </c>
      <c r="F8" s="11">
        <v>42</v>
      </c>
      <c r="G8" s="11">
        <v>1</v>
      </c>
      <c r="H8" s="11">
        <f t="shared" si="1"/>
        <v>520</v>
      </c>
      <c r="I8" s="23">
        <f t="shared" si="3"/>
        <v>16</v>
      </c>
      <c r="J8" s="23">
        <f t="shared" si="2"/>
        <v>536</v>
      </c>
    </row>
    <row r="9" spans="1:10" x14ac:dyDescent="0.25">
      <c r="A9" s="22" t="str">
        <f t="shared" si="0"/>
        <v>Town of Cortlandt - 7</v>
      </c>
      <c r="B9" s="11">
        <v>20007</v>
      </c>
      <c r="C9" s="11">
        <v>249</v>
      </c>
      <c r="D9" s="11">
        <v>84</v>
      </c>
      <c r="E9" s="11">
        <v>5</v>
      </c>
      <c r="F9" s="11">
        <v>51</v>
      </c>
      <c r="G9" s="11">
        <v>0</v>
      </c>
      <c r="H9" s="11">
        <f t="shared" si="1"/>
        <v>389</v>
      </c>
      <c r="I9" s="23">
        <f t="shared" si="3"/>
        <v>14</v>
      </c>
      <c r="J9" s="23">
        <f t="shared" si="2"/>
        <v>403</v>
      </c>
    </row>
    <row r="10" spans="1:10" x14ac:dyDescent="0.25">
      <c r="A10" s="22" t="str">
        <f t="shared" si="0"/>
        <v>Town of Cortlandt - 8</v>
      </c>
      <c r="B10" s="11">
        <v>20008</v>
      </c>
      <c r="C10" s="11">
        <v>279</v>
      </c>
      <c r="D10" s="11">
        <v>93</v>
      </c>
      <c r="E10" s="11">
        <v>7</v>
      </c>
      <c r="F10" s="11">
        <v>43</v>
      </c>
      <c r="G10" s="11">
        <v>0</v>
      </c>
      <c r="H10" s="11">
        <f t="shared" si="1"/>
        <v>422</v>
      </c>
      <c r="I10" s="23">
        <f t="shared" si="3"/>
        <v>17</v>
      </c>
      <c r="J10" s="23">
        <f t="shared" si="2"/>
        <v>439</v>
      </c>
    </row>
    <row r="11" spans="1:10" x14ac:dyDescent="0.25">
      <c r="A11" s="22" t="str">
        <f t="shared" si="0"/>
        <v>Town of Cortlandt - 9</v>
      </c>
      <c r="B11" s="11">
        <v>20009</v>
      </c>
      <c r="C11" s="11">
        <v>204</v>
      </c>
      <c r="D11" s="11">
        <v>67</v>
      </c>
      <c r="E11" s="11">
        <v>7</v>
      </c>
      <c r="F11" s="11">
        <v>35</v>
      </c>
      <c r="G11" s="11">
        <v>0</v>
      </c>
      <c r="H11" s="11">
        <f t="shared" si="1"/>
        <v>313</v>
      </c>
      <c r="I11" s="23">
        <f t="shared" si="3"/>
        <v>8</v>
      </c>
      <c r="J11" s="23">
        <f t="shared" si="2"/>
        <v>321</v>
      </c>
    </row>
    <row r="12" spans="1:10" x14ac:dyDescent="0.25">
      <c r="A12" s="22" t="str">
        <f t="shared" si="0"/>
        <v>Town of Cortlandt - 10</v>
      </c>
      <c r="B12" s="11">
        <v>20010</v>
      </c>
      <c r="C12" s="11">
        <v>374</v>
      </c>
      <c r="D12" s="11">
        <v>156</v>
      </c>
      <c r="E12" s="11">
        <v>12</v>
      </c>
      <c r="F12" s="11">
        <v>61</v>
      </c>
      <c r="G12" s="11">
        <v>0</v>
      </c>
      <c r="H12" s="11">
        <f t="shared" si="1"/>
        <v>603</v>
      </c>
      <c r="I12" s="23">
        <f t="shared" si="3"/>
        <v>24</v>
      </c>
      <c r="J12" s="23">
        <f t="shared" si="2"/>
        <v>627</v>
      </c>
    </row>
    <row r="13" spans="1:10" x14ac:dyDescent="0.25">
      <c r="A13" s="22" t="str">
        <f t="shared" si="0"/>
        <v>Town of Cortlandt - 11</v>
      </c>
      <c r="B13" s="11">
        <v>20011</v>
      </c>
      <c r="C13" s="11">
        <v>258</v>
      </c>
      <c r="D13" s="11">
        <v>202</v>
      </c>
      <c r="E13" s="11">
        <v>27</v>
      </c>
      <c r="F13" s="11">
        <v>23</v>
      </c>
      <c r="G13" s="11">
        <v>0</v>
      </c>
      <c r="H13" s="11">
        <f t="shared" si="1"/>
        <v>510</v>
      </c>
      <c r="I13" s="23">
        <f t="shared" si="3"/>
        <v>7</v>
      </c>
      <c r="J13" s="23">
        <f t="shared" si="2"/>
        <v>517</v>
      </c>
    </row>
    <row r="14" spans="1:10" x14ac:dyDescent="0.25">
      <c r="A14" s="22" t="str">
        <f t="shared" si="0"/>
        <v>Town of Cortlandt - 12</v>
      </c>
      <c r="B14" s="11">
        <v>20012</v>
      </c>
      <c r="C14" s="11">
        <v>214</v>
      </c>
      <c r="D14" s="11">
        <v>170</v>
      </c>
      <c r="E14" s="11">
        <v>25</v>
      </c>
      <c r="F14" s="11">
        <v>14</v>
      </c>
      <c r="G14" s="11">
        <v>0</v>
      </c>
      <c r="H14" s="11">
        <f t="shared" si="1"/>
        <v>423</v>
      </c>
      <c r="I14" s="23">
        <f t="shared" si="3"/>
        <v>11</v>
      </c>
      <c r="J14" s="23">
        <f t="shared" si="2"/>
        <v>434</v>
      </c>
    </row>
    <row r="15" spans="1:10" x14ac:dyDescent="0.25">
      <c r="A15" s="22" t="str">
        <f t="shared" si="0"/>
        <v>Town of Cortlandt - 13</v>
      </c>
      <c r="B15" s="11">
        <v>20013</v>
      </c>
      <c r="C15" s="11">
        <v>378</v>
      </c>
      <c r="D15" s="11">
        <v>366</v>
      </c>
      <c r="E15" s="11">
        <v>26</v>
      </c>
      <c r="F15" s="11">
        <v>38</v>
      </c>
      <c r="G15" s="11">
        <v>0</v>
      </c>
      <c r="H15" s="11">
        <f t="shared" si="1"/>
        <v>808</v>
      </c>
      <c r="I15" s="23">
        <f t="shared" si="3"/>
        <v>28</v>
      </c>
      <c r="J15" s="23">
        <f t="shared" si="2"/>
        <v>836</v>
      </c>
    </row>
    <row r="16" spans="1:10" x14ac:dyDescent="0.25">
      <c r="A16" s="22" t="str">
        <f t="shared" si="0"/>
        <v>Town of Cortlandt - 14</v>
      </c>
      <c r="B16" s="11">
        <v>20014</v>
      </c>
      <c r="C16" s="11">
        <v>239</v>
      </c>
      <c r="D16" s="11">
        <v>206</v>
      </c>
      <c r="E16" s="11">
        <v>15</v>
      </c>
      <c r="F16" s="11">
        <v>15</v>
      </c>
      <c r="G16" s="11">
        <v>0</v>
      </c>
      <c r="H16" s="11">
        <f t="shared" si="1"/>
        <v>475</v>
      </c>
      <c r="I16" s="23">
        <f t="shared" si="3"/>
        <v>20</v>
      </c>
      <c r="J16" s="23">
        <f t="shared" si="2"/>
        <v>495</v>
      </c>
    </row>
    <row r="17" spans="1:10" x14ac:dyDescent="0.25">
      <c r="A17" s="22" t="str">
        <f t="shared" si="0"/>
        <v>Town of Cortlandt - 15</v>
      </c>
      <c r="B17" s="11">
        <v>20015</v>
      </c>
      <c r="C17" s="11">
        <v>340</v>
      </c>
      <c r="D17" s="11">
        <v>262</v>
      </c>
      <c r="E17" s="11">
        <v>25</v>
      </c>
      <c r="F17" s="11">
        <v>10</v>
      </c>
      <c r="G17" s="11">
        <v>0</v>
      </c>
      <c r="H17" s="11">
        <f t="shared" si="1"/>
        <v>637</v>
      </c>
      <c r="I17" s="23">
        <f t="shared" si="3"/>
        <v>17</v>
      </c>
      <c r="J17" s="23">
        <f t="shared" si="2"/>
        <v>654</v>
      </c>
    </row>
    <row r="18" spans="1:10" x14ac:dyDescent="0.25">
      <c r="A18" s="22" t="str">
        <f t="shared" si="0"/>
        <v>Town of Cortlandt - 16</v>
      </c>
      <c r="B18" s="11">
        <v>20016</v>
      </c>
      <c r="C18" s="11">
        <v>92</v>
      </c>
      <c r="D18" s="11">
        <v>176</v>
      </c>
      <c r="E18" s="11">
        <v>24</v>
      </c>
      <c r="F18" s="11">
        <v>13</v>
      </c>
      <c r="G18" s="11">
        <v>0</v>
      </c>
      <c r="H18" s="11">
        <f t="shared" si="1"/>
        <v>305</v>
      </c>
      <c r="I18" s="23">
        <f t="shared" si="3"/>
        <v>17</v>
      </c>
      <c r="J18" s="23">
        <f t="shared" si="2"/>
        <v>322</v>
      </c>
    </row>
    <row r="19" spans="1:10" x14ac:dyDescent="0.25">
      <c r="A19" s="22" t="str">
        <f t="shared" si="0"/>
        <v>Town of Cortlandt - 17</v>
      </c>
      <c r="B19" s="11">
        <v>20017</v>
      </c>
      <c r="C19" s="11">
        <v>151</v>
      </c>
      <c r="D19" s="11">
        <v>123</v>
      </c>
      <c r="E19" s="11">
        <v>11</v>
      </c>
      <c r="F19" s="11">
        <v>16</v>
      </c>
      <c r="G19" s="11">
        <v>0</v>
      </c>
      <c r="H19" s="11">
        <f t="shared" si="1"/>
        <v>301</v>
      </c>
      <c r="I19" s="23">
        <f t="shared" si="3"/>
        <v>7</v>
      </c>
      <c r="J19" s="23">
        <f t="shared" si="2"/>
        <v>308</v>
      </c>
    </row>
    <row r="20" spans="1:10" x14ac:dyDescent="0.25">
      <c r="A20" s="22" t="str">
        <f t="shared" si="0"/>
        <v>Town of Cortlandt - 18</v>
      </c>
      <c r="B20" s="11">
        <v>20018</v>
      </c>
      <c r="C20" s="11">
        <v>168</v>
      </c>
      <c r="D20" s="11">
        <v>163</v>
      </c>
      <c r="E20" s="11">
        <v>13</v>
      </c>
      <c r="F20" s="11">
        <v>14</v>
      </c>
      <c r="G20" s="11">
        <v>0</v>
      </c>
      <c r="H20" s="11">
        <f t="shared" si="1"/>
        <v>358</v>
      </c>
      <c r="I20" s="23">
        <f t="shared" si="3"/>
        <v>19</v>
      </c>
      <c r="J20" s="23">
        <f t="shared" si="2"/>
        <v>377</v>
      </c>
    </row>
    <row r="21" spans="1:10" x14ac:dyDescent="0.25">
      <c r="A21" s="22" t="str">
        <f t="shared" si="0"/>
        <v>Town of Cortlandt - 19</v>
      </c>
      <c r="B21" s="11">
        <v>20019</v>
      </c>
      <c r="C21" s="11">
        <v>139</v>
      </c>
      <c r="D21" s="11">
        <v>45</v>
      </c>
      <c r="E21" s="11">
        <v>5</v>
      </c>
      <c r="F21" s="11">
        <v>22</v>
      </c>
      <c r="G21" s="11">
        <v>0</v>
      </c>
      <c r="H21" s="11">
        <f t="shared" si="1"/>
        <v>211</v>
      </c>
      <c r="I21" s="23">
        <f t="shared" si="3"/>
        <v>4</v>
      </c>
      <c r="J21" s="23">
        <f t="shared" si="2"/>
        <v>215</v>
      </c>
    </row>
    <row r="22" spans="1:10" x14ac:dyDescent="0.25">
      <c r="A22" s="22" t="str">
        <f t="shared" si="0"/>
        <v>Town of Cortlandt - 20</v>
      </c>
      <c r="B22" s="11">
        <v>20020</v>
      </c>
      <c r="C22" s="11">
        <v>201</v>
      </c>
      <c r="D22" s="11">
        <v>195</v>
      </c>
      <c r="E22" s="11">
        <v>12</v>
      </c>
      <c r="F22" s="11">
        <v>18</v>
      </c>
      <c r="G22" s="11">
        <v>1</v>
      </c>
      <c r="H22" s="11">
        <f t="shared" si="1"/>
        <v>427</v>
      </c>
      <c r="I22" s="23">
        <f t="shared" si="3"/>
        <v>17</v>
      </c>
      <c r="J22" s="23">
        <f t="shared" si="2"/>
        <v>444</v>
      </c>
    </row>
    <row r="23" spans="1:10" x14ac:dyDescent="0.25">
      <c r="A23" s="22" t="str">
        <f t="shared" si="0"/>
        <v>Town of Cortlandt - 21</v>
      </c>
      <c r="B23" s="11">
        <v>20021</v>
      </c>
      <c r="C23" s="11">
        <v>251</v>
      </c>
      <c r="D23" s="11">
        <v>298</v>
      </c>
      <c r="E23" s="11">
        <v>30</v>
      </c>
      <c r="F23" s="11">
        <v>24</v>
      </c>
      <c r="G23" s="11">
        <v>1</v>
      </c>
      <c r="H23" s="11">
        <f t="shared" si="1"/>
        <v>604</v>
      </c>
      <c r="I23" s="23">
        <f t="shared" si="3"/>
        <v>13</v>
      </c>
      <c r="J23" s="23">
        <f t="shared" si="2"/>
        <v>617</v>
      </c>
    </row>
    <row r="24" spans="1:10" x14ac:dyDescent="0.25">
      <c r="A24" s="22" t="str">
        <f t="shared" si="0"/>
        <v>Town of Cortlandt - 22</v>
      </c>
      <c r="B24" s="11">
        <v>20022</v>
      </c>
      <c r="C24" s="11">
        <v>532</v>
      </c>
      <c r="D24" s="11">
        <v>259</v>
      </c>
      <c r="E24" s="11">
        <v>25</v>
      </c>
      <c r="F24" s="11">
        <v>45</v>
      </c>
      <c r="G24" s="11">
        <v>0</v>
      </c>
      <c r="H24" s="11">
        <f t="shared" si="1"/>
        <v>861</v>
      </c>
      <c r="I24" s="23">
        <f t="shared" si="3"/>
        <v>22</v>
      </c>
      <c r="J24" s="23">
        <f t="shared" si="2"/>
        <v>883</v>
      </c>
    </row>
    <row r="25" spans="1:10" x14ac:dyDescent="0.25">
      <c r="A25" s="22" t="str">
        <f t="shared" si="0"/>
        <v>Town of Cortlandt - 23</v>
      </c>
      <c r="B25" s="11">
        <v>20023</v>
      </c>
      <c r="C25" s="11">
        <v>284</v>
      </c>
      <c r="D25" s="11">
        <v>158</v>
      </c>
      <c r="E25" s="11">
        <v>20</v>
      </c>
      <c r="F25" s="11">
        <v>22</v>
      </c>
      <c r="G25" s="11">
        <v>0</v>
      </c>
      <c r="H25" s="11">
        <f t="shared" si="1"/>
        <v>484</v>
      </c>
      <c r="I25" s="23">
        <f t="shared" si="3"/>
        <v>21</v>
      </c>
      <c r="J25" s="23">
        <f t="shared" si="2"/>
        <v>505</v>
      </c>
    </row>
    <row r="26" spans="1:10" x14ac:dyDescent="0.25">
      <c r="A26" s="22" t="str">
        <f t="shared" si="0"/>
        <v>Town of Cortlandt - 24</v>
      </c>
      <c r="B26" s="11">
        <v>20024</v>
      </c>
      <c r="C26" s="11">
        <v>257</v>
      </c>
      <c r="D26" s="11">
        <v>248</v>
      </c>
      <c r="E26" s="11">
        <v>25</v>
      </c>
      <c r="F26" s="11">
        <v>15</v>
      </c>
      <c r="G26" s="11">
        <v>0</v>
      </c>
      <c r="H26" s="11">
        <f t="shared" si="1"/>
        <v>545</v>
      </c>
      <c r="I26" s="23">
        <f t="shared" si="3"/>
        <v>23</v>
      </c>
      <c r="J26" s="23">
        <f t="shared" si="2"/>
        <v>568</v>
      </c>
    </row>
    <row r="27" spans="1:10" x14ac:dyDescent="0.25">
      <c r="A27" s="22" t="str">
        <f t="shared" si="0"/>
        <v>Town of Cortlandt - 25</v>
      </c>
      <c r="B27" s="11">
        <v>20025</v>
      </c>
      <c r="C27" s="11">
        <v>473</v>
      </c>
      <c r="D27" s="11">
        <v>151</v>
      </c>
      <c r="E27" s="11">
        <v>21</v>
      </c>
      <c r="F27" s="11">
        <v>71</v>
      </c>
      <c r="G27" s="11">
        <v>0</v>
      </c>
      <c r="H27" s="11">
        <f t="shared" ref="H27:H93" si="4">SUM(C27:G27)</f>
        <v>716</v>
      </c>
      <c r="I27" s="23">
        <f t="shared" ref="I27:I93" si="5">SUM(J27-H27)</f>
        <v>32</v>
      </c>
      <c r="J27" s="23">
        <f t="shared" ref="J27:J93" si="6">VLOOKUP(B27,KEY,2,FALSE)</f>
        <v>748</v>
      </c>
    </row>
    <row r="28" spans="1:10" x14ac:dyDescent="0.25">
      <c r="A28" s="22" t="str">
        <f t="shared" si="0"/>
        <v>Town of Cortlandt - 26</v>
      </c>
      <c r="B28" s="11">
        <v>20026</v>
      </c>
      <c r="C28" s="11">
        <v>177</v>
      </c>
      <c r="D28" s="11">
        <v>201</v>
      </c>
      <c r="E28" s="11">
        <v>26</v>
      </c>
      <c r="F28" s="11">
        <v>18</v>
      </c>
      <c r="G28" s="11">
        <v>0</v>
      </c>
      <c r="H28" s="11">
        <f t="shared" si="4"/>
        <v>422</v>
      </c>
      <c r="I28" s="23">
        <f t="shared" si="5"/>
        <v>20</v>
      </c>
      <c r="J28" s="23">
        <f t="shared" si="6"/>
        <v>442</v>
      </c>
    </row>
    <row r="29" spans="1:10" x14ac:dyDescent="0.25">
      <c r="A29" s="22" t="str">
        <f t="shared" si="0"/>
        <v>Town of Cortlandt - 27</v>
      </c>
      <c r="B29" s="11">
        <v>20027</v>
      </c>
      <c r="C29" s="11">
        <v>213</v>
      </c>
      <c r="D29" s="11">
        <v>298</v>
      </c>
      <c r="E29" s="11">
        <v>29</v>
      </c>
      <c r="F29" s="11">
        <v>15</v>
      </c>
      <c r="G29" s="11">
        <v>0</v>
      </c>
      <c r="H29" s="11">
        <f t="shared" si="4"/>
        <v>555</v>
      </c>
      <c r="I29" s="23">
        <f t="shared" si="5"/>
        <v>22</v>
      </c>
      <c r="J29" s="23">
        <f t="shared" si="6"/>
        <v>577</v>
      </c>
    </row>
    <row r="30" spans="1:10" x14ac:dyDescent="0.25">
      <c r="A30" s="22" t="str">
        <f t="shared" si="0"/>
        <v>Town of Cortlandt - 28</v>
      </c>
      <c r="B30" s="11">
        <v>20028</v>
      </c>
      <c r="C30" s="11">
        <v>343</v>
      </c>
      <c r="D30" s="11">
        <v>278</v>
      </c>
      <c r="E30" s="11">
        <v>29</v>
      </c>
      <c r="F30" s="11">
        <v>30</v>
      </c>
      <c r="G30" s="11">
        <v>0</v>
      </c>
      <c r="H30" s="11">
        <f t="shared" si="4"/>
        <v>680</v>
      </c>
      <c r="I30" s="23">
        <f t="shared" si="5"/>
        <v>35</v>
      </c>
      <c r="J30" s="23">
        <f t="shared" si="6"/>
        <v>715</v>
      </c>
    </row>
    <row r="31" spans="1:10" x14ac:dyDescent="0.25">
      <c r="A31" s="22" t="str">
        <f t="shared" si="0"/>
        <v>Town of Cortlandt - 29</v>
      </c>
      <c r="B31" s="11">
        <v>20029</v>
      </c>
      <c r="C31" s="11">
        <v>144</v>
      </c>
      <c r="D31" s="11">
        <v>41</v>
      </c>
      <c r="E31" s="11">
        <v>5</v>
      </c>
      <c r="F31" s="11">
        <v>8</v>
      </c>
      <c r="G31" s="11">
        <v>0</v>
      </c>
      <c r="H31" s="11">
        <f t="shared" si="4"/>
        <v>198</v>
      </c>
      <c r="I31" s="23">
        <f t="shared" si="5"/>
        <v>2</v>
      </c>
      <c r="J31" s="23">
        <f t="shared" si="6"/>
        <v>200</v>
      </c>
    </row>
    <row r="32" spans="1:10" x14ac:dyDescent="0.25">
      <c r="A32" s="22" t="str">
        <f t="shared" si="0"/>
        <v>Town of Cortlandt - 30</v>
      </c>
      <c r="B32" s="11">
        <v>20030</v>
      </c>
      <c r="C32" s="11">
        <v>235</v>
      </c>
      <c r="D32" s="11">
        <v>145</v>
      </c>
      <c r="E32" s="11">
        <v>9</v>
      </c>
      <c r="F32" s="11">
        <v>16</v>
      </c>
      <c r="G32" s="11">
        <v>0</v>
      </c>
      <c r="H32" s="11">
        <f t="shared" si="4"/>
        <v>405</v>
      </c>
      <c r="I32" s="23">
        <f t="shared" si="5"/>
        <v>11</v>
      </c>
      <c r="J32" s="23">
        <f t="shared" si="6"/>
        <v>416</v>
      </c>
    </row>
    <row r="33" spans="1:10" x14ac:dyDescent="0.25">
      <c r="A33" s="22" t="str">
        <f t="shared" si="0"/>
        <v>Town of Cortlandt - 31</v>
      </c>
      <c r="B33" s="11">
        <v>20031</v>
      </c>
      <c r="C33" s="11">
        <v>222</v>
      </c>
      <c r="D33" s="11">
        <v>101</v>
      </c>
      <c r="E33" s="11">
        <v>13</v>
      </c>
      <c r="F33" s="11">
        <v>24</v>
      </c>
      <c r="G33" s="11">
        <v>0</v>
      </c>
      <c r="H33" s="11">
        <f t="shared" si="4"/>
        <v>360</v>
      </c>
      <c r="I33" s="23">
        <f t="shared" si="5"/>
        <v>9</v>
      </c>
      <c r="J33" s="23">
        <f t="shared" si="6"/>
        <v>369</v>
      </c>
    </row>
    <row r="34" spans="1:10" x14ac:dyDescent="0.25">
      <c r="A34" s="22" t="str">
        <f t="shared" si="0"/>
        <v>Town of Cortlandt - 32</v>
      </c>
      <c r="B34" s="11">
        <v>20032</v>
      </c>
      <c r="C34" s="11">
        <v>211</v>
      </c>
      <c r="D34" s="11">
        <v>66</v>
      </c>
      <c r="E34" s="11">
        <v>11</v>
      </c>
      <c r="F34" s="11">
        <v>24</v>
      </c>
      <c r="G34" s="11">
        <v>0</v>
      </c>
      <c r="H34" s="11">
        <f t="shared" si="4"/>
        <v>312</v>
      </c>
      <c r="I34" s="23">
        <f t="shared" si="5"/>
        <v>5</v>
      </c>
      <c r="J34" s="23">
        <f t="shared" si="6"/>
        <v>317</v>
      </c>
    </row>
    <row r="35" spans="1:10" x14ac:dyDescent="0.25">
      <c r="A35" s="22" t="str">
        <f t="shared" si="0"/>
        <v>Town of Cortlandt - 33</v>
      </c>
      <c r="B35" s="11">
        <v>20033</v>
      </c>
      <c r="C35" s="11">
        <v>240</v>
      </c>
      <c r="D35" s="11">
        <v>114</v>
      </c>
      <c r="E35" s="11">
        <v>10</v>
      </c>
      <c r="F35" s="11">
        <v>21</v>
      </c>
      <c r="G35" s="11">
        <v>0</v>
      </c>
      <c r="H35" s="11">
        <f t="shared" si="4"/>
        <v>385</v>
      </c>
      <c r="I35" s="23">
        <f t="shared" si="5"/>
        <v>8</v>
      </c>
      <c r="J35" s="23">
        <f t="shared" si="6"/>
        <v>393</v>
      </c>
    </row>
    <row r="36" spans="1:10" x14ac:dyDescent="0.25">
      <c r="A36" s="22" t="str">
        <f t="shared" si="0"/>
        <v>Town of Cortlandt - 34</v>
      </c>
      <c r="B36" s="11">
        <v>20034</v>
      </c>
      <c r="C36" s="11">
        <v>300</v>
      </c>
      <c r="D36" s="11">
        <v>217</v>
      </c>
      <c r="E36" s="11">
        <v>31</v>
      </c>
      <c r="F36" s="11">
        <v>26</v>
      </c>
      <c r="G36" s="11">
        <v>0</v>
      </c>
      <c r="H36" s="11">
        <f t="shared" si="4"/>
        <v>574</v>
      </c>
      <c r="I36" s="23">
        <f t="shared" si="5"/>
        <v>42</v>
      </c>
      <c r="J36" s="23">
        <f t="shared" si="6"/>
        <v>616</v>
      </c>
    </row>
    <row r="37" spans="1:10" x14ac:dyDescent="0.25">
      <c r="A37" s="22" t="str">
        <f t="shared" si="0"/>
        <v>Town of Cortlandt - 35</v>
      </c>
      <c r="B37" s="11">
        <v>20035</v>
      </c>
      <c r="C37" s="11">
        <v>141</v>
      </c>
      <c r="D37" s="11">
        <v>148</v>
      </c>
      <c r="E37" s="11">
        <v>14</v>
      </c>
      <c r="F37" s="11">
        <v>12</v>
      </c>
      <c r="G37" s="11">
        <v>0</v>
      </c>
      <c r="H37" s="11">
        <f t="shared" si="4"/>
        <v>315</v>
      </c>
      <c r="I37" s="23">
        <f t="shared" si="5"/>
        <v>11</v>
      </c>
      <c r="J37" s="23">
        <f t="shared" si="6"/>
        <v>326</v>
      </c>
    </row>
    <row r="38" spans="1:10" x14ac:dyDescent="0.25">
      <c r="A38" s="22" t="str">
        <f t="shared" si="0"/>
        <v>Town of Cortlandt - 38</v>
      </c>
      <c r="B38" s="11">
        <v>20038</v>
      </c>
      <c r="C38" s="11">
        <v>314</v>
      </c>
      <c r="D38" s="11">
        <v>203</v>
      </c>
      <c r="E38" s="11">
        <v>30</v>
      </c>
      <c r="F38" s="11">
        <v>23</v>
      </c>
      <c r="G38" s="11">
        <v>0</v>
      </c>
      <c r="H38" s="11">
        <f t="shared" si="4"/>
        <v>570</v>
      </c>
      <c r="I38" s="23">
        <f t="shared" si="5"/>
        <v>19</v>
      </c>
      <c r="J38" s="23">
        <f t="shared" si="6"/>
        <v>589</v>
      </c>
    </row>
    <row r="39" spans="1:10" ht="13.8" thickBot="1" x14ac:dyDescent="0.3">
      <c r="A39" s="18" t="str">
        <f t="shared" si="0"/>
        <v>Town of Cortlandt - 39</v>
      </c>
      <c r="B39" s="19">
        <v>20039</v>
      </c>
      <c r="C39" s="19">
        <v>376</v>
      </c>
      <c r="D39" s="19">
        <v>175</v>
      </c>
      <c r="E39" s="19">
        <v>13</v>
      </c>
      <c r="F39" s="19">
        <v>31</v>
      </c>
      <c r="G39" s="19">
        <v>0</v>
      </c>
      <c r="H39" s="19">
        <f t="shared" si="4"/>
        <v>595</v>
      </c>
      <c r="I39" s="19">
        <f t="shared" si="5"/>
        <v>22</v>
      </c>
      <c r="J39" s="19">
        <f t="shared" si="6"/>
        <v>617</v>
      </c>
    </row>
    <row r="40" spans="1:10" x14ac:dyDescent="0.25">
      <c r="A40" s="22"/>
      <c r="B40" s="13" t="s">
        <v>977</v>
      </c>
      <c r="C40" s="11">
        <f>SUM(C3:C39)</f>
        <v>9241</v>
      </c>
      <c r="D40" s="11">
        <f t="shared" ref="D40:J40" si="7">SUM(D3:D39)</f>
        <v>6390</v>
      </c>
      <c r="E40" s="11">
        <f t="shared" si="7"/>
        <v>668</v>
      </c>
      <c r="F40" s="11">
        <f t="shared" si="7"/>
        <v>907</v>
      </c>
      <c r="G40" s="11">
        <f t="shared" si="7"/>
        <v>3</v>
      </c>
      <c r="H40" s="11">
        <f t="shared" si="7"/>
        <v>17209</v>
      </c>
      <c r="I40" s="11">
        <f t="shared" si="7"/>
        <v>639</v>
      </c>
      <c r="J40" s="11">
        <f t="shared" si="7"/>
        <v>17848</v>
      </c>
    </row>
    <row r="41" spans="1:10" x14ac:dyDescent="0.25">
      <c r="A41" s="22" t="str">
        <f t="shared" si="0"/>
        <v>Town of Ossining - 1</v>
      </c>
      <c r="B41" s="11">
        <v>130001</v>
      </c>
      <c r="C41" s="11">
        <v>171</v>
      </c>
      <c r="D41" s="11">
        <v>64</v>
      </c>
      <c r="E41" s="11">
        <v>8</v>
      </c>
      <c r="F41" s="11">
        <v>14</v>
      </c>
      <c r="G41" s="11">
        <v>0</v>
      </c>
      <c r="H41" s="11">
        <f t="shared" si="4"/>
        <v>257</v>
      </c>
      <c r="I41" s="23">
        <f t="shared" si="5"/>
        <v>6</v>
      </c>
      <c r="J41" s="23">
        <f t="shared" si="6"/>
        <v>263</v>
      </c>
    </row>
    <row r="42" spans="1:10" x14ac:dyDescent="0.25">
      <c r="A42" s="22" t="str">
        <f t="shared" si="0"/>
        <v>Town of Ossining - 2</v>
      </c>
      <c r="B42" s="11">
        <v>130002</v>
      </c>
      <c r="C42" s="11">
        <v>236</v>
      </c>
      <c r="D42" s="11">
        <v>79</v>
      </c>
      <c r="E42" s="11">
        <v>10</v>
      </c>
      <c r="F42" s="11">
        <v>18</v>
      </c>
      <c r="G42" s="11">
        <v>0</v>
      </c>
      <c r="H42" s="11">
        <f t="shared" si="4"/>
        <v>343</v>
      </c>
      <c r="I42" s="23">
        <f t="shared" si="5"/>
        <v>21</v>
      </c>
      <c r="J42" s="23">
        <f t="shared" si="6"/>
        <v>364</v>
      </c>
    </row>
    <row r="43" spans="1:10" x14ac:dyDescent="0.25">
      <c r="A43" s="22" t="str">
        <f t="shared" si="0"/>
        <v>Town of Ossining - 3</v>
      </c>
      <c r="B43" s="11">
        <v>130003</v>
      </c>
      <c r="C43" s="11">
        <v>268</v>
      </c>
      <c r="D43" s="11">
        <v>56</v>
      </c>
      <c r="E43" s="11">
        <v>4</v>
      </c>
      <c r="F43" s="11">
        <v>36</v>
      </c>
      <c r="G43" s="11">
        <v>0</v>
      </c>
      <c r="H43" s="11">
        <f t="shared" si="4"/>
        <v>364</v>
      </c>
      <c r="I43" s="23">
        <f t="shared" si="5"/>
        <v>15</v>
      </c>
      <c r="J43" s="23">
        <f t="shared" si="6"/>
        <v>379</v>
      </c>
    </row>
    <row r="44" spans="1:10" x14ac:dyDescent="0.25">
      <c r="A44" s="22" t="str">
        <f t="shared" si="0"/>
        <v>Town of Ossining - 4</v>
      </c>
      <c r="B44" s="11">
        <v>130004</v>
      </c>
      <c r="C44" s="11">
        <v>219</v>
      </c>
      <c r="D44" s="11">
        <v>118</v>
      </c>
      <c r="E44" s="11">
        <v>7</v>
      </c>
      <c r="F44" s="11">
        <v>30</v>
      </c>
      <c r="G44" s="11">
        <v>0</v>
      </c>
      <c r="H44" s="11">
        <f t="shared" si="4"/>
        <v>374</v>
      </c>
      <c r="I44" s="23">
        <f t="shared" si="5"/>
        <v>13</v>
      </c>
      <c r="J44" s="23">
        <f t="shared" si="6"/>
        <v>387</v>
      </c>
    </row>
    <row r="45" spans="1:10" x14ac:dyDescent="0.25">
      <c r="A45" s="22" t="str">
        <f t="shared" si="0"/>
        <v>Town of Ossining - 5</v>
      </c>
      <c r="B45" s="11">
        <v>130005</v>
      </c>
      <c r="C45" s="11">
        <v>249</v>
      </c>
      <c r="D45" s="11">
        <v>45</v>
      </c>
      <c r="E45" s="11">
        <v>4</v>
      </c>
      <c r="F45" s="11">
        <v>15</v>
      </c>
      <c r="G45" s="11">
        <v>0</v>
      </c>
      <c r="H45" s="11">
        <f t="shared" si="4"/>
        <v>313</v>
      </c>
      <c r="I45" s="23">
        <f t="shared" si="5"/>
        <v>24</v>
      </c>
      <c r="J45" s="23">
        <f t="shared" si="6"/>
        <v>337</v>
      </c>
    </row>
    <row r="46" spans="1:10" x14ac:dyDescent="0.25">
      <c r="A46" s="22" t="str">
        <f t="shared" si="0"/>
        <v>Town of Ossining - 6</v>
      </c>
      <c r="B46" s="11">
        <v>130006</v>
      </c>
      <c r="C46" s="11">
        <v>327</v>
      </c>
      <c r="D46" s="11">
        <v>102</v>
      </c>
      <c r="E46" s="11">
        <v>9</v>
      </c>
      <c r="F46" s="11">
        <v>40</v>
      </c>
      <c r="G46" s="11">
        <v>0</v>
      </c>
      <c r="H46" s="11">
        <f t="shared" si="4"/>
        <v>478</v>
      </c>
      <c r="I46" s="23">
        <f t="shared" si="5"/>
        <v>20</v>
      </c>
      <c r="J46" s="23">
        <f t="shared" si="6"/>
        <v>498</v>
      </c>
    </row>
    <row r="47" spans="1:10" x14ac:dyDescent="0.25">
      <c r="A47" s="22" t="str">
        <f t="shared" si="0"/>
        <v>Town of Ossining - 7</v>
      </c>
      <c r="B47" s="11">
        <v>130007</v>
      </c>
      <c r="C47" s="11">
        <v>193</v>
      </c>
      <c r="D47" s="11">
        <v>68</v>
      </c>
      <c r="E47" s="11">
        <v>8</v>
      </c>
      <c r="F47" s="11">
        <v>24</v>
      </c>
      <c r="G47" s="11">
        <v>0</v>
      </c>
      <c r="H47" s="11">
        <f t="shared" si="4"/>
        <v>293</v>
      </c>
      <c r="I47" s="23">
        <f t="shared" si="5"/>
        <v>24</v>
      </c>
      <c r="J47" s="23">
        <f t="shared" si="6"/>
        <v>317</v>
      </c>
    </row>
    <row r="48" spans="1:10" x14ac:dyDescent="0.25">
      <c r="A48" s="22" t="str">
        <f t="shared" si="0"/>
        <v>Town of Ossining - 8</v>
      </c>
      <c r="B48" s="11">
        <v>130008</v>
      </c>
      <c r="C48" s="11">
        <v>351</v>
      </c>
      <c r="D48" s="11">
        <v>97</v>
      </c>
      <c r="E48" s="11">
        <v>16</v>
      </c>
      <c r="F48" s="11">
        <v>14</v>
      </c>
      <c r="G48" s="11">
        <v>0</v>
      </c>
      <c r="H48" s="11">
        <f t="shared" si="4"/>
        <v>478</v>
      </c>
      <c r="I48" s="23">
        <f t="shared" si="5"/>
        <v>11</v>
      </c>
      <c r="J48" s="23">
        <f t="shared" si="6"/>
        <v>489</v>
      </c>
    </row>
    <row r="49" spans="1:10" x14ac:dyDescent="0.25">
      <c r="A49" s="22" t="str">
        <f t="shared" si="0"/>
        <v>Town of Ossining - 9</v>
      </c>
      <c r="B49" s="11">
        <v>130009</v>
      </c>
      <c r="C49" s="11">
        <v>200</v>
      </c>
      <c r="D49" s="11">
        <v>103</v>
      </c>
      <c r="E49" s="11">
        <v>12</v>
      </c>
      <c r="F49" s="11">
        <v>22</v>
      </c>
      <c r="G49" s="11">
        <v>0</v>
      </c>
      <c r="H49" s="11">
        <f t="shared" si="4"/>
        <v>337</v>
      </c>
      <c r="I49" s="23">
        <f t="shared" si="5"/>
        <v>18</v>
      </c>
      <c r="J49" s="23">
        <f t="shared" si="6"/>
        <v>355</v>
      </c>
    </row>
    <row r="50" spans="1:10" x14ac:dyDescent="0.25">
      <c r="A50" s="22" t="str">
        <f t="shared" si="0"/>
        <v>Town of Ossining - 10</v>
      </c>
      <c r="B50" s="11">
        <v>130010</v>
      </c>
      <c r="C50" s="11">
        <v>276</v>
      </c>
      <c r="D50" s="11">
        <v>93</v>
      </c>
      <c r="E50" s="11">
        <v>13</v>
      </c>
      <c r="F50" s="11">
        <v>44</v>
      </c>
      <c r="G50" s="11">
        <v>0</v>
      </c>
      <c r="H50" s="11">
        <f t="shared" si="4"/>
        <v>426</v>
      </c>
      <c r="I50" s="23">
        <f t="shared" si="5"/>
        <v>15</v>
      </c>
      <c r="J50" s="23">
        <f t="shared" si="6"/>
        <v>441</v>
      </c>
    </row>
    <row r="51" spans="1:10" x14ac:dyDescent="0.25">
      <c r="A51" s="22" t="str">
        <f t="shared" si="0"/>
        <v>Town of Ossining - 11</v>
      </c>
      <c r="B51" s="11">
        <v>130011</v>
      </c>
      <c r="C51" s="11">
        <v>169</v>
      </c>
      <c r="D51" s="11">
        <v>91</v>
      </c>
      <c r="E51" s="11">
        <v>9</v>
      </c>
      <c r="F51" s="11">
        <v>11</v>
      </c>
      <c r="G51" s="11">
        <v>2</v>
      </c>
      <c r="H51" s="11">
        <f t="shared" si="4"/>
        <v>282</v>
      </c>
      <c r="I51" s="23">
        <f t="shared" si="5"/>
        <v>15</v>
      </c>
      <c r="J51" s="23">
        <f t="shared" si="6"/>
        <v>297</v>
      </c>
    </row>
    <row r="52" spans="1:10" x14ac:dyDescent="0.25">
      <c r="A52" s="22" t="str">
        <f t="shared" si="0"/>
        <v>Town of Ossining - 12</v>
      </c>
      <c r="B52" s="11">
        <v>130012</v>
      </c>
      <c r="C52" s="11">
        <v>276</v>
      </c>
      <c r="D52" s="11">
        <v>166</v>
      </c>
      <c r="E52" s="11">
        <v>13</v>
      </c>
      <c r="F52" s="11">
        <v>32</v>
      </c>
      <c r="G52" s="11">
        <v>0</v>
      </c>
      <c r="H52" s="11">
        <f t="shared" si="4"/>
        <v>487</v>
      </c>
      <c r="I52" s="23">
        <f t="shared" si="5"/>
        <v>25</v>
      </c>
      <c r="J52" s="23">
        <f t="shared" si="6"/>
        <v>512</v>
      </c>
    </row>
    <row r="53" spans="1:10" x14ac:dyDescent="0.25">
      <c r="A53" s="22" t="str">
        <f t="shared" si="0"/>
        <v>Town of Ossining - 13</v>
      </c>
      <c r="B53" s="11">
        <v>130013</v>
      </c>
      <c r="C53" s="11">
        <v>235</v>
      </c>
      <c r="D53" s="11">
        <v>108</v>
      </c>
      <c r="E53" s="11">
        <v>10</v>
      </c>
      <c r="F53" s="11">
        <v>17</v>
      </c>
      <c r="G53" s="11">
        <v>0</v>
      </c>
      <c r="H53" s="11">
        <f t="shared" si="4"/>
        <v>370</v>
      </c>
      <c r="I53" s="23">
        <f t="shared" si="5"/>
        <v>13</v>
      </c>
      <c r="J53" s="23">
        <f t="shared" si="6"/>
        <v>383</v>
      </c>
    </row>
    <row r="54" spans="1:10" x14ac:dyDescent="0.25">
      <c r="A54" s="22" t="str">
        <f t="shared" si="0"/>
        <v>Town of Ossining - 14</v>
      </c>
      <c r="B54" s="11">
        <v>130014</v>
      </c>
      <c r="C54" s="11">
        <v>341</v>
      </c>
      <c r="D54" s="11">
        <v>238</v>
      </c>
      <c r="E54" s="11">
        <v>24</v>
      </c>
      <c r="F54" s="11">
        <v>31</v>
      </c>
      <c r="G54" s="11">
        <v>0</v>
      </c>
      <c r="H54" s="11">
        <f t="shared" si="4"/>
        <v>634</v>
      </c>
      <c r="I54" s="23">
        <f t="shared" si="5"/>
        <v>16</v>
      </c>
      <c r="J54" s="23">
        <f t="shared" si="6"/>
        <v>650</v>
      </c>
    </row>
    <row r="55" spans="1:10" x14ac:dyDescent="0.25">
      <c r="A55" s="22" t="str">
        <f t="shared" si="0"/>
        <v>Town of Ossining - 15</v>
      </c>
      <c r="B55" s="11">
        <v>130015</v>
      </c>
      <c r="C55" s="11">
        <v>393</v>
      </c>
      <c r="D55" s="11">
        <v>247</v>
      </c>
      <c r="E55" s="11">
        <v>27</v>
      </c>
      <c r="F55" s="11">
        <v>24</v>
      </c>
      <c r="G55" s="11">
        <v>0</v>
      </c>
      <c r="H55" s="11">
        <f t="shared" si="4"/>
        <v>691</v>
      </c>
      <c r="I55" s="23">
        <f t="shared" si="5"/>
        <v>35</v>
      </c>
      <c r="J55" s="23">
        <f t="shared" si="6"/>
        <v>726</v>
      </c>
    </row>
    <row r="56" spans="1:10" x14ac:dyDescent="0.25">
      <c r="A56" s="22" t="str">
        <f t="shared" si="0"/>
        <v>Town of Ossining - 16</v>
      </c>
      <c r="B56" s="11">
        <v>130016</v>
      </c>
      <c r="C56" s="11">
        <v>211</v>
      </c>
      <c r="D56" s="11">
        <v>116</v>
      </c>
      <c r="E56" s="11">
        <v>13</v>
      </c>
      <c r="F56" s="11">
        <v>21</v>
      </c>
      <c r="G56" s="11">
        <v>0</v>
      </c>
      <c r="H56" s="11">
        <f t="shared" si="4"/>
        <v>361</v>
      </c>
      <c r="I56" s="23">
        <f t="shared" si="5"/>
        <v>9</v>
      </c>
      <c r="J56" s="23">
        <f t="shared" si="6"/>
        <v>370</v>
      </c>
    </row>
    <row r="57" spans="1:10" x14ac:dyDescent="0.25">
      <c r="A57" s="22" t="str">
        <f t="shared" si="0"/>
        <v>Town of Ossining - 17</v>
      </c>
      <c r="B57" s="11">
        <v>130017</v>
      </c>
      <c r="C57" s="11">
        <v>332</v>
      </c>
      <c r="D57" s="11">
        <v>183</v>
      </c>
      <c r="E57" s="11">
        <v>13</v>
      </c>
      <c r="F57" s="11">
        <v>31</v>
      </c>
      <c r="G57" s="11">
        <v>0</v>
      </c>
      <c r="H57" s="11">
        <f t="shared" si="4"/>
        <v>559</v>
      </c>
      <c r="I57" s="23">
        <f t="shared" si="5"/>
        <v>19</v>
      </c>
      <c r="J57" s="23">
        <f t="shared" si="6"/>
        <v>578</v>
      </c>
    </row>
    <row r="58" spans="1:10" x14ac:dyDescent="0.25">
      <c r="A58" s="22" t="str">
        <f t="shared" si="0"/>
        <v>Town of Ossining - 18</v>
      </c>
      <c r="B58" s="11">
        <v>130018</v>
      </c>
      <c r="C58" s="11">
        <v>220</v>
      </c>
      <c r="D58" s="11">
        <v>98</v>
      </c>
      <c r="E58" s="11">
        <v>15</v>
      </c>
      <c r="F58" s="11">
        <v>22</v>
      </c>
      <c r="G58" s="11">
        <v>0</v>
      </c>
      <c r="H58" s="11">
        <f t="shared" si="4"/>
        <v>355</v>
      </c>
      <c r="I58" s="23">
        <f t="shared" si="5"/>
        <v>18</v>
      </c>
      <c r="J58" s="23">
        <f t="shared" si="6"/>
        <v>373</v>
      </c>
    </row>
    <row r="59" spans="1:10" x14ac:dyDescent="0.25">
      <c r="A59" s="22" t="str">
        <f t="shared" si="0"/>
        <v>Town of Ossining - 19</v>
      </c>
      <c r="B59" s="11">
        <v>130019</v>
      </c>
      <c r="C59" s="11">
        <v>475</v>
      </c>
      <c r="D59" s="11">
        <v>226</v>
      </c>
      <c r="E59" s="11">
        <v>19</v>
      </c>
      <c r="F59" s="11">
        <v>16</v>
      </c>
      <c r="G59" s="11">
        <v>0</v>
      </c>
      <c r="H59" s="11">
        <f t="shared" si="4"/>
        <v>736</v>
      </c>
      <c r="I59" s="23">
        <f t="shared" si="5"/>
        <v>30</v>
      </c>
      <c r="J59" s="23">
        <f t="shared" si="6"/>
        <v>766</v>
      </c>
    </row>
    <row r="60" spans="1:10" x14ac:dyDescent="0.25">
      <c r="A60" s="22" t="str">
        <f t="shared" si="0"/>
        <v>Town of Ossining - 20</v>
      </c>
      <c r="B60" s="11">
        <v>130020</v>
      </c>
      <c r="C60" s="11">
        <v>110</v>
      </c>
      <c r="D60" s="11">
        <v>68</v>
      </c>
      <c r="E60" s="11">
        <v>5</v>
      </c>
      <c r="F60" s="11">
        <v>8</v>
      </c>
      <c r="G60" s="11">
        <v>0</v>
      </c>
      <c r="H60" s="11">
        <f t="shared" si="4"/>
        <v>191</v>
      </c>
      <c r="I60" s="23">
        <f t="shared" si="5"/>
        <v>6</v>
      </c>
      <c r="J60" s="23">
        <f t="shared" si="6"/>
        <v>197</v>
      </c>
    </row>
    <row r="61" spans="1:10" x14ac:dyDescent="0.25">
      <c r="A61" s="22" t="str">
        <f t="shared" si="0"/>
        <v>Town of Ossining - 21</v>
      </c>
      <c r="B61" s="11">
        <v>130021</v>
      </c>
      <c r="C61" s="11">
        <v>268</v>
      </c>
      <c r="D61" s="11">
        <v>129</v>
      </c>
      <c r="E61" s="11">
        <v>12</v>
      </c>
      <c r="F61" s="11">
        <v>29</v>
      </c>
      <c r="G61" s="11">
        <v>1</v>
      </c>
      <c r="H61" s="11">
        <f t="shared" si="4"/>
        <v>439</v>
      </c>
      <c r="I61" s="23">
        <f t="shared" si="5"/>
        <v>18</v>
      </c>
      <c r="J61" s="23">
        <f t="shared" si="6"/>
        <v>457</v>
      </c>
    </row>
    <row r="62" spans="1:10" x14ac:dyDescent="0.25">
      <c r="A62" s="22" t="str">
        <f t="shared" si="0"/>
        <v>Town of Ossining - 22</v>
      </c>
      <c r="B62" s="11">
        <v>130022</v>
      </c>
      <c r="C62" s="11">
        <v>214</v>
      </c>
      <c r="D62" s="11">
        <v>85</v>
      </c>
      <c r="E62" s="11">
        <v>11</v>
      </c>
      <c r="F62" s="11">
        <v>20</v>
      </c>
      <c r="G62" s="11">
        <v>0</v>
      </c>
      <c r="H62" s="11">
        <f t="shared" si="4"/>
        <v>330</v>
      </c>
      <c r="I62" s="23">
        <f t="shared" si="5"/>
        <v>11</v>
      </c>
      <c r="J62" s="23">
        <f t="shared" si="6"/>
        <v>341</v>
      </c>
    </row>
    <row r="63" spans="1:10" x14ac:dyDescent="0.25">
      <c r="A63" s="22" t="str">
        <f t="shared" si="0"/>
        <v>Town of Ossining - 23</v>
      </c>
      <c r="B63" s="11">
        <v>130023</v>
      </c>
      <c r="C63" s="11">
        <v>192</v>
      </c>
      <c r="D63" s="11">
        <v>113</v>
      </c>
      <c r="E63" s="11">
        <v>4</v>
      </c>
      <c r="F63" s="11">
        <v>11</v>
      </c>
      <c r="G63" s="11">
        <v>1</v>
      </c>
      <c r="H63" s="11">
        <f t="shared" si="4"/>
        <v>321</v>
      </c>
      <c r="I63" s="23">
        <f t="shared" si="5"/>
        <v>14</v>
      </c>
      <c r="J63" s="23">
        <f t="shared" si="6"/>
        <v>335</v>
      </c>
    </row>
    <row r="64" spans="1:10" x14ac:dyDescent="0.25">
      <c r="A64" s="22" t="str">
        <f t="shared" si="0"/>
        <v>Town of Ossining - 24</v>
      </c>
      <c r="B64" s="11">
        <v>130024</v>
      </c>
      <c r="C64" s="11">
        <v>63</v>
      </c>
      <c r="D64" s="11">
        <v>16</v>
      </c>
      <c r="E64" s="11">
        <v>4</v>
      </c>
      <c r="F64" s="11">
        <v>4</v>
      </c>
      <c r="G64" s="11">
        <v>0</v>
      </c>
      <c r="H64" s="11">
        <f t="shared" si="4"/>
        <v>87</v>
      </c>
      <c r="I64" s="23">
        <f t="shared" si="5"/>
        <v>16</v>
      </c>
      <c r="J64" s="23">
        <f t="shared" si="6"/>
        <v>103</v>
      </c>
    </row>
    <row r="65" spans="1:10" x14ac:dyDescent="0.25">
      <c r="A65" s="22" t="str">
        <f t="shared" si="0"/>
        <v>Town of Ossining - 25</v>
      </c>
      <c r="B65" s="11">
        <v>130025</v>
      </c>
      <c r="C65" s="11">
        <v>108</v>
      </c>
      <c r="D65" s="11">
        <v>8</v>
      </c>
      <c r="E65" s="11">
        <v>0</v>
      </c>
      <c r="F65" s="11">
        <v>3</v>
      </c>
      <c r="G65" s="11">
        <v>0</v>
      </c>
      <c r="H65" s="11">
        <f t="shared" si="4"/>
        <v>119</v>
      </c>
      <c r="I65" s="23">
        <f t="shared" si="5"/>
        <v>11</v>
      </c>
      <c r="J65" s="23">
        <f t="shared" si="6"/>
        <v>130</v>
      </c>
    </row>
    <row r="66" spans="1:10" x14ac:dyDescent="0.25">
      <c r="A66" s="22" t="str">
        <f t="shared" si="0"/>
        <v>Town of Ossining - 26</v>
      </c>
      <c r="B66" s="11">
        <v>130026</v>
      </c>
      <c r="C66" s="11">
        <v>387</v>
      </c>
      <c r="D66" s="11">
        <v>189</v>
      </c>
      <c r="E66" s="11">
        <v>13</v>
      </c>
      <c r="F66" s="11">
        <v>14</v>
      </c>
      <c r="G66" s="11">
        <v>0</v>
      </c>
      <c r="H66" s="11">
        <f t="shared" si="4"/>
        <v>603</v>
      </c>
      <c r="I66" s="23">
        <f t="shared" si="5"/>
        <v>29</v>
      </c>
      <c r="J66" s="23">
        <f t="shared" si="6"/>
        <v>632</v>
      </c>
    </row>
    <row r="67" spans="1:10" x14ac:dyDescent="0.25">
      <c r="A67" s="22" t="str">
        <f t="shared" si="0"/>
        <v>Town of Ossining - 27</v>
      </c>
      <c r="B67" s="11">
        <v>130027</v>
      </c>
      <c r="C67" s="11">
        <v>345</v>
      </c>
      <c r="D67" s="11">
        <v>149</v>
      </c>
      <c r="E67" s="11">
        <v>9</v>
      </c>
      <c r="F67" s="11">
        <v>18</v>
      </c>
      <c r="G67" s="11">
        <v>0</v>
      </c>
      <c r="H67" s="11">
        <f t="shared" si="4"/>
        <v>521</v>
      </c>
      <c r="I67" s="23">
        <f t="shared" si="5"/>
        <v>19</v>
      </c>
      <c r="J67" s="23">
        <f t="shared" si="6"/>
        <v>540</v>
      </c>
    </row>
    <row r="68" spans="1:10" x14ac:dyDescent="0.25">
      <c r="A68" s="22" t="str">
        <f t="shared" si="0"/>
        <v>Town of Ossining - 28</v>
      </c>
      <c r="B68" s="11">
        <v>130028</v>
      </c>
      <c r="C68" s="11">
        <v>430</v>
      </c>
      <c r="D68" s="11">
        <v>198</v>
      </c>
      <c r="E68" s="11">
        <v>17</v>
      </c>
      <c r="F68" s="11">
        <v>34</v>
      </c>
      <c r="G68" s="11">
        <v>0</v>
      </c>
      <c r="H68" s="11">
        <f t="shared" si="4"/>
        <v>679</v>
      </c>
      <c r="I68" s="23">
        <f t="shared" si="5"/>
        <v>24</v>
      </c>
      <c r="J68" s="23">
        <f t="shared" si="6"/>
        <v>703</v>
      </c>
    </row>
    <row r="69" spans="1:10" x14ac:dyDescent="0.25">
      <c r="A69" s="22" t="str">
        <f t="shared" ref="A69:A108" si="8">VLOOKUP(B69,KEY,3,FALSE)</f>
        <v>Town of Ossining - 29</v>
      </c>
      <c r="B69" s="11">
        <v>130029</v>
      </c>
      <c r="C69" s="11">
        <v>280</v>
      </c>
      <c r="D69" s="11">
        <v>105</v>
      </c>
      <c r="E69" s="11">
        <v>12</v>
      </c>
      <c r="F69" s="11">
        <v>9</v>
      </c>
      <c r="G69" s="11">
        <v>0</v>
      </c>
      <c r="H69" s="11">
        <f t="shared" si="4"/>
        <v>406</v>
      </c>
      <c r="I69" s="23">
        <f t="shared" si="5"/>
        <v>15</v>
      </c>
      <c r="J69" s="23">
        <f t="shared" si="6"/>
        <v>421</v>
      </c>
    </row>
    <row r="70" spans="1:10" ht="13.8" thickBot="1" x14ac:dyDescent="0.3">
      <c r="A70" s="18" t="str">
        <f t="shared" si="8"/>
        <v>Town of Ossining - 30</v>
      </c>
      <c r="B70" s="19">
        <v>130030</v>
      </c>
      <c r="C70" s="19">
        <v>249</v>
      </c>
      <c r="D70" s="19">
        <v>102</v>
      </c>
      <c r="E70" s="19">
        <v>10</v>
      </c>
      <c r="F70" s="19">
        <v>20</v>
      </c>
      <c r="G70" s="19">
        <v>0</v>
      </c>
      <c r="H70" s="19">
        <f t="shared" si="4"/>
        <v>381</v>
      </c>
      <c r="I70" s="19">
        <f t="shared" si="5"/>
        <v>10</v>
      </c>
      <c r="J70" s="19">
        <f t="shared" si="6"/>
        <v>391</v>
      </c>
    </row>
    <row r="71" spans="1:10" x14ac:dyDescent="0.25">
      <c r="A71" s="22"/>
      <c r="B71" s="13" t="s">
        <v>977</v>
      </c>
      <c r="C71" s="11">
        <f>SUM(C41:C70)</f>
        <v>7788</v>
      </c>
      <c r="D71" s="11">
        <f t="shared" ref="D71:J71" si="9">SUM(D41:D70)</f>
        <v>3460</v>
      </c>
      <c r="E71" s="11">
        <f t="shared" si="9"/>
        <v>331</v>
      </c>
      <c r="F71" s="11">
        <f t="shared" si="9"/>
        <v>632</v>
      </c>
      <c r="G71" s="11">
        <f t="shared" si="9"/>
        <v>4</v>
      </c>
      <c r="H71" s="11">
        <f t="shared" si="9"/>
        <v>12215</v>
      </c>
      <c r="I71" s="11">
        <f t="shared" si="9"/>
        <v>520</v>
      </c>
      <c r="J71" s="11">
        <f t="shared" si="9"/>
        <v>12735</v>
      </c>
    </row>
    <row r="72" spans="1:10" x14ac:dyDescent="0.25">
      <c r="A72" s="22" t="str">
        <f t="shared" si="8"/>
        <v>Town of Yorktown - 1</v>
      </c>
      <c r="B72" s="11">
        <v>190001</v>
      </c>
      <c r="C72" s="11">
        <v>206</v>
      </c>
      <c r="D72" s="11">
        <v>247</v>
      </c>
      <c r="E72" s="11">
        <v>23</v>
      </c>
      <c r="F72" s="11">
        <v>16</v>
      </c>
      <c r="G72" s="11">
        <v>0</v>
      </c>
      <c r="H72" s="11">
        <f t="shared" si="4"/>
        <v>492</v>
      </c>
      <c r="I72" s="23">
        <f t="shared" si="5"/>
        <v>14</v>
      </c>
      <c r="J72" s="23">
        <f t="shared" si="6"/>
        <v>506</v>
      </c>
    </row>
    <row r="73" spans="1:10" x14ac:dyDescent="0.25">
      <c r="A73" s="22" t="str">
        <f t="shared" si="8"/>
        <v>Town of Yorktown - 3</v>
      </c>
      <c r="B73" s="11">
        <v>190003</v>
      </c>
      <c r="C73" s="11">
        <v>254</v>
      </c>
      <c r="D73" s="11">
        <v>151</v>
      </c>
      <c r="E73" s="11">
        <v>11</v>
      </c>
      <c r="F73" s="11">
        <v>20</v>
      </c>
      <c r="G73" s="11">
        <v>0</v>
      </c>
      <c r="H73" s="11">
        <f t="shared" si="4"/>
        <v>436</v>
      </c>
      <c r="I73" s="23">
        <f t="shared" si="5"/>
        <v>20</v>
      </c>
      <c r="J73" s="23">
        <f t="shared" si="6"/>
        <v>456</v>
      </c>
    </row>
    <row r="74" spans="1:10" x14ac:dyDescent="0.25">
      <c r="A74" s="22" t="str">
        <f t="shared" si="8"/>
        <v>Town of Yorktown - 8</v>
      </c>
      <c r="B74" s="11">
        <v>190008</v>
      </c>
      <c r="C74" s="11">
        <v>157</v>
      </c>
      <c r="D74" s="11">
        <v>164</v>
      </c>
      <c r="E74" s="11">
        <v>12</v>
      </c>
      <c r="F74" s="11">
        <v>7</v>
      </c>
      <c r="G74" s="11">
        <v>0</v>
      </c>
      <c r="H74" s="11">
        <f t="shared" si="4"/>
        <v>340</v>
      </c>
      <c r="I74" s="23">
        <f t="shared" si="5"/>
        <v>9</v>
      </c>
      <c r="J74" s="23">
        <f t="shared" si="6"/>
        <v>349</v>
      </c>
    </row>
    <row r="75" spans="1:10" x14ac:dyDescent="0.25">
      <c r="A75" s="22" t="str">
        <f t="shared" si="8"/>
        <v>Town of Yorktown - 9</v>
      </c>
      <c r="B75" s="11">
        <v>190009</v>
      </c>
      <c r="C75" s="11">
        <v>262</v>
      </c>
      <c r="D75" s="11">
        <v>300</v>
      </c>
      <c r="E75" s="11">
        <v>26</v>
      </c>
      <c r="F75" s="11">
        <v>22</v>
      </c>
      <c r="G75" s="11">
        <v>0</v>
      </c>
      <c r="H75" s="11">
        <f t="shared" si="4"/>
        <v>610</v>
      </c>
      <c r="I75" s="23">
        <f t="shared" si="5"/>
        <v>35</v>
      </c>
      <c r="J75" s="23">
        <f t="shared" si="6"/>
        <v>645</v>
      </c>
    </row>
    <row r="76" spans="1:10" x14ac:dyDescent="0.25">
      <c r="A76" s="22" t="str">
        <f t="shared" si="8"/>
        <v>Town of Yorktown - 13</v>
      </c>
      <c r="B76" s="11">
        <v>190013</v>
      </c>
      <c r="C76" s="11">
        <v>201</v>
      </c>
      <c r="D76" s="11">
        <v>225</v>
      </c>
      <c r="E76" s="11">
        <v>27</v>
      </c>
      <c r="F76" s="11">
        <v>17</v>
      </c>
      <c r="G76" s="11">
        <v>0</v>
      </c>
      <c r="H76" s="11">
        <f t="shared" si="4"/>
        <v>470</v>
      </c>
      <c r="I76" s="23">
        <f t="shared" si="5"/>
        <v>11</v>
      </c>
      <c r="J76" s="23">
        <f t="shared" si="6"/>
        <v>481</v>
      </c>
    </row>
    <row r="77" spans="1:10" x14ac:dyDescent="0.25">
      <c r="A77" s="22" t="str">
        <f t="shared" si="8"/>
        <v>Town of Yorktown - 18</v>
      </c>
      <c r="B77" s="11">
        <v>190018</v>
      </c>
      <c r="C77" s="11">
        <v>209</v>
      </c>
      <c r="D77" s="11">
        <v>198</v>
      </c>
      <c r="E77" s="11">
        <v>16</v>
      </c>
      <c r="F77" s="11">
        <v>5</v>
      </c>
      <c r="G77" s="11">
        <v>0</v>
      </c>
      <c r="H77" s="11">
        <f t="shared" si="4"/>
        <v>428</v>
      </c>
      <c r="I77" s="23">
        <f t="shared" si="5"/>
        <v>14</v>
      </c>
      <c r="J77" s="23">
        <f t="shared" si="6"/>
        <v>442</v>
      </c>
    </row>
    <row r="78" spans="1:10" x14ac:dyDescent="0.25">
      <c r="A78" s="22" t="str">
        <f t="shared" si="8"/>
        <v>Town of Yorktown - 22</v>
      </c>
      <c r="B78" s="11">
        <v>190022</v>
      </c>
      <c r="C78" s="11">
        <v>140</v>
      </c>
      <c r="D78" s="11">
        <v>185</v>
      </c>
      <c r="E78" s="11">
        <v>23</v>
      </c>
      <c r="F78" s="11">
        <v>12</v>
      </c>
      <c r="G78" s="11">
        <v>0</v>
      </c>
      <c r="H78" s="11">
        <f t="shared" si="4"/>
        <v>360</v>
      </c>
      <c r="I78" s="23">
        <f t="shared" si="5"/>
        <v>18</v>
      </c>
      <c r="J78" s="23">
        <f t="shared" si="6"/>
        <v>378</v>
      </c>
    </row>
    <row r="79" spans="1:10" x14ac:dyDescent="0.25">
      <c r="A79" s="22" t="str">
        <f t="shared" si="8"/>
        <v>Town of Yorktown - 25</v>
      </c>
      <c r="B79" s="11">
        <v>190025</v>
      </c>
      <c r="C79" s="11">
        <v>77</v>
      </c>
      <c r="D79" s="11">
        <v>79</v>
      </c>
      <c r="E79" s="11">
        <v>9</v>
      </c>
      <c r="F79" s="11">
        <v>3</v>
      </c>
      <c r="G79" s="11">
        <v>0</v>
      </c>
      <c r="H79" s="11">
        <f t="shared" si="4"/>
        <v>168</v>
      </c>
      <c r="I79" s="23">
        <f t="shared" si="5"/>
        <v>6</v>
      </c>
      <c r="J79" s="23">
        <f t="shared" si="6"/>
        <v>174</v>
      </c>
    </row>
    <row r="80" spans="1:10" x14ac:dyDescent="0.25">
      <c r="A80" s="22" t="str">
        <f t="shared" si="8"/>
        <v>Town of Yorktown - 28</v>
      </c>
      <c r="B80" s="11">
        <v>190028</v>
      </c>
      <c r="C80" s="11">
        <v>195</v>
      </c>
      <c r="D80" s="11">
        <v>239</v>
      </c>
      <c r="E80" s="11">
        <v>10</v>
      </c>
      <c r="F80" s="11">
        <v>11</v>
      </c>
      <c r="G80" s="11">
        <v>0</v>
      </c>
      <c r="H80" s="11">
        <f t="shared" si="4"/>
        <v>455</v>
      </c>
      <c r="I80" s="23">
        <f t="shared" si="5"/>
        <v>20</v>
      </c>
      <c r="J80" s="23">
        <f t="shared" si="6"/>
        <v>475</v>
      </c>
    </row>
    <row r="81" spans="1:10" x14ac:dyDescent="0.25">
      <c r="A81" s="22" t="str">
        <f t="shared" si="8"/>
        <v>Town of Yorktown - 30</v>
      </c>
      <c r="B81" s="11">
        <v>190030</v>
      </c>
      <c r="C81" s="11">
        <v>128</v>
      </c>
      <c r="D81" s="11">
        <v>152</v>
      </c>
      <c r="E81" s="11">
        <v>12</v>
      </c>
      <c r="F81" s="11">
        <v>4</v>
      </c>
      <c r="G81" s="11">
        <v>0</v>
      </c>
      <c r="H81" s="11">
        <f t="shared" si="4"/>
        <v>296</v>
      </c>
      <c r="I81" s="23">
        <f t="shared" si="5"/>
        <v>11</v>
      </c>
      <c r="J81" s="23">
        <f t="shared" si="6"/>
        <v>307</v>
      </c>
    </row>
    <row r="82" spans="1:10" x14ac:dyDescent="0.25">
      <c r="A82" s="22" t="str">
        <f t="shared" si="8"/>
        <v>Town of Yorktown - 32</v>
      </c>
      <c r="B82" s="11">
        <v>190032</v>
      </c>
      <c r="C82" s="11">
        <v>63</v>
      </c>
      <c r="D82" s="11">
        <v>21</v>
      </c>
      <c r="E82" s="11">
        <v>4</v>
      </c>
      <c r="F82" s="11">
        <v>3</v>
      </c>
      <c r="G82" s="11">
        <v>0</v>
      </c>
      <c r="H82" s="11">
        <f t="shared" si="4"/>
        <v>91</v>
      </c>
      <c r="I82" s="23">
        <f t="shared" si="5"/>
        <v>5</v>
      </c>
      <c r="J82" s="23">
        <f t="shared" si="6"/>
        <v>96</v>
      </c>
    </row>
    <row r="83" spans="1:10" x14ac:dyDescent="0.25">
      <c r="A83" s="22" t="str">
        <f t="shared" si="8"/>
        <v>Town of Yorktown - 38</v>
      </c>
      <c r="B83" s="11">
        <v>190038</v>
      </c>
      <c r="C83" s="11">
        <v>281</v>
      </c>
      <c r="D83" s="11">
        <v>236</v>
      </c>
      <c r="E83" s="11">
        <v>34</v>
      </c>
      <c r="F83" s="11">
        <v>20</v>
      </c>
      <c r="G83" s="11">
        <v>0</v>
      </c>
      <c r="H83" s="11">
        <f t="shared" si="4"/>
        <v>571</v>
      </c>
      <c r="I83" s="23">
        <f t="shared" si="5"/>
        <v>30</v>
      </c>
      <c r="J83" s="23">
        <f t="shared" si="6"/>
        <v>601</v>
      </c>
    </row>
    <row r="84" spans="1:10" x14ac:dyDescent="0.25">
      <c r="A84" s="22" t="str">
        <f t="shared" si="8"/>
        <v>Town of Yorktown - 41</v>
      </c>
      <c r="B84" s="11">
        <v>190041</v>
      </c>
      <c r="C84" s="11">
        <v>72</v>
      </c>
      <c r="D84" s="11">
        <v>57</v>
      </c>
      <c r="E84" s="11">
        <v>3</v>
      </c>
      <c r="F84" s="11">
        <v>13</v>
      </c>
      <c r="G84" s="11">
        <v>0</v>
      </c>
      <c r="H84" s="11">
        <f t="shared" si="4"/>
        <v>145</v>
      </c>
      <c r="I84" s="23">
        <f t="shared" si="5"/>
        <v>6</v>
      </c>
      <c r="J84" s="23">
        <f t="shared" si="6"/>
        <v>151</v>
      </c>
    </row>
    <row r="85" spans="1:10" ht="13.8" thickBot="1" x14ac:dyDescent="0.3">
      <c r="A85" s="18" t="str">
        <f t="shared" si="8"/>
        <v>Town of Yorktown - 43</v>
      </c>
      <c r="B85" s="19">
        <v>190043</v>
      </c>
      <c r="C85" s="19">
        <v>181</v>
      </c>
      <c r="D85" s="19">
        <v>99</v>
      </c>
      <c r="E85" s="19">
        <v>14</v>
      </c>
      <c r="F85" s="19">
        <v>14</v>
      </c>
      <c r="G85" s="19">
        <v>0</v>
      </c>
      <c r="H85" s="19">
        <f t="shared" si="4"/>
        <v>308</v>
      </c>
      <c r="I85" s="19">
        <f t="shared" si="5"/>
        <v>6</v>
      </c>
      <c r="J85" s="19">
        <f t="shared" si="6"/>
        <v>314</v>
      </c>
    </row>
    <row r="86" spans="1:10" x14ac:dyDescent="0.25">
      <c r="A86" s="22"/>
      <c r="B86" s="13" t="s">
        <v>977</v>
      </c>
      <c r="C86" s="11">
        <f>SUM(C72:C85)</f>
        <v>2426</v>
      </c>
      <c r="D86" s="11">
        <f t="shared" ref="D86:J86" si="10">SUM(D72:D85)</f>
        <v>2353</v>
      </c>
      <c r="E86" s="11">
        <f t="shared" si="10"/>
        <v>224</v>
      </c>
      <c r="F86" s="11">
        <f t="shared" si="10"/>
        <v>167</v>
      </c>
      <c r="G86" s="11">
        <f t="shared" si="10"/>
        <v>0</v>
      </c>
      <c r="H86" s="11">
        <f t="shared" si="10"/>
        <v>5170</v>
      </c>
      <c r="I86" s="11">
        <f t="shared" si="10"/>
        <v>205</v>
      </c>
      <c r="J86" s="11">
        <f t="shared" si="10"/>
        <v>5375</v>
      </c>
    </row>
    <row r="87" spans="1:10" x14ac:dyDescent="0.25">
      <c r="A87" s="22" t="str">
        <f t="shared" si="8"/>
        <v>City of Peekskill - 1</v>
      </c>
      <c r="B87" s="11">
        <v>220001</v>
      </c>
      <c r="C87" s="11">
        <v>215</v>
      </c>
      <c r="D87" s="11">
        <v>48</v>
      </c>
      <c r="E87" s="11">
        <v>5</v>
      </c>
      <c r="F87" s="11">
        <v>26</v>
      </c>
      <c r="G87" s="11">
        <v>0</v>
      </c>
      <c r="H87" s="11">
        <f t="shared" si="4"/>
        <v>294</v>
      </c>
      <c r="I87" s="23">
        <f t="shared" si="5"/>
        <v>16</v>
      </c>
      <c r="J87" s="23">
        <f t="shared" si="6"/>
        <v>310</v>
      </c>
    </row>
    <row r="88" spans="1:10" x14ac:dyDescent="0.25">
      <c r="A88" s="22" t="str">
        <f t="shared" si="8"/>
        <v>City of Peekskill - 2</v>
      </c>
      <c r="B88" s="11">
        <v>220002</v>
      </c>
      <c r="C88" s="11">
        <v>169</v>
      </c>
      <c r="D88" s="11">
        <v>48</v>
      </c>
      <c r="E88" s="11">
        <v>6</v>
      </c>
      <c r="F88" s="11">
        <v>16</v>
      </c>
      <c r="G88" s="11">
        <v>0</v>
      </c>
      <c r="H88" s="11">
        <f t="shared" si="4"/>
        <v>239</v>
      </c>
      <c r="I88" s="23">
        <f t="shared" si="5"/>
        <v>18</v>
      </c>
      <c r="J88" s="23">
        <f t="shared" si="6"/>
        <v>257</v>
      </c>
    </row>
    <row r="89" spans="1:10" x14ac:dyDescent="0.25">
      <c r="A89" s="22" t="str">
        <f t="shared" si="8"/>
        <v>City of Peekskill - 3</v>
      </c>
      <c r="B89" s="11">
        <v>220003</v>
      </c>
      <c r="C89" s="11">
        <v>116</v>
      </c>
      <c r="D89" s="11">
        <v>36</v>
      </c>
      <c r="E89" s="11">
        <v>5</v>
      </c>
      <c r="F89" s="11">
        <v>2</v>
      </c>
      <c r="G89" s="11">
        <v>1</v>
      </c>
      <c r="H89" s="11">
        <f t="shared" si="4"/>
        <v>160</v>
      </c>
      <c r="I89" s="23">
        <f t="shared" si="5"/>
        <v>7</v>
      </c>
      <c r="J89" s="23">
        <f t="shared" si="6"/>
        <v>167</v>
      </c>
    </row>
    <row r="90" spans="1:10" x14ac:dyDescent="0.25">
      <c r="A90" s="22" t="str">
        <f t="shared" si="8"/>
        <v>City of Peekskill - 4</v>
      </c>
      <c r="B90" s="11">
        <v>220004</v>
      </c>
      <c r="C90" s="11">
        <v>204</v>
      </c>
      <c r="D90" s="11">
        <v>64</v>
      </c>
      <c r="E90" s="11">
        <v>12</v>
      </c>
      <c r="F90" s="11">
        <v>11</v>
      </c>
      <c r="G90" s="11">
        <v>0</v>
      </c>
      <c r="H90" s="11">
        <f t="shared" si="4"/>
        <v>291</v>
      </c>
      <c r="I90" s="23">
        <f t="shared" si="5"/>
        <v>16</v>
      </c>
      <c r="J90" s="23">
        <f t="shared" si="6"/>
        <v>307</v>
      </c>
    </row>
    <row r="91" spans="1:10" x14ac:dyDescent="0.25">
      <c r="A91" s="22" t="str">
        <f t="shared" si="8"/>
        <v>City of Peekskill - 5</v>
      </c>
      <c r="B91" s="11">
        <v>220005</v>
      </c>
      <c r="C91" s="11">
        <v>181</v>
      </c>
      <c r="D91" s="11">
        <v>85</v>
      </c>
      <c r="E91" s="11">
        <v>11</v>
      </c>
      <c r="F91" s="11">
        <v>23</v>
      </c>
      <c r="G91" s="11">
        <v>0</v>
      </c>
      <c r="H91" s="11">
        <f t="shared" si="4"/>
        <v>300</v>
      </c>
      <c r="I91" s="23">
        <f t="shared" si="5"/>
        <v>17</v>
      </c>
      <c r="J91" s="23">
        <f t="shared" si="6"/>
        <v>317</v>
      </c>
    </row>
    <row r="92" spans="1:10" x14ac:dyDescent="0.25">
      <c r="A92" s="22" t="str">
        <f t="shared" si="8"/>
        <v>City of Peekskill - 6</v>
      </c>
      <c r="B92" s="11">
        <v>220006</v>
      </c>
      <c r="C92" s="11">
        <v>60</v>
      </c>
      <c r="D92" s="11">
        <v>17</v>
      </c>
      <c r="E92" s="11">
        <v>2</v>
      </c>
      <c r="F92" s="11">
        <v>13</v>
      </c>
      <c r="G92" s="11">
        <v>0</v>
      </c>
      <c r="H92" s="11">
        <f t="shared" si="4"/>
        <v>92</v>
      </c>
      <c r="I92" s="23">
        <f t="shared" si="5"/>
        <v>8</v>
      </c>
      <c r="J92" s="23">
        <f t="shared" si="6"/>
        <v>100</v>
      </c>
    </row>
    <row r="93" spans="1:10" x14ac:dyDescent="0.25">
      <c r="A93" s="22" t="str">
        <f t="shared" si="8"/>
        <v>City of Peekskill - 7</v>
      </c>
      <c r="B93" s="11">
        <v>220007</v>
      </c>
      <c r="C93" s="11">
        <v>130</v>
      </c>
      <c r="D93" s="11">
        <v>87</v>
      </c>
      <c r="E93" s="11">
        <v>11</v>
      </c>
      <c r="F93" s="11">
        <v>10</v>
      </c>
      <c r="G93" s="11">
        <v>0</v>
      </c>
      <c r="H93" s="11">
        <f t="shared" si="4"/>
        <v>238</v>
      </c>
      <c r="I93" s="23">
        <f t="shared" si="5"/>
        <v>15</v>
      </c>
      <c r="J93" s="23">
        <f t="shared" si="6"/>
        <v>253</v>
      </c>
    </row>
    <row r="94" spans="1:10" x14ac:dyDescent="0.25">
      <c r="A94" s="22" t="str">
        <f t="shared" si="8"/>
        <v>City of Peekskill - 8</v>
      </c>
      <c r="B94" s="11">
        <v>220008</v>
      </c>
      <c r="C94" s="11">
        <v>166</v>
      </c>
      <c r="D94" s="11">
        <v>51</v>
      </c>
      <c r="E94" s="11">
        <v>4</v>
      </c>
      <c r="F94" s="11">
        <v>25</v>
      </c>
      <c r="G94" s="11">
        <v>0</v>
      </c>
      <c r="H94" s="11">
        <f t="shared" ref="H94:H108" si="11">SUM(C94:G94)</f>
        <v>246</v>
      </c>
      <c r="I94" s="23">
        <f t="shared" ref="I94:I108" si="12">SUM(J94-H94)</f>
        <v>11</v>
      </c>
      <c r="J94" s="23">
        <f t="shared" ref="J94:J108" si="13">VLOOKUP(B94,KEY,2,FALSE)</f>
        <v>257</v>
      </c>
    </row>
    <row r="95" spans="1:10" x14ac:dyDescent="0.25">
      <c r="A95" s="22" t="str">
        <f t="shared" si="8"/>
        <v>City of Peekskill - 9</v>
      </c>
      <c r="B95" s="11">
        <v>220009</v>
      </c>
      <c r="C95" s="11">
        <v>202</v>
      </c>
      <c r="D95" s="11">
        <v>70</v>
      </c>
      <c r="E95" s="11">
        <v>11</v>
      </c>
      <c r="F95" s="11">
        <v>30</v>
      </c>
      <c r="G95" s="11">
        <v>0</v>
      </c>
      <c r="H95" s="11">
        <f t="shared" si="11"/>
        <v>313</v>
      </c>
      <c r="I95" s="23">
        <f t="shared" si="12"/>
        <v>17</v>
      </c>
      <c r="J95" s="23">
        <f t="shared" si="13"/>
        <v>330</v>
      </c>
    </row>
    <row r="96" spans="1:10" x14ac:dyDescent="0.25">
      <c r="A96" s="22" t="str">
        <f t="shared" si="8"/>
        <v>City of Peekskill - 10</v>
      </c>
      <c r="B96" s="11">
        <v>220010</v>
      </c>
      <c r="C96" s="11">
        <v>228</v>
      </c>
      <c r="D96" s="11">
        <v>105</v>
      </c>
      <c r="E96" s="11">
        <v>17</v>
      </c>
      <c r="F96" s="11">
        <v>23</v>
      </c>
      <c r="G96" s="11">
        <v>1</v>
      </c>
      <c r="H96" s="11">
        <f t="shared" si="11"/>
        <v>374</v>
      </c>
      <c r="I96" s="23">
        <f t="shared" si="12"/>
        <v>21</v>
      </c>
      <c r="J96" s="23">
        <f t="shared" si="13"/>
        <v>395</v>
      </c>
    </row>
    <row r="97" spans="1:10" x14ac:dyDescent="0.25">
      <c r="A97" s="22" t="str">
        <f t="shared" si="8"/>
        <v>City of Peekskill - 11</v>
      </c>
      <c r="B97" s="11">
        <v>220011</v>
      </c>
      <c r="C97" s="11">
        <v>262</v>
      </c>
      <c r="D97" s="11">
        <v>101</v>
      </c>
      <c r="E97" s="11">
        <v>22</v>
      </c>
      <c r="F97" s="11">
        <v>26</v>
      </c>
      <c r="G97" s="11">
        <v>0</v>
      </c>
      <c r="H97" s="11">
        <f t="shared" si="11"/>
        <v>411</v>
      </c>
      <c r="I97" s="23">
        <f t="shared" si="12"/>
        <v>23</v>
      </c>
      <c r="J97" s="23">
        <f t="shared" si="13"/>
        <v>434</v>
      </c>
    </row>
    <row r="98" spans="1:10" x14ac:dyDescent="0.25">
      <c r="A98" s="22" t="str">
        <f t="shared" si="8"/>
        <v>City of Peekskill - 13</v>
      </c>
      <c r="B98" s="11">
        <v>220013</v>
      </c>
      <c r="C98" s="11">
        <v>179</v>
      </c>
      <c r="D98" s="11">
        <v>138</v>
      </c>
      <c r="E98" s="11">
        <v>17</v>
      </c>
      <c r="F98" s="11">
        <v>34</v>
      </c>
      <c r="G98" s="11">
        <v>0</v>
      </c>
      <c r="H98" s="11">
        <f t="shared" si="11"/>
        <v>368</v>
      </c>
      <c r="I98" s="23">
        <f t="shared" si="12"/>
        <v>29</v>
      </c>
      <c r="J98" s="23">
        <f t="shared" si="13"/>
        <v>397</v>
      </c>
    </row>
    <row r="99" spans="1:10" x14ac:dyDescent="0.25">
      <c r="A99" s="22" t="str">
        <f t="shared" si="8"/>
        <v>City of Peekskill - 14</v>
      </c>
      <c r="B99" s="11">
        <v>220014</v>
      </c>
      <c r="C99" s="11">
        <v>72</v>
      </c>
      <c r="D99" s="11">
        <v>59</v>
      </c>
      <c r="E99" s="11">
        <v>9</v>
      </c>
      <c r="F99" s="11">
        <v>7</v>
      </c>
      <c r="G99" s="11">
        <v>0</v>
      </c>
      <c r="H99" s="11">
        <f t="shared" si="11"/>
        <v>147</v>
      </c>
      <c r="I99" s="23">
        <f t="shared" si="12"/>
        <v>5</v>
      </c>
      <c r="J99" s="23">
        <f t="shared" si="13"/>
        <v>152</v>
      </c>
    </row>
    <row r="100" spans="1:10" x14ac:dyDescent="0.25">
      <c r="A100" s="22" t="str">
        <f t="shared" si="8"/>
        <v>City of Peekskill - 15</v>
      </c>
      <c r="B100" s="11">
        <v>220015</v>
      </c>
      <c r="C100" s="11">
        <v>142</v>
      </c>
      <c r="D100" s="11">
        <v>57</v>
      </c>
      <c r="E100" s="11">
        <v>11</v>
      </c>
      <c r="F100" s="11">
        <v>9</v>
      </c>
      <c r="G100" s="11">
        <v>0</v>
      </c>
      <c r="H100" s="11">
        <f t="shared" si="11"/>
        <v>219</v>
      </c>
      <c r="I100" s="23">
        <f t="shared" si="12"/>
        <v>16</v>
      </c>
      <c r="J100" s="23">
        <f t="shared" si="13"/>
        <v>235</v>
      </c>
    </row>
    <row r="101" spans="1:10" x14ac:dyDescent="0.25">
      <c r="A101" s="22" t="str">
        <f t="shared" si="8"/>
        <v>City of Peekskill - 16</v>
      </c>
      <c r="B101" s="11">
        <v>220016</v>
      </c>
      <c r="C101" s="11">
        <v>279</v>
      </c>
      <c r="D101" s="11">
        <v>157</v>
      </c>
      <c r="E101" s="11">
        <v>15</v>
      </c>
      <c r="F101" s="11">
        <v>12</v>
      </c>
      <c r="G101" s="11">
        <v>0</v>
      </c>
      <c r="H101" s="11">
        <f t="shared" si="11"/>
        <v>463</v>
      </c>
      <c r="I101" s="23">
        <f t="shared" si="12"/>
        <v>16</v>
      </c>
      <c r="J101" s="23">
        <f t="shared" si="13"/>
        <v>479</v>
      </c>
    </row>
    <row r="102" spans="1:10" x14ac:dyDescent="0.25">
      <c r="A102" s="22" t="str">
        <f t="shared" si="8"/>
        <v>City of Peekskill - 17</v>
      </c>
      <c r="B102" s="11">
        <v>220017</v>
      </c>
      <c r="C102" s="11">
        <v>204</v>
      </c>
      <c r="D102" s="11">
        <v>64</v>
      </c>
      <c r="E102" s="11">
        <v>6</v>
      </c>
      <c r="F102" s="11">
        <v>13</v>
      </c>
      <c r="G102" s="11">
        <v>0</v>
      </c>
      <c r="H102" s="11">
        <f t="shared" si="11"/>
        <v>287</v>
      </c>
      <c r="I102" s="23">
        <f t="shared" si="12"/>
        <v>15</v>
      </c>
      <c r="J102" s="23">
        <f t="shared" si="13"/>
        <v>302</v>
      </c>
    </row>
    <row r="103" spans="1:10" x14ac:dyDescent="0.25">
      <c r="A103" s="22" t="str">
        <f t="shared" si="8"/>
        <v>City of Peekskill - 18</v>
      </c>
      <c r="B103" s="11">
        <v>220018</v>
      </c>
      <c r="C103" s="11">
        <v>95</v>
      </c>
      <c r="D103" s="11">
        <v>41</v>
      </c>
      <c r="E103" s="11">
        <v>1</v>
      </c>
      <c r="F103" s="11">
        <v>5</v>
      </c>
      <c r="G103" s="11">
        <v>0</v>
      </c>
      <c r="H103" s="11">
        <f t="shared" si="11"/>
        <v>142</v>
      </c>
      <c r="I103" s="23">
        <f t="shared" si="12"/>
        <v>5</v>
      </c>
      <c r="J103" s="23">
        <f t="shared" si="13"/>
        <v>147</v>
      </c>
    </row>
    <row r="104" spans="1:10" x14ac:dyDescent="0.25">
      <c r="A104" s="22" t="str">
        <f t="shared" si="8"/>
        <v>City of Peekskill - 19</v>
      </c>
      <c r="B104" s="11">
        <v>220019</v>
      </c>
      <c r="C104" s="11">
        <v>333</v>
      </c>
      <c r="D104" s="11">
        <v>188</v>
      </c>
      <c r="E104" s="11">
        <v>19</v>
      </c>
      <c r="F104" s="11">
        <v>19</v>
      </c>
      <c r="G104" s="11">
        <v>0</v>
      </c>
      <c r="H104" s="11">
        <f t="shared" si="11"/>
        <v>559</v>
      </c>
      <c r="I104" s="23">
        <f t="shared" si="12"/>
        <v>21</v>
      </c>
      <c r="J104" s="23">
        <f t="shared" si="13"/>
        <v>580</v>
      </c>
    </row>
    <row r="105" spans="1:10" x14ac:dyDescent="0.25">
      <c r="A105" s="22" t="str">
        <f t="shared" si="8"/>
        <v>City of Peekskill - 20</v>
      </c>
      <c r="B105" s="11">
        <v>220020</v>
      </c>
      <c r="C105" s="11">
        <v>54</v>
      </c>
      <c r="D105" s="11">
        <v>40</v>
      </c>
      <c r="E105" s="11">
        <v>7</v>
      </c>
      <c r="F105" s="11">
        <v>7</v>
      </c>
      <c r="G105" s="11">
        <v>0</v>
      </c>
      <c r="H105" s="11">
        <f t="shared" si="11"/>
        <v>108</v>
      </c>
      <c r="I105" s="23">
        <f t="shared" si="12"/>
        <v>7</v>
      </c>
      <c r="J105" s="23">
        <f t="shared" si="13"/>
        <v>115</v>
      </c>
    </row>
    <row r="106" spans="1:10" x14ac:dyDescent="0.25">
      <c r="A106" s="22" t="str">
        <f t="shared" si="8"/>
        <v>City of Peekskill - 21</v>
      </c>
      <c r="B106" s="11">
        <v>220021</v>
      </c>
      <c r="C106" s="11">
        <v>190</v>
      </c>
      <c r="D106" s="11">
        <v>67</v>
      </c>
      <c r="E106" s="11">
        <v>17</v>
      </c>
      <c r="F106" s="11">
        <v>11</v>
      </c>
      <c r="G106" s="11">
        <v>0</v>
      </c>
      <c r="H106" s="11">
        <f t="shared" si="11"/>
        <v>285</v>
      </c>
      <c r="I106" s="23">
        <f t="shared" si="12"/>
        <v>30</v>
      </c>
      <c r="J106" s="23">
        <f t="shared" si="13"/>
        <v>315</v>
      </c>
    </row>
    <row r="107" spans="1:10" x14ac:dyDescent="0.25">
      <c r="A107" s="22" t="str">
        <f t="shared" si="8"/>
        <v>City of Peekskill - 22</v>
      </c>
      <c r="B107" s="11">
        <v>220022</v>
      </c>
      <c r="C107" s="11">
        <v>157</v>
      </c>
      <c r="D107" s="11">
        <v>66</v>
      </c>
      <c r="E107" s="11">
        <v>5</v>
      </c>
      <c r="F107" s="11">
        <v>9</v>
      </c>
      <c r="G107" s="11">
        <v>0</v>
      </c>
      <c r="H107" s="11">
        <f t="shared" si="11"/>
        <v>237</v>
      </c>
      <c r="I107" s="23">
        <f t="shared" si="12"/>
        <v>5</v>
      </c>
      <c r="J107" s="23">
        <f t="shared" si="13"/>
        <v>242</v>
      </c>
    </row>
    <row r="108" spans="1:10" ht="13.8" thickBot="1" x14ac:dyDescent="0.3">
      <c r="A108" s="18" t="str">
        <f t="shared" si="8"/>
        <v>City of Peekskill - 23</v>
      </c>
      <c r="B108" s="19">
        <v>220023</v>
      </c>
      <c r="C108" s="19">
        <v>161</v>
      </c>
      <c r="D108" s="19">
        <v>76</v>
      </c>
      <c r="E108" s="19">
        <v>13</v>
      </c>
      <c r="F108" s="19">
        <v>14</v>
      </c>
      <c r="G108" s="19">
        <v>0</v>
      </c>
      <c r="H108" s="19">
        <f t="shared" si="11"/>
        <v>264</v>
      </c>
      <c r="I108" s="19">
        <f t="shared" si="12"/>
        <v>16</v>
      </c>
      <c r="J108" s="19">
        <f t="shared" si="13"/>
        <v>280</v>
      </c>
    </row>
    <row r="109" spans="1:10" x14ac:dyDescent="0.25">
      <c r="B109" s="13" t="s">
        <v>977</v>
      </c>
      <c r="C109" s="11">
        <f>SUM(C87:C108)</f>
        <v>3799</v>
      </c>
      <c r="D109" s="11">
        <f t="shared" ref="D109:J109" si="14">SUM(D87:D108)</f>
        <v>1665</v>
      </c>
      <c r="E109" s="11">
        <f t="shared" si="14"/>
        <v>226</v>
      </c>
      <c r="F109" s="11">
        <f t="shared" si="14"/>
        <v>345</v>
      </c>
      <c r="G109" s="11">
        <f t="shared" si="14"/>
        <v>2</v>
      </c>
      <c r="H109" s="11">
        <f t="shared" si="14"/>
        <v>6037</v>
      </c>
      <c r="I109" s="11">
        <f t="shared" si="14"/>
        <v>334</v>
      </c>
      <c r="J109" s="11">
        <f t="shared" si="14"/>
        <v>6371</v>
      </c>
    </row>
    <row r="111" spans="1:10" ht="13.8" x14ac:dyDescent="0.3">
      <c r="A111" s="15" t="s">
        <v>660</v>
      </c>
    </row>
    <row r="112" spans="1:10" ht="13.8" x14ac:dyDescent="0.3">
      <c r="A112" s="15" t="s">
        <v>663</v>
      </c>
      <c r="B112" s="14" t="s">
        <v>659</v>
      </c>
      <c r="C112" s="11">
        <f>SUM(C40,C71,C86)</f>
        <v>19455</v>
      </c>
      <c r="D112" s="11">
        <f t="shared" ref="D112:J112" si="15">SUM(D40,D71,D86)</f>
        <v>12203</v>
      </c>
      <c r="E112" s="11">
        <f t="shared" si="15"/>
        <v>1223</v>
      </c>
      <c r="F112" s="11">
        <f t="shared" si="15"/>
        <v>1706</v>
      </c>
      <c r="G112" s="11">
        <f t="shared" si="15"/>
        <v>7</v>
      </c>
      <c r="H112" s="11">
        <f t="shared" si="15"/>
        <v>34594</v>
      </c>
      <c r="I112" s="11">
        <f t="shared" si="15"/>
        <v>1364</v>
      </c>
      <c r="J112" s="11">
        <f t="shared" si="15"/>
        <v>35958</v>
      </c>
    </row>
    <row r="113" spans="1:10" x14ac:dyDescent="0.25">
      <c r="A113" s="16"/>
      <c r="B113" s="12"/>
    </row>
    <row r="114" spans="1:10" ht="13.8" x14ac:dyDescent="0.3">
      <c r="A114" s="15" t="s">
        <v>661</v>
      </c>
      <c r="B114" s="12"/>
    </row>
    <row r="115" spans="1:10" ht="13.8" x14ac:dyDescent="0.3">
      <c r="A115" s="15" t="s">
        <v>663</v>
      </c>
      <c r="B115" s="14" t="s">
        <v>659</v>
      </c>
      <c r="C115" s="11">
        <f>SUM(C109)</f>
        <v>3799</v>
      </c>
      <c r="D115" s="11">
        <f t="shared" ref="D115:J115" si="16">SUM(D109)</f>
        <v>1665</v>
      </c>
      <c r="E115" s="11">
        <f t="shared" si="16"/>
        <v>226</v>
      </c>
      <c r="F115" s="11">
        <f t="shared" si="16"/>
        <v>345</v>
      </c>
      <c r="G115" s="11">
        <f t="shared" si="16"/>
        <v>2</v>
      </c>
      <c r="H115" s="11">
        <f t="shared" si="16"/>
        <v>6037</v>
      </c>
      <c r="I115" s="11">
        <f t="shared" si="16"/>
        <v>334</v>
      </c>
      <c r="J115" s="11">
        <f t="shared" si="16"/>
        <v>6371</v>
      </c>
    </row>
    <row r="116" spans="1:10" x14ac:dyDescent="0.25">
      <c r="A116" s="16"/>
    </row>
    <row r="117" spans="1:10" ht="13.8" x14ac:dyDescent="0.3">
      <c r="A117" s="15" t="s">
        <v>662</v>
      </c>
    </row>
    <row r="118" spans="1:10" ht="13.8" x14ac:dyDescent="0.3">
      <c r="B118" s="14" t="s">
        <v>659</v>
      </c>
      <c r="C118" s="11">
        <f>SUM(C115,C112)</f>
        <v>23254</v>
      </c>
      <c r="D118" s="11">
        <f t="shared" ref="D118:J118" si="17">SUM(D115,D112)</f>
        <v>13868</v>
      </c>
      <c r="E118" s="11">
        <f t="shared" si="17"/>
        <v>1449</v>
      </c>
      <c r="F118" s="11">
        <f t="shared" si="17"/>
        <v>2051</v>
      </c>
      <c r="G118" s="11">
        <f t="shared" si="17"/>
        <v>9</v>
      </c>
      <c r="H118" s="11">
        <f t="shared" si="17"/>
        <v>40631</v>
      </c>
      <c r="I118" s="11">
        <f t="shared" si="17"/>
        <v>1698</v>
      </c>
      <c r="J118" s="11">
        <f t="shared" si="17"/>
        <v>42329</v>
      </c>
    </row>
  </sheetData>
  <pageMargins left="0" right="0" top="1.75" bottom="0.75" header="1.25" footer="0"/>
  <pageSetup orientation="landscape" horizontalDpi="300" verticalDpi="300" r:id="rId1"/>
  <headerFooter alignWithMargins="0">
    <oddHeader>&amp;L&amp;"Arial Black,Regular"2022 GENERAL&amp;C&amp;"Arial Black,Regular"&amp;16  95TH - ASSEMBLY DISTRICT&amp;R&amp;"Arial Black,Regular"&amp;P OF 630</oddHeader>
  </headerFooter>
  <rowBreaks count="5" manualBreakCount="5">
    <brk id="40" max="16383" man="1"/>
    <brk id="56" max="16383" man="1"/>
    <brk id="71" max="16383" man="1"/>
    <brk id="86" max="16383" man="1"/>
    <brk id="109"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5"/>
  <sheetViews>
    <sheetView topLeftCell="A884" zoomScaleNormal="100" workbookViewId="0">
      <selection activeCell="C6" sqref="C6"/>
    </sheetView>
  </sheetViews>
  <sheetFormatPr defaultRowHeight="13.2" x14ac:dyDescent="0.25"/>
  <cols>
    <col min="1" max="1" width="28.109375" bestFit="1" customWidth="1"/>
    <col min="2" max="2" width="8.5546875" style="11" bestFit="1" customWidth="1"/>
    <col min="3" max="3" width="7" bestFit="1" customWidth="1"/>
    <col min="4" max="4" width="5" bestFit="1" customWidth="1"/>
    <col min="5" max="5" width="8" style="11" bestFit="1" customWidth="1"/>
    <col min="6" max="6" width="7.6640625" style="13" bestFit="1" customWidth="1"/>
    <col min="7" max="7" width="8" style="11" bestFit="1" customWidth="1"/>
  </cols>
  <sheetData>
    <row r="1" spans="1:7" ht="13.8" x14ac:dyDescent="0.3">
      <c r="A1" s="1" t="s">
        <v>663</v>
      </c>
      <c r="B1" s="2"/>
      <c r="C1" s="2" t="s">
        <v>684</v>
      </c>
      <c r="D1" s="2" t="s">
        <v>982</v>
      </c>
      <c r="E1" s="12"/>
      <c r="G1" s="12"/>
    </row>
    <row r="2" spans="1:7" ht="111.6" customHeight="1" thickBot="1" x14ac:dyDescent="0.3">
      <c r="A2" s="4"/>
      <c r="B2" s="5" t="s">
        <v>665</v>
      </c>
      <c r="C2" s="5" t="s">
        <v>1041</v>
      </c>
      <c r="D2" s="5" t="s">
        <v>984</v>
      </c>
      <c r="E2" s="5" t="s">
        <v>666</v>
      </c>
      <c r="F2" s="5" t="s">
        <v>667</v>
      </c>
      <c r="G2" s="5" t="s">
        <v>668</v>
      </c>
    </row>
    <row r="3" spans="1:7" x14ac:dyDescent="0.25">
      <c r="A3" t="str">
        <f t="shared" ref="A3:A70" si="0">VLOOKUP(B3,KEY,3,FALSE)</f>
        <v>Town of Bedford - 1</v>
      </c>
      <c r="B3" s="11">
        <v>10001</v>
      </c>
      <c r="C3" s="11">
        <v>173</v>
      </c>
      <c r="D3" s="11">
        <v>3</v>
      </c>
      <c r="E3" s="11">
        <f t="shared" ref="E3:E18" si="1">SUM(C3:D3)</f>
        <v>176</v>
      </c>
      <c r="F3" s="13">
        <f t="shared" ref="F3:F18" si="2">SUM(G3-E3)</f>
        <v>85</v>
      </c>
      <c r="G3" s="11">
        <f t="shared" ref="G3:G68" si="3">VLOOKUP(B3,KEY,2,FALSE)</f>
        <v>261</v>
      </c>
    </row>
    <row r="4" spans="1:7" x14ac:dyDescent="0.25">
      <c r="A4" t="str">
        <f t="shared" si="0"/>
        <v>Town of Bedford - 2</v>
      </c>
      <c r="B4" s="11">
        <v>10002</v>
      </c>
      <c r="C4" s="11">
        <v>243</v>
      </c>
      <c r="D4" s="11">
        <v>0</v>
      </c>
      <c r="E4" s="11">
        <f t="shared" si="1"/>
        <v>243</v>
      </c>
      <c r="F4" s="13">
        <f t="shared" si="2"/>
        <v>107</v>
      </c>
      <c r="G4" s="11">
        <f t="shared" si="3"/>
        <v>350</v>
      </c>
    </row>
    <row r="5" spans="1:7" x14ac:dyDescent="0.25">
      <c r="A5" s="22" t="str">
        <f t="shared" si="0"/>
        <v>Town of Bedford - 3</v>
      </c>
      <c r="B5" s="11">
        <v>10003</v>
      </c>
      <c r="C5" s="11">
        <v>352</v>
      </c>
      <c r="D5" s="11">
        <v>6</v>
      </c>
      <c r="E5" s="11">
        <f t="shared" si="1"/>
        <v>358</v>
      </c>
      <c r="F5" s="24">
        <f t="shared" si="2"/>
        <v>162</v>
      </c>
      <c r="G5" s="11">
        <f t="shared" si="3"/>
        <v>520</v>
      </c>
    </row>
    <row r="6" spans="1:7" x14ac:dyDescent="0.25">
      <c r="A6" s="22" t="str">
        <f t="shared" si="0"/>
        <v>Town of Bedford - 4</v>
      </c>
      <c r="B6" s="11">
        <v>10004</v>
      </c>
      <c r="C6" s="11">
        <v>280</v>
      </c>
      <c r="D6" s="11">
        <v>4</v>
      </c>
      <c r="E6" s="11">
        <f t="shared" si="1"/>
        <v>284</v>
      </c>
      <c r="F6" s="24">
        <f t="shared" si="2"/>
        <v>175</v>
      </c>
      <c r="G6" s="11">
        <f t="shared" si="3"/>
        <v>459</v>
      </c>
    </row>
    <row r="7" spans="1:7" x14ac:dyDescent="0.25">
      <c r="A7" s="22" t="str">
        <f t="shared" si="0"/>
        <v>Town of Bedford - 5</v>
      </c>
      <c r="B7" s="11">
        <v>10005</v>
      </c>
      <c r="C7" s="11">
        <v>241</v>
      </c>
      <c r="D7" s="11">
        <v>3</v>
      </c>
      <c r="E7" s="11">
        <f t="shared" si="1"/>
        <v>244</v>
      </c>
      <c r="F7" s="24">
        <f t="shared" si="2"/>
        <v>151</v>
      </c>
      <c r="G7" s="11">
        <f t="shared" si="3"/>
        <v>395</v>
      </c>
    </row>
    <row r="8" spans="1:7" x14ac:dyDescent="0.25">
      <c r="A8" s="22" t="str">
        <f t="shared" si="0"/>
        <v>Town of Bedford - 6</v>
      </c>
      <c r="B8" s="11">
        <v>10006</v>
      </c>
      <c r="C8" s="11">
        <v>269</v>
      </c>
      <c r="D8" s="11">
        <v>0</v>
      </c>
      <c r="E8" s="11">
        <f t="shared" si="1"/>
        <v>269</v>
      </c>
      <c r="F8" s="24">
        <f t="shared" si="2"/>
        <v>97</v>
      </c>
      <c r="G8" s="11">
        <f t="shared" si="3"/>
        <v>366</v>
      </c>
    </row>
    <row r="9" spans="1:7" x14ac:dyDescent="0.25">
      <c r="A9" s="22" t="str">
        <f t="shared" si="0"/>
        <v>Town of Bedford - 7</v>
      </c>
      <c r="B9" s="11">
        <v>10007</v>
      </c>
      <c r="C9" s="11">
        <v>57</v>
      </c>
      <c r="D9" s="11">
        <v>1</v>
      </c>
      <c r="E9" s="11">
        <f t="shared" si="1"/>
        <v>58</v>
      </c>
      <c r="F9" s="24">
        <f t="shared" si="2"/>
        <v>39</v>
      </c>
      <c r="G9" s="11">
        <f t="shared" si="3"/>
        <v>97</v>
      </c>
    </row>
    <row r="10" spans="1:7" x14ac:dyDescent="0.25">
      <c r="A10" s="22" t="str">
        <f t="shared" si="0"/>
        <v>Town of Bedford - 8</v>
      </c>
      <c r="B10" s="11">
        <v>10008</v>
      </c>
      <c r="C10" s="11">
        <v>458</v>
      </c>
      <c r="D10" s="11">
        <v>1</v>
      </c>
      <c r="E10" s="11">
        <f t="shared" si="1"/>
        <v>459</v>
      </c>
      <c r="F10" s="24">
        <f t="shared" si="2"/>
        <v>163</v>
      </c>
      <c r="G10" s="11">
        <f t="shared" si="3"/>
        <v>622</v>
      </c>
    </row>
    <row r="11" spans="1:7" x14ac:dyDescent="0.25">
      <c r="A11" s="22" t="str">
        <f t="shared" si="0"/>
        <v>Town of Bedford - 9</v>
      </c>
      <c r="B11" s="11">
        <v>10009</v>
      </c>
      <c r="C11" s="11">
        <v>325</v>
      </c>
      <c r="D11" s="11">
        <v>1</v>
      </c>
      <c r="E11" s="11">
        <f t="shared" si="1"/>
        <v>326</v>
      </c>
      <c r="F11" s="24">
        <f t="shared" si="2"/>
        <v>143</v>
      </c>
      <c r="G11" s="11">
        <f t="shared" si="3"/>
        <v>469</v>
      </c>
    </row>
    <row r="12" spans="1:7" x14ac:dyDescent="0.25">
      <c r="A12" s="22" t="str">
        <f t="shared" si="0"/>
        <v>Town of Bedford - 10</v>
      </c>
      <c r="B12" s="11">
        <v>10010</v>
      </c>
      <c r="C12" s="11">
        <v>355</v>
      </c>
      <c r="D12" s="11">
        <v>2</v>
      </c>
      <c r="E12" s="11">
        <f t="shared" si="1"/>
        <v>357</v>
      </c>
      <c r="F12" s="24">
        <f t="shared" si="2"/>
        <v>203</v>
      </c>
      <c r="G12" s="11">
        <f t="shared" si="3"/>
        <v>560</v>
      </c>
    </row>
    <row r="13" spans="1:7" x14ac:dyDescent="0.25">
      <c r="A13" s="22" t="str">
        <f t="shared" si="0"/>
        <v>Town of Bedford - 11</v>
      </c>
      <c r="B13" s="11">
        <v>10011</v>
      </c>
      <c r="C13" s="11">
        <v>281</v>
      </c>
      <c r="D13" s="11">
        <v>4</v>
      </c>
      <c r="E13" s="11">
        <f t="shared" si="1"/>
        <v>285</v>
      </c>
      <c r="F13" s="24">
        <f t="shared" si="2"/>
        <v>139</v>
      </c>
      <c r="G13" s="11">
        <f t="shared" si="3"/>
        <v>424</v>
      </c>
    </row>
    <row r="14" spans="1:7" x14ac:dyDescent="0.25">
      <c r="A14" s="22" t="str">
        <f t="shared" si="0"/>
        <v>Town of Bedford - 12</v>
      </c>
      <c r="B14" s="11">
        <v>10012</v>
      </c>
      <c r="C14" s="11">
        <v>294</v>
      </c>
      <c r="D14" s="11">
        <v>2</v>
      </c>
      <c r="E14" s="11">
        <f t="shared" si="1"/>
        <v>296</v>
      </c>
      <c r="F14" s="24">
        <f t="shared" si="2"/>
        <v>155</v>
      </c>
      <c r="G14" s="11">
        <f t="shared" si="3"/>
        <v>451</v>
      </c>
    </row>
    <row r="15" spans="1:7" x14ac:dyDescent="0.25">
      <c r="A15" s="22" t="str">
        <f t="shared" si="0"/>
        <v>Town of Bedford - 13</v>
      </c>
      <c r="B15" s="11">
        <v>10013</v>
      </c>
      <c r="C15" s="11">
        <v>263</v>
      </c>
      <c r="D15" s="11">
        <v>1</v>
      </c>
      <c r="E15" s="11">
        <f t="shared" si="1"/>
        <v>264</v>
      </c>
      <c r="F15" s="24">
        <f t="shared" si="2"/>
        <v>132</v>
      </c>
      <c r="G15" s="11">
        <f t="shared" si="3"/>
        <v>396</v>
      </c>
    </row>
    <row r="16" spans="1:7" x14ac:dyDescent="0.25">
      <c r="A16" s="22" t="str">
        <f t="shared" si="0"/>
        <v>Town of Bedford - 14</v>
      </c>
      <c r="B16" s="11">
        <v>10014</v>
      </c>
      <c r="C16" s="11">
        <v>372</v>
      </c>
      <c r="D16" s="11">
        <v>2</v>
      </c>
      <c r="E16" s="11">
        <f t="shared" si="1"/>
        <v>374</v>
      </c>
      <c r="F16" s="24">
        <f t="shared" si="2"/>
        <v>152</v>
      </c>
      <c r="G16" s="11">
        <f t="shared" si="3"/>
        <v>526</v>
      </c>
    </row>
    <row r="17" spans="1:7" x14ac:dyDescent="0.25">
      <c r="A17" s="22" t="str">
        <f t="shared" si="0"/>
        <v>Town of Bedford - 15</v>
      </c>
      <c r="B17" s="11">
        <v>10015</v>
      </c>
      <c r="C17" s="11">
        <v>291</v>
      </c>
      <c r="D17" s="11">
        <v>0</v>
      </c>
      <c r="E17" s="11">
        <f t="shared" si="1"/>
        <v>291</v>
      </c>
      <c r="F17" s="24">
        <f t="shared" si="2"/>
        <v>122</v>
      </c>
      <c r="G17" s="11">
        <f t="shared" si="3"/>
        <v>413</v>
      </c>
    </row>
    <row r="18" spans="1:7" x14ac:dyDescent="0.25">
      <c r="A18" s="22" t="str">
        <f t="shared" si="0"/>
        <v>Town of Bedford - 16</v>
      </c>
      <c r="B18" s="11">
        <v>10016</v>
      </c>
      <c r="C18" s="11">
        <v>355</v>
      </c>
      <c r="D18" s="11">
        <v>3</v>
      </c>
      <c r="E18" s="11">
        <f t="shared" si="1"/>
        <v>358</v>
      </c>
      <c r="F18" s="24">
        <f t="shared" si="2"/>
        <v>151</v>
      </c>
      <c r="G18" s="11">
        <f t="shared" si="3"/>
        <v>509</v>
      </c>
    </row>
    <row r="19" spans="1:7" x14ac:dyDescent="0.25">
      <c r="A19" s="22" t="str">
        <f t="shared" si="0"/>
        <v>Town of Bedford - 17</v>
      </c>
      <c r="B19" s="11">
        <v>10017</v>
      </c>
      <c r="C19" s="11">
        <v>183</v>
      </c>
      <c r="D19" s="11">
        <v>3</v>
      </c>
      <c r="E19" s="11">
        <f t="shared" ref="E19:E84" si="4">SUM(C19:D19)</f>
        <v>186</v>
      </c>
      <c r="F19" s="24">
        <f t="shared" ref="F19:F84" si="5">SUM(G19-E19)</f>
        <v>101</v>
      </c>
      <c r="G19" s="11">
        <f t="shared" si="3"/>
        <v>287</v>
      </c>
    </row>
    <row r="20" spans="1:7" ht="13.8" thickBot="1" x14ac:dyDescent="0.3">
      <c r="A20" s="18" t="str">
        <f t="shared" si="0"/>
        <v>Town of Bedford - 18</v>
      </c>
      <c r="B20" s="19">
        <v>10018</v>
      </c>
      <c r="C20" s="19">
        <v>129</v>
      </c>
      <c r="D20" s="19">
        <v>3</v>
      </c>
      <c r="E20" s="19">
        <f t="shared" si="4"/>
        <v>132</v>
      </c>
      <c r="F20" s="26">
        <f t="shared" si="5"/>
        <v>79</v>
      </c>
      <c r="G20" s="19">
        <f t="shared" si="3"/>
        <v>211</v>
      </c>
    </row>
    <row r="21" spans="1:7" x14ac:dyDescent="0.25">
      <c r="A21" s="22"/>
      <c r="B21" s="11" t="s">
        <v>977</v>
      </c>
      <c r="C21" s="11">
        <f>SUM(C3:C20)</f>
        <v>4921</v>
      </c>
      <c r="D21" s="11">
        <f>SUM(D3:D20)</f>
        <v>39</v>
      </c>
      <c r="E21" s="11">
        <f>SUM(E3:E20)</f>
        <v>4960</v>
      </c>
      <c r="F21" s="11">
        <f>SUM(F3:F20)</f>
        <v>2356</v>
      </c>
      <c r="G21" s="11">
        <f>SUM(G3:G20)</f>
        <v>7316</v>
      </c>
    </row>
    <row r="22" spans="1:7" x14ac:dyDescent="0.25">
      <c r="A22" s="22" t="str">
        <f t="shared" si="0"/>
        <v>Town of Cortlandt - 1</v>
      </c>
      <c r="B22" s="11">
        <v>20001</v>
      </c>
      <c r="C22" s="11">
        <v>216</v>
      </c>
      <c r="D22" s="11">
        <v>1</v>
      </c>
      <c r="E22" s="11">
        <f t="shared" si="4"/>
        <v>217</v>
      </c>
      <c r="F22" s="24">
        <f t="shared" si="5"/>
        <v>282</v>
      </c>
      <c r="G22" s="11">
        <f t="shared" si="3"/>
        <v>499</v>
      </c>
    </row>
    <row r="23" spans="1:7" x14ac:dyDescent="0.25">
      <c r="A23" s="22" t="str">
        <f t="shared" si="0"/>
        <v>Town of Cortlandt - 2</v>
      </c>
      <c r="B23" s="11">
        <v>20002</v>
      </c>
      <c r="C23" s="11">
        <v>146</v>
      </c>
      <c r="D23" s="11">
        <v>0</v>
      </c>
      <c r="E23" s="11">
        <f t="shared" si="4"/>
        <v>146</v>
      </c>
      <c r="F23" s="24">
        <f t="shared" si="5"/>
        <v>198</v>
      </c>
      <c r="G23" s="11">
        <f t="shared" si="3"/>
        <v>344</v>
      </c>
    </row>
    <row r="24" spans="1:7" x14ac:dyDescent="0.25">
      <c r="A24" s="22" t="str">
        <f t="shared" si="0"/>
        <v>Town of Cortlandt - 3</v>
      </c>
      <c r="B24" s="11">
        <v>20003</v>
      </c>
      <c r="C24" s="11">
        <v>89</v>
      </c>
      <c r="D24" s="11">
        <v>0</v>
      </c>
      <c r="E24" s="11">
        <f t="shared" si="4"/>
        <v>89</v>
      </c>
      <c r="F24" s="24">
        <f t="shared" si="5"/>
        <v>125</v>
      </c>
      <c r="G24" s="11">
        <f t="shared" si="3"/>
        <v>214</v>
      </c>
    </row>
    <row r="25" spans="1:7" x14ac:dyDescent="0.25">
      <c r="A25" s="22" t="str">
        <f t="shared" si="0"/>
        <v>Town of Cortlandt - 4</v>
      </c>
      <c r="B25" s="11">
        <v>20004</v>
      </c>
      <c r="C25" s="11">
        <v>249</v>
      </c>
      <c r="D25" s="11">
        <v>1</v>
      </c>
      <c r="E25" s="11">
        <f t="shared" si="4"/>
        <v>250</v>
      </c>
      <c r="F25" s="24">
        <f t="shared" si="5"/>
        <v>232</v>
      </c>
      <c r="G25" s="11">
        <f t="shared" si="3"/>
        <v>482</v>
      </c>
    </row>
    <row r="26" spans="1:7" x14ac:dyDescent="0.25">
      <c r="A26" s="22" t="str">
        <f t="shared" si="0"/>
        <v>Town of Cortlandt - 5</v>
      </c>
      <c r="B26" s="11">
        <v>20005</v>
      </c>
      <c r="C26" s="11">
        <v>305</v>
      </c>
      <c r="D26" s="11">
        <v>4</v>
      </c>
      <c r="E26" s="11">
        <f t="shared" si="4"/>
        <v>309</v>
      </c>
      <c r="F26" s="24">
        <f t="shared" si="5"/>
        <v>174</v>
      </c>
      <c r="G26" s="11">
        <f t="shared" si="3"/>
        <v>483</v>
      </c>
    </row>
    <row r="27" spans="1:7" x14ac:dyDescent="0.25">
      <c r="A27" s="22" t="str">
        <f t="shared" si="0"/>
        <v>Town of Cortlandt - 6</v>
      </c>
      <c r="B27" s="11">
        <v>20006</v>
      </c>
      <c r="C27" s="11">
        <v>423</v>
      </c>
      <c r="D27" s="11">
        <v>0</v>
      </c>
      <c r="E27" s="11">
        <f t="shared" si="4"/>
        <v>423</v>
      </c>
      <c r="F27" s="24">
        <f t="shared" si="5"/>
        <v>113</v>
      </c>
      <c r="G27" s="11">
        <f t="shared" si="3"/>
        <v>536</v>
      </c>
    </row>
    <row r="28" spans="1:7" x14ac:dyDescent="0.25">
      <c r="A28" s="22" t="str">
        <f t="shared" si="0"/>
        <v>Town of Cortlandt - 7</v>
      </c>
      <c r="B28" s="11">
        <v>20007</v>
      </c>
      <c r="C28" s="11">
        <v>299</v>
      </c>
      <c r="D28" s="11">
        <v>0</v>
      </c>
      <c r="E28" s="11">
        <f t="shared" si="4"/>
        <v>299</v>
      </c>
      <c r="F28" s="24">
        <f t="shared" si="5"/>
        <v>104</v>
      </c>
      <c r="G28" s="11">
        <f t="shared" si="3"/>
        <v>403</v>
      </c>
    </row>
    <row r="29" spans="1:7" x14ac:dyDescent="0.25">
      <c r="A29" s="22" t="str">
        <f t="shared" si="0"/>
        <v>Town of Cortlandt - 8</v>
      </c>
      <c r="B29" s="11">
        <v>20008</v>
      </c>
      <c r="C29" s="11">
        <v>325</v>
      </c>
      <c r="D29" s="11">
        <v>0</v>
      </c>
      <c r="E29" s="11">
        <f t="shared" si="4"/>
        <v>325</v>
      </c>
      <c r="F29" s="24">
        <f t="shared" si="5"/>
        <v>114</v>
      </c>
      <c r="G29" s="11">
        <f t="shared" si="3"/>
        <v>439</v>
      </c>
    </row>
    <row r="30" spans="1:7" x14ac:dyDescent="0.25">
      <c r="A30" s="22" t="str">
        <f t="shared" si="0"/>
        <v>Town of Cortlandt - 9</v>
      </c>
      <c r="B30" s="11">
        <v>20009</v>
      </c>
      <c r="C30" s="11">
        <v>227</v>
      </c>
      <c r="D30" s="11">
        <v>1</v>
      </c>
      <c r="E30" s="11">
        <f t="shared" si="4"/>
        <v>228</v>
      </c>
      <c r="F30" s="24">
        <f t="shared" si="5"/>
        <v>93</v>
      </c>
      <c r="G30" s="11">
        <f t="shared" si="3"/>
        <v>321</v>
      </c>
    </row>
    <row r="31" spans="1:7" x14ac:dyDescent="0.25">
      <c r="A31" s="22" t="str">
        <f t="shared" si="0"/>
        <v>Town of Cortlandt - 10</v>
      </c>
      <c r="B31" s="11">
        <v>20010</v>
      </c>
      <c r="C31" s="11">
        <v>437</v>
      </c>
      <c r="D31" s="11">
        <v>1</v>
      </c>
      <c r="E31" s="11">
        <f t="shared" si="4"/>
        <v>438</v>
      </c>
      <c r="F31" s="24">
        <f t="shared" si="5"/>
        <v>189</v>
      </c>
      <c r="G31" s="11">
        <f t="shared" si="3"/>
        <v>627</v>
      </c>
    </row>
    <row r="32" spans="1:7" x14ac:dyDescent="0.25">
      <c r="A32" s="22" t="str">
        <f t="shared" si="0"/>
        <v>Town of Cortlandt - 11</v>
      </c>
      <c r="B32" s="11">
        <v>20011</v>
      </c>
      <c r="C32" s="11">
        <v>318</v>
      </c>
      <c r="D32" s="11">
        <v>7</v>
      </c>
      <c r="E32" s="11">
        <f t="shared" si="4"/>
        <v>325</v>
      </c>
      <c r="F32" s="24">
        <f t="shared" si="5"/>
        <v>192</v>
      </c>
      <c r="G32" s="11">
        <f t="shared" si="3"/>
        <v>517</v>
      </c>
    </row>
    <row r="33" spans="1:7" x14ac:dyDescent="0.25">
      <c r="A33" s="22" t="str">
        <f t="shared" si="0"/>
        <v>Town of Cortlandt - 12</v>
      </c>
      <c r="B33" s="11">
        <v>20012</v>
      </c>
      <c r="C33" s="11">
        <v>252</v>
      </c>
      <c r="D33" s="11">
        <v>2</v>
      </c>
      <c r="E33" s="11">
        <f t="shared" si="4"/>
        <v>254</v>
      </c>
      <c r="F33" s="24">
        <f t="shared" si="5"/>
        <v>180</v>
      </c>
      <c r="G33" s="11">
        <f t="shared" si="3"/>
        <v>434</v>
      </c>
    </row>
    <row r="34" spans="1:7" x14ac:dyDescent="0.25">
      <c r="A34" s="22" t="str">
        <f t="shared" si="0"/>
        <v>Town of Cortlandt - 13</v>
      </c>
      <c r="B34" s="11">
        <v>20013</v>
      </c>
      <c r="C34" s="11">
        <v>462</v>
      </c>
      <c r="D34" s="11">
        <v>1</v>
      </c>
      <c r="E34" s="11">
        <f t="shared" si="4"/>
        <v>463</v>
      </c>
      <c r="F34" s="24">
        <f t="shared" si="5"/>
        <v>373</v>
      </c>
      <c r="G34" s="11">
        <f t="shared" si="3"/>
        <v>836</v>
      </c>
    </row>
    <row r="35" spans="1:7" x14ac:dyDescent="0.25">
      <c r="A35" s="22" t="str">
        <f t="shared" si="0"/>
        <v>Town of Cortlandt - 14</v>
      </c>
      <c r="B35" s="11">
        <v>20014</v>
      </c>
      <c r="C35" s="11">
        <v>283</v>
      </c>
      <c r="D35" s="11">
        <v>3</v>
      </c>
      <c r="E35" s="11">
        <f t="shared" si="4"/>
        <v>286</v>
      </c>
      <c r="F35" s="24">
        <f t="shared" si="5"/>
        <v>209</v>
      </c>
      <c r="G35" s="11">
        <f t="shared" si="3"/>
        <v>495</v>
      </c>
    </row>
    <row r="36" spans="1:7" x14ac:dyDescent="0.25">
      <c r="A36" s="22" t="str">
        <f t="shared" si="0"/>
        <v>Town of Cortlandt - 15</v>
      </c>
      <c r="B36" s="11">
        <v>20015</v>
      </c>
      <c r="C36" s="11">
        <v>381</v>
      </c>
      <c r="D36" s="11">
        <v>1</v>
      </c>
      <c r="E36" s="11">
        <f t="shared" si="4"/>
        <v>382</v>
      </c>
      <c r="F36" s="24">
        <f t="shared" si="5"/>
        <v>272</v>
      </c>
      <c r="G36" s="11">
        <f t="shared" si="3"/>
        <v>654</v>
      </c>
    </row>
    <row r="37" spans="1:7" x14ac:dyDescent="0.25">
      <c r="A37" s="22" t="str">
        <f t="shared" si="0"/>
        <v>Town of Cortlandt - 16</v>
      </c>
      <c r="B37" s="11">
        <v>20016</v>
      </c>
      <c r="C37" s="11">
        <v>134</v>
      </c>
      <c r="D37" s="11">
        <v>0</v>
      </c>
      <c r="E37" s="11">
        <f t="shared" si="4"/>
        <v>134</v>
      </c>
      <c r="F37" s="24">
        <f t="shared" si="5"/>
        <v>188</v>
      </c>
      <c r="G37" s="11">
        <f t="shared" si="3"/>
        <v>322</v>
      </c>
    </row>
    <row r="38" spans="1:7" x14ac:dyDescent="0.25">
      <c r="A38" s="22" t="str">
        <f t="shared" si="0"/>
        <v>Town of Cortlandt - 17</v>
      </c>
      <c r="B38" s="11">
        <v>20017</v>
      </c>
      <c r="C38" s="11">
        <v>194</v>
      </c>
      <c r="D38" s="11">
        <v>1</v>
      </c>
      <c r="E38" s="11">
        <f t="shared" si="4"/>
        <v>195</v>
      </c>
      <c r="F38" s="24">
        <f t="shared" si="5"/>
        <v>113</v>
      </c>
      <c r="G38" s="11">
        <f t="shared" si="3"/>
        <v>308</v>
      </c>
    </row>
    <row r="39" spans="1:7" x14ac:dyDescent="0.25">
      <c r="A39" s="22" t="str">
        <f t="shared" si="0"/>
        <v>Town of Cortlandt - 18</v>
      </c>
      <c r="B39" s="11">
        <v>20018</v>
      </c>
      <c r="C39" s="11">
        <v>214</v>
      </c>
      <c r="D39" s="11">
        <v>2</v>
      </c>
      <c r="E39" s="11">
        <f t="shared" si="4"/>
        <v>216</v>
      </c>
      <c r="F39" s="24">
        <f t="shared" si="5"/>
        <v>161</v>
      </c>
      <c r="G39" s="11">
        <f t="shared" si="3"/>
        <v>377</v>
      </c>
    </row>
    <row r="40" spans="1:7" x14ac:dyDescent="0.25">
      <c r="A40" s="22" t="str">
        <f t="shared" si="0"/>
        <v>Town of Cortlandt - 19</v>
      </c>
      <c r="B40" s="11">
        <v>20019</v>
      </c>
      <c r="C40" s="11">
        <v>159</v>
      </c>
      <c r="D40" s="11">
        <v>0</v>
      </c>
      <c r="E40" s="11">
        <f t="shared" si="4"/>
        <v>159</v>
      </c>
      <c r="F40" s="24">
        <f t="shared" si="5"/>
        <v>56</v>
      </c>
      <c r="G40" s="11">
        <f t="shared" si="3"/>
        <v>215</v>
      </c>
    </row>
    <row r="41" spans="1:7" x14ac:dyDescent="0.25">
      <c r="A41" s="22" t="str">
        <f t="shared" si="0"/>
        <v>Town of Cortlandt - 20</v>
      </c>
      <c r="B41" s="11">
        <v>20020</v>
      </c>
      <c r="C41" s="11">
        <v>239</v>
      </c>
      <c r="D41" s="11">
        <v>2</v>
      </c>
      <c r="E41" s="11">
        <f t="shared" si="4"/>
        <v>241</v>
      </c>
      <c r="F41" s="24">
        <f t="shared" si="5"/>
        <v>203</v>
      </c>
      <c r="G41" s="11">
        <f t="shared" si="3"/>
        <v>444</v>
      </c>
    </row>
    <row r="42" spans="1:7" x14ac:dyDescent="0.25">
      <c r="A42" s="22" t="str">
        <f t="shared" si="0"/>
        <v>Town of Cortlandt - 21</v>
      </c>
      <c r="B42" s="11">
        <v>20021</v>
      </c>
      <c r="C42" s="11">
        <v>314</v>
      </c>
      <c r="D42" s="11">
        <v>2</v>
      </c>
      <c r="E42" s="11">
        <f t="shared" si="4"/>
        <v>316</v>
      </c>
      <c r="F42" s="24">
        <f t="shared" si="5"/>
        <v>301</v>
      </c>
      <c r="G42" s="11">
        <f t="shared" si="3"/>
        <v>617</v>
      </c>
    </row>
    <row r="43" spans="1:7" x14ac:dyDescent="0.25">
      <c r="A43" s="22" t="str">
        <f t="shared" si="0"/>
        <v>Town of Cortlandt - 22</v>
      </c>
      <c r="B43" s="11">
        <v>20022</v>
      </c>
      <c r="C43" s="11">
        <v>603</v>
      </c>
      <c r="D43" s="11">
        <v>2</v>
      </c>
      <c r="E43" s="11">
        <f t="shared" si="4"/>
        <v>605</v>
      </c>
      <c r="F43" s="24">
        <f t="shared" si="5"/>
        <v>278</v>
      </c>
      <c r="G43" s="11">
        <f t="shared" si="3"/>
        <v>883</v>
      </c>
    </row>
    <row r="44" spans="1:7" x14ac:dyDescent="0.25">
      <c r="A44" s="22" t="str">
        <f t="shared" si="0"/>
        <v>Town of Cortlandt - 23</v>
      </c>
      <c r="B44" s="11">
        <v>20023</v>
      </c>
      <c r="C44" s="11">
        <v>334</v>
      </c>
      <c r="D44" s="11">
        <v>1</v>
      </c>
      <c r="E44" s="11">
        <f t="shared" si="4"/>
        <v>335</v>
      </c>
      <c r="F44" s="24">
        <f t="shared" si="5"/>
        <v>170</v>
      </c>
      <c r="G44" s="11">
        <f t="shared" si="3"/>
        <v>505</v>
      </c>
    </row>
    <row r="45" spans="1:7" x14ac:dyDescent="0.25">
      <c r="A45" s="22" t="str">
        <f t="shared" si="0"/>
        <v>Town of Cortlandt - 24</v>
      </c>
      <c r="B45" s="11">
        <v>20024</v>
      </c>
      <c r="C45" s="11">
        <v>307</v>
      </c>
      <c r="D45" s="11">
        <v>0</v>
      </c>
      <c r="E45" s="11">
        <f t="shared" si="4"/>
        <v>307</v>
      </c>
      <c r="F45" s="24">
        <f t="shared" si="5"/>
        <v>261</v>
      </c>
      <c r="G45" s="11">
        <f t="shared" si="3"/>
        <v>568</v>
      </c>
    </row>
    <row r="46" spans="1:7" x14ac:dyDescent="0.25">
      <c r="A46" s="22" t="str">
        <f t="shared" si="0"/>
        <v>Town of Cortlandt - 25</v>
      </c>
      <c r="B46" s="11">
        <v>20025</v>
      </c>
      <c r="C46" s="11">
        <v>548</v>
      </c>
      <c r="D46" s="11">
        <v>4</v>
      </c>
      <c r="E46" s="11">
        <f t="shared" si="4"/>
        <v>552</v>
      </c>
      <c r="F46" s="24">
        <f t="shared" si="5"/>
        <v>196</v>
      </c>
      <c r="G46" s="11">
        <f t="shared" si="3"/>
        <v>748</v>
      </c>
    </row>
    <row r="47" spans="1:7" x14ac:dyDescent="0.25">
      <c r="A47" s="22" t="str">
        <f t="shared" si="0"/>
        <v>Town of Cortlandt - 26</v>
      </c>
      <c r="B47" s="11">
        <v>20026</v>
      </c>
      <c r="C47" s="11">
        <v>227</v>
      </c>
      <c r="D47" s="11">
        <v>1</v>
      </c>
      <c r="E47" s="11">
        <f t="shared" si="4"/>
        <v>228</v>
      </c>
      <c r="F47" s="24">
        <f t="shared" si="5"/>
        <v>214</v>
      </c>
      <c r="G47" s="11">
        <f t="shared" si="3"/>
        <v>442</v>
      </c>
    </row>
    <row r="48" spans="1:7" x14ac:dyDescent="0.25">
      <c r="A48" s="22" t="str">
        <f t="shared" si="0"/>
        <v>Town of Cortlandt - 27</v>
      </c>
      <c r="B48" s="11">
        <v>20027</v>
      </c>
      <c r="C48" s="11">
        <v>270</v>
      </c>
      <c r="D48" s="11">
        <v>0</v>
      </c>
      <c r="E48" s="11">
        <f t="shared" si="4"/>
        <v>270</v>
      </c>
      <c r="F48" s="24">
        <f t="shared" si="5"/>
        <v>307</v>
      </c>
      <c r="G48" s="11">
        <f t="shared" si="3"/>
        <v>577</v>
      </c>
    </row>
    <row r="49" spans="1:7" x14ac:dyDescent="0.25">
      <c r="A49" s="22" t="str">
        <f t="shared" si="0"/>
        <v>Town of Cortlandt - 28</v>
      </c>
      <c r="B49" s="11">
        <v>20028</v>
      </c>
      <c r="C49" s="11">
        <v>422</v>
      </c>
      <c r="D49" s="11">
        <v>2</v>
      </c>
      <c r="E49" s="11">
        <f t="shared" si="4"/>
        <v>424</v>
      </c>
      <c r="F49" s="24">
        <f t="shared" si="5"/>
        <v>291</v>
      </c>
      <c r="G49" s="11">
        <f t="shared" si="3"/>
        <v>715</v>
      </c>
    </row>
    <row r="50" spans="1:7" x14ac:dyDescent="0.25">
      <c r="A50" s="22" t="str">
        <f t="shared" si="0"/>
        <v>Town of Cortlandt - 29</v>
      </c>
      <c r="B50" s="11">
        <v>20029</v>
      </c>
      <c r="C50" s="11">
        <v>157</v>
      </c>
      <c r="D50" s="11">
        <v>1</v>
      </c>
      <c r="E50" s="11">
        <f t="shared" si="4"/>
        <v>158</v>
      </c>
      <c r="F50" s="24">
        <f t="shared" si="5"/>
        <v>42</v>
      </c>
      <c r="G50" s="11">
        <f t="shared" si="3"/>
        <v>200</v>
      </c>
    </row>
    <row r="51" spans="1:7" x14ac:dyDescent="0.25">
      <c r="A51" s="22" t="str">
        <f t="shared" si="0"/>
        <v>Town of Cortlandt - 30</v>
      </c>
      <c r="B51" s="11">
        <v>20030</v>
      </c>
      <c r="C51" s="11">
        <v>269</v>
      </c>
      <c r="D51" s="11">
        <v>1</v>
      </c>
      <c r="E51" s="11">
        <f t="shared" si="4"/>
        <v>270</v>
      </c>
      <c r="F51" s="24">
        <f t="shared" si="5"/>
        <v>146</v>
      </c>
      <c r="G51" s="11">
        <f t="shared" si="3"/>
        <v>416</v>
      </c>
    </row>
    <row r="52" spans="1:7" x14ac:dyDescent="0.25">
      <c r="A52" s="22" t="str">
        <f t="shared" si="0"/>
        <v>Town of Cortlandt - 31</v>
      </c>
      <c r="B52" s="11">
        <v>20031</v>
      </c>
      <c r="C52" s="11">
        <v>249</v>
      </c>
      <c r="D52" s="11">
        <v>2</v>
      </c>
      <c r="E52" s="11">
        <f t="shared" si="4"/>
        <v>251</v>
      </c>
      <c r="F52" s="24">
        <f t="shared" si="5"/>
        <v>118</v>
      </c>
      <c r="G52" s="11">
        <f t="shared" si="3"/>
        <v>369</v>
      </c>
    </row>
    <row r="53" spans="1:7" x14ac:dyDescent="0.25">
      <c r="A53" s="22" t="str">
        <f t="shared" si="0"/>
        <v>Town of Cortlandt - 32</v>
      </c>
      <c r="B53" s="11">
        <v>20032</v>
      </c>
      <c r="C53" s="11">
        <v>236</v>
      </c>
      <c r="D53" s="11">
        <v>1</v>
      </c>
      <c r="E53" s="11">
        <f t="shared" si="4"/>
        <v>237</v>
      </c>
      <c r="F53" s="24">
        <f t="shared" si="5"/>
        <v>80</v>
      </c>
      <c r="G53" s="11">
        <f t="shared" si="3"/>
        <v>317</v>
      </c>
    </row>
    <row r="54" spans="1:7" x14ac:dyDescent="0.25">
      <c r="A54" s="22" t="str">
        <f t="shared" si="0"/>
        <v>Town of Cortlandt - 33</v>
      </c>
      <c r="B54" s="11">
        <v>20033</v>
      </c>
      <c r="C54" s="11">
        <v>271</v>
      </c>
      <c r="D54" s="11">
        <v>1</v>
      </c>
      <c r="E54" s="11">
        <f t="shared" si="4"/>
        <v>272</v>
      </c>
      <c r="F54" s="24">
        <f t="shared" si="5"/>
        <v>121</v>
      </c>
      <c r="G54" s="11">
        <f t="shared" si="3"/>
        <v>393</v>
      </c>
    </row>
    <row r="55" spans="1:7" x14ac:dyDescent="0.25">
      <c r="A55" s="22" t="str">
        <f t="shared" si="0"/>
        <v>Town of Cortlandt - 34</v>
      </c>
      <c r="B55" s="11">
        <v>20034</v>
      </c>
      <c r="C55" s="11">
        <v>341</v>
      </c>
      <c r="D55" s="11">
        <v>2</v>
      </c>
      <c r="E55" s="11">
        <f t="shared" si="4"/>
        <v>343</v>
      </c>
      <c r="F55" s="24">
        <f t="shared" si="5"/>
        <v>273</v>
      </c>
      <c r="G55" s="11">
        <f t="shared" si="3"/>
        <v>616</v>
      </c>
    </row>
    <row r="56" spans="1:7" x14ac:dyDescent="0.25">
      <c r="A56" s="22" t="str">
        <f t="shared" si="0"/>
        <v>Town of Cortlandt - 35</v>
      </c>
      <c r="B56" s="11">
        <v>20035</v>
      </c>
      <c r="C56" s="11">
        <v>172</v>
      </c>
      <c r="D56" s="11">
        <v>0</v>
      </c>
      <c r="E56" s="11">
        <f t="shared" si="4"/>
        <v>172</v>
      </c>
      <c r="F56" s="24">
        <f t="shared" si="5"/>
        <v>154</v>
      </c>
      <c r="G56" s="11">
        <f t="shared" si="3"/>
        <v>326</v>
      </c>
    </row>
    <row r="57" spans="1:7" x14ac:dyDescent="0.25">
      <c r="A57" s="22" t="str">
        <f t="shared" si="0"/>
        <v>Town of Cortlandt - 38</v>
      </c>
      <c r="B57" s="11">
        <v>20038</v>
      </c>
      <c r="C57" s="11">
        <v>371</v>
      </c>
      <c r="D57" s="11">
        <v>1</v>
      </c>
      <c r="E57" s="11">
        <f t="shared" si="4"/>
        <v>372</v>
      </c>
      <c r="F57" s="24">
        <f t="shared" si="5"/>
        <v>217</v>
      </c>
      <c r="G57" s="11">
        <f t="shared" si="3"/>
        <v>589</v>
      </c>
    </row>
    <row r="58" spans="1:7" ht="13.8" thickBot="1" x14ac:dyDescent="0.3">
      <c r="A58" s="18" t="str">
        <f t="shared" si="0"/>
        <v>Town of Cortlandt - 39</v>
      </c>
      <c r="B58" s="19">
        <v>20039</v>
      </c>
      <c r="C58" s="19">
        <v>427</v>
      </c>
      <c r="D58" s="19">
        <v>1</v>
      </c>
      <c r="E58" s="19">
        <f t="shared" si="4"/>
        <v>428</v>
      </c>
      <c r="F58" s="26">
        <f t="shared" si="5"/>
        <v>189</v>
      </c>
      <c r="G58" s="19">
        <f t="shared" si="3"/>
        <v>617</v>
      </c>
    </row>
    <row r="59" spans="1:7" x14ac:dyDescent="0.25">
      <c r="A59" s="22"/>
      <c r="B59" s="11" t="s">
        <v>977</v>
      </c>
      <c r="C59" s="11">
        <f>SUM(C22:C58)</f>
        <v>10870</v>
      </c>
      <c r="D59" s="11">
        <f>SUM(D22:D58)</f>
        <v>49</v>
      </c>
      <c r="E59" s="11">
        <f>SUM(E22:E58)</f>
        <v>10919</v>
      </c>
      <c r="F59" s="11">
        <f>SUM(F22:F58)</f>
        <v>6929</v>
      </c>
      <c r="G59" s="11">
        <f>SUM(G22:G58)</f>
        <v>17848</v>
      </c>
    </row>
    <row r="60" spans="1:7" x14ac:dyDescent="0.25">
      <c r="A60" s="22" t="str">
        <f t="shared" si="0"/>
        <v>Town of Eastchester - 1</v>
      </c>
      <c r="B60" s="11">
        <v>30001</v>
      </c>
      <c r="C60" s="11">
        <v>410</v>
      </c>
      <c r="D60" s="11">
        <v>1</v>
      </c>
      <c r="E60" s="11">
        <f t="shared" si="4"/>
        <v>411</v>
      </c>
      <c r="F60" s="24">
        <f t="shared" si="5"/>
        <v>174</v>
      </c>
      <c r="G60" s="11">
        <f t="shared" si="3"/>
        <v>585</v>
      </c>
    </row>
    <row r="61" spans="1:7" x14ac:dyDescent="0.25">
      <c r="A61" s="22" t="str">
        <f t="shared" si="0"/>
        <v>Town of Eastchester - 2</v>
      </c>
      <c r="B61" s="11">
        <v>30002</v>
      </c>
      <c r="C61" s="11">
        <v>150</v>
      </c>
      <c r="D61" s="11">
        <v>2</v>
      </c>
      <c r="E61" s="11">
        <f t="shared" si="4"/>
        <v>152</v>
      </c>
      <c r="F61" s="24">
        <f t="shared" si="5"/>
        <v>91</v>
      </c>
      <c r="G61" s="11">
        <f t="shared" si="3"/>
        <v>243</v>
      </c>
    </row>
    <row r="62" spans="1:7" x14ac:dyDescent="0.25">
      <c r="A62" s="22" t="str">
        <f t="shared" si="0"/>
        <v>Town of Eastchester - 3</v>
      </c>
      <c r="B62" s="11">
        <v>30003</v>
      </c>
      <c r="C62" s="11">
        <v>202</v>
      </c>
      <c r="D62" s="11">
        <v>5</v>
      </c>
      <c r="E62" s="11">
        <f t="shared" si="4"/>
        <v>207</v>
      </c>
      <c r="F62" s="24">
        <f t="shared" si="5"/>
        <v>229</v>
      </c>
      <c r="G62" s="11">
        <f t="shared" si="3"/>
        <v>436</v>
      </c>
    </row>
    <row r="63" spans="1:7" x14ac:dyDescent="0.25">
      <c r="A63" s="22" t="str">
        <f t="shared" si="0"/>
        <v>Town of Eastchester - 4</v>
      </c>
      <c r="B63" s="11">
        <v>30004</v>
      </c>
      <c r="C63" s="11">
        <v>219</v>
      </c>
      <c r="D63" s="11">
        <v>3</v>
      </c>
      <c r="E63" s="11">
        <f t="shared" si="4"/>
        <v>222</v>
      </c>
      <c r="F63" s="24">
        <f t="shared" si="5"/>
        <v>309</v>
      </c>
      <c r="G63" s="11">
        <f t="shared" si="3"/>
        <v>531</v>
      </c>
    </row>
    <row r="64" spans="1:7" x14ac:dyDescent="0.25">
      <c r="A64" s="22" t="str">
        <f t="shared" si="0"/>
        <v>Town of Eastchester - 5</v>
      </c>
      <c r="B64" s="11">
        <v>30005</v>
      </c>
      <c r="C64" s="11">
        <v>186</v>
      </c>
      <c r="D64" s="11">
        <v>0</v>
      </c>
      <c r="E64" s="11">
        <f t="shared" si="4"/>
        <v>186</v>
      </c>
      <c r="F64" s="24">
        <f t="shared" si="5"/>
        <v>254</v>
      </c>
      <c r="G64" s="11">
        <f t="shared" si="3"/>
        <v>440</v>
      </c>
    </row>
    <row r="65" spans="1:7" x14ac:dyDescent="0.25">
      <c r="A65" s="22" t="str">
        <f t="shared" si="0"/>
        <v>Town of Eastchester - 6</v>
      </c>
      <c r="B65" s="11">
        <v>30006</v>
      </c>
      <c r="C65" s="11">
        <v>97</v>
      </c>
      <c r="D65" s="11">
        <v>4</v>
      </c>
      <c r="E65" s="11">
        <f t="shared" si="4"/>
        <v>101</v>
      </c>
      <c r="F65" s="24">
        <f t="shared" si="5"/>
        <v>138</v>
      </c>
      <c r="G65" s="11">
        <f t="shared" si="3"/>
        <v>239</v>
      </c>
    </row>
    <row r="66" spans="1:7" x14ac:dyDescent="0.25">
      <c r="A66" s="22" t="str">
        <f t="shared" si="0"/>
        <v>Town of Eastchester - 7</v>
      </c>
      <c r="B66" s="11">
        <v>30007</v>
      </c>
      <c r="C66" s="11">
        <v>114</v>
      </c>
      <c r="D66" s="11">
        <v>1</v>
      </c>
      <c r="E66" s="11">
        <f t="shared" si="4"/>
        <v>115</v>
      </c>
      <c r="F66" s="24">
        <f t="shared" si="5"/>
        <v>163</v>
      </c>
      <c r="G66" s="11">
        <f t="shared" si="3"/>
        <v>278</v>
      </c>
    </row>
    <row r="67" spans="1:7" x14ac:dyDescent="0.25">
      <c r="A67" s="22" t="str">
        <f t="shared" si="0"/>
        <v>Town of Eastchester - 8</v>
      </c>
      <c r="B67" s="11">
        <v>30008</v>
      </c>
      <c r="C67" s="11">
        <v>144</v>
      </c>
      <c r="D67" s="11">
        <v>4</v>
      </c>
      <c r="E67" s="11">
        <f t="shared" si="4"/>
        <v>148</v>
      </c>
      <c r="F67" s="24">
        <f t="shared" si="5"/>
        <v>202</v>
      </c>
      <c r="G67" s="11">
        <f t="shared" si="3"/>
        <v>350</v>
      </c>
    </row>
    <row r="68" spans="1:7" x14ac:dyDescent="0.25">
      <c r="A68" s="22" t="str">
        <f t="shared" si="0"/>
        <v>Town of Eastchester - 9</v>
      </c>
      <c r="B68" s="11">
        <v>30009</v>
      </c>
      <c r="C68" s="11">
        <v>105</v>
      </c>
      <c r="D68" s="11">
        <v>2</v>
      </c>
      <c r="E68" s="11">
        <f t="shared" si="4"/>
        <v>107</v>
      </c>
      <c r="F68" s="24">
        <f t="shared" si="5"/>
        <v>175</v>
      </c>
      <c r="G68" s="11">
        <f t="shared" si="3"/>
        <v>282</v>
      </c>
    </row>
    <row r="69" spans="1:7" x14ac:dyDescent="0.25">
      <c r="A69" s="22" t="str">
        <f t="shared" si="0"/>
        <v>Town of Eastchester - 10</v>
      </c>
      <c r="B69" s="11">
        <v>30010</v>
      </c>
      <c r="C69" s="11">
        <v>255</v>
      </c>
      <c r="D69" s="11">
        <v>2</v>
      </c>
      <c r="E69" s="11">
        <f t="shared" si="4"/>
        <v>257</v>
      </c>
      <c r="F69" s="24">
        <f t="shared" si="5"/>
        <v>208</v>
      </c>
      <c r="G69" s="11">
        <f t="shared" ref="G69:G133" si="6">VLOOKUP(B69,KEY,2,FALSE)</f>
        <v>465</v>
      </c>
    </row>
    <row r="70" spans="1:7" x14ac:dyDescent="0.25">
      <c r="A70" s="22" t="str">
        <f t="shared" si="0"/>
        <v>Town of Eastchester - 11</v>
      </c>
      <c r="B70" s="11">
        <v>30011</v>
      </c>
      <c r="C70" s="11">
        <v>125</v>
      </c>
      <c r="D70" s="11">
        <v>1</v>
      </c>
      <c r="E70" s="11">
        <f t="shared" si="4"/>
        <v>126</v>
      </c>
      <c r="F70" s="24">
        <f t="shared" si="5"/>
        <v>72</v>
      </c>
      <c r="G70" s="11">
        <f t="shared" si="6"/>
        <v>198</v>
      </c>
    </row>
    <row r="71" spans="1:7" x14ac:dyDescent="0.25">
      <c r="A71" s="22" t="str">
        <f t="shared" ref="A71:A135" si="7">VLOOKUP(B71,KEY,3,FALSE)</f>
        <v>Town of Eastchester - 12</v>
      </c>
      <c r="B71" s="11">
        <v>30012</v>
      </c>
      <c r="C71" s="11">
        <v>193</v>
      </c>
      <c r="D71" s="11">
        <v>1</v>
      </c>
      <c r="E71" s="11">
        <f t="shared" si="4"/>
        <v>194</v>
      </c>
      <c r="F71" s="24">
        <f t="shared" si="5"/>
        <v>119</v>
      </c>
      <c r="G71" s="11">
        <f t="shared" si="6"/>
        <v>313</v>
      </c>
    </row>
    <row r="72" spans="1:7" x14ac:dyDescent="0.25">
      <c r="A72" s="22" t="str">
        <f t="shared" si="7"/>
        <v>Town of Eastchester - 13</v>
      </c>
      <c r="B72" s="11">
        <v>30013</v>
      </c>
      <c r="C72" s="11">
        <v>306</v>
      </c>
      <c r="D72" s="11">
        <v>2</v>
      </c>
      <c r="E72" s="11">
        <f t="shared" si="4"/>
        <v>308</v>
      </c>
      <c r="F72" s="24">
        <f t="shared" si="5"/>
        <v>321</v>
      </c>
      <c r="G72" s="11">
        <f t="shared" si="6"/>
        <v>629</v>
      </c>
    </row>
    <row r="73" spans="1:7" x14ac:dyDescent="0.25">
      <c r="A73" s="22" t="str">
        <f t="shared" si="7"/>
        <v>Town of Eastchester - 14</v>
      </c>
      <c r="B73" s="11">
        <v>30014</v>
      </c>
      <c r="C73" s="11">
        <v>249</v>
      </c>
      <c r="D73" s="11">
        <v>4</v>
      </c>
      <c r="E73" s="11">
        <f t="shared" si="4"/>
        <v>253</v>
      </c>
      <c r="F73" s="24">
        <f t="shared" si="5"/>
        <v>147</v>
      </c>
      <c r="G73" s="11">
        <f t="shared" si="6"/>
        <v>400</v>
      </c>
    </row>
    <row r="74" spans="1:7" x14ac:dyDescent="0.25">
      <c r="A74" s="22" t="str">
        <f t="shared" si="7"/>
        <v>Town of Eastchester - 15</v>
      </c>
      <c r="B74" s="11">
        <v>30015</v>
      </c>
      <c r="C74" s="11">
        <v>225</v>
      </c>
      <c r="D74" s="11">
        <v>3</v>
      </c>
      <c r="E74" s="11">
        <f t="shared" si="4"/>
        <v>228</v>
      </c>
      <c r="F74" s="24">
        <f t="shared" si="5"/>
        <v>317</v>
      </c>
      <c r="G74" s="11">
        <f t="shared" si="6"/>
        <v>545</v>
      </c>
    </row>
    <row r="75" spans="1:7" x14ac:dyDescent="0.25">
      <c r="A75" s="22" t="str">
        <f t="shared" si="7"/>
        <v>Town of Eastchester - 16</v>
      </c>
      <c r="B75" s="11">
        <v>30016</v>
      </c>
      <c r="C75" s="11">
        <v>301</v>
      </c>
      <c r="D75" s="11">
        <v>3</v>
      </c>
      <c r="E75" s="11">
        <f t="shared" si="4"/>
        <v>304</v>
      </c>
      <c r="F75" s="24">
        <f t="shared" si="5"/>
        <v>200</v>
      </c>
      <c r="G75" s="11">
        <f t="shared" si="6"/>
        <v>504</v>
      </c>
    </row>
    <row r="76" spans="1:7" x14ac:dyDescent="0.25">
      <c r="A76" s="22" t="str">
        <f t="shared" si="7"/>
        <v>Town of Eastchester - 17</v>
      </c>
      <c r="B76" s="11">
        <v>30017</v>
      </c>
      <c r="C76" s="11">
        <v>250</v>
      </c>
      <c r="D76" s="11">
        <v>2</v>
      </c>
      <c r="E76" s="11">
        <f t="shared" si="4"/>
        <v>252</v>
      </c>
      <c r="F76" s="24">
        <f t="shared" si="5"/>
        <v>187</v>
      </c>
      <c r="G76" s="11">
        <f t="shared" si="6"/>
        <v>439</v>
      </c>
    </row>
    <row r="77" spans="1:7" x14ac:dyDescent="0.25">
      <c r="A77" s="22" t="str">
        <f t="shared" si="7"/>
        <v>Town of Eastchester - 18</v>
      </c>
      <c r="B77" s="11">
        <v>30018</v>
      </c>
      <c r="C77" s="11">
        <v>178</v>
      </c>
      <c r="D77" s="11">
        <v>1</v>
      </c>
      <c r="E77" s="11">
        <f t="shared" si="4"/>
        <v>179</v>
      </c>
      <c r="F77" s="24">
        <f t="shared" si="5"/>
        <v>112</v>
      </c>
      <c r="G77" s="11">
        <f t="shared" si="6"/>
        <v>291</v>
      </c>
    </row>
    <row r="78" spans="1:7" x14ac:dyDescent="0.25">
      <c r="A78" s="22" t="str">
        <f t="shared" si="7"/>
        <v>Town of Eastchester - 19</v>
      </c>
      <c r="B78" s="11">
        <v>30019</v>
      </c>
      <c r="C78" s="11">
        <v>211</v>
      </c>
      <c r="D78" s="11">
        <v>1</v>
      </c>
      <c r="E78" s="11">
        <f t="shared" si="4"/>
        <v>212</v>
      </c>
      <c r="F78" s="24">
        <f t="shared" si="5"/>
        <v>137</v>
      </c>
      <c r="G78" s="11">
        <f t="shared" si="6"/>
        <v>349</v>
      </c>
    </row>
    <row r="79" spans="1:7" x14ac:dyDescent="0.25">
      <c r="A79" s="22" t="str">
        <f t="shared" si="7"/>
        <v>Town of Eastchester - 20</v>
      </c>
      <c r="B79" s="11">
        <v>30020</v>
      </c>
      <c r="C79" s="11">
        <v>347</v>
      </c>
      <c r="D79" s="11">
        <v>5</v>
      </c>
      <c r="E79" s="11">
        <f t="shared" si="4"/>
        <v>352</v>
      </c>
      <c r="F79" s="24">
        <f t="shared" si="5"/>
        <v>199</v>
      </c>
      <c r="G79" s="11">
        <f t="shared" si="6"/>
        <v>551</v>
      </c>
    </row>
    <row r="80" spans="1:7" x14ac:dyDescent="0.25">
      <c r="A80" s="22" t="str">
        <f t="shared" si="7"/>
        <v>Town of Eastchester - 21</v>
      </c>
      <c r="B80" s="11">
        <v>30021</v>
      </c>
      <c r="C80" s="11">
        <v>176</v>
      </c>
      <c r="D80" s="11">
        <v>2</v>
      </c>
      <c r="E80" s="11">
        <f t="shared" si="4"/>
        <v>178</v>
      </c>
      <c r="F80" s="24">
        <f t="shared" si="5"/>
        <v>133</v>
      </c>
      <c r="G80" s="11">
        <f t="shared" si="6"/>
        <v>311</v>
      </c>
    </row>
    <row r="81" spans="1:7" x14ac:dyDescent="0.25">
      <c r="A81" s="22" t="str">
        <f t="shared" si="7"/>
        <v>Town of Eastchester - 22</v>
      </c>
      <c r="B81" s="11">
        <v>30022</v>
      </c>
      <c r="C81" s="11">
        <v>294</v>
      </c>
      <c r="D81" s="11">
        <v>2</v>
      </c>
      <c r="E81" s="11">
        <f t="shared" si="4"/>
        <v>296</v>
      </c>
      <c r="F81" s="24">
        <f t="shared" si="5"/>
        <v>196</v>
      </c>
      <c r="G81" s="11">
        <f t="shared" si="6"/>
        <v>492</v>
      </c>
    </row>
    <row r="82" spans="1:7" x14ac:dyDescent="0.25">
      <c r="A82" s="22" t="str">
        <f t="shared" si="7"/>
        <v>Town of Eastchester - 23</v>
      </c>
      <c r="B82" s="11">
        <v>30023</v>
      </c>
      <c r="C82" s="11">
        <v>259</v>
      </c>
      <c r="D82" s="11">
        <v>1</v>
      </c>
      <c r="E82" s="11">
        <f t="shared" si="4"/>
        <v>260</v>
      </c>
      <c r="F82" s="24">
        <f t="shared" si="5"/>
        <v>290</v>
      </c>
      <c r="G82" s="11">
        <f t="shared" si="6"/>
        <v>550</v>
      </c>
    </row>
    <row r="83" spans="1:7" x14ac:dyDescent="0.25">
      <c r="A83" s="22" t="str">
        <f t="shared" si="7"/>
        <v>Town of Eastchester - 24</v>
      </c>
      <c r="B83" s="11">
        <v>30024</v>
      </c>
      <c r="C83" s="11">
        <v>93</v>
      </c>
      <c r="D83" s="11">
        <v>1</v>
      </c>
      <c r="E83" s="11">
        <f t="shared" si="4"/>
        <v>94</v>
      </c>
      <c r="F83" s="24">
        <f t="shared" si="5"/>
        <v>143</v>
      </c>
      <c r="G83" s="11">
        <f t="shared" si="6"/>
        <v>237</v>
      </c>
    </row>
    <row r="84" spans="1:7" x14ac:dyDescent="0.25">
      <c r="A84" s="22" t="str">
        <f t="shared" si="7"/>
        <v>Town of Eastchester - 25</v>
      </c>
      <c r="B84" s="11">
        <v>30025</v>
      </c>
      <c r="C84" s="11">
        <v>163</v>
      </c>
      <c r="D84" s="11">
        <v>0</v>
      </c>
      <c r="E84" s="11">
        <f t="shared" si="4"/>
        <v>163</v>
      </c>
      <c r="F84" s="24">
        <f t="shared" si="5"/>
        <v>298</v>
      </c>
      <c r="G84" s="11">
        <f t="shared" si="6"/>
        <v>461</v>
      </c>
    </row>
    <row r="85" spans="1:7" x14ac:dyDescent="0.25">
      <c r="A85" s="22" t="str">
        <f t="shared" si="7"/>
        <v>Town of Eastchester - 26</v>
      </c>
      <c r="B85" s="11">
        <v>30026</v>
      </c>
      <c r="C85" s="11">
        <v>135</v>
      </c>
      <c r="D85" s="11">
        <v>2</v>
      </c>
      <c r="E85" s="11">
        <f t="shared" ref="E85:E149" si="8">SUM(C85:D85)</f>
        <v>137</v>
      </c>
      <c r="F85" s="24">
        <f t="shared" ref="F85:F149" si="9">SUM(G85-E85)</f>
        <v>277</v>
      </c>
      <c r="G85" s="11">
        <f t="shared" si="6"/>
        <v>414</v>
      </c>
    </row>
    <row r="86" spans="1:7" x14ac:dyDescent="0.25">
      <c r="A86" s="22" t="str">
        <f t="shared" si="7"/>
        <v>Town of Eastchester - 27</v>
      </c>
      <c r="B86" s="11">
        <v>30027</v>
      </c>
      <c r="C86" s="11">
        <v>235</v>
      </c>
      <c r="D86" s="11">
        <v>1</v>
      </c>
      <c r="E86" s="11">
        <f t="shared" si="8"/>
        <v>236</v>
      </c>
      <c r="F86" s="24">
        <f t="shared" si="9"/>
        <v>140</v>
      </c>
      <c r="G86" s="11">
        <f t="shared" si="6"/>
        <v>376</v>
      </c>
    </row>
    <row r="87" spans="1:7" x14ac:dyDescent="0.25">
      <c r="A87" s="22" t="str">
        <f t="shared" si="7"/>
        <v>Town of Eastchester - 28</v>
      </c>
      <c r="B87" s="11">
        <v>30028</v>
      </c>
      <c r="C87" s="11">
        <v>149</v>
      </c>
      <c r="D87" s="11">
        <v>2</v>
      </c>
      <c r="E87" s="11">
        <f t="shared" si="8"/>
        <v>151</v>
      </c>
      <c r="F87" s="24">
        <f t="shared" si="9"/>
        <v>191</v>
      </c>
      <c r="G87" s="11">
        <f t="shared" si="6"/>
        <v>342</v>
      </c>
    </row>
    <row r="88" spans="1:7" x14ac:dyDescent="0.25">
      <c r="A88" s="22" t="str">
        <f t="shared" si="7"/>
        <v>Town of Eastchester - 29</v>
      </c>
      <c r="B88" s="11">
        <v>30029</v>
      </c>
      <c r="C88" s="11">
        <v>190</v>
      </c>
      <c r="D88" s="11">
        <v>4</v>
      </c>
      <c r="E88" s="11">
        <f t="shared" si="8"/>
        <v>194</v>
      </c>
      <c r="F88" s="24">
        <f t="shared" si="9"/>
        <v>339</v>
      </c>
      <c r="G88" s="11">
        <f t="shared" si="6"/>
        <v>533</v>
      </c>
    </row>
    <row r="89" spans="1:7" x14ac:dyDescent="0.25">
      <c r="A89" s="22" t="str">
        <f t="shared" si="7"/>
        <v>Town of Eastchester - 30</v>
      </c>
      <c r="B89" s="11">
        <v>30030</v>
      </c>
      <c r="C89" s="11">
        <v>176</v>
      </c>
      <c r="D89" s="11">
        <v>1</v>
      </c>
      <c r="E89" s="11">
        <f t="shared" si="8"/>
        <v>177</v>
      </c>
      <c r="F89" s="24">
        <f t="shared" si="9"/>
        <v>265</v>
      </c>
      <c r="G89" s="11">
        <f t="shared" si="6"/>
        <v>442</v>
      </c>
    </row>
    <row r="90" spans="1:7" x14ac:dyDescent="0.25">
      <c r="A90" s="22" t="str">
        <f t="shared" si="7"/>
        <v>Town of Eastchester - 31</v>
      </c>
      <c r="B90" s="11">
        <v>30031</v>
      </c>
      <c r="C90" s="11">
        <v>149</v>
      </c>
      <c r="D90" s="11">
        <v>0</v>
      </c>
      <c r="E90" s="11">
        <f t="shared" si="8"/>
        <v>149</v>
      </c>
      <c r="F90" s="24">
        <f t="shared" si="9"/>
        <v>148</v>
      </c>
      <c r="G90" s="11">
        <f t="shared" si="6"/>
        <v>297</v>
      </c>
    </row>
    <row r="91" spans="1:7" x14ac:dyDescent="0.25">
      <c r="A91" s="22" t="str">
        <f t="shared" si="7"/>
        <v>Town of Eastchester - 32</v>
      </c>
      <c r="B91" s="11">
        <v>30032</v>
      </c>
      <c r="C91" s="11">
        <v>204</v>
      </c>
      <c r="D91" s="11">
        <v>2</v>
      </c>
      <c r="E91" s="11">
        <f t="shared" si="8"/>
        <v>206</v>
      </c>
      <c r="F91" s="24">
        <f t="shared" si="9"/>
        <v>164</v>
      </c>
      <c r="G91" s="11">
        <f t="shared" si="6"/>
        <v>370</v>
      </c>
    </row>
    <row r="92" spans="1:7" x14ac:dyDescent="0.25">
      <c r="A92" s="22" t="str">
        <f t="shared" si="7"/>
        <v>Town of Eastchester - 33</v>
      </c>
      <c r="B92" s="11">
        <v>30033</v>
      </c>
      <c r="C92" s="11">
        <v>208</v>
      </c>
      <c r="D92" s="11">
        <v>1</v>
      </c>
      <c r="E92" s="11">
        <f t="shared" si="8"/>
        <v>209</v>
      </c>
      <c r="F92" s="24">
        <f t="shared" si="9"/>
        <v>124</v>
      </c>
      <c r="G92" s="11">
        <f t="shared" si="6"/>
        <v>333</v>
      </c>
    </row>
    <row r="93" spans="1:7" x14ac:dyDescent="0.25">
      <c r="A93" s="22" t="str">
        <f t="shared" si="7"/>
        <v>Town of Eastchester - 34</v>
      </c>
      <c r="B93" s="11">
        <v>30034</v>
      </c>
      <c r="C93" s="11">
        <v>181</v>
      </c>
      <c r="D93" s="11">
        <v>2</v>
      </c>
      <c r="E93" s="11">
        <f t="shared" si="8"/>
        <v>183</v>
      </c>
      <c r="F93" s="24">
        <f t="shared" si="9"/>
        <v>90</v>
      </c>
      <c r="G93" s="11">
        <f t="shared" si="6"/>
        <v>273</v>
      </c>
    </row>
    <row r="94" spans="1:7" x14ac:dyDescent="0.25">
      <c r="A94" s="22" t="str">
        <f t="shared" si="7"/>
        <v>Town of Eastchester - 35</v>
      </c>
      <c r="B94" s="11">
        <v>30035</v>
      </c>
      <c r="C94" s="11">
        <v>96</v>
      </c>
      <c r="D94" s="11">
        <v>3</v>
      </c>
      <c r="E94" s="11">
        <f t="shared" si="8"/>
        <v>99</v>
      </c>
      <c r="F94" s="24">
        <f t="shared" si="9"/>
        <v>160</v>
      </c>
      <c r="G94" s="11">
        <f t="shared" si="6"/>
        <v>259</v>
      </c>
    </row>
    <row r="95" spans="1:7" x14ac:dyDescent="0.25">
      <c r="A95" s="22" t="str">
        <f t="shared" si="7"/>
        <v>Town of Eastchester - 36</v>
      </c>
      <c r="B95" s="11">
        <v>30036</v>
      </c>
      <c r="C95" s="11">
        <v>115</v>
      </c>
      <c r="D95" s="11">
        <v>3</v>
      </c>
      <c r="E95" s="11">
        <f t="shared" si="8"/>
        <v>118</v>
      </c>
      <c r="F95" s="24">
        <f t="shared" si="9"/>
        <v>239</v>
      </c>
      <c r="G95" s="11">
        <f t="shared" si="6"/>
        <v>357</v>
      </c>
    </row>
    <row r="96" spans="1:7" x14ac:dyDescent="0.25">
      <c r="A96" s="22" t="str">
        <f t="shared" si="7"/>
        <v>Town of Eastchester - 37</v>
      </c>
      <c r="B96" s="11">
        <v>30037</v>
      </c>
      <c r="C96" s="11">
        <v>132</v>
      </c>
      <c r="D96" s="11">
        <v>3</v>
      </c>
      <c r="E96" s="11">
        <f t="shared" si="8"/>
        <v>135</v>
      </c>
      <c r="F96" s="24">
        <f t="shared" si="9"/>
        <v>174</v>
      </c>
      <c r="G96" s="11">
        <f t="shared" si="6"/>
        <v>309</v>
      </c>
    </row>
    <row r="97" spans="1:7" x14ac:dyDescent="0.25">
      <c r="A97" s="22" t="str">
        <f t="shared" si="7"/>
        <v>Town of Eastchester - 38</v>
      </c>
      <c r="B97" s="11">
        <v>30038</v>
      </c>
      <c r="C97" s="11">
        <v>109</v>
      </c>
      <c r="D97" s="11">
        <v>3</v>
      </c>
      <c r="E97" s="11">
        <f t="shared" si="8"/>
        <v>112</v>
      </c>
      <c r="F97" s="24">
        <f t="shared" si="9"/>
        <v>247</v>
      </c>
      <c r="G97" s="11">
        <f t="shared" si="6"/>
        <v>359</v>
      </c>
    </row>
    <row r="98" spans="1:7" ht="13.8" thickBot="1" x14ac:dyDescent="0.3">
      <c r="A98" s="18" t="str">
        <f t="shared" si="7"/>
        <v>Town of Eastchester - 39</v>
      </c>
      <c r="B98" s="19">
        <v>30039</v>
      </c>
      <c r="C98" s="19">
        <v>117</v>
      </c>
      <c r="D98" s="19">
        <v>2</v>
      </c>
      <c r="E98" s="19">
        <f t="shared" si="8"/>
        <v>119</v>
      </c>
      <c r="F98" s="26">
        <f t="shared" si="9"/>
        <v>229</v>
      </c>
      <c r="G98" s="19">
        <f t="shared" si="6"/>
        <v>348</v>
      </c>
    </row>
    <row r="99" spans="1:7" x14ac:dyDescent="0.25">
      <c r="A99" s="22"/>
      <c r="B99" s="11" t="s">
        <v>977</v>
      </c>
      <c r="C99" s="11">
        <f>SUM(C60:C98)</f>
        <v>7448</v>
      </c>
      <c r="D99" s="11">
        <f>SUM(D60:D98)</f>
        <v>82</v>
      </c>
      <c r="E99" s="11">
        <f>SUM(E60:E98)</f>
        <v>7530</v>
      </c>
      <c r="F99" s="11">
        <f>SUM(F60:F98)</f>
        <v>7601</v>
      </c>
      <c r="G99" s="11">
        <f>SUM(G60:G98)</f>
        <v>15131</v>
      </c>
    </row>
    <row r="100" spans="1:7" x14ac:dyDescent="0.25">
      <c r="A100" s="22" t="str">
        <f t="shared" si="7"/>
        <v>Town of Greenburgh - 1</v>
      </c>
      <c r="B100" s="11">
        <v>40001</v>
      </c>
      <c r="C100" s="11">
        <v>619</v>
      </c>
      <c r="D100" s="11">
        <v>1</v>
      </c>
      <c r="E100" s="11">
        <f t="shared" si="8"/>
        <v>620</v>
      </c>
      <c r="F100" s="24">
        <f t="shared" si="9"/>
        <v>222</v>
      </c>
      <c r="G100" s="11">
        <f t="shared" si="6"/>
        <v>842</v>
      </c>
    </row>
    <row r="101" spans="1:7" x14ac:dyDescent="0.25">
      <c r="A101" s="22" t="str">
        <f t="shared" si="7"/>
        <v>Town of Greenburgh - 2</v>
      </c>
      <c r="B101" s="11">
        <v>40002</v>
      </c>
      <c r="C101" s="11">
        <v>219</v>
      </c>
      <c r="D101" s="11">
        <v>0</v>
      </c>
      <c r="E101" s="11">
        <f t="shared" si="8"/>
        <v>219</v>
      </c>
      <c r="F101" s="24">
        <f t="shared" si="9"/>
        <v>64</v>
      </c>
      <c r="G101" s="11">
        <f t="shared" si="6"/>
        <v>283</v>
      </c>
    </row>
    <row r="102" spans="1:7" x14ac:dyDescent="0.25">
      <c r="A102" s="22" t="str">
        <f t="shared" si="7"/>
        <v>Town of Greenburgh - 3</v>
      </c>
      <c r="B102" s="11">
        <v>40003</v>
      </c>
      <c r="C102" s="11">
        <v>529</v>
      </c>
      <c r="D102" s="11">
        <v>0</v>
      </c>
      <c r="E102" s="11">
        <f t="shared" si="8"/>
        <v>529</v>
      </c>
      <c r="F102" s="24">
        <f t="shared" si="9"/>
        <v>150</v>
      </c>
      <c r="G102" s="11">
        <f t="shared" si="6"/>
        <v>679</v>
      </c>
    </row>
    <row r="103" spans="1:7" x14ac:dyDescent="0.25">
      <c r="A103" s="22" t="str">
        <f t="shared" si="7"/>
        <v>Town of Greenburgh - 4</v>
      </c>
      <c r="B103" s="11">
        <v>40004</v>
      </c>
      <c r="C103" s="11">
        <v>86</v>
      </c>
      <c r="D103" s="11">
        <v>0</v>
      </c>
      <c r="E103" s="11">
        <f t="shared" si="8"/>
        <v>86</v>
      </c>
      <c r="F103" s="24">
        <f t="shared" si="9"/>
        <v>25</v>
      </c>
      <c r="G103" s="11">
        <f t="shared" si="6"/>
        <v>111</v>
      </c>
    </row>
    <row r="104" spans="1:7" x14ac:dyDescent="0.25">
      <c r="A104" s="22" t="str">
        <f t="shared" si="7"/>
        <v>Town of Greenburgh - 5</v>
      </c>
      <c r="B104" s="11">
        <v>40005</v>
      </c>
      <c r="C104" s="11">
        <v>444</v>
      </c>
      <c r="D104" s="11">
        <v>1</v>
      </c>
      <c r="E104" s="11">
        <f t="shared" si="8"/>
        <v>445</v>
      </c>
      <c r="F104" s="24">
        <f t="shared" si="9"/>
        <v>225</v>
      </c>
      <c r="G104" s="11">
        <f t="shared" si="6"/>
        <v>670</v>
      </c>
    </row>
    <row r="105" spans="1:7" x14ac:dyDescent="0.25">
      <c r="A105" s="22" t="str">
        <f t="shared" si="7"/>
        <v>Town of Greenburgh - 6</v>
      </c>
      <c r="B105" s="11">
        <v>40006</v>
      </c>
      <c r="C105" s="11">
        <v>178</v>
      </c>
      <c r="D105" s="11">
        <v>1</v>
      </c>
      <c r="E105" s="11">
        <f t="shared" si="8"/>
        <v>179</v>
      </c>
      <c r="F105" s="24">
        <f t="shared" si="9"/>
        <v>80</v>
      </c>
      <c r="G105" s="11">
        <f t="shared" si="6"/>
        <v>259</v>
      </c>
    </row>
    <row r="106" spans="1:7" x14ac:dyDescent="0.25">
      <c r="A106" s="22" t="str">
        <f t="shared" si="7"/>
        <v>Town of Greenburgh - 7</v>
      </c>
      <c r="B106" s="11">
        <v>40007</v>
      </c>
      <c r="C106" s="11">
        <v>256</v>
      </c>
      <c r="D106" s="11">
        <v>0</v>
      </c>
      <c r="E106" s="11">
        <f t="shared" si="8"/>
        <v>256</v>
      </c>
      <c r="F106" s="24">
        <f t="shared" si="9"/>
        <v>156</v>
      </c>
      <c r="G106" s="11">
        <f t="shared" si="6"/>
        <v>412</v>
      </c>
    </row>
    <row r="107" spans="1:7" x14ac:dyDescent="0.25">
      <c r="A107" s="22" t="str">
        <f t="shared" si="7"/>
        <v>Town of Greenburgh - 8</v>
      </c>
      <c r="B107" s="11">
        <v>40008</v>
      </c>
      <c r="C107" s="11">
        <v>406</v>
      </c>
      <c r="D107" s="11">
        <v>1</v>
      </c>
      <c r="E107" s="11">
        <f t="shared" si="8"/>
        <v>407</v>
      </c>
      <c r="F107" s="24">
        <f t="shared" si="9"/>
        <v>144</v>
      </c>
      <c r="G107" s="11">
        <f t="shared" si="6"/>
        <v>551</v>
      </c>
    </row>
    <row r="108" spans="1:7" x14ac:dyDescent="0.25">
      <c r="A108" s="22" t="str">
        <f t="shared" si="7"/>
        <v>Town of Greenburgh - 9</v>
      </c>
      <c r="B108" s="11">
        <v>40009</v>
      </c>
      <c r="C108" s="11">
        <v>383</v>
      </c>
      <c r="D108" s="11">
        <v>1</v>
      </c>
      <c r="E108" s="11">
        <f t="shared" si="8"/>
        <v>384</v>
      </c>
      <c r="F108" s="24">
        <f t="shared" si="9"/>
        <v>142</v>
      </c>
      <c r="G108" s="11">
        <f t="shared" si="6"/>
        <v>526</v>
      </c>
    </row>
    <row r="109" spans="1:7" x14ac:dyDescent="0.25">
      <c r="A109" s="22" t="str">
        <f t="shared" si="7"/>
        <v>Town of Greenburgh - 10</v>
      </c>
      <c r="B109" s="11">
        <v>40010</v>
      </c>
      <c r="C109" s="11">
        <v>451</v>
      </c>
      <c r="D109" s="11">
        <v>0</v>
      </c>
      <c r="E109" s="11">
        <f t="shared" si="8"/>
        <v>451</v>
      </c>
      <c r="F109" s="24">
        <f t="shared" si="9"/>
        <v>205</v>
      </c>
      <c r="G109" s="11">
        <f t="shared" si="6"/>
        <v>656</v>
      </c>
    </row>
    <row r="110" spans="1:7" x14ac:dyDescent="0.25">
      <c r="A110" s="22" t="str">
        <f t="shared" si="7"/>
        <v>Town of Greenburgh - 11</v>
      </c>
      <c r="B110" s="11">
        <v>40011</v>
      </c>
      <c r="C110" s="11">
        <v>216</v>
      </c>
      <c r="D110" s="11">
        <v>0</v>
      </c>
      <c r="E110" s="11">
        <f t="shared" si="8"/>
        <v>216</v>
      </c>
      <c r="F110" s="24">
        <f t="shared" si="9"/>
        <v>65</v>
      </c>
      <c r="G110" s="11">
        <f t="shared" si="6"/>
        <v>281</v>
      </c>
    </row>
    <row r="111" spans="1:7" x14ac:dyDescent="0.25">
      <c r="A111" s="22" t="str">
        <f t="shared" si="7"/>
        <v>Town of Greenburgh - 12</v>
      </c>
      <c r="B111" s="11">
        <v>40012</v>
      </c>
      <c r="C111" s="11">
        <v>268</v>
      </c>
      <c r="D111" s="11">
        <v>1</v>
      </c>
      <c r="E111" s="11">
        <f t="shared" si="8"/>
        <v>269</v>
      </c>
      <c r="F111" s="24">
        <f t="shared" si="9"/>
        <v>176</v>
      </c>
      <c r="G111" s="11">
        <f t="shared" si="6"/>
        <v>445</v>
      </c>
    </row>
    <row r="112" spans="1:7" x14ac:dyDescent="0.25">
      <c r="A112" s="22" t="str">
        <f t="shared" si="7"/>
        <v>Town of Greenburgh - 13</v>
      </c>
      <c r="B112" s="11">
        <v>40013</v>
      </c>
      <c r="C112" s="11">
        <v>540</v>
      </c>
      <c r="D112" s="11">
        <v>1</v>
      </c>
      <c r="E112" s="11">
        <f t="shared" si="8"/>
        <v>541</v>
      </c>
      <c r="F112" s="24">
        <f t="shared" si="9"/>
        <v>264</v>
      </c>
      <c r="G112" s="11">
        <f t="shared" si="6"/>
        <v>805</v>
      </c>
    </row>
    <row r="113" spans="1:7" x14ac:dyDescent="0.25">
      <c r="A113" s="22" t="str">
        <f t="shared" si="7"/>
        <v>Town of Greenburgh - 14</v>
      </c>
      <c r="B113" s="11">
        <v>40014</v>
      </c>
      <c r="C113" s="11">
        <v>359</v>
      </c>
      <c r="D113" s="11">
        <v>0</v>
      </c>
      <c r="E113" s="11">
        <f t="shared" si="8"/>
        <v>359</v>
      </c>
      <c r="F113" s="24">
        <f t="shared" si="9"/>
        <v>74</v>
      </c>
      <c r="G113" s="11">
        <f t="shared" si="6"/>
        <v>433</v>
      </c>
    </row>
    <row r="114" spans="1:7" x14ac:dyDescent="0.25">
      <c r="A114" s="22" t="str">
        <f t="shared" si="7"/>
        <v>Town of Greenburgh - 15</v>
      </c>
      <c r="B114" s="11">
        <v>40015</v>
      </c>
      <c r="C114" s="11">
        <v>382</v>
      </c>
      <c r="D114" s="11">
        <v>0</v>
      </c>
      <c r="E114" s="11">
        <f t="shared" si="8"/>
        <v>382</v>
      </c>
      <c r="F114" s="24">
        <f t="shared" si="9"/>
        <v>92</v>
      </c>
      <c r="G114" s="11">
        <f t="shared" si="6"/>
        <v>474</v>
      </c>
    </row>
    <row r="115" spans="1:7" x14ac:dyDescent="0.25">
      <c r="A115" s="22" t="str">
        <f t="shared" si="7"/>
        <v>Town of Greenburgh - 16</v>
      </c>
      <c r="B115" s="11">
        <v>40016</v>
      </c>
      <c r="C115" s="11">
        <v>380</v>
      </c>
      <c r="D115" s="11">
        <v>0</v>
      </c>
      <c r="E115" s="11">
        <f t="shared" si="8"/>
        <v>380</v>
      </c>
      <c r="F115" s="24">
        <f t="shared" si="9"/>
        <v>159</v>
      </c>
      <c r="G115" s="11">
        <f t="shared" si="6"/>
        <v>539</v>
      </c>
    </row>
    <row r="116" spans="1:7" x14ac:dyDescent="0.25">
      <c r="A116" s="22" t="str">
        <f t="shared" si="7"/>
        <v>Town of Greenburgh - 17</v>
      </c>
      <c r="B116" s="11">
        <v>40017</v>
      </c>
      <c r="C116" s="11">
        <v>299</v>
      </c>
      <c r="D116" s="11">
        <v>0</v>
      </c>
      <c r="E116" s="11">
        <f t="shared" si="8"/>
        <v>299</v>
      </c>
      <c r="F116" s="24">
        <f t="shared" si="9"/>
        <v>144</v>
      </c>
      <c r="G116" s="11">
        <f t="shared" si="6"/>
        <v>443</v>
      </c>
    </row>
    <row r="117" spans="1:7" x14ac:dyDescent="0.25">
      <c r="A117" s="22" t="str">
        <f t="shared" si="7"/>
        <v>Town of Greenburgh - 18</v>
      </c>
      <c r="B117" s="11">
        <v>40018</v>
      </c>
      <c r="C117" s="11">
        <v>460</v>
      </c>
      <c r="D117" s="11">
        <v>2</v>
      </c>
      <c r="E117" s="11">
        <f t="shared" si="8"/>
        <v>462</v>
      </c>
      <c r="F117" s="24">
        <f t="shared" si="9"/>
        <v>119</v>
      </c>
      <c r="G117" s="11">
        <f t="shared" si="6"/>
        <v>581</v>
      </c>
    </row>
    <row r="118" spans="1:7" x14ac:dyDescent="0.25">
      <c r="A118" s="22" t="str">
        <f t="shared" si="7"/>
        <v>Town of Greenburgh - 19</v>
      </c>
      <c r="B118" s="11">
        <v>40019</v>
      </c>
      <c r="C118" s="11">
        <v>490</v>
      </c>
      <c r="D118" s="11">
        <v>1</v>
      </c>
      <c r="E118" s="11">
        <f t="shared" si="8"/>
        <v>491</v>
      </c>
      <c r="F118" s="24">
        <f t="shared" si="9"/>
        <v>100</v>
      </c>
      <c r="G118" s="11">
        <f t="shared" si="6"/>
        <v>591</v>
      </c>
    </row>
    <row r="119" spans="1:7" x14ac:dyDescent="0.25">
      <c r="A119" s="22" t="str">
        <f t="shared" si="7"/>
        <v>Town of Greenburgh - 20</v>
      </c>
      <c r="B119" s="11">
        <v>40020</v>
      </c>
      <c r="C119" s="11">
        <v>333</v>
      </c>
      <c r="D119" s="11">
        <v>3</v>
      </c>
      <c r="E119" s="11">
        <f t="shared" si="8"/>
        <v>336</v>
      </c>
      <c r="F119" s="24">
        <f t="shared" si="9"/>
        <v>126</v>
      </c>
      <c r="G119" s="11">
        <f t="shared" si="6"/>
        <v>462</v>
      </c>
    </row>
    <row r="120" spans="1:7" x14ac:dyDescent="0.25">
      <c r="A120" s="22" t="str">
        <f t="shared" si="7"/>
        <v>Town of Greenburgh - 21</v>
      </c>
      <c r="B120" s="11">
        <v>40021</v>
      </c>
      <c r="C120" s="11">
        <v>291</v>
      </c>
      <c r="D120" s="11">
        <v>1</v>
      </c>
      <c r="E120" s="11">
        <f t="shared" si="8"/>
        <v>292</v>
      </c>
      <c r="F120" s="24">
        <f t="shared" si="9"/>
        <v>79</v>
      </c>
      <c r="G120" s="11">
        <f t="shared" si="6"/>
        <v>371</v>
      </c>
    </row>
    <row r="121" spans="1:7" x14ac:dyDescent="0.25">
      <c r="A121" s="22" t="str">
        <f t="shared" si="7"/>
        <v>Town of Greenburgh - 22</v>
      </c>
      <c r="B121" s="11">
        <v>40022</v>
      </c>
      <c r="C121" s="11">
        <v>255</v>
      </c>
      <c r="D121" s="11">
        <v>1</v>
      </c>
      <c r="E121" s="11">
        <f t="shared" si="8"/>
        <v>256</v>
      </c>
      <c r="F121" s="24">
        <f t="shared" si="9"/>
        <v>78</v>
      </c>
      <c r="G121" s="11">
        <f t="shared" si="6"/>
        <v>334</v>
      </c>
    </row>
    <row r="122" spans="1:7" x14ac:dyDescent="0.25">
      <c r="A122" s="22" t="str">
        <f t="shared" si="7"/>
        <v>Town of Greenburgh - 23</v>
      </c>
      <c r="B122" s="11">
        <v>40023</v>
      </c>
      <c r="C122" s="11">
        <v>664</v>
      </c>
      <c r="D122" s="11">
        <v>0</v>
      </c>
      <c r="E122" s="11">
        <f t="shared" si="8"/>
        <v>664</v>
      </c>
      <c r="F122" s="24">
        <f t="shared" si="9"/>
        <v>126</v>
      </c>
      <c r="G122" s="11">
        <f t="shared" si="6"/>
        <v>790</v>
      </c>
    </row>
    <row r="123" spans="1:7" x14ac:dyDescent="0.25">
      <c r="A123" s="22" t="str">
        <f t="shared" si="7"/>
        <v>Town of Greenburgh - 24</v>
      </c>
      <c r="B123" s="11">
        <v>40024</v>
      </c>
      <c r="C123" s="11">
        <v>447</v>
      </c>
      <c r="D123" s="11">
        <v>1</v>
      </c>
      <c r="E123" s="11">
        <f t="shared" si="8"/>
        <v>448</v>
      </c>
      <c r="F123" s="24">
        <f t="shared" si="9"/>
        <v>199</v>
      </c>
      <c r="G123" s="11">
        <f t="shared" si="6"/>
        <v>647</v>
      </c>
    </row>
    <row r="124" spans="1:7" x14ac:dyDescent="0.25">
      <c r="A124" s="22" t="str">
        <f t="shared" si="7"/>
        <v>Town of Greenburgh - 25</v>
      </c>
      <c r="B124" s="11">
        <v>40025</v>
      </c>
      <c r="C124" s="11">
        <v>404</v>
      </c>
      <c r="D124" s="11">
        <v>1</v>
      </c>
      <c r="E124" s="11">
        <f t="shared" si="8"/>
        <v>405</v>
      </c>
      <c r="F124" s="24">
        <f t="shared" si="9"/>
        <v>151</v>
      </c>
      <c r="G124" s="11">
        <f t="shared" si="6"/>
        <v>556</v>
      </c>
    </row>
    <row r="125" spans="1:7" x14ac:dyDescent="0.25">
      <c r="A125" s="22" t="str">
        <f t="shared" si="7"/>
        <v>Town of Greenburgh - 26</v>
      </c>
      <c r="B125" s="11">
        <v>40026</v>
      </c>
      <c r="C125" s="11">
        <v>373</v>
      </c>
      <c r="D125" s="11">
        <v>2</v>
      </c>
      <c r="E125" s="11">
        <f t="shared" si="8"/>
        <v>375</v>
      </c>
      <c r="F125" s="24">
        <f t="shared" si="9"/>
        <v>209</v>
      </c>
      <c r="G125" s="11">
        <f t="shared" si="6"/>
        <v>584</v>
      </c>
    </row>
    <row r="126" spans="1:7" x14ac:dyDescent="0.25">
      <c r="A126" s="22" t="str">
        <f t="shared" si="7"/>
        <v>Town of Greenburgh - 27</v>
      </c>
      <c r="B126" s="11">
        <v>40027</v>
      </c>
      <c r="C126" s="11">
        <v>248</v>
      </c>
      <c r="D126" s="11">
        <v>0</v>
      </c>
      <c r="E126" s="11">
        <f t="shared" si="8"/>
        <v>248</v>
      </c>
      <c r="F126" s="24">
        <f t="shared" si="9"/>
        <v>145</v>
      </c>
      <c r="G126" s="11">
        <f t="shared" si="6"/>
        <v>393</v>
      </c>
    </row>
    <row r="127" spans="1:7" x14ac:dyDescent="0.25">
      <c r="A127" s="22" t="str">
        <f t="shared" si="7"/>
        <v>Town of Greenburgh - 28</v>
      </c>
      <c r="B127" s="11">
        <v>40028</v>
      </c>
      <c r="C127" s="11">
        <v>136</v>
      </c>
      <c r="D127" s="11">
        <v>0</v>
      </c>
      <c r="E127" s="11">
        <f t="shared" si="8"/>
        <v>136</v>
      </c>
      <c r="F127" s="24">
        <f t="shared" si="9"/>
        <v>77</v>
      </c>
      <c r="G127" s="11">
        <f t="shared" si="6"/>
        <v>213</v>
      </c>
    </row>
    <row r="128" spans="1:7" x14ac:dyDescent="0.25">
      <c r="A128" s="22" t="str">
        <f t="shared" si="7"/>
        <v>Town of Greenburgh - 29</v>
      </c>
      <c r="B128" s="11">
        <v>40029</v>
      </c>
      <c r="C128" s="11">
        <v>70</v>
      </c>
      <c r="D128" s="11">
        <v>1</v>
      </c>
      <c r="E128" s="11">
        <f t="shared" si="8"/>
        <v>71</v>
      </c>
      <c r="F128" s="24">
        <f t="shared" si="9"/>
        <v>64</v>
      </c>
      <c r="G128" s="11">
        <f t="shared" si="6"/>
        <v>135</v>
      </c>
    </row>
    <row r="129" spans="1:7" x14ac:dyDescent="0.25">
      <c r="A129" s="22" t="str">
        <f t="shared" si="7"/>
        <v>Town of Greenburgh - 30</v>
      </c>
      <c r="B129" s="11">
        <v>40030</v>
      </c>
      <c r="C129" s="11">
        <v>433</v>
      </c>
      <c r="D129" s="11">
        <v>2</v>
      </c>
      <c r="E129" s="11">
        <f t="shared" si="8"/>
        <v>435</v>
      </c>
      <c r="F129" s="24">
        <f t="shared" si="9"/>
        <v>219</v>
      </c>
      <c r="G129" s="11">
        <f t="shared" si="6"/>
        <v>654</v>
      </c>
    </row>
    <row r="130" spans="1:7" x14ac:dyDescent="0.25">
      <c r="A130" s="22" t="str">
        <f t="shared" si="7"/>
        <v>Town of Greenburgh - 31</v>
      </c>
      <c r="B130" s="11">
        <v>40031</v>
      </c>
      <c r="C130" s="11">
        <v>491</v>
      </c>
      <c r="D130" s="11">
        <v>0</v>
      </c>
      <c r="E130" s="11">
        <f t="shared" si="8"/>
        <v>491</v>
      </c>
      <c r="F130" s="24">
        <f t="shared" si="9"/>
        <v>193</v>
      </c>
      <c r="G130" s="11">
        <f t="shared" si="6"/>
        <v>684</v>
      </c>
    </row>
    <row r="131" spans="1:7" x14ac:dyDescent="0.25">
      <c r="A131" s="22" t="str">
        <f t="shared" si="7"/>
        <v>Town of Greenburgh - 32</v>
      </c>
      <c r="B131" s="11">
        <v>40032</v>
      </c>
      <c r="C131" s="11">
        <v>251</v>
      </c>
      <c r="D131" s="11">
        <v>1</v>
      </c>
      <c r="E131" s="11">
        <f t="shared" si="8"/>
        <v>252</v>
      </c>
      <c r="F131" s="24">
        <f t="shared" si="9"/>
        <v>107</v>
      </c>
      <c r="G131" s="11">
        <f t="shared" si="6"/>
        <v>359</v>
      </c>
    </row>
    <row r="132" spans="1:7" x14ac:dyDescent="0.25">
      <c r="A132" s="22" t="str">
        <f t="shared" si="7"/>
        <v>Town of Greenburgh - 33</v>
      </c>
      <c r="B132" s="11">
        <v>40033</v>
      </c>
      <c r="C132" s="11">
        <v>401</v>
      </c>
      <c r="D132" s="11">
        <v>1</v>
      </c>
      <c r="E132" s="11">
        <f t="shared" si="8"/>
        <v>402</v>
      </c>
      <c r="F132" s="24">
        <f t="shared" si="9"/>
        <v>197</v>
      </c>
      <c r="G132" s="11">
        <f t="shared" si="6"/>
        <v>599</v>
      </c>
    </row>
    <row r="133" spans="1:7" x14ac:dyDescent="0.25">
      <c r="A133" s="22" t="str">
        <f t="shared" si="7"/>
        <v>Town of Greenburgh - 34</v>
      </c>
      <c r="B133" s="11">
        <v>40034</v>
      </c>
      <c r="C133" s="11">
        <v>480</v>
      </c>
      <c r="D133" s="11">
        <v>4</v>
      </c>
      <c r="E133" s="11">
        <f t="shared" si="8"/>
        <v>484</v>
      </c>
      <c r="F133" s="24">
        <f t="shared" si="9"/>
        <v>147</v>
      </c>
      <c r="G133" s="11">
        <f t="shared" si="6"/>
        <v>631</v>
      </c>
    </row>
    <row r="134" spans="1:7" x14ac:dyDescent="0.25">
      <c r="A134" s="22" t="str">
        <f t="shared" si="7"/>
        <v>Town of Greenburgh - 35</v>
      </c>
      <c r="B134" s="11">
        <v>40035</v>
      </c>
      <c r="C134" s="11">
        <v>394</v>
      </c>
      <c r="D134" s="11">
        <v>0</v>
      </c>
      <c r="E134" s="11">
        <f t="shared" si="8"/>
        <v>394</v>
      </c>
      <c r="F134" s="24">
        <f t="shared" si="9"/>
        <v>120</v>
      </c>
      <c r="G134" s="11">
        <f t="shared" ref="G134:G198" si="10">VLOOKUP(B134,KEY,2,FALSE)</f>
        <v>514</v>
      </c>
    </row>
    <row r="135" spans="1:7" x14ac:dyDescent="0.25">
      <c r="A135" s="22" t="str">
        <f t="shared" si="7"/>
        <v>Town of Greenburgh - 36</v>
      </c>
      <c r="B135" s="11">
        <v>40036</v>
      </c>
      <c r="C135" s="11">
        <v>249</v>
      </c>
      <c r="D135" s="11">
        <v>1</v>
      </c>
      <c r="E135" s="11">
        <f t="shared" si="8"/>
        <v>250</v>
      </c>
      <c r="F135" s="24">
        <f t="shared" si="9"/>
        <v>115</v>
      </c>
      <c r="G135" s="11">
        <f t="shared" si="10"/>
        <v>365</v>
      </c>
    </row>
    <row r="136" spans="1:7" x14ac:dyDescent="0.25">
      <c r="A136" s="22" t="str">
        <f t="shared" ref="A136:A200" si="11">VLOOKUP(B136,KEY,3,FALSE)</f>
        <v>Town of Greenburgh - 37</v>
      </c>
      <c r="B136" s="11">
        <v>40037</v>
      </c>
      <c r="C136" s="11">
        <v>324</v>
      </c>
      <c r="D136" s="11">
        <v>1</v>
      </c>
      <c r="E136" s="11">
        <f t="shared" si="8"/>
        <v>325</v>
      </c>
      <c r="F136" s="24">
        <f t="shared" si="9"/>
        <v>172</v>
      </c>
      <c r="G136" s="11">
        <f t="shared" si="10"/>
        <v>497</v>
      </c>
    </row>
    <row r="137" spans="1:7" x14ac:dyDescent="0.25">
      <c r="A137" s="22" t="str">
        <f t="shared" si="11"/>
        <v>Town of Greenburgh - 38</v>
      </c>
      <c r="B137" s="11">
        <v>40038</v>
      </c>
      <c r="C137" s="11">
        <v>146</v>
      </c>
      <c r="D137" s="11">
        <v>0</v>
      </c>
      <c r="E137" s="11">
        <f t="shared" si="8"/>
        <v>146</v>
      </c>
      <c r="F137" s="24">
        <f t="shared" si="9"/>
        <v>76</v>
      </c>
      <c r="G137" s="11">
        <f t="shared" si="10"/>
        <v>222</v>
      </c>
    </row>
    <row r="138" spans="1:7" x14ac:dyDescent="0.25">
      <c r="A138" s="22" t="str">
        <f t="shared" si="11"/>
        <v>Town of Greenburgh - 39</v>
      </c>
      <c r="B138" s="11">
        <v>40039</v>
      </c>
      <c r="C138" s="11">
        <v>285</v>
      </c>
      <c r="D138" s="11">
        <v>1</v>
      </c>
      <c r="E138" s="11">
        <f t="shared" si="8"/>
        <v>286</v>
      </c>
      <c r="F138" s="24">
        <f t="shared" si="9"/>
        <v>132</v>
      </c>
      <c r="G138" s="11">
        <f t="shared" si="10"/>
        <v>418</v>
      </c>
    </row>
    <row r="139" spans="1:7" x14ac:dyDescent="0.25">
      <c r="A139" s="22" t="str">
        <f t="shared" si="11"/>
        <v>Town of Greenburgh - 40</v>
      </c>
      <c r="B139" s="11">
        <v>40040</v>
      </c>
      <c r="C139" s="11">
        <v>259</v>
      </c>
      <c r="D139" s="11">
        <v>1</v>
      </c>
      <c r="E139" s="11">
        <f t="shared" si="8"/>
        <v>260</v>
      </c>
      <c r="F139" s="24">
        <f t="shared" si="9"/>
        <v>180</v>
      </c>
      <c r="G139" s="11">
        <f t="shared" si="10"/>
        <v>440</v>
      </c>
    </row>
    <row r="140" spans="1:7" x14ac:dyDescent="0.25">
      <c r="A140" s="22" t="str">
        <f t="shared" si="11"/>
        <v>Town of Greenburgh - 41</v>
      </c>
      <c r="B140" s="11">
        <v>40041</v>
      </c>
      <c r="C140" s="11">
        <v>293</v>
      </c>
      <c r="D140" s="11">
        <v>0</v>
      </c>
      <c r="E140" s="11">
        <f t="shared" si="8"/>
        <v>293</v>
      </c>
      <c r="F140" s="24">
        <f t="shared" si="9"/>
        <v>135</v>
      </c>
      <c r="G140" s="11">
        <f t="shared" si="10"/>
        <v>428</v>
      </c>
    </row>
    <row r="141" spans="1:7" x14ac:dyDescent="0.25">
      <c r="A141" s="22" t="str">
        <f t="shared" si="11"/>
        <v>Town of Greenburgh - 42</v>
      </c>
      <c r="B141" s="11">
        <v>40042</v>
      </c>
      <c r="C141" s="11">
        <v>324</v>
      </c>
      <c r="D141" s="11">
        <v>1</v>
      </c>
      <c r="E141" s="11">
        <f t="shared" si="8"/>
        <v>325</v>
      </c>
      <c r="F141" s="24">
        <f t="shared" si="9"/>
        <v>104</v>
      </c>
      <c r="G141" s="11">
        <f t="shared" si="10"/>
        <v>429</v>
      </c>
    </row>
    <row r="142" spans="1:7" x14ac:dyDescent="0.25">
      <c r="A142" s="22" t="str">
        <f t="shared" si="11"/>
        <v>Town of Greenburgh - 43</v>
      </c>
      <c r="B142" s="11">
        <v>40043</v>
      </c>
      <c r="C142" s="11">
        <v>208</v>
      </c>
      <c r="D142" s="11">
        <v>2</v>
      </c>
      <c r="E142" s="11">
        <f t="shared" si="8"/>
        <v>210</v>
      </c>
      <c r="F142" s="24">
        <f t="shared" si="9"/>
        <v>94</v>
      </c>
      <c r="G142" s="11">
        <f t="shared" si="10"/>
        <v>304</v>
      </c>
    </row>
    <row r="143" spans="1:7" x14ac:dyDescent="0.25">
      <c r="A143" s="22" t="str">
        <f t="shared" si="11"/>
        <v>Town of Greenburgh - 44</v>
      </c>
      <c r="B143" s="11">
        <v>40044</v>
      </c>
      <c r="C143" s="11">
        <v>344</v>
      </c>
      <c r="D143" s="11">
        <v>2</v>
      </c>
      <c r="E143" s="11">
        <f t="shared" si="8"/>
        <v>346</v>
      </c>
      <c r="F143" s="24">
        <f t="shared" si="9"/>
        <v>106</v>
      </c>
      <c r="G143" s="11">
        <f t="shared" si="10"/>
        <v>452</v>
      </c>
    </row>
    <row r="144" spans="1:7" x14ac:dyDescent="0.25">
      <c r="A144" s="22" t="str">
        <f t="shared" si="11"/>
        <v>Town of Greenburgh - 45</v>
      </c>
      <c r="B144" s="11">
        <v>40045</v>
      </c>
      <c r="C144" s="11">
        <v>145</v>
      </c>
      <c r="D144" s="11">
        <v>0</v>
      </c>
      <c r="E144" s="11">
        <f t="shared" si="8"/>
        <v>145</v>
      </c>
      <c r="F144" s="24">
        <f t="shared" si="9"/>
        <v>47</v>
      </c>
      <c r="G144" s="11">
        <f t="shared" si="10"/>
        <v>192</v>
      </c>
    </row>
    <row r="145" spans="1:7" x14ac:dyDescent="0.25">
      <c r="A145" s="22" t="str">
        <f t="shared" si="11"/>
        <v>Town of Greenburgh - 46</v>
      </c>
      <c r="B145" s="11">
        <v>40046</v>
      </c>
      <c r="C145" s="11">
        <v>335</v>
      </c>
      <c r="D145" s="11">
        <v>1</v>
      </c>
      <c r="E145" s="11">
        <f t="shared" si="8"/>
        <v>336</v>
      </c>
      <c r="F145" s="24">
        <f t="shared" si="9"/>
        <v>72</v>
      </c>
      <c r="G145" s="11">
        <f t="shared" si="10"/>
        <v>408</v>
      </c>
    </row>
    <row r="146" spans="1:7" x14ac:dyDescent="0.25">
      <c r="A146" s="22" t="str">
        <f t="shared" si="11"/>
        <v>Town of Greenburgh - 47</v>
      </c>
      <c r="B146" s="11">
        <v>40047</v>
      </c>
      <c r="C146" s="11">
        <v>225</v>
      </c>
      <c r="D146" s="11">
        <v>0</v>
      </c>
      <c r="E146" s="11">
        <f t="shared" si="8"/>
        <v>225</v>
      </c>
      <c r="F146" s="24">
        <f t="shared" si="9"/>
        <v>43</v>
      </c>
      <c r="G146" s="11">
        <f t="shared" si="10"/>
        <v>268</v>
      </c>
    </row>
    <row r="147" spans="1:7" x14ac:dyDescent="0.25">
      <c r="A147" s="22" t="str">
        <f t="shared" si="11"/>
        <v>Town of Greenburgh - 48</v>
      </c>
      <c r="B147" s="11">
        <v>40048</v>
      </c>
      <c r="C147" s="11">
        <v>353</v>
      </c>
      <c r="D147" s="11">
        <v>5</v>
      </c>
      <c r="E147" s="11">
        <f t="shared" si="8"/>
        <v>358</v>
      </c>
      <c r="F147" s="24">
        <f t="shared" si="9"/>
        <v>229</v>
      </c>
      <c r="G147" s="11">
        <f t="shared" si="10"/>
        <v>587</v>
      </c>
    </row>
    <row r="148" spans="1:7" x14ac:dyDescent="0.25">
      <c r="A148" s="22" t="str">
        <f t="shared" si="11"/>
        <v>Town of Greenburgh - 49</v>
      </c>
      <c r="B148" s="11">
        <v>40049</v>
      </c>
      <c r="C148" s="11">
        <v>366</v>
      </c>
      <c r="D148" s="11">
        <v>1</v>
      </c>
      <c r="E148" s="11">
        <f t="shared" si="8"/>
        <v>367</v>
      </c>
      <c r="F148" s="24">
        <f t="shared" si="9"/>
        <v>187</v>
      </c>
      <c r="G148" s="11">
        <f t="shared" si="10"/>
        <v>554</v>
      </c>
    </row>
    <row r="149" spans="1:7" x14ac:dyDescent="0.25">
      <c r="A149" s="22" t="str">
        <f t="shared" si="11"/>
        <v>Town of Greenburgh - 50</v>
      </c>
      <c r="B149" s="11">
        <v>40050</v>
      </c>
      <c r="C149" s="11">
        <v>425</v>
      </c>
      <c r="D149" s="11">
        <v>3</v>
      </c>
      <c r="E149" s="11">
        <f t="shared" si="8"/>
        <v>428</v>
      </c>
      <c r="F149" s="24">
        <f t="shared" si="9"/>
        <v>245</v>
      </c>
      <c r="G149" s="11">
        <f t="shared" si="10"/>
        <v>673</v>
      </c>
    </row>
    <row r="150" spans="1:7" x14ac:dyDescent="0.25">
      <c r="A150" s="22" t="str">
        <f t="shared" si="11"/>
        <v>Town of Greenburgh - 51</v>
      </c>
      <c r="B150" s="11">
        <v>40051</v>
      </c>
      <c r="C150" s="11">
        <v>156</v>
      </c>
      <c r="D150" s="11">
        <v>0</v>
      </c>
      <c r="E150" s="11">
        <f t="shared" ref="E150:E216" si="12">SUM(C150:D150)</f>
        <v>156</v>
      </c>
      <c r="F150" s="24">
        <f t="shared" ref="F150:F216" si="13">SUM(G150-E150)</f>
        <v>108</v>
      </c>
      <c r="G150" s="11">
        <f t="shared" si="10"/>
        <v>264</v>
      </c>
    </row>
    <row r="151" spans="1:7" x14ac:dyDescent="0.25">
      <c r="A151" s="22" t="str">
        <f t="shared" si="11"/>
        <v>Town of Greenburgh - 52</v>
      </c>
      <c r="B151" s="11">
        <v>40052</v>
      </c>
      <c r="C151" s="11">
        <v>387</v>
      </c>
      <c r="D151" s="11">
        <v>2</v>
      </c>
      <c r="E151" s="11">
        <f t="shared" si="12"/>
        <v>389</v>
      </c>
      <c r="F151" s="24">
        <f t="shared" si="13"/>
        <v>183</v>
      </c>
      <c r="G151" s="11">
        <f t="shared" si="10"/>
        <v>572</v>
      </c>
    </row>
    <row r="152" spans="1:7" x14ac:dyDescent="0.25">
      <c r="A152" s="22" t="str">
        <f t="shared" si="11"/>
        <v>Town of Greenburgh - 53</v>
      </c>
      <c r="B152" s="11">
        <v>40053</v>
      </c>
      <c r="C152" s="11">
        <v>367</v>
      </c>
      <c r="D152" s="11">
        <v>0</v>
      </c>
      <c r="E152" s="11">
        <f t="shared" si="12"/>
        <v>367</v>
      </c>
      <c r="F152" s="24">
        <f t="shared" si="13"/>
        <v>112</v>
      </c>
      <c r="G152" s="11">
        <f t="shared" si="10"/>
        <v>479</v>
      </c>
    </row>
    <row r="153" spans="1:7" x14ac:dyDescent="0.25">
      <c r="A153" s="22" t="str">
        <f t="shared" si="11"/>
        <v>Town of Greenburgh - 54</v>
      </c>
      <c r="B153" s="11">
        <v>40054</v>
      </c>
      <c r="C153" s="11">
        <v>190</v>
      </c>
      <c r="D153" s="11">
        <v>2</v>
      </c>
      <c r="E153" s="11">
        <f t="shared" si="12"/>
        <v>192</v>
      </c>
      <c r="F153" s="24">
        <f t="shared" si="13"/>
        <v>118</v>
      </c>
      <c r="G153" s="11">
        <f t="shared" si="10"/>
        <v>310</v>
      </c>
    </row>
    <row r="154" spans="1:7" x14ac:dyDescent="0.25">
      <c r="A154" s="22" t="str">
        <f t="shared" si="11"/>
        <v>Town of Greenburgh - 55</v>
      </c>
      <c r="B154" s="11">
        <v>40055</v>
      </c>
      <c r="C154" s="11">
        <v>303</v>
      </c>
      <c r="D154" s="11">
        <v>0</v>
      </c>
      <c r="E154" s="11">
        <f t="shared" si="12"/>
        <v>303</v>
      </c>
      <c r="F154" s="24">
        <f t="shared" si="13"/>
        <v>127</v>
      </c>
      <c r="G154" s="11">
        <f t="shared" si="10"/>
        <v>430</v>
      </c>
    </row>
    <row r="155" spans="1:7" x14ac:dyDescent="0.25">
      <c r="A155" s="22" t="str">
        <f t="shared" si="11"/>
        <v>Town of Greenburgh - 56</v>
      </c>
      <c r="B155" s="11">
        <v>40056</v>
      </c>
      <c r="C155" s="11">
        <v>328</v>
      </c>
      <c r="D155" s="11">
        <v>0</v>
      </c>
      <c r="E155" s="11">
        <f t="shared" si="12"/>
        <v>328</v>
      </c>
      <c r="F155" s="24">
        <f t="shared" si="13"/>
        <v>102</v>
      </c>
      <c r="G155" s="11">
        <f t="shared" si="10"/>
        <v>430</v>
      </c>
    </row>
    <row r="156" spans="1:7" x14ac:dyDescent="0.25">
      <c r="A156" s="22" t="str">
        <f t="shared" si="11"/>
        <v>Town of Greenburgh - 57</v>
      </c>
      <c r="B156" s="11">
        <v>40057</v>
      </c>
      <c r="C156" s="11">
        <v>344</v>
      </c>
      <c r="D156" s="11">
        <v>3</v>
      </c>
      <c r="E156" s="11">
        <f t="shared" si="12"/>
        <v>347</v>
      </c>
      <c r="F156" s="24">
        <f t="shared" si="13"/>
        <v>146</v>
      </c>
      <c r="G156" s="11">
        <f t="shared" si="10"/>
        <v>493</v>
      </c>
    </row>
    <row r="157" spans="1:7" x14ac:dyDescent="0.25">
      <c r="A157" s="22" t="str">
        <f t="shared" si="11"/>
        <v>Town of Greenburgh - 58</v>
      </c>
      <c r="B157" s="11">
        <v>40058</v>
      </c>
      <c r="C157" s="11">
        <v>404</v>
      </c>
      <c r="D157" s="11">
        <v>0</v>
      </c>
      <c r="E157" s="11">
        <f t="shared" si="12"/>
        <v>404</v>
      </c>
      <c r="F157" s="24">
        <f t="shared" si="13"/>
        <v>182</v>
      </c>
      <c r="G157" s="11">
        <f t="shared" si="10"/>
        <v>586</v>
      </c>
    </row>
    <row r="158" spans="1:7" x14ac:dyDescent="0.25">
      <c r="A158" s="22" t="str">
        <f t="shared" si="11"/>
        <v>Town of Greenburgh - 59</v>
      </c>
      <c r="B158" s="11">
        <v>40059</v>
      </c>
      <c r="C158" s="11">
        <v>416</v>
      </c>
      <c r="D158" s="11">
        <v>0</v>
      </c>
      <c r="E158" s="11">
        <f t="shared" si="12"/>
        <v>416</v>
      </c>
      <c r="F158" s="24">
        <f t="shared" si="13"/>
        <v>99</v>
      </c>
      <c r="G158" s="11">
        <f t="shared" si="10"/>
        <v>515</v>
      </c>
    </row>
    <row r="159" spans="1:7" x14ac:dyDescent="0.25">
      <c r="A159" s="22" t="str">
        <f t="shared" si="11"/>
        <v>Town of Greenburgh - 60</v>
      </c>
      <c r="B159" s="11">
        <v>40060</v>
      </c>
      <c r="C159" s="11">
        <v>387</v>
      </c>
      <c r="D159" s="11">
        <v>1</v>
      </c>
      <c r="E159" s="11">
        <f t="shared" si="12"/>
        <v>388</v>
      </c>
      <c r="F159" s="24">
        <f t="shared" si="13"/>
        <v>91</v>
      </c>
      <c r="G159" s="11">
        <f t="shared" si="10"/>
        <v>479</v>
      </c>
    </row>
    <row r="160" spans="1:7" x14ac:dyDescent="0.25">
      <c r="A160" s="22" t="str">
        <f t="shared" si="11"/>
        <v>Town of Greenburgh - 61</v>
      </c>
      <c r="B160" s="11">
        <v>40061</v>
      </c>
      <c r="C160" s="11">
        <v>291</v>
      </c>
      <c r="D160" s="11">
        <v>3</v>
      </c>
      <c r="E160" s="11">
        <f t="shared" si="12"/>
        <v>294</v>
      </c>
      <c r="F160" s="24">
        <f t="shared" si="13"/>
        <v>129</v>
      </c>
      <c r="G160" s="11">
        <f t="shared" si="10"/>
        <v>423</v>
      </c>
    </row>
    <row r="161" spans="1:7" x14ac:dyDescent="0.25">
      <c r="A161" s="22" t="str">
        <f t="shared" si="11"/>
        <v>Town of Greenburgh - 62</v>
      </c>
      <c r="B161" s="11">
        <v>40062</v>
      </c>
      <c r="C161" s="11">
        <v>373</v>
      </c>
      <c r="D161" s="11">
        <v>0</v>
      </c>
      <c r="E161" s="11">
        <f t="shared" si="12"/>
        <v>373</v>
      </c>
      <c r="F161" s="24">
        <f t="shared" si="13"/>
        <v>103</v>
      </c>
      <c r="G161" s="11">
        <f t="shared" si="10"/>
        <v>476</v>
      </c>
    </row>
    <row r="162" spans="1:7" x14ac:dyDescent="0.25">
      <c r="A162" s="22" t="str">
        <f t="shared" si="11"/>
        <v>Town of Greenburgh - 63</v>
      </c>
      <c r="B162" s="11">
        <v>40063</v>
      </c>
      <c r="C162" s="11">
        <v>436</v>
      </c>
      <c r="D162" s="11">
        <v>3</v>
      </c>
      <c r="E162" s="11">
        <f t="shared" si="12"/>
        <v>439</v>
      </c>
      <c r="F162" s="24">
        <f t="shared" si="13"/>
        <v>107</v>
      </c>
      <c r="G162" s="11">
        <f t="shared" si="10"/>
        <v>546</v>
      </c>
    </row>
    <row r="163" spans="1:7" x14ac:dyDescent="0.25">
      <c r="A163" s="22" t="str">
        <f t="shared" si="11"/>
        <v>Town of Greenburgh - 64</v>
      </c>
      <c r="B163" s="11">
        <v>40064</v>
      </c>
      <c r="C163" s="11">
        <v>384</v>
      </c>
      <c r="D163" s="11">
        <v>0</v>
      </c>
      <c r="E163" s="11">
        <f t="shared" si="12"/>
        <v>384</v>
      </c>
      <c r="F163" s="24">
        <f t="shared" si="13"/>
        <v>86</v>
      </c>
      <c r="G163" s="11">
        <f t="shared" si="10"/>
        <v>470</v>
      </c>
    </row>
    <row r="164" spans="1:7" x14ac:dyDescent="0.25">
      <c r="A164" s="22" t="str">
        <f t="shared" si="11"/>
        <v>Town of Greenburgh - 65</v>
      </c>
      <c r="B164" s="11">
        <v>40065</v>
      </c>
      <c r="C164" s="11">
        <v>332</v>
      </c>
      <c r="D164" s="11">
        <v>0</v>
      </c>
      <c r="E164" s="11">
        <f t="shared" si="12"/>
        <v>332</v>
      </c>
      <c r="F164" s="24">
        <f t="shared" si="13"/>
        <v>188</v>
      </c>
      <c r="G164" s="11">
        <f t="shared" si="10"/>
        <v>520</v>
      </c>
    </row>
    <row r="165" spans="1:7" x14ac:dyDescent="0.25">
      <c r="A165" s="22" t="str">
        <f t="shared" si="11"/>
        <v>Town of Greenburgh - 66</v>
      </c>
      <c r="B165" s="11">
        <v>40066</v>
      </c>
      <c r="C165" s="11">
        <v>188</v>
      </c>
      <c r="D165" s="11">
        <v>2</v>
      </c>
      <c r="E165" s="11">
        <f t="shared" si="12"/>
        <v>190</v>
      </c>
      <c r="F165" s="24">
        <f t="shared" si="13"/>
        <v>122</v>
      </c>
      <c r="G165" s="11">
        <f t="shared" si="10"/>
        <v>312</v>
      </c>
    </row>
    <row r="166" spans="1:7" x14ac:dyDescent="0.25">
      <c r="A166" s="22" t="str">
        <f t="shared" si="11"/>
        <v>Town of Greenburgh - 67</v>
      </c>
      <c r="B166" s="11">
        <v>40067</v>
      </c>
      <c r="C166" s="11">
        <v>409</v>
      </c>
      <c r="D166" s="11">
        <v>1</v>
      </c>
      <c r="E166" s="11">
        <f t="shared" si="12"/>
        <v>410</v>
      </c>
      <c r="F166" s="24">
        <f t="shared" si="13"/>
        <v>172</v>
      </c>
      <c r="G166" s="11">
        <f t="shared" si="10"/>
        <v>582</v>
      </c>
    </row>
    <row r="167" spans="1:7" x14ac:dyDescent="0.25">
      <c r="A167" s="22" t="str">
        <f t="shared" si="11"/>
        <v>Town of Greenburgh - 68</v>
      </c>
      <c r="B167" s="11">
        <v>40068</v>
      </c>
      <c r="C167" s="11">
        <v>237</v>
      </c>
      <c r="D167" s="11">
        <v>0</v>
      </c>
      <c r="E167" s="11">
        <f t="shared" si="12"/>
        <v>237</v>
      </c>
      <c r="F167" s="24">
        <f t="shared" si="13"/>
        <v>129</v>
      </c>
      <c r="G167" s="11">
        <f t="shared" si="10"/>
        <v>366</v>
      </c>
    </row>
    <row r="168" spans="1:7" x14ac:dyDescent="0.25">
      <c r="A168" s="22" t="str">
        <f t="shared" si="11"/>
        <v>Town of Greenburgh - 69</v>
      </c>
      <c r="B168" s="11">
        <v>40069</v>
      </c>
      <c r="C168" s="11">
        <v>370</v>
      </c>
      <c r="D168" s="11">
        <v>5</v>
      </c>
      <c r="E168" s="11">
        <f t="shared" si="12"/>
        <v>375</v>
      </c>
      <c r="F168" s="24">
        <f t="shared" si="13"/>
        <v>135</v>
      </c>
      <c r="G168" s="11">
        <f t="shared" si="10"/>
        <v>510</v>
      </c>
    </row>
    <row r="169" spans="1:7" x14ac:dyDescent="0.25">
      <c r="A169" s="22" t="str">
        <f t="shared" si="11"/>
        <v>Town of Greenburgh - 70</v>
      </c>
      <c r="B169" s="11">
        <v>40070</v>
      </c>
      <c r="C169" s="11">
        <v>298</v>
      </c>
      <c r="D169" s="11">
        <v>0</v>
      </c>
      <c r="E169" s="11">
        <f t="shared" si="12"/>
        <v>298</v>
      </c>
      <c r="F169" s="24">
        <f t="shared" si="13"/>
        <v>144</v>
      </c>
      <c r="G169" s="11">
        <f t="shared" si="10"/>
        <v>442</v>
      </c>
    </row>
    <row r="170" spans="1:7" x14ac:dyDescent="0.25">
      <c r="A170" s="22" t="str">
        <f t="shared" si="11"/>
        <v>Town of Greenburgh - 71</v>
      </c>
      <c r="B170" s="11">
        <v>40071</v>
      </c>
      <c r="C170" s="11">
        <v>240</v>
      </c>
      <c r="D170" s="11">
        <v>1</v>
      </c>
      <c r="E170" s="11">
        <f t="shared" si="12"/>
        <v>241</v>
      </c>
      <c r="F170" s="24">
        <f t="shared" si="13"/>
        <v>110</v>
      </c>
      <c r="G170" s="11">
        <f t="shared" si="10"/>
        <v>351</v>
      </c>
    </row>
    <row r="171" spans="1:7" x14ac:dyDescent="0.25">
      <c r="A171" s="22" t="str">
        <f t="shared" si="11"/>
        <v>Town of Greenburgh - 72</v>
      </c>
      <c r="B171" s="11">
        <v>40072</v>
      </c>
      <c r="C171" s="11">
        <v>264</v>
      </c>
      <c r="D171" s="11">
        <v>0</v>
      </c>
      <c r="E171" s="11">
        <f t="shared" si="12"/>
        <v>264</v>
      </c>
      <c r="F171" s="24">
        <f t="shared" si="13"/>
        <v>122</v>
      </c>
      <c r="G171" s="11">
        <f t="shared" si="10"/>
        <v>386</v>
      </c>
    </row>
    <row r="172" spans="1:7" x14ac:dyDescent="0.25">
      <c r="A172" s="22" t="str">
        <f t="shared" si="11"/>
        <v>Town of Greenburgh - 73</v>
      </c>
      <c r="B172" s="11">
        <v>40073</v>
      </c>
      <c r="C172" s="11">
        <v>495</v>
      </c>
      <c r="D172" s="11">
        <v>1</v>
      </c>
      <c r="E172" s="11">
        <f t="shared" si="12"/>
        <v>496</v>
      </c>
      <c r="F172" s="24">
        <f t="shared" si="13"/>
        <v>169</v>
      </c>
      <c r="G172" s="11">
        <f t="shared" si="10"/>
        <v>665</v>
      </c>
    </row>
    <row r="173" spans="1:7" x14ac:dyDescent="0.25">
      <c r="A173" s="22" t="str">
        <f t="shared" si="11"/>
        <v>Town of Greenburgh - 74</v>
      </c>
      <c r="B173" s="11">
        <v>40074</v>
      </c>
      <c r="C173" s="11">
        <v>399</v>
      </c>
      <c r="D173" s="11">
        <v>3</v>
      </c>
      <c r="E173" s="11">
        <f t="shared" si="12"/>
        <v>402</v>
      </c>
      <c r="F173" s="24">
        <f t="shared" si="13"/>
        <v>148</v>
      </c>
      <c r="G173" s="11">
        <f t="shared" si="10"/>
        <v>550</v>
      </c>
    </row>
    <row r="174" spans="1:7" x14ac:dyDescent="0.25">
      <c r="A174" s="22" t="str">
        <f t="shared" si="11"/>
        <v>Town of Greenburgh - 75</v>
      </c>
      <c r="B174" s="11">
        <v>40075</v>
      </c>
      <c r="C174" s="11">
        <v>136</v>
      </c>
      <c r="D174" s="11">
        <v>0</v>
      </c>
      <c r="E174" s="11">
        <f t="shared" si="12"/>
        <v>136</v>
      </c>
      <c r="F174" s="24">
        <f t="shared" si="13"/>
        <v>102</v>
      </c>
      <c r="G174" s="11">
        <f t="shared" si="10"/>
        <v>238</v>
      </c>
    </row>
    <row r="175" spans="1:7" x14ac:dyDescent="0.25">
      <c r="A175" s="22" t="str">
        <f t="shared" si="11"/>
        <v>Town of Greenburgh - 76</v>
      </c>
      <c r="B175" s="11">
        <v>40076</v>
      </c>
      <c r="C175" s="11">
        <v>257</v>
      </c>
      <c r="D175" s="11">
        <v>1</v>
      </c>
      <c r="E175" s="11">
        <f t="shared" si="12"/>
        <v>258</v>
      </c>
      <c r="F175" s="24">
        <f t="shared" si="13"/>
        <v>110</v>
      </c>
      <c r="G175" s="11">
        <f t="shared" si="10"/>
        <v>368</v>
      </c>
    </row>
    <row r="176" spans="1:7" x14ac:dyDescent="0.25">
      <c r="A176" s="22" t="str">
        <f t="shared" si="11"/>
        <v>Town of Greenburgh - 77</v>
      </c>
      <c r="B176" s="11">
        <v>40077</v>
      </c>
      <c r="C176" s="11">
        <v>317</v>
      </c>
      <c r="D176" s="11">
        <v>1</v>
      </c>
      <c r="E176" s="11">
        <f t="shared" si="12"/>
        <v>318</v>
      </c>
      <c r="F176" s="24">
        <f t="shared" si="13"/>
        <v>171</v>
      </c>
      <c r="G176" s="11">
        <f t="shared" si="10"/>
        <v>489</v>
      </c>
    </row>
    <row r="177" spans="1:7" x14ac:dyDescent="0.25">
      <c r="A177" s="22" t="str">
        <f t="shared" si="11"/>
        <v>Town of Greenburgh - 78</v>
      </c>
      <c r="B177" s="11">
        <v>40078</v>
      </c>
      <c r="C177" s="11">
        <v>381</v>
      </c>
      <c r="D177" s="11">
        <v>2</v>
      </c>
      <c r="E177" s="11">
        <f t="shared" si="12"/>
        <v>383</v>
      </c>
      <c r="F177" s="24">
        <f t="shared" si="13"/>
        <v>71</v>
      </c>
      <c r="G177" s="11">
        <f t="shared" si="10"/>
        <v>454</v>
      </c>
    </row>
    <row r="178" spans="1:7" x14ac:dyDescent="0.25">
      <c r="A178" s="22" t="str">
        <f t="shared" si="11"/>
        <v>Town of Greenburgh - 79</v>
      </c>
      <c r="B178" s="11">
        <v>40079</v>
      </c>
      <c r="C178" s="11">
        <v>532</v>
      </c>
      <c r="D178" s="11">
        <v>2</v>
      </c>
      <c r="E178" s="11">
        <f t="shared" si="12"/>
        <v>534</v>
      </c>
      <c r="F178" s="24">
        <f t="shared" si="13"/>
        <v>169</v>
      </c>
      <c r="G178" s="11">
        <f t="shared" si="10"/>
        <v>703</v>
      </c>
    </row>
    <row r="179" spans="1:7" x14ac:dyDescent="0.25">
      <c r="A179" s="22" t="str">
        <f t="shared" si="11"/>
        <v>Town of Greenburgh - 80</v>
      </c>
      <c r="B179" s="11">
        <v>40080</v>
      </c>
      <c r="C179" s="11">
        <v>174</v>
      </c>
      <c r="D179" s="11">
        <v>0</v>
      </c>
      <c r="E179" s="11">
        <f t="shared" si="12"/>
        <v>174</v>
      </c>
      <c r="F179" s="24">
        <f t="shared" si="13"/>
        <v>52</v>
      </c>
      <c r="G179" s="11">
        <f t="shared" si="10"/>
        <v>226</v>
      </c>
    </row>
    <row r="180" spans="1:7" ht="13.8" thickBot="1" x14ac:dyDescent="0.3">
      <c r="A180" s="18" t="str">
        <f t="shared" si="11"/>
        <v>Town of Greenburgh - 81</v>
      </c>
      <c r="B180" s="19">
        <v>40081</v>
      </c>
      <c r="C180" s="19">
        <v>223</v>
      </c>
      <c r="D180" s="19">
        <v>0</v>
      </c>
      <c r="E180" s="19">
        <f t="shared" si="12"/>
        <v>223</v>
      </c>
      <c r="F180" s="26">
        <f t="shared" si="13"/>
        <v>46</v>
      </c>
      <c r="G180" s="19">
        <f t="shared" si="10"/>
        <v>269</v>
      </c>
    </row>
    <row r="181" spans="1:7" x14ac:dyDescent="0.25">
      <c r="A181" s="22"/>
      <c r="B181" s="11" t="s">
        <v>977</v>
      </c>
      <c r="C181" s="11">
        <f>SUM(C100:C180)</f>
        <v>26935</v>
      </c>
      <c r="D181" s="11">
        <f>SUM(D100:D180)</f>
        <v>80</v>
      </c>
      <c r="E181" s="11">
        <f>SUM(E100:E180)</f>
        <v>27015</v>
      </c>
      <c r="F181" s="11">
        <f>SUM(F100:F180)</f>
        <v>10633</v>
      </c>
      <c r="G181" s="11">
        <f>SUM(G100:G180)</f>
        <v>37648</v>
      </c>
    </row>
    <row r="182" spans="1:7" x14ac:dyDescent="0.25">
      <c r="A182" s="22" t="str">
        <f t="shared" si="11"/>
        <v>Town of Harrison - 1</v>
      </c>
      <c r="B182" s="11">
        <v>50001</v>
      </c>
      <c r="C182" s="11">
        <v>181</v>
      </c>
      <c r="D182" s="11">
        <v>3</v>
      </c>
      <c r="E182" s="11">
        <f t="shared" si="12"/>
        <v>184</v>
      </c>
      <c r="F182" s="24">
        <f t="shared" si="13"/>
        <v>315</v>
      </c>
      <c r="G182" s="11">
        <f t="shared" si="10"/>
        <v>499</v>
      </c>
    </row>
    <row r="183" spans="1:7" x14ac:dyDescent="0.25">
      <c r="A183" s="22" t="str">
        <f t="shared" si="11"/>
        <v>Town of Harrison - 2</v>
      </c>
      <c r="B183" s="11">
        <v>50002</v>
      </c>
      <c r="C183" s="11">
        <v>182</v>
      </c>
      <c r="D183" s="11">
        <v>2</v>
      </c>
      <c r="E183" s="11">
        <f t="shared" si="12"/>
        <v>184</v>
      </c>
      <c r="F183" s="24">
        <f t="shared" si="13"/>
        <v>376</v>
      </c>
      <c r="G183" s="11">
        <f t="shared" si="10"/>
        <v>560</v>
      </c>
    </row>
    <row r="184" spans="1:7" x14ac:dyDescent="0.25">
      <c r="A184" s="22" t="str">
        <f t="shared" si="11"/>
        <v>Town of Harrison - 3</v>
      </c>
      <c r="B184" s="11">
        <v>50003</v>
      </c>
      <c r="C184" s="11">
        <v>386</v>
      </c>
      <c r="D184" s="11">
        <v>1</v>
      </c>
      <c r="E184" s="11">
        <f t="shared" si="12"/>
        <v>387</v>
      </c>
      <c r="F184" s="24">
        <f t="shared" si="13"/>
        <v>246</v>
      </c>
      <c r="G184" s="11">
        <f t="shared" si="10"/>
        <v>633</v>
      </c>
    </row>
    <row r="185" spans="1:7" x14ac:dyDescent="0.25">
      <c r="A185" s="22" t="str">
        <f t="shared" si="11"/>
        <v>Town of Harrison - 4</v>
      </c>
      <c r="B185" s="11">
        <v>50004</v>
      </c>
      <c r="C185" s="11">
        <v>479</v>
      </c>
      <c r="D185" s="11">
        <v>3</v>
      </c>
      <c r="E185" s="11">
        <f t="shared" si="12"/>
        <v>482</v>
      </c>
      <c r="F185" s="24">
        <f t="shared" si="13"/>
        <v>333</v>
      </c>
      <c r="G185" s="11">
        <f t="shared" si="10"/>
        <v>815</v>
      </c>
    </row>
    <row r="186" spans="1:7" x14ac:dyDescent="0.25">
      <c r="A186" s="22" t="str">
        <f t="shared" si="11"/>
        <v>Town of Harrison - 5</v>
      </c>
      <c r="B186" s="11">
        <v>50005</v>
      </c>
      <c r="C186" s="11">
        <v>133</v>
      </c>
      <c r="D186" s="11">
        <v>0</v>
      </c>
      <c r="E186" s="11">
        <f t="shared" si="12"/>
        <v>133</v>
      </c>
      <c r="F186" s="24">
        <f t="shared" si="13"/>
        <v>133</v>
      </c>
      <c r="G186" s="11">
        <f t="shared" si="10"/>
        <v>266</v>
      </c>
    </row>
    <row r="187" spans="1:7" x14ac:dyDescent="0.25">
      <c r="A187" s="22" t="str">
        <f t="shared" si="11"/>
        <v>Town of Harrison - 6</v>
      </c>
      <c r="B187" s="11">
        <v>50006</v>
      </c>
      <c r="C187" s="11">
        <v>191</v>
      </c>
      <c r="D187" s="11">
        <v>6</v>
      </c>
      <c r="E187" s="11">
        <f t="shared" si="12"/>
        <v>197</v>
      </c>
      <c r="F187" s="24">
        <f t="shared" si="13"/>
        <v>390</v>
      </c>
      <c r="G187" s="11">
        <f t="shared" si="10"/>
        <v>587</v>
      </c>
    </row>
    <row r="188" spans="1:7" x14ac:dyDescent="0.25">
      <c r="A188" s="22" t="str">
        <f t="shared" si="11"/>
        <v>Town of Harrison - 7</v>
      </c>
      <c r="B188" s="11">
        <v>50007</v>
      </c>
      <c r="C188" s="11">
        <v>197</v>
      </c>
      <c r="D188" s="11">
        <v>1</v>
      </c>
      <c r="E188" s="11">
        <f t="shared" si="12"/>
        <v>198</v>
      </c>
      <c r="F188" s="24">
        <f t="shared" si="13"/>
        <v>202</v>
      </c>
      <c r="G188" s="11">
        <f t="shared" si="10"/>
        <v>400</v>
      </c>
    </row>
    <row r="189" spans="1:7" x14ac:dyDescent="0.25">
      <c r="A189" s="22" t="str">
        <f t="shared" si="11"/>
        <v>Town of Harrison - 8</v>
      </c>
      <c r="B189" s="11">
        <v>50008</v>
      </c>
      <c r="C189" s="11">
        <v>190</v>
      </c>
      <c r="D189" s="11">
        <v>2</v>
      </c>
      <c r="E189" s="11">
        <f t="shared" si="12"/>
        <v>192</v>
      </c>
      <c r="F189" s="24">
        <f t="shared" si="13"/>
        <v>336</v>
      </c>
      <c r="G189" s="11">
        <f t="shared" si="10"/>
        <v>528</v>
      </c>
    </row>
    <row r="190" spans="1:7" x14ac:dyDescent="0.25">
      <c r="A190" s="22" t="str">
        <f t="shared" si="11"/>
        <v>Town of Harrison - 9</v>
      </c>
      <c r="B190" s="11">
        <v>50009</v>
      </c>
      <c r="C190" s="11">
        <v>200</v>
      </c>
      <c r="D190" s="11">
        <v>1</v>
      </c>
      <c r="E190" s="11">
        <f t="shared" si="12"/>
        <v>201</v>
      </c>
      <c r="F190" s="24">
        <f t="shared" si="13"/>
        <v>338</v>
      </c>
      <c r="G190" s="11">
        <f t="shared" si="10"/>
        <v>539</v>
      </c>
    </row>
    <row r="191" spans="1:7" x14ac:dyDescent="0.25">
      <c r="A191" s="22" t="str">
        <f t="shared" si="11"/>
        <v>Town of Harrison - 10</v>
      </c>
      <c r="B191" s="11">
        <v>50010</v>
      </c>
      <c r="C191" s="11">
        <v>280</v>
      </c>
      <c r="D191" s="11">
        <v>2</v>
      </c>
      <c r="E191" s="11">
        <f t="shared" si="12"/>
        <v>282</v>
      </c>
      <c r="F191" s="24">
        <f t="shared" si="13"/>
        <v>321</v>
      </c>
      <c r="G191" s="11">
        <f t="shared" si="10"/>
        <v>603</v>
      </c>
    </row>
    <row r="192" spans="1:7" x14ac:dyDescent="0.25">
      <c r="A192" s="22" t="str">
        <f t="shared" si="11"/>
        <v>Town of Harrison - 11</v>
      </c>
      <c r="B192" s="11">
        <v>50011</v>
      </c>
      <c r="C192" s="11">
        <v>238</v>
      </c>
      <c r="D192" s="11">
        <v>0</v>
      </c>
      <c r="E192" s="11">
        <f t="shared" si="12"/>
        <v>238</v>
      </c>
      <c r="F192" s="24">
        <f t="shared" si="13"/>
        <v>329</v>
      </c>
      <c r="G192" s="11">
        <f t="shared" si="10"/>
        <v>567</v>
      </c>
    </row>
    <row r="193" spans="1:7" x14ac:dyDescent="0.25">
      <c r="A193" s="22" t="str">
        <f t="shared" si="11"/>
        <v>Town of Harrison - 12</v>
      </c>
      <c r="B193" s="11">
        <v>50012</v>
      </c>
      <c r="C193" s="11">
        <v>163</v>
      </c>
      <c r="D193" s="11">
        <v>3</v>
      </c>
      <c r="E193" s="11">
        <f t="shared" si="12"/>
        <v>166</v>
      </c>
      <c r="F193" s="24">
        <f t="shared" si="13"/>
        <v>262</v>
      </c>
      <c r="G193" s="11">
        <f t="shared" si="10"/>
        <v>428</v>
      </c>
    </row>
    <row r="194" spans="1:7" x14ac:dyDescent="0.25">
      <c r="A194" s="22" t="str">
        <f t="shared" si="11"/>
        <v>Town of Harrison - 13</v>
      </c>
      <c r="B194" s="11">
        <v>50013</v>
      </c>
      <c r="C194" s="11">
        <v>408</v>
      </c>
      <c r="D194" s="11">
        <v>11</v>
      </c>
      <c r="E194" s="11">
        <f t="shared" si="12"/>
        <v>419</v>
      </c>
      <c r="F194" s="24">
        <f t="shared" si="13"/>
        <v>339</v>
      </c>
      <c r="G194" s="11">
        <f t="shared" si="10"/>
        <v>758</v>
      </c>
    </row>
    <row r="195" spans="1:7" x14ac:dyDescent="0.25">
      <c r="A195" s="22" t="str">
        <f t="shared" si="11"/>
        <v>Town of Harrison - 14</v>
      </c>
      <c r="B195" s="11">
        <v>50014</v>
      </c>
      <c r="C195" s="11">
        <v>290</v>
      </c>
      <c r="D195" s="11">
        <v>1</v>
      </c>
      <c r="E195" s="11">
        <f t="shared" si="12"/>
        <v>291</v>
      </c>
      <c r="F195" s="24">
        <f t="shared" si="13"/>
        <v>298</v>
      </c>
      <c r="G195" s="11">
        <f t="shared" si="10"/>
        <v>589</v>
      </c>
    </row>
    <row r="196" spans="1:7" x14ac:dyDescent="0.25">
      <c r="A196" s="22" t="str">
        <f t="shared" si="11"/>
        <v>Town of Harrison - 15</v>
      </c>
      <c r="B196" s="11">
        <v>50015</v>
      </c>
      <c r="C196" s="11">
        <v>188</v>
      </c>
      <c r="D196" s="11">
        <v>0</v>
      </c>
      <c r="E196" s="11">
        <f t="shared" si="12"/>
        <v>188</v>
      </c>
      <c r="F196" s="24">
        <f t="shared" si="13"/>
        <v>155</v>
      </c>
      <c r="G196" s="11">
        <f t="shared" si="10"/>
        <v>343</v>
      </c>
    </row>
    <row r="197" spans="1:7" x14ac:dyDescent="0.25">
      <c r="A197" s="22" t="str">
        <f t="shared" si="11"/>
        <v>Town of Harrison - 16</v>
      </c>
      <c r="B197" s="11">
        <v>50016</v>
      </c>
      <c r="C197" s="11">
        <v>149</v>
      </c>
      <c r="D197" s="11">
        <v>2</v>
      </c>
      <c r="E197" s="11">
        <f t="shared" si="12"/>
        <v>151</v>
      </c>
      <c r="F197" s="24">
        <f t="shared" si="13"/>
        <v>230</v>
      </c>
      <c r="G197" s="11">
        <f t="shared" si="10"/>
        <v>381</v>
      </c>
    </row>
    <row r="198" spans="1:7" x14ac:dyDescent="0.25">
      <c r="A198" s="22" t="str">
        <f t="shared" si="11"/>
        <v>Town of Harrison - 17</v>
      </c>
      <c r="B198" s="11">
        <v>50017</v>
      </c>
      <c r="C198" s="11">
        <v>278</v>
      </c>
      <c r="D198" s="11">
        <v>0</v>
      </c>
      <c r="E198" s="11">
        <f t="shared" si="12"/>
        <v>278</v>
      </c>
      <c r="F198" s="24">
        <f t="shared" si="13"/>
        <v>20</v>
      </c>
      <c r="G198" s="11">
        <f t="shared" si="10"/>
        <v>298</v>
      </c>
    </row>
    <row r="199" spans="1:7" x14ac:dyDescent="0.25">
      <c r="A199" s="22" t="str">
        <f t="shared" si="11"/>
        <v>Town of Harrison - 18</v>
      </c>
      <c r="B199" s="11">
        <v>50018</v>
      </c>
      <c r="C199" s="11">
        <v>292</v>
      </c>
      <c r="D199" s="11">
        <v>1</v>
      </c>
      <c r="E199" s="11">
        <f t="shared" si="12"/>
        <v>293</v>
      </c>
      <c r="F199" s="24">
        <f t="shared" si="13"/>
        <v>200</v>
      </c>
      <c r="G199" s="11">
        <f t="shared" ref="G199:G266" si="14">VLOOKUP(B199,KEY,2,FALSE)</f>
        <v>493</v>
      </c>
    </row>
    <row r="200" spans="1:7" x14ac:dyDescent="0.25">
      <c r="A200" s="22" t="str">
        <f t="shared" si="11"/>
        <v>Town of Harrison - 19</v>
      </c>
      <c r="B200" s="11">
        <v>50019</v>
      </c>
      <c r="C200" s="11">
        <v>122</v>
      </c>
      <c r="D200" s="11">
        <v>0</v>
      </c>
      <c r="E200" s="11">
        <f t="shared" si="12"/>
        <v>122</v>
      </c>
      <c r="F200" s="24">
        <f t="shared" si="13"/>
        <v>174</v>
      </c>
      <c r="G200" s="11">
        <f t="shared" si="14"/>
        <v>296</v>
      </c>
    </row>
    <row r="201" spans="1:7" ht="13.8" thickBot="1" x14ac:dyDescent="0.3">
      <c r="A201" s="18" t="str">
        <f t="shared" ref="A201:A268" si="15">VLOOKUP(B201,KEY,3,FALSE)</f>
        <v>Town of Harrison - 20</v>
      </c>
      <c r="B201" s="19">
        <v>50020</v>
      </c>
      <c r="C201" s="19">
        <v>70</v>
      </c>
      <c r="D201" s="19">
        <v>1</v>
      </c>
      <c r="E201" s="19">
        <f t="shared" si="12"/>
        <v>71</v>
      </c>
      <c r="F201" s="26">
        <f t="shared" si="13"/>
        <v>83</v>
      </c>
      <c r="G201" s="19">
        <f t="shared" si="14"/>
        <v>154</v>
      </c>
    </row>
    <row r="202" spans="1:7" x14ac:dyDescent="0.25">
      <c r="A202" s="22"/>
      <c r="B202" s="11" t="s">
        <v>977</v>
      </c>
      <c r="C202" s="11">
        <f>SUM(C182:C201)</f>
        <v>4617</v>
      </c>
      <c r="D202" s="11">
        <f>SUM(D182:D201)</f>
        <v>40</v>
      </c>
      <c r="E202" s="11">
        <f>SUM(E182:E201)</f>
        <v>4657</v>
      </c>
      <c r="F202" s="11">
        <f>SUM(F182:F201)</f>
        <v>5080</v>
      </c>
      <c r="G202" s="11">
        <f>SUM(G182:G201)</f>
        <v>9737</v>
      </c>
    </row>
    <row r="203" spans="1:7" x14ac:dyDescent="0.25">
      <c r="A203" s="22" t="str">
        <f t="shared" si="15"/>
        <v>Town of Lewisboro - 1</v>
      </c>
      <c r="B203" s="11">
        <v>60001</v>
      </c>
      <c r="C203" s="11">
        <v>295</v>
      </c>
      <c r="D203" s="11">
        <v>3</v>
      </c>
      <c r="E203" s="11">
        <f t="shared" si="12"/>
        <v>298</v>
      </c>
      <c r="F203" s="24">
        <f t="shared" si="13"/>
        <v>160</v>
      </c>
      <c r="G203" s="11">
        <f t="shared" si="14"/>
        <v>458</v>
      </c>
    </row>
    <row r="204" spans="1:7" x14ac:dyDescent="0.25">
      <c r="A204" s="22" t="str">
        <f t="shared" si="15"/>
        <v>Town of Lewisboro - 2</v>
      </c>
      <c r="B204" s="11">
        <v>60002</v>
      </c>
      <c r="C204" s="11">
        <v>388</v>
      </c>
      <c r="D204" s="11">
        <v>0</v>
      </c>
      <c r="E204" s="11">
        <f t="shared" si="12"/>
        <v>388</v>
      </c>
      <c r="F204" s="24">
        <f t="shared" si="13"/>
        <v>176</v>
      </c>
      <c r="G204" s="11">
        <f t="shared" si="14"/>
        <v>564</v>
      </c>
    </row>
    <row r="205" spans="1:7" x14ac:dyDescent="0.25">
      <c r="A205" s="22" t="str">
        <f t="shared" si="15"/>
        <v>Town of Lewisboro - 3</v>
      </c>
      <c r="B205" s="11">
        <v>60003</v>
      </c>
      <c r="C205" s="11">
        <v>279</v>
      </c>
      <c r="D205" s="11">
        <v>5</v>
      </c>
      <c r="E205" s="11">
        <f t="shared" si="12"/>
        <v>284</v>
      </c>
      <c r="F205" s="24">
        <f t="shared" si="13"/>
        <v>174</v>
      </c>
      <c r="G205" s="11">
        <f t="shared" si="14"/>
        <v>458</v>
      </c>
    </row>
    <row r="206" spans="1:7" x14ac:dyDescent="0.25">
      <c r="A206" s="22" t="str">
        <f t="shared" si="15"/>
        <v>Town of Lewisboro - 4</v>
      </c>
      <c r="B206" s="11">
        <v>60004</v>
      </c>
      <c r="C206" s="11">
        <v>384</v>
      </c>
      <c r="D206" s="11">
        <v>4</v>
      </c>
      <c r="E206" s="11">
        <f t="shared" si="12"/>
        <v>388</v>
      </c>
      <c r="F206" s="24">
        <f t="shared" si="13"/>
        <v>164</v>
      </c>
      <c r="G206" s="11">
        <f t="shared" si="14"/>
        <v>552</v>
      </c>
    </row>
    <row r="207" spans="1:7" x14ac:dyDescent="0.25">
      <c r="A207" s="22" t="str">
        <f t="shared" si="15"/>
        <v>Town of Lewisboro - 5</v>
      </c>
      <c r="B207" s="11">
        <v>60005</v>
      </c>
      <c r="C207" s="11">
        <v>281</v>
      </c>
      <c r="D207" s="11">
        <v>1</v>
      </c>
      <c r="E207" s="11">
        <f t="shared" si="12"/>
        <v>282</v>
      </c>
      <c r="F207" s="24">
        <f t="shared" si="13"/>
        <v>185</v>
      </c>
      <c r="G207" s="11">
        <f t="shared" si="14"/>
        <v>467</v>
      </c>
    </row>
    <row r="208" spans="1:7" x14ac:dyDescent="0.25">
      <c r="A208" s="22" t="str">
        <f t="shared" si="15"/>
        <v>Town of Lewisboro - 6</v>
      </c>
      <c r="B208" s="11">
        <v>60006</v>
      </c>
      <c r="C208" s="11">
        <v>345</v>
      </c>
      <c r="D208" s="11">
        <v>1</v>
      </c>
      <c r="E208" s="11">
        <f t="shared" si="12"/>
        <v>346</v>
      </c>
      <c r="F208" s="24">
        <f t="shared" si="13"/>
        <v>210</v>
      </c>
      <c r="G208" s="11">
        <f t="shared" si="14"/>
        <v>556</v>
      </c>
    </row>
    <row r="209" spans="1:7" x14ac:dyDescent="0.25">
      <c r="A209" s="22" t="str">
        <f t="shared" si="15"/>
        <v>Town of Lewisboro - 7</v>
      </c>
      <c r="B209" s="11">
        <v>60007</v>
      </c>
      <c r="C209" s="11">
        <v>337</v>
      </c>
      <c r="D209" s="11">
        <v>6</v>
      </c>
      <c r="E209" s="11">
        <f t="shared" si="12"/>
        <v>343</v>
      </c>
      <c r="F209" s="24">
        <f t="shared" si="13"/>
        <v>139</v>
      </c>
      <c r="G209" s="11">
        <f t="shared" si="14"/>
        <v>482</v>
      </c>
    </row>
    <row r="210" spans="1:7" x14ac:dyDescent="0.25">
      <c r="A210" s="22" t="str">
        <f t="shared" si="15"/>
        <v>Town of Lewisboro - 8</v>
      </c>
      <c r="B210" s="11">
        <v>60008</v>
      </c>
      <c r="C210" s="11">
        <v>392</v>
      </c>
      <c r="D210" s="11">
        <v>3</v>
      </c>
      <c r="E210" s="11">
        <f t="shared" si="12"/>
        <v>395</v>
      </c>
      <c r="F210" s="24">
        <f t="shared" si="13"/>
        <v>210</v>
      </c>
      <c r="G210" s="11">
        <f t="shared" si="14"/>
        <v>605</v>
      </c>
    </row>
    <row r="211" spans="1:7" x14ac:dyDescent="0.25">
      <c r="A211" s="22" t="str">
        <f t="shared" si="15"/>
        <v>Town of Lewisboro - 9</v>
      </c>
      <c r="B211" s="11">
        <v>60009</v>
      </c>
      <c r="C211" s="11">
        <v>414</v>
      </c>
      <c r="D211" s="11">
        <v>1</v>
      </c>
      <c r="E211" s="11">
        <f t="shared" si="12"/>
        <v>415</v>
      </c>
      <c r="F211" s="24">
        <f t="shared" si="13"/>
        <v>180</v>
      </c>
      <c r="G211" s="11">
        <f t="shared" si="14"/>
        <v>595</v>
      </c>
    </row>
    <row r="212" spans="1:7" x14ac:dyDescent="0.25">
      <c r="A212" s="22" t="str">
        <f t="shared" si="15"/>
        <v>Town of Lewisboro - 10</v>
      </c>
      <c r="B212" s="11">
        <v>60010</v>
      </c>
      <c r="C212" s="11">
        <v>394</v>
      </c>
      <c r="D212" s="11">
        <v>3</v>
      </c>
      <c r="E212" s="11">
        <f t="shared" si="12"/>
        <v>397</v>
      </c>
      <c r="F212" s="24">
        <f t="shared" si="13"/>
        <v>195</v>
      </c>
      <c r="G212" s="11">
        <f t="shared" si="14"/>
        <v>592</v>
      </c>
    </row>
    <row r="213" spans="1:7" x14ac:dyDescent="0.25">
      <c r="A213" s="22" t="str">
        <f t="shared" si="15"/>
        <v>Town of Lewisboro - 11</v>
      </c>
      <c r="B213" s="11">
        <v>60011</v>
      </c>
      <c r="C213" s="11">
        <v>340</v>
      </c>
      <c r="D213" s="11">
        <v>0</v>
      </c>
      <c r="E213" s="11">
        <f t="shared" si="12"/>
        <v>340</v>
      </c>
      <c r="F213" s="24">
        <f t="shared" si="13"/>
        <v>157</v>
      </c>
      <c r="G213" s="11">
        <f t="shared" si="14"/>
        <v>497</v>
      </c>
    </row>
    <row r="214" spans="1:7" ht="13.8" thickBot="1" x14ac:dyDescent="0.3">
      <c r="A214" s="18" t="str">
        <f t="shared" si="15"/>
        <v>Town of Lewisboro - 12</v>
      </c>
      <c r="B214" s="19">
        <v>60012</v>
      </c>
      <c r="C214" s="19">
        <v>339</v>
      </c>
      <c r="D214" s="19">
        <v>0</v>
      </c>
      <c r="E214" s="19">
        <f t="shared" si="12"/>
        <v>339</v>
      </c>
      <c r="F214" s="26">
        <f t="shared" si="13"/>
        <v>188</v>
      </c>
      <c r="G214" s="19">
        <f t="shared" si="14"/>
        <v>527</v>
      </c>
    </row>
    <row r="215" spans="1:7" x14ac:dyDescent="0.25">
      <c r="A215" s="22"/>
      <c r="B215" s="11" t="s">
        <v>977</v>
      </c>
      <c r="C215" s="11">
        <f>SUM(C203:C214)</f>
        <v>4188</v>
      </c>
      <c r="D215" s="11">
        <f>SUM(D203:D214)</f>
        <v>27</v>
      </c>
      <c r="E215" s="11">
        <f>SUM(E203:E214)</f>
        <v>4215</v>
      </c>
      <c r="F215" s="11">
        <f>SUM(F203:F214)</f>
        <v>2138</v>
      </c>
      <c r="G215" s="11">
        <f>SUM(G203:G214)</f>
        <v>6353</v>
      </c>
    </row>
    <row r="216" spans="1:7" x14ac:dyDescent="0.25">
      <c r="A216" s="22" t="str">
        <f t="shared" si="15"/>
        <v>Town of Mamaroneck - 1</v>
      </c>
      <c r="B216" s="11">
        <v>70001</v>
      </c>
      <c r="C216" s="11">
        <v>169</v>
      </c>
      <c r="D216" s="11">
        <v>1</v>
      </c>
      <c r="E216" s="11">
        <f t="shared" si="12"/>
        <v>170</v>
      </c>
      <c r="F216" s="24">
        <f t="shared" si="13"/>
        <v>132</v>
      </c>
      <c r="G216" s="11">
        <f t="shared" si="14"/>
        <v>302</v>
      </c>
    </row>
    <row r="217" spans="1:7" x14ac:dyDescent="0.25">
      <c r="A217" s="22" t="str">
        <f t="shared" si="15"/>
        <v>Town of Mamaroneck - 2</v>
      </c>
      <c r="B217" s="11">
        <v>70002</v>
      </c>
      <c r="C217" s="11">
        <v>183</v>
      </c>
      <c r="D217" s="11">
        <v>0</v>
      </c>
      <c r="E217" s="11">
        <f t="shared" ref="E217:E282" si="16">SUM(C217:D217)</f>
        <v>183</v>
      </c>
      <c r="F217" s="24">
        <f t="shared" ref="F217:F282" si="17">SUM(G217-E217)</f>
        <v>172</v>
      </c>
      <c r="G217" s="11">
        <f t="shared" si="14"/>
        <v>355</v>
      </c>
    </row>
    <row r="218" spans="1:7" x14ac:dyDescent="0.25">
      <c r="A218" s="22" t="str">
        <f t="shared" si="15"/>
        <v>Town of Mamaroneck - 3</v>
      </c>
      <c r="B218" s="11">
        <v>70003</v>
      </c>
      <c r="C218" s="11">
        <v>414</v>
      </c>
      <c r="D218" s="11">
        <v>0</v>
      </c>
      <c r="E218" s="11">
        <f t="shared" si="16"/>
        <v>414</v>
      </c>
      <c r="F218" s="24">
        <f t="shared" si="17"/>
        <v>198</v>
      </c>
      <c r="G218" s="11">
        <f t="shared" si="14"/>
        <v>612</v>
      </c>
    </row>
    <row r="219" spans="1:7" x14ac:dyDescent="0.25">
      <c r="A219" s="22" t="str">
        <f t="shared" si="15"/>
        <v>Town of Mamaroneck - 4</v>
      </c>
      <c r="B219" s="11">
        <v>70004</v>
      </c>
      <c r="C219" s="11">
        <v>299</v>
      </c>
      <c r="D219" s="11">
        <v>1</v>
      </c>
      <c r="E219" s="11">
        <f t="shared" si="16"/>
        <v>300</v>
      </c>
      <c r="F219" s="24">
        <f t="shared" si="17"/>
        <v>201</v>
      </c>
      <c r="G219" s="11">
        <f t="shared" si="14"/>
        <v>501</v>
      </c>
    </row>
    <row r="220" spans="1:7" x14ac:dyDescent="0.25">
      <c r="A220" s="22" t="str">
        <f t="shared" si="15"/>
        <v>Town of Mamaroneck - 5</v>
      </c>
      <c r="B220" s="11">
        <v>70005</v>
      </c>
      <c r="C220" s="11">
        <v>149</v>
      </c>
      <c r="D220" s="11">
        <v>0</v>
      </c>
      <c r="E220" s="11">
        <f t="shared" si="16"/>
        <v>149</v>
      </c>
      <c r="F220" s="24">
        <f t="shared" si="17"/>
        <v>133</v>
      </c>
      <c r="G220" s="11">
        <f t="shared" si="14"/>
        <v>282</v>
      </c>
    </row>
    <row r="221" spans="1:7" x14ac:dyDescent="0.25">
      <c r="A221" s="22" t="str">
        <f t="shared" si="15"/>
        <v>Town of Mamaroneck - 6</v>
      </c>
      <c r="B221" s="11">
        <v>70006</v>
      </c>
      <c r="C221" s="11">
        <v>339</v>
      </c>
      <c r="D221" s="11">
        <v>0</v>
      </c>
      <c r="E221" s="11">
        <f t="shared" si="16"/>
        <v>339</v>
      </c>
      <c r="F221" s="24">
        <f t="shared" si="17"/>
        <v>125</v>
      </c>
      <c r="G221" s="11">
        <f t="shared" si="14"/>
        <v>464</v>
      </c>
    </row>
    <row r="222" spans="1:7" x14ac:dyDescent="0.25">
      <c r="A222" s="22" t="str">
        <f t="shared" si="15"/>
        <v>Town of Mamaroneck - 7</v>
      </c>
      <c r="B222" s="11">
        <v>70007</v>
      </c>
      <c r="C222" s="11">
        <v>197</v>
      </c>
      <c r="D222" s="11">
        <v>1</v>
      </c>
      <c r="E222" s="11">
        <f t="shared" si="16"/>
        <v>198</v>
      </c>
      <c r="F222" s="24">
        <f t="shared" si="17"/>
        <v>78</v>
      </c>
      <c r="G222" s="11">
        <f t="shared" si="14"/>
        <v>276</v>
      </c>
    </row>
    <row r="223" spans="1:7" x14ac:dyDescent="0.25">
      <c r="A223" s="22" t="str">
        <f t="shared" si="15"/>
        <v>Town of Mamaroneck - 8</v>
      </c>
      <c r="B223" s="11">
        <v>70008</v>
      </c>
      <c r="C223" s="11">
        <v>418</v>
      </c>
      <c r="D223" s="11">
        <v>1</v>
      </c>
      <c r="E223" s="11">
        <f t="shared" si="16"/>
        <v>419</v>
      </c>
      <c r="F223" s="24">
        <f t="shared" si="17"/>
        <v>171</v>
      </c>
      <c r="G223" s="11">
        <f t="shared" si="14"/>
        <v>590</v>
      </c>
    </row>
    <row r="224" spans="1:7" x14ac:dyDescent="0.25">
      <c r="A224" s="22" t="str">
        <f t="shared" si="15"/>
        <v>Town of Mamaroneck - 9</v>
      </c>
      <c r="B224" s="11">
        <v>70009</v>
      </c>
      <c r="C224" s="11">
        <v>282</v>
      </c>
      <c r="D224" s="11">
        <v>0</v>
      </c>
      <c r="E224" s="11">
        <f t="shared" si="16"/>
        <v>282</v>
      </c>
      <c r="F224" s="24">
        <f t="shared" si="17"/>
        <v>97</v>
      </c>
      <c r="G224" s="11">
        <f t="shared" si="14"/>
        <v>379</v>
      </c>
    </row>
    <row r="225" spans="1:7" x14ac:dyDescent="0.25">
      <c r="A225" s="22" t="str">
        <f t="shared" si="15"/>
        <v>Town of Mamaroneck - 10</v>
      </c>
      <c r="B225" s="11">
        <v>70010</v>
      </c>
      <c r="C225" s="11">
        <v>419</v>
      </c>
      <c r="D225" s="11">
        <v>1</v>
      </c>
      <c r="E225" s="11">
        <f t="shared" si="16"/>
        <v>420</v>
      </c>
      <c r="F225" s="24">
        <f t="shared" si="17"/>
        <v>160</v>
      </c>
      <c r="G225" s="11">
        <f t="shared" si="14"/>
        <v>580</v>
      </c>
    </row>
    <row r="226" spans="1:7" x14ac:dyDescent="0.25">
      <c r="A226" s="22" t="str">
        <f t="shared" si="15"/>
        <v>Town of Mamaroneck - 11</v>
      </c>
      <c r="B226" s="11">
        <v>70011</v>
      </c>
      <c r="C226" s="11">
        <v>333</v>
      </c>
      <c r="D226" s="11">
        <v>1</v>
      </c>
      <c r="E226" s="11">
        <f t="shared" si="16"/>
        <v>334</v>
      </c>
      <c r="F226" s="24">
        <f t="shared" si="17"/>
        <v>125</v>
      </c>
      <c r="G226" s="11">
        <f t="shared" si="14"/>
        <v>459</v>
      </c>
    </row>
    <row r="227" spans="1:7" x14ac:dyDescent="0.25">
      <c r="A227" s="22" t="str">
        <f t="shared" si="15"/>
        <v>Town of Mamaroneck - 12</v>
      </c>
      <c r="B227" s="11">
        <v>70012</v>
      </c>
      <c r="C227" s="11">
        <v>475</v>
      </c>
      <c r="D227" s="11">
        <v>1</v>
      </c>
      <c r="E227" s="11">
        <f t="shared" si="16"/>
        <v>476</v>
      </c>
      <c r="F227" s="24">
        <f t="shared" si="17"/>
        <v>118</v>
      </c>
      <c r="G227" s="11">
        <f t="shared" si="14"/>
        <v>594</v>
      </c>
    </row>
    <row r="228" spans="1:7" x14ac:dyDescent="0.25">
      <c r="A228" s="22" t="str">
        <f t="shared" si="15"/>
        <v>Town of Mamaroneck - 13</v>
      </c>
      <c r="B228" s="11">
        <v>70013</v>
      </c>
      <c r="C228" s="11">
        <v>418</v>
      </c>
      <c r="D228" s="11">
        <v>3</v>
      </c>
      <c r="E228" s="11">
        <f t="shared" si="16"/>
        <v>421</v>
      </c>
      <c r="F228" s="24">
        <f t="shared" si="17"/>
        <v>117</v>
      </c>
      <c r="G228" s="11">
        <f t="shared" si="14"/>
        <v>538</v>
      </c>
    </row>
    <row r="229" spans="1:7" x14ac:dyDescent="0.25">
      <c r="A229" s="22" t="str">
        <f t="shared" si="15"/>
        <v>Town of Mamaroneck - 14</v>
      </c>
      <c r="B229" s="11">
        <v>70014</v>
      </c>
      <c r="C229" s="11">
        <v>347</v>
      </c>
      <c r="D229" s="11">
        <v>0</v>
      </c>
      <c r="E229" s="11">
        <f t="shared" si="16"/>
        <v>347</v>
      </c>
      <c r="F229" s="24">
        <f t="shared" si="17"/>
        <v>138</v>
      </c>
      <c r="G229" s="11">
        <f t="shared" si="14"/>
        <v>485</v>
      </c>
    </row>
    <row r="230" spans="1:7" x14ac:dyDescent="0.25">
      <c r="A230" s="22" t="str">
        <f t="shared" si="15"/>
        <v>Town of Mamaroneck - 15</v>
      </c>
      <c r="B230" s="11">
        <v>70015</v>
      </c>
      <c r="C230" s="11">
        <v>374</v>
      </c>
      <c r="D230" s="11">
        <v>2</v>
      </c>
      <c r="E230" s="11">
        <f t="shared" si="16"/>
        <v>376</v>
      </c>
      <c r="F230" s="24">
        <f t="shared" si="17"/>
        <v>163</v>
      </c>
      <c r="G230" s="11">
        <f t="shared" si="14"/>
        <v>539</v>
      </c>
    </row>
    <row r="231" spans="1:7" x14ac:dyDescent="0.25">
      <c r="A231" s="22" t="str">
        <f t="shared" si="15"/>
        <v>Town of Mamaroneck - 16</v>
      </c>
      <c r="B231" s="11">
        <v>70016</v>
      </c>
      <c r="C231" s="11">
        <v>279</v>
      </c>
      <c r="D231" s="11">
        <v>0</v>
      </c>
      <c r="E231" s="11">
        <f t="shared" si="16"/>
        <v>279</v>
      </c>
      <c r="F231" s="24">
        <f t="shared" si="17"/>
        <v>132</v>
      </c>
      <c r="G231" s="11">
        <f t="shared" si="14"/>
        <v>411</v>
      </c>
    </row>
    <row r="232" spans="1:7" x14ac:dyDescent="0.25">
      <c r="A232" s="22" t="str">
        <f t="shared" si="15"/>
        <v>Town of Mamaroneck - 17</v>
      </c>
      <c r="B232" s="11">
        <v>70017</v>
      </c>
      <c r="C232" s="11">
        <v>345</v>
      </c>
      <c r="D232" s="11">
        <v>1</v>
      </c>
      <c r="E232" s="11">
        <f t="shared" si="16"/>
        <v>346</v>
      </c>
      <c r="F232" s="24">
        <f t="shared" si="17"/>
        <v>124</v>
      </c>
      <c r="G232" s="11">
        <f t="shared" si="14"/>
        <v>470</v>
      </c>
    </row>
    <row r="233" spans="1:7" x14ac:dyDescent="0.25">
      <c r="A233" s="22" t="str">
        <f t="shared" si="15"/>
        <v>Town of Mamaroneck - 18</v>
      </c>
      <c r="B233" s="11">
        <v>70018</v>
      </c>
      <c r="C233" s="11">
        <v>317</v>
      </c>
      <c r="D233" s="11">
        <v>1</v>
      </c>
      <c r="E233" s="11">
        <f t="shared" si="16"/>
        <v>318</v>
      </c>
      <c r="F233" s="24">
        <f t="shared" si="17"/>
        <v>109</v>
      </c>
      <c r="G233" s="11">
        <f t="shared" si="14"/>
        <v>427</v>
      </c>
    </row>
    <row r="234" spans="1:7" x14ac:dyDescent="0.25">
      <c r="A234" s="22" t="str">
        <f t="shared" si="15"/>
        <v>Town of Mamaroneck - 19</v>
      </c>
      <c r="B234" s="11">
        <v>70019</v>
      </c>
      <c r="C234" s="11">
        <v>337</v>
      </c>
      <c r="D234" s="11">
        <v>1</v>
      </c>
      <c r="E234" s="11">
        <f t="shared" si="16"/>
        <v>338</v>
      </c>
      <c r="F234" s="24">
        <f t="shared" si="17"/>
        <v>143</v>
      </c>
      <c r="G234" s="11">
        <f t="shared" si="14"/>
        <v>481</v>
      </c>
    </row>
    <row r="235" spans="1:7" x14ac:dyDescent="0.25">
      <c r="A235" s="22" t="str">
        <f t="shared" si="15"/>
        <v>Town of Mamaroneck - 20</v>
      </c>
      <c r="B235" s="11">
        <v>70020</v>
      </c>
      <c r="C235" s="11">
        <v>406</v>
      </c>
      <c r="D235" s="11">
        <v>0</v>
      </c>
      <c r="E235" s="11">
        <f t="shared" si="16"/>
        <v>406</v>
      </c>
      <c r="F235" s="24">
        <f t="shared" si="17"/>
        <v>111</v>
      </c>
      <c r="G235" s="11">
        <f t="shared" si="14"/>
        <v>517</v>
      </c>
    </row>
    <row r="236" spans="1:7" x14ac:dyDescent="0.25">
      <c r="A236" s="22" t="str">
        <f t="shared" si="15"/>
        <v>Town of Mamaroneck - 21</v>
      </c>
      <c r="B236" s="11">
        <v>70021</v>
      </c>
      <c r="C236" s="11">
        <v>333</v>
      </c>
      <c r="D236" s="11">
        <v>2</v>
      </c>
      <c r="E236" s="11">
        <f t="shared" si="16"/>
        <v>335</v>
      </c>
      <c r="F236" s="24">
        <f t="shared" si="17"/>
        <v>101</v>
      </c>
      <c r="G236" s="11">
        <f t="shared" si="14"/>
        <v>436</v>
      </c>
    </row>
    <row r="237" spans="1:7" x14ac:dyDescent="0.25">
      <c r="A237" s="22" t="str">
        <f t="shared" si="15"/>
        <v>Town of Mamaroneck - 22</v>
      </c>
      <c r="B237" s="11">
        <v>70022</v>
      </c>
      <c r="C237" s="11">
        <v>240</v>
      </c>
      <c r="D237" s="11">
        <v>0</v>
      </c>
      <c r="E237" s="11">
        <f t="shared" si="16"/>
        <v>240</v>
      </c>
      <c r="F237" s="24">
        <f t="shared" si="17"/>
        <v>132</v>
      </c>
      <c r="G237" s="11">
        <f t="shared" si="14"/>
        <v>372</v>
      </c>
    </row>
    <row r="238" spans="1:7" x14ac:dyDescent="0.25">
      <c r="A238" s="22" t="str">
        <f t="shared" si="15"/>
        <v>Town of Mamaroneck - 23</v>
      </c>
      <c r="B238" s="11">
        <v>70023</v>
      </c>
      <c r="C238" s="11">
        <v>404</v>
      </c>
      <c r="D238" s="11">
        <v>1</v>
      </c>
      <c r="E238" s="11">
        <f t="shared" si="16"/>
        <v>405</v>
      </c>
      <c r="F238" s="24">
        <f t="shared" si="17"/>
        <v>152</v>
      </c>
      <c r="G238" s="11">
        <f t="shared" si="14"/>
        <v>557</v>
      </c>
    </row>
    <row r="239" spans="1:7" x14ac:dyDescent="0.25">
      <c r="A239" s="22" t="str">
        <f t="shared" si="15"/>
        <v>Town of Mamaroneck - 24</v>
      </c>
      <c r="B239" s="11">
        <v>70024</v>
      </c>
      <c r="C239" s="11">
        <v>314</v>
      </c>
      <c r="D239" s="11">
        <v>3</v>
      </c>
      <c r="E239" s="11">
        <f t="shared" si="16"/>
        <v>317</v>
      </c>
      <c r="F239" s="24">
        <f t="shared" si="17"/>
        <v>105</v>
      </c>
      <c r="G239" s="11">
        <f t="shared" si="14"/>
        <v>422</v>
      </c>
    </row>
    <row r="240" spans="1:7" x14ac:dyDescent="0.25">
      <c r="A240" s="22" t="str">
        <f t="shared" si="15"/>
        <v>Town of Mamaroneck - 25</v>
      </c>
      <c r="B240" s="11">
        <v>70025</v>
      </c>
      <c r="C240" s="11">
        <v>137</v>
      </c>
      <c r="D240" s="11">
        <v>0</v>
      </c>
      <c r="E240" s="11">
        <f t="shared" si="16"/>
        <v>137</v>
      </c>
      <c r="F240" s="24">
        <f t="shared" si="17"/>
        <v>69</v>
      </c>
      <c r="G240" s="11">
        <f t="shared" si="14"/>
        <v>206</v>
      </c>
    </row>
    <row r="241" spans="1:7" x14ac:dyDescent="0.25">
      <c r="A241" s="22" t="str">
        <f t="shared" si="15"/>
        <v>Town of Mamaroneck - 26</v>
      </c>
      <c r="B241" s="11">
        <v>70026</v>
      </c>
      <c r="C241" s="11">
        <v>433</v>
      </c>
      <c r="D241" s="11">
        <v>1</v>
      </c>
      <c r="E241" s="11">
        <f t="shared" si="16"/>
        <v>434</v>
      </c>
      <c r="F241" s="24">
        <f t="shared" si="17"/>
        <v>119</v>
      </c>
      <c r="G241" s="11">
        <f t="shared" si="14"/>
        <v>553</v>
      </c>
    </row>
    <row r="242" spans="1:7" x14ac:dyDescent="0.25">
      <c r="A242" s="22" t="str">
        <f t="shared" si="15"/>
        <v>Town of Mamaroneck - 27</v>
      </c>
      <c r="B242" s="11">
        <v>70027</v>
      </c>
      <c r="C242" s="11">
        <v>186</v>
      </c>
      <c r="D242" s="11">
        <v>2</v>
      </c>
      <c r="E242" s="11">
        <f t="shared" si="16"/>
        <v>188</v>
      </c>
      <c r="F242" s="24">
        <f t="shared" si="17"/>
        <v>142</v>
      </c>
      <c r="G242" s="11">
        <f t="shared" si="14"/>
        <v>330</v>
      </c>
    </row>
    <row r="243" spans="1:7" ht="13.8" thickBot="1" x14ac:dyDescent="0.3">
      <c r="A243" s="18" t="str">
        <f t="shared" si="15"/>
        <v>Town of Mamaroneck - 28</v>
      </c>
      <c r="B243" s="19">
        <v>70028</v>
      </c>
      <c r="C243" s="19">
        <v>159</v>
      </c>
      <c r="D243" s="19">
        <v>1</v>
      </c>
      <c r="E243" s="19">
        <f t="shared" si="16"/>
        <v>160</v>
      </c>
      <c r="F243" s="26">
        <f t="shared" si="17"/>
        <v>81</v>
      </c>
      <c r="G243" s="19">
        <f t="shared" si="14"/>
        <v>241</v>
      </c>
    </row>
    <row r="244" spans="1:7" x14ac:dyDescent="0.25">
      <c r="A244" s="22"/>
      <c r="B244" s="11" t="s">
        <v>977</v>
      </c>
      <c r="C244" s="11">
        <f>SUM(C216:C243)</f>
        <v>8706</v>
      </c>
      <c r="D244" s="11">
        <f>SUM(D216:D243)</f>
        <v>25</v>
      </c>
      <c r="E244" s="11">
        <f>SUM(E216:E243)</f>
        <v>8731</v>
      </c>
      <c r="F244" s="11">
        <f>SUM(F216:F243)</f>
        <v>3648</v>
      </c>
      <c r="G244" s="11">
        <f>SUM(G216:G243)</f>
        <v>12379</v>
      </c>
    </row>
    <row r="245" spans="1:7" x14ac:dyDescent="0.25">
      <c r="A245" s="22" t="str">
        <f t="shared" si="15"/>
        <v>Town of Mount Kisco - 1</v>
      </c>
      <c r="B245" s="11">
        <v>80001</v>
      </c>
      <c r="C245" s="11">
        <v>257</v>
      </c>
      <c r="D245" s="11">
        <v>1</v>
      </c>
      <c r="E245" s="11">
        <f t="shared" si="16"/>
        <v>258</v>
      </c>
      <c r="F245" s="24">
        <f t="shared" si="17"/>
        <v>156</v>
      </c>
      <c r="G245" s="11">
        <f t="shared" si="14"/>
        <v>414</v>
      </c>
    </row>
    <row r="246" spans="1:7" x14ac:dyDescent="0.25">
      <c r="A246" s="22" t="str">
        <f t="shared" si="15"/>
        <v>Town of Mount Kisco - 2</v>
      </c>
      <c r="B246" s="11">
        <v>80002</v>
      </c>
      <c r="C246" s="11">
        <v>517</v>
      </c>
      <c r="D246" s="11">
        <v>2</v>
      </c>
      <c r="E246" s="11">
        <f t="shared" si="16"/>
        <v>519</v>
      </c>
      <c r="F246" s="24">
        <f t="shared" si="17"/>
        <v>271</v>
      </c>
      <c r="G246" s="11">
        <f t="shared" si="14"/>
        <v>790</v>
      </c>
    </row>
    <row r="247" spans="1:7" x14ac:dyDescent="0.25">
      <c r="A247" s="22" t="str">
        <f t="shared" si="15"/>
        <v>Town of Mount Kisco - 3</v>
      </c>
      <c r="B247" s="11">
        <v>80003</v>
      </c>
      <c r="C247" s="11">
        <v>299</v>
      </c>
      <c r="D247" s="11">
        <v>2</v>
      </c>
      <c r="E247" s="11">
        <f t="shared" si="16"/>
        <v>301</v>
      </c>
      <c r="F247" s="24">
        <f t="shared" si="17"/>
        <v>160</v>
      </c>
      <c r="G247" s="11">
        <f t="shared" si="14"/>
        <v>461</v>
      </c>
    </row>
    <row r="248" spans="1:7" x14ac:dyDescent="0.25">
      <c r="A248" s="22" t="str">
        <f t="shared" si="15"/>
        <v>Town of Mount Kisco - 4</v>
      </c>
      <c r="B248" s="11">
        <v>80004</v>
      </c>
      <c r="C248" s="11">
        <v>416</v>
      </c>
      <c r="D248" s="11">
        <v>0</v>
      </c>
      <c r="E248" s="11">
        <f t="shared" si="16"/>
        <v>416</v>
      </c>
      <c r="F248" s="24">
        <f t="shared" si="17"/>
        <v>206</v>
      </c>
      <c r="G248" s="11">
        <f t="shared" si="14"/>
        <v>622</v>
      </c>
    </row>
    <row r="249" spans="1:7" x14ac:dyDescent="0.25">
      <c r="A249" s="22" t="str">
        <f t="shared" si="15"/>
        <v>Town of Mount Kisco - 5</v>
      </c>
      <c r="B249" s="11">
        <v>80005</v>
      </c>
      <c r="C249" s="11">
        <v>185</v>
      </c>
      <c r="D249" s="11">
        <v>1</v>
      </c>
      <c r="E249" s="11">
        <f t="shared" si="16"/>
        <v>186</v>
      </c>
      <c r="F249" s="24">
        <f t="shared" si="17"/>
        <v>128</v>
      </c>
      <c r="G249" s="11">
        <f t="shared" si="14"/>
        <v>314</v>
      </c>
    </row>
    <row r="250" spans="1:7" x14ac:dyDescent="0.25">
      <c r="A250" s="22" t="str">
        <f t="shared" si="15"/>
        <v>Town of Mount Kisco - 6</v>
      </c>
      <c r="B250" s="11">
        <v>80006</v>
      </c>
      <c r="C250" s="11">
        <v>343</v>
      </c>
      <c r="D250" s="11">
        <v>0</v>
      </c>
      <c r="E250" s="11">
        <f t="shared" si="16"/>
        <v>343</v>
      </c>
      <c r="F250" s="24">
        <f t="shared" si="17"/>
        <v>141</v>
      </c>
      <c r="G250" s="11">
        <f t="shared" si="14"/>
        <v>484</v>
      </c>
    </row>
    <row r="251" spans="1:7" ht="13.8" thickBot="1" x14ac:dyDescent="0.3">
      <c r="A251" s="18" t="str">
        <f t="shared" si="15"/>
        <v>Town of Mount Kisco - 7</v>
      </c>
      <c r="B251" s="19">
        <v>80007</v>
      </c>
      <c r="C251" s="19">
        <v>196</v>
      </c>
      <c r="D251" s="19">
        <v>0</v>
      </c>
      <c r="E251" s="19">
        <f t="shared" si="16"/>
        <v>196</v>
      </c>
      <c r="F251" s="26">
        <f t="shared" si="17"/>
        <v>63</v>
      </c>
      <c r="G251" s="19">
        <f t="shared" si="14"/>
        <v>259</v>
      </c>
    </row>
    <row r="252" spans="1:7" x14ac:dyDescent="0.25">
      <c r="A252" s="22"/>
      <c r="B252" s="11" t="s">
        <v>977</v>
      </c>
      <c r="C252" s="11">
        <f>SUM(C245:C251)</f>
        <v>2213</v>
      </c>
      <c r="D252" s="11">
        <f>SUM(D245:D251)</f>
        <v>6</v>
      </c>
      <c r="E252" s="11">
        <f>SUM(E245:E251)</f>
        <v>2219</v>
      </c>
      <c r="F252" s="11">
        <f>SUM(F245:F251)</f>
        <v>1125</v>
      </c>
      <c r="G252" s="11">
        <f>SUM(G245:G251)</f>
        <v>3344</v>
      </c>
    </row>
    <row r="253" spans="1:7" x14ac:dyDescent="0.25">
      <c r="A253" s="22" t="str">
        <f t="shared" si="15"/>
        <v>Town of Mount Pleasant - 1</v>
      </c>
      <c r="B253" s="11">
        <v>90001</v>
      </c>
      <c r="C253" s="11">
        <v>134</v>
      </c>
      <c r="D253" s="11">
        <v>1</v>
      </c>
      <c r="E253" s="11">
        <f t="shared" si="16"/>
        <v>135</v>
      </c>
      <c r="F253" s="24">
        <f t="shared" si="17"/>
        <v>84</v>
      </c>
      <c r="G253" s="11">
        <f t="shared" si="14"/>
        <v>219</v>
      </c>
    </row>
    <row r="254" spans="1:7" x14ac:dyDescent="0.25">
      <c r="A254" s="22" t="str">
        <f t="shared" si="15"/>
        <v>Town of Mount Pleasant - 2</v>
      </c>
      <c r="B254" s="11">
        <v>90002</v>
      </c>
      <c r="C254" s="11">
        <v>206</v>
      </c>
      <c r="D254" s="11">
        <v>0</v>
      </c>
      <c r="E254" s="11">
        <f t="shared" si="16"/>
        <v>206</v>
      </c>
      <c r="F254" s="24">
        <f t="shared" si="17"/>
        <v>66</v>
      </c>
      <c r="G254" s="11">
        <f t="shared" si="14"/>
        <v>272</v>
      </c>
    </row>
    <row r="255" spans="1:7" x14ac:dyDescent="0.25">
      <c r="A255" s="22" t="str">
        <f t="shared" si="15"/>
        <v>Town of Mount Pleasant - 3</v>
      </c>
      <c r="B255" s="11">
        <v>90003</v>
      </c>
      <c r="C255" s="11">
        <v>123</v>
      </c>
      <c r="D255" s="11">
        <v>1</v>
      </c>
      <c r="E255" s="11">
        <f t="shared" si="16"/>
        <v>124</v>
      </c>
      <c r="F255" s="24">
        <f t="shared" si="17"/>
        <v>73</v>
      </c>
      <c r="G255" s="11">
        <f t="shared" si="14"/>
        <v>197</v>
      </c>
    </row>
    <row r="256" spans="1:7" x14ac:dyDescent="0.25">
      <c r="A256" s="22" t="str">
        <f t="shared" si="15"/>
        <v>Town of Mount Pleasant - 4</v>
      </c>
      <c r="B256" s="11">
        <v>90004</v>
      </c>
      <c r="C256" s="11">
        <v>120</v>
      </c>
      <c r="D256" s="11">
        <v>0</v>
      </c>
      <c r="E256" s="11">
        <f t="shared" si="16"/>
        <v>120</v>
      </c>
      <c r="F256" s="24">
        <f t="shared" si="17"/>
        <v>61</v>
      </c>
      <c r="G256" s="11">
        <f t="shared" si="14"/>
        <v>181</v>
      </c>
    </row>
    <row r="257" spans="1:7" x14ac:dyDescent="0.25">
      <c r="A257" s="22" t="str">
        <f t="shared" si="15"/>
        <v>Town of Mount Pleasant - 5</v>
      </c>
      <c r="B257" s="11">
        <v>90005</v>
      </c>
      <c r="C257" s="11">
        <v>216</v>
      </c>
      <c r="D257" s="11">
        <v>0</v>
      </c>
      <c r="E257" s="11">
        <f t="shared" si="16"/>
        <v>216</v>
      </c>
      <c r="F257" s="24">
        <f t="shared" si="17"/>
        <v>90</v>
      </c>
      <c r="G257" s="11">
        <f t="shared" si="14"/>
        <v>306</v>
      </c>
    </row>
    <row r="258" spans="1:7" x14ac:dyDescent="0.25">
      <c r="A258" s="22" t="str">
        <f t="shared" si="15"/>
        <v>Town of Mount Pleasant - 6</v>
      </c>
      <c r="B258" s="11">
        <v>90006</v>
      </c>
      <c r="C258" s="11">
        <v>390</v>
      </c>
      <c r="D258" s="11">
        <v>0</v>
      </c>
      <c r="E258" s="11">
        <f t="shared" si="16"/>
        <v>390</v>
      </c>
      <c r="F258" s="24">
        <f t="shared" si="17"/>
        <v>114</v>
      </c>
      <c r="G258" s="11">
        <f t="shared" si="14"/>
        <v>504</v>
      </c>
    </row>
    <row r="259" spans="1:7" x14ac:dyDescent="0.25">
      <c r="A259" s="22" t="str">
        <f t="shared" si="15"/>
        <v>Town of Mount Pleasant - 7</v>
      </c>
      <c r="B259" s="11">
        <v>90007</v>
      </c>
      <c r="C259" s="11">
        <v>377</v>
      </c>
      <c r="D259" s="11">
        <v>1</v>
      </c>
      <c r="E259" s="11">
        <f t="shared" si="16"/>
        <v>378</v>
      </c>
      <c r="F259" s="24">
        <f t="shared" si="17"/>
        <v>229</v>
      </c>
      <c r="G259" s="11">
        <f t="shared" si="14"/>
        <v>607</v>
      </c>
    </row>
    <row r="260" spans="1:7" x14ac:dyDescent="0.25">
      <c r="A260" s="22" t="str">
        <f t="shared" si="15"/>
        <v>Town of Mount Pleasant - 9</v>
      </c>
      <c r="B260" s="11">
        <v>90009</v>
      </c>
      <c r="C260" s="11">
        <v>241</v>
      </c>
      <c r="D260" s="11">
        <v>1</v>
      </c>
      <c r="E260" s="11">
        <f t="shared" si="16"/>
        <v>242</v>
      </c>
      <c r="F260" s="24">
        <f t="shared" si="17"/>
        <v>182</v>
      </c>
      <c r="G260" s="11">
        <f t="shared" si="14"/>
        <v>424</v>
      </c>
    </row>
    <row r="261" spans="1:7" x14ac:dyDescent="0.25">
      <c r="A261" s="22" t="str">
        <f t="shared" si="15"/>
        <v>Town of Mount Pleasant - 10</v>
      </c>
      <c r="B261" s="11">
        <v>90010</v>
      </c>
      <c r="C261" s="11">
        <v>134</v>
      </c>
      <c r="D261" s="11">
        <v>0</v>
      </c>
      <c r="E261" s="11">
        <f t="shared" si="16"/>
        <v>134</v>
      </c>
      <c r="F261" s="24">
        <f t="shared" si="17"/>
        <v>174</v>
      </c>
      <c r="G261" s="11">
        <f t="shared" si="14"/>
        <v>308</v>
      </c>
    </row>
    <row r="262" spans="1:7" x14ac:dyDescent="0.25">
      <c r="A262" s="22" t="str">
        <f t="shared" si="15"/>
        <v>Town of Mount Pleasant - 11</v>
      </c>
      <c r="B262" s="11">
        <v>90011</v>
      </c>
      <c r="C262" s="11">
        <v>179</v>
      </c>
      <c r="D262" s="11">
        <v>1</v>
      </c>
      <c r="E262" s="11">
        <f t="shared" si="16"/>
        <v>180</v>
      </c>
      <c r="F262" s="24">
        <f t="shared" si="17"/>
        <v>258</v>
      </c>
      <c r="G262" s="11">
        <f t="shared" si="14"/>
        <v>438</v>
      </c>
    </row>
    <row r="263" spans="1:7" x14ac:dyDescent="0.25">
      <c r="A263" s="22" t="str">
        <f t="shared" si="15"/>
        <v>Town of Mount Pleasant - 12</v>
      </c>
      <c r="B263" s="11">
        <v>90012</v>
      </c>
      <c r="C263" s="11">
        <v>198</v>
      </c>
      <c r="D263" s="11">
        <v>2</v>
      </c>
      <c r="E263" s="11">
        <f t="shared" si="16"/>
        <v>200</v>
      </c>
      <c r="F263" s="24">
        <f t="shared" si="17"/>
        <v>271</v>
      </c>
      <c r="G263" s="11">
        <f t="shared" si="14"/>
        <v>471</v>
      </c>
    </row>
    <row r="264" spans="1:7" x14ac:dyDescent="0.25">
      <c r="A264" s="22" t="str">
        <f t="shared" si="15"/>
        <v>Town of Mount Pleasant - 13</v>
      </c>
      <c r="B264" s="11">
        <v>90013</v>
      </c>
      <c r="C264" s="11">
        <v>457</v>
      </c>
      <c r="D264" s="11">
        <v>1</v>
      </c>
      <c r="E264" s="11">
        <f t="shared" si="16"/>
        <v>458</v>
      </c>
      <c r="F264" s="24">
        <f t="shared" si="17"/>
        <v>253</v>
      </c>
      <c r="G264" s="11">
        <f t="shared" si="14"/>
        <v>711</v>
      </c>
    </row>
    <row r="265" spans="1:7" x14ac:dyDescent="0.25">
      <c r="A265" s="22" t="str">
        <f t="shared" si="15"/>
        <v>Town of Mount Pleasant - 14</v>
      </c>
      <c r="B265" s="11">
        <v>90014</v>
      </c>
      <c r="C265" s="11">
        <v>479</v>
      </c>
      <c r="D265" s="11">
        <v>3</v>
      </c>
      <c r="E265" s="11">
        <f t="shared" si="16"/>
        <v>482</v>
      </c>
      <c r="F265" s="24">
        <f t="shared" si="17"/>
        <v>221</v>
      </c>
      <c r="G265" s="11">
        <f t="shared" si="14"/>
        <v>703</v>
      </c>
    </row>
    <row r="266" spans="1:7" x14ac:dyDescent="0.25">
      <c r="A266" s="22" t="str">
        <f t="shared" si="15"/>
        <v>Town of Mount Pleasant - 15</v>
      </c>
      <c r="B266" s="11">
        <v>90015</v>
      </c>
      <c r="C266" s="11">
        <v>422</v>
      </c>
      <c r="D266" s="11">
        <v>1</v>
      </c>
      <c r="E266" s="11">
        <f t="shared" si="16"/>
        <v>423</v>
      </c>
      <c r="F266" s="24">
        <f t="shared" si="17"/>
        <v>212</v>
      </c>
      <c r="G266" s="11">
        <f t="shared" si="14"/>
        <v>635</v>
      </c>
    </row>
    <row r="267" spans="1:7" x14ac:dyDescent="0.25">
      <c r="A267" s="22" t="str">
        <f t="shared" si="15"/>
        <v>Town of Mount Pleasant - 16</v>
      </c>
      <c r="B267" s="11">
        <v>90016</v>
      </c>
      <c r="C267" s="11">
        <v>419</v>
      </c>
      <c r="D267" s="11">
        <v>1</v>
      </c>
      <c r="E267" s="11">
        <f t="shared" si="16"/>
        <v>420</v>
      </c>
      <c r="F267" s="24">
        <f t="shared" si="17"/>
        <v>220</v>
      </c>
      <c r="G267" s="11">
        <f t="shared" ref="G267:G334" si="18">VLOOKUP(B267,KEY,2,FALSE)</f>
        <v>640</v>
      </c>
    </row>
    <row r="268" spans="1:7" x14ac:dyDescent="0.25">
      <c r="A268" s="22" t="str">
        <f t="shared" si="15"/>
        <v>Town of Mount Pleasant - 17</v>
      </c>
      <c r="B268" s="11">
        <v>90017</v>
      </c>
      <c r="C268" s="11">
        <v>284</v>
      </c>
      <c r="D268" s="11">
        <v>1</v>
      </c>
      <c r="E268" s="11">
        <f t="shared" si="16"/>
        <v>285</v>
      </c>
      <c r="F268" s="24">
        <f t="shared" si="17"/>
        <v>122</v>
      </c>
      <c r="G268" s="11">
        <f t="shared" si="18"/>
        <v>407</v>
      </c>
    </row>
    <row r="269" spans="1:7" x14ac:dyDescent="0.25">
      <c r="A269" s="22" t="str">
        <f t="shared" ref="A269:A336" si="19">VLOOKUP(B269,KEY,3,FALSE)</f>
        <v>Town of Mount Pleasant - 18</v>
      </c>
      <c r="B269" s="11">
        <v>90018</v>
      </c>
      <c r="C269" s="11">
        <v>295</v>
      </c>
      <c r="D269" s="11">
        <v>3</v>
      </c>
      <c r="E269" s="11">
        <f t="shared" si="16"/>
        <v>298</v>
      </c>
      <c r="F269" s="24">
        <f t="shared" si="17"/>
        <v>287</v>
      </c>
      <c r="G269" s="11">
        <f t="shared" si="18"/>
        <v>585</v>
      </c>
    </row>
    <row r="270" spans="1:7" x14ac:dyDescent="0.25">
      <c r="A270" s="22" t="str">
        <f t="shared" si="19"/>
        <v>Town of Mount Pleasant - 19</v>
      </c>
      <c r="B270" s="11">
        <v>90019</v>
      </c>
      <c r="C270" s="11">
        <v>195</v>
      </c>
      <c r="D270" s="11">
        <v>1</v>
      </c>
      <c r="E270" s="11">
        <f t="shared" si="16"/>
        <v>196</v>
      </c>
      <c r="F270" s="24">
        <f t="shared" si="17"/>
        <v>340</v>
      </c>
      <c r="G270" s="11">
        <f t="shared" si="18"/>
        <v>536</v>
      </c>
    </row>
    <row r="271" spans="1:7" x14ac:dyDescent="0.25">
      <c r="A271" s="22" t="str">
        <f t="shared" si="19"/>
        <v>Town of Mount Pleasant - 20</v>
      </c>
      <c r="B271" s="11">
        <v>90020</v>
      </c>
      <c r="C271" s="11">
        <v>297</v>
      </c>
      <c r="D271" s="11">
        <v>2</v>
      </c>
      <c r="E271" s="11">
        <f t="shared" si="16"/>
        <v>299</v>
      </c>
      <c r="F271" s="24">
        <f t="shared" si="17"/>
        <v>226</v>
      </c>
      <c r="G271" s="11">
        <f t="shared" si="18"/>
        <v>525</v>
      </c>
    </row>
    <row r="272" spans="1:7" x14ac:dyDescent="0.25">
      <c r="A272" s="22" t="str">
        <f t="shared" si="19"/>
        <v>Town of Mount Pleasant - 22</v>
      </c>
      <c r="B272" s="11">
        <v>90022</v>
      </c>
      <c r="C272" s="11">
        <v>283</v>
      </c>
      <c r="D272" s="11">
        <v>0</v>
      </c>
      <c r="E272" s="11">
        <f t="shared" si="16"/>
        <v>283</v>
      </c>
      <c r="F272" s="24">
        <f t="shared" si="17"/>
        <v>169</v>
      </c>
      <c r="G272" s="11">
        <f t="shared" si="18"/>
        <v>452</v>
      </c>
    </row>
    <row r="273" spans="1:7" x14ac:dyDescent="0.25">
      <c r="A273" s="22" t="str">
        <f t="shared" si="19"/>
        <v>Town of Mount Pleasant - 23</v>
      </c>
      <c r="B273" s="11">
        <v>90023</v>
      </c>
      <c r="C273" s="11">
        <v>20</v>
      </c>
      <c r="D273" s="11">
        <v>0</v>
      </c>
      <c r="E273" s="11">
        <f t="shared" si="16"/>
        <v>20</v>
      </c>
      <c r="F273" s="24">
        <f t="shared" si="17"/>
        <v>12</v>
      </c>
      <c r="G273" s="11">
        <f t="shared" si="18"/>
        <v>32</v>
      </c>
    </row>
    <row r="274" spans="1:7" x14ac:dyDescent="0.25">
      <c r="A274" s="22" t="str">
        <f t="shared" si="19"/>
        <v>Town of Mount Pleasant - 24</v>
      </c>
      <c r="B274" s="11">
        <v>90024</v>
      </c>
      <c r="C274" s="11">
        <v>165</v>
      </c>
      <c r="D274" s="11">
        <v>0</v>
      </c>
      <c r="E274" s="11">
        <f t="shared" si="16"/>
        <v>165</v>
      </c>
      <c r="F274" s="24">
        <f t="shared" si="17"/>
        <v>265</v>
      </c>
      <c r="G274" s="11">
        <f t="shared" si="18"/>
        <v>430</v>
      </c>
    </row>
    <row r="275" spans="1:7" x14ac:dyDescent="0.25">
      <c r="A275" s="22" t="str">
        <f t="shared" si="19"/>
        <v>Town of Mount Pleasant - 25</v>
      </c>
      <c r="B275" s="11">
        <v>90025</v>
      </c>
      <c r="C275" s="11">
        <v>334</v>
      </c>
      <c r="D275" s="11">
        <v>1</v>
      </c>
      <c r="E275" s="11">
        <f t="shared" si="16"/>
        <v>335</v>
      </c>
      <c r="F275" s="24">
        <f t="shared" si="17"/>
        <v>203</v>
      </c>
      <c r="G275" s="11">
        <f t="shared" si="18"/>
        <v>538</v>
      </c>
    </row>
    <row r="276" spans="1:7" x14ac:dyDescent="0.25">
      <c r="A276" s="22" t="str">
        <f t="shared" si="19"/>
        <v>Town of Mount Pleasant - 26</v>
      </c>
      <c r="B276" s="11">
        <v>90026</v>
      </c>
      <c r="C276" s="11">
        <v>134</v>
      </c>
      <c r="D276" s="11">
        <v>0</v>
      </c>
      <c r="E276" s="11">
        <f t="shared" si="16"/>
        <v>134</v>
      </c>
      <c r="F276" s="24">
        <f t="shared" si="17"/>
        <v>273</v>
      </c>
      <c r="G276" s="11">
        <f t="shared" si="18"/>
        <v>407</v>
      </c>
    </row>
    <row r="277" spans="1:7" x14ac:dyDescent="0.25">
      <c r="A277" s="22" t="str">
        <f t="shared" si="19"/>
        <v>Town of Mount Pleasant - 27</v>
      </c>
      <c r="B277" s="11">
        <v>90027</v>
      </c>
      <c r="C277" s="11">
        <v>133</v>
      </c>
      <c r="D277" s="11">
        <v>2</v>
      </c>
      <c r="E277" s="11">
        <f t="shared" si="16"/>
        <v>135</v>
      </c>
      <c r="F277" s="24">
        <f t="shared" si="17"/>
        <v>200</v>
      </c>
      <c r="G277" s="11">
        <f t="shared" si="18"/>
        <v>335</v>
      </c>
    </row>
    <row r="278" spans="1:7" x14ac:dyDescent="0.25">
      <c r="A278" s="22" t="str">
        <f t="shared" si="19"/>
        <v>Town of Mount Pleasant - 28</v>
      </c>
      <c r="B278" s="11">
        <v>90028</v>
      </c>
      <c r="C278" s="11">
        <v>158</v>
      </c>
      <c r="D278" s="11">
        <v>1</v>
      </c>
      <c r="E278" s="11">
        <f t="shared" si="16"/>
        <v>159</v>
      </c>
      <c r="F278" s="24">
        <f t="shared" si="17"/>
        <v>282</v>
      </c>
      <c r="G278" s="11">
        <f t="shared" si="18"/>
        <v>441</v>
      </c>
    </row>
    <row r="279" spans="1:7" x14ac:dyDescent="0.25">
      <c r="A279" s="22" t="str">
        <f t="shared" si="19"/>
        <v>Town of Mount Pleasant - 29</v>
      </c>
      <c r="B279" s="11">
        <v>90029</v>
      </c>
      <c r="C279" s="11">
        <v>101</v>
      </c>
      <c r="D279" s="11">
        <v>2</v>
      </c>
      <c r="E279" s="11">
        <f t="shared" si="16"/>
        <v>103</v>
      </c>
      <c r="F279" s="24">
        <f t="shared" si="17"/>
        <v>228</v>
      </c>
      <c r="G279" s="11">
        <f t="shared" si="18"/>
        <v>331</v>
      </c>
    </row>
    <row r="280" spans="1:7" x14ac:dyDescent="0.25">
      <c r="A280" s="22" t="str">
        <f t="shared" si="19"/>
        <v>Town of Mount Pleasant - 30</v>
      </c>
      <c r="B280" s="11">
        <v>90030</v>
      </c>
      <c r="C280" s="11">
        <v>396</v>
      </c>
      <c r="D280" s="11">
        <v>0</v>
      </c>
      <c r="E280" s="11">
        <f t="shared" si="16"/>
        <v>396</v>
      </c>
      <c r="F280" s="24">
        <f t="shared" si="17"/>
        <v>260</v>
      </c>
      <c r="G280" s="11">
        <f t="shared" si="18"/>
        <v>656</v>
      </c>
    </row>
    <row r="281" spans="1:7" x14ac:dyDescent="0.25">
      <c r="A281" s="22" t="str">
        <f t="shared" si="19"/>
        <v>Town of Mount Pleasant - 31</v>
      </c>
      <c r="B281" s="11">
        <v>90031</v>
      </c>
      <c r="C281" s="11">
        <v>208</v>
      </c>
      <c r="D281" s="11">
        <v>0</v>
      </c>
      <c r="E281" s="11">
        <f t="shared" si="16"/>
        <v>208</v>
      </c>
      <c r="F281" s="24">
        <f t="shared" si="17"/>
        <v>131</v>
      </c>
      <c r="G281" s="11">
        <f t="shared" si="18"/>
        <v>339</v>
      </c>
    </row>
    <row r="282" spans="1:7" x14ac:dyDescent="0.25">
      <c r="A282" s="22" t="str">
        <f t="shared" si="19"/>
        <v>Town of Mount Pleasant - 32</v>
      </c>
      <c r="B282" s="11">
        <v>90032</v>
      </c>
      <c r="C282" s="11">
        <v>462</v>
      </c>
      <c r="D282" s="11">
        <v>0</v>
      </c>
      <c r="E282" s="11">
        <f t="shared" si="16"/>
        <v>462</v>
      </c>
      <c r="F282" s="24">
        <f t="shared" si="17"/>
        <v>201</v>
      </c>
      <c r="G282" s="11">
        <f t="shared" si="18"/>
        <v>663</v>
      </c>
    </row>
    <row r="283" spans="1:7" x14ac:dyDescent="0.25">
      <c r="A283" s="22" t="str">
        <f t="shared" si="19"/>
        <v>Town of Mount Pleasant - 33</v>
      </c>
      <c r="B283" s="11">
        <v>90033</v>
      </c>
      <c r="C283" s="11">
        <v>423</v>
      </c>
      <c r="D283" s="11">
        <v>1</v>
      </c>
      <c r="E283" s="11">
        <f t="shared" ref="E283:E350" si="20">SUM(C283:D283)</f>
        <v>424</v>
      </c>
      <c r="F283" s="24">
        <f t="shared" ref="F283:F350" si="21">SUM(G283-E283)</f>
        <v>118</v>
      </c>
      <c r="G283" s="11">
        <f t="shared" si="18"/>
        <v>542</v>
      </c>
    </row>
    <row r="284" spans="1:7" x14ac:dyDescent="0.25">
      <c r="A284" s="22" t="str">
        <f t="shared" si="19"/>
        <v>Town of Mount Pleasant - 34</v>
      </c>
      <c r="B284" s="11">
        <v>90034</v>
      </c>
      <c r="C284" s="11">
        <v>109</v>
      </c>
      <c r="D284" s="11">
        <v>0</v>
      </c>
      <c r="E284" s="11">
        <f t="shared" si="20"/>
        <v>109</v>
      </c>
      <c r="F284" s="24">
        <f t="shared" si="21"/>
        <v>182</v>
      </c>
      <c r="G284" s="11">
        <f t="shared" si="18"/>
        <v>291</v>
      </c>
    </row>
    <row r="285" spans="1:7" x14ac:dyDescent="0.25">
      <c r="A285" s="22" t="str">
        <f t="shared" si="19"/>
        <v>Town of Mount Pleasant - 35</v>
      </c>
      <c r="B285" s="11">
        <v>90035</v>
      </c>
      <c r="C285" s="11">
        <v>141</v>
      </c>
      <c r="D285" s="11">
        <v>1</v>
      </c>
      <c r="E285" s="11">
        <f t="shared" si="20"/>
        <v>142</v>
      </c>
      <c r="F285" s="24">
        <f t="shared" si="21"/>
        <v>244</v>
      </c>
      <c r="G285" s="11">
        <f t="shared" si="18"/>
        <v>386</v>
      </c>
    </row>
    <row r="286" spans="1:7" x14ac:dyDescent="0.25">
      <c r="A286" s="22" t="str">
        <f t="shared" si="19"/>
        <v>Town of Mount Pleasant - 36</v>
      </c>
      <c r="B286" s="11">
        <v>90036</v>
      </c>
      <c r="C286" s="11">
        <v>97</v>
      </c>
      <c r="D286" s="11">
        <v>2</v>
      </c>
      <c r="E286" s="11">
        <f t="shared" si="20"/>
        <v>99</v>
      </c>
      <c r="F286" s="24">
        <f t="shared" si="21"/>
        <v>189</v>
      </c>
      <c r="G286" s="11">
        <f t="shared" si="18"/>
        <v>288</v>
      </c>
    </row>
    <row r="287" spans="1:7" x14ac:dyDescent="0.25">
      <c r="A287" s="22" t="str">
        <f t="shared" si="19"/>
        <v>Town of Mount Pleasant - 37</v>
      </c>
      <c r="B287" s="11">
        <v>90037</v>
      </c>
      <c r="C287" s="11">
        <v>98</v>
      </c>
      <c r="D287" s="11">
        <v>0</v>
      </c>
      <c r="E287" s="11">
        <f t="shared" si="20"/>
        <v>98</v>
      </c>
      <c r="F287" s="24">
        <f t="shared" si="21"/>
        <v>174</v>
      </c>
      <c r="G287" s="11">
        <f t="shared" si="18"/>
        <v>272</v>
      </c>
    </row>
    <row r="288" spans="1:7" x14ac:dyDescent="0.25">
      <c r="A288" s="22" t="str">
        <f t="shared" si="19"/>
        <v>Town of Mount Pleasant - 38</v>
      </c>
      <c r="B288" s="11">
        <v>90038</v>
      </c>
      <c r="C288" s="11">
        <v>152</v>
      </c>
      <c r="D288" s="11">
        <v>0</v>
      </c>
      <c r="E288" s="11">
        <f t="shared" si="20"/>
        <v>152</v>
      </c>
      <c r="F288" s="24">
        <f t="shared" si="21"/>
        <v>353</v>
      </c>
      <c r="G288" s="11">
        <f t="shared" si="18"/>
        <v>505</v>
      </c>
    </row>
    <row r="289" spans="1:7" x14ac:dyDescent="0.25">
      <c r="A289" s="22" t="str">
        <f t="shared" si="19"/>
        <v>Town of Mount Pleasant - 39</v>
      </c>
      <c r="B289" s="11">
        <v>90039</v>
      </c>
      <c r="C289" s="11">
        <v>120</v>
      </c>
      <c r="D289" s="11">
        <v>1</v>
      </c>
      <c r="E289" s="11">
        <f t="shared" si="20"/>
        <v>121</v>
      </c>
      <c r="F289" s="24">
        <f t="shared" si="21"/>
        <v>226</v>
      </c>
      <c r="G289" s="11">
        <f t="shared" si="18"/>
        <v>347</v>
      </c>
    </row>
    <row r="290" spans="1:7" x14ac:dyDescent="0.25">
      <c r="A290" s="22" t="str">
        <f t="shared" si="19"/>
        <v>Town of Mount Pleasant - 40</v>
      </c>
      <c r="B290" s="11">
        <v>90040</v>
      </c>
      <c r="C290" s="11">
        <v>133</v>
      </c>
      <c r="D290" s="11">
        <v>1</v>
      </c>
      <c r="E290" s="11">
        <f t="shared" si="20"/>
        <v>134</v>
      </c>
      <c r="F290" s="24">
        <f t="shared" si="21"/>
        <v>250</v>
      </c>
      <c r="G290" s="11">
        <f t="shared" si="18"/>
        <v>384</v>
      </c>
    </row>
    <row r="291" spans="1:7" x14ac:dyDescent="0.25">
      <c r="A291" s="22" t="str">
        <f t="shared" si="19"/>
        <v>Town of Mount Pleasant - 41</v>
      </c>
      <c r="B291" s="11">
        <v>90041</v>
      </c>
      <c r="C291" s="11">
        <v>336</v>
      </c>
      <c r="D291" s="11">
        <v>0</v>
      </c>
      <c r="E291" s="11">
        <f t="shared" si="20"/>
        <v>336</v>
      </c>
      <c r="F291" s="24">
        <f t="shared" si="21"/>
        <v>167</v>
      </c>
      <c r="G291" s="11">
        <f t="shared" si="18"/>
        <v>503</v>
      </c>
    </row>
    <row r="292" spans="1:7" x14ac:dyDescent="0.25">
      <c r="A292" s="22" t="str">
        <f t="shared" si="19"/>
        <v>Town of Mount Pleasant - 42</v>
      </c>
      <c r="B292" s="11">
        <v>90042</v>
      </c>
      <c r="C292" s="11">
        <v>142</v>
      </c>
      <c r="D292" s="11">
        <v>0</v>
      </c>
      <c r="E292" s="11">
        <f t="shared" si="20"/>
        <v>142</v>
      </c>
      <c r="F292" s="24">
        <f t="shared" si="21"/>
        <v>193</v>
      </c>
      <c r="G292" s="11">
        <f t="shared" si="18"/>
        <v>335</v>
      </c>
    </row>
    <row r="293" spans="1:7" x14ac:dyDescent="0.25">
      <c r="A293" s="22" t="str">
        <f t="shared" si="19"/>
        <v>Town of Mount Pleasant - 43</v>
      </c>
      <c r="B293" s="11">
        <v>90043</v>
      </c>
      <c r="C293" s="11">
        <v>254</v>
      </c>
      <c r="D293" s="11">
        <v>1</v>
      </c>
      <c r="E293" s="11">
        <f t="shared" si="20"/>
        <v>255</v>
      </c>
      <c r="F293" s="24">
        <f t="shared" si="21"/>
        <v>125</v>
      </c>
      <c r="G293" s="11">
        <f t="shared" si="18"/>
        <v>380</v>
      </c>
    </row>
    <row r="294" spans="1:7" ht="13.8" thickBot="1" x14ac:dyDescent="0.3">
      <c r="A294" s="18" t="str">
        <f t="shared" si="19"/>
        <v>Town of Mount Pleasant - 44</v>
      </c>
      <c r="B294" s="19">
        <v>90044</v>
      </c>
      <c r="C294" s="19">
        <v>152</v>
      </c>
      <c r="D294" s="19">
        <v>1</v>
      </c>
      <c r="E294" s="19">
        <f t="shared" si="20"/>
        <v>153</v>
      </c>
      <c r="F294" s="26">
        <f t="shared" si="21"/>
        <v>143</v>
      </c>
      <c r="G294" s="19">
        <f t="shared" si="18"/>
        <v>296</v>
      </c>
    </row>
    <row r="295" spans="1:7" x14ac:dyDescent="0.25">
      <c r="A295" s="22"/>
      <c r="B295" s="11" t="s">
        <v>977</v>
      </c>
      <c r="C295" s="11">
        <f>SUM(C253:C294)</f>
        <v>9717</v>
      </c>
      <c r="D295" s="11">
        <f>SUM(D253:D294)</f>
        <v>34</v>
      </c>
      <c r="E295" s="11">
        <f>SUM(E253:E294)</f>
        <v>9751</v>
      </c>
      <c r="F295" s="11">
        <f>SUM(F253:F294)</f>
        <v>8071</v>
      </c>
      <c r="G295" s="11">
        <f>SUM(G253:G294)</f>
        <v>17822</v>
      </c>
    </row>
    <row r="296" spans="1:7" x14ac:dyDescent="0.25">
      <c r="A296" s="22" t="str">
        <f t="shared" si="19"/>
        <v>Town of New Castle - 1</v>
      </c>
      <c r="B296" s="11">
        <v>100001</v>
      </c>
      <c r="C296" s="11">
        <v>413</v>
      </c>
      <c r="D296" s="11">
        <v>0</v>
      </c>
      <c r="E296" s="11">
        <f t="shared" si="20"/>
        <v>413</v>
      </c>
      <c r="F296" s="24">
        <f t="shared" si="21"/>
        <v>156</v>
      </c>
      <c r="G296" s="11">
        <f t="shared" si="18"/>
        <v>569</v>
      </c>
    </row>
    <row r="297" spans="1:7" x14ac:dyDescent="0.25">
      <c r="A297" s="22" t="str">
        <f t="shared" si="19"/>
        <v>Town of New Castle - 2</v>
      </c>
      <c r="B297" s="11">
        <v>100002</v>
      </c>
      <c r="C297" s="11">
        <v>333</v>
      </c>
      <c r="D297" s="11">
        <v>0</v>
      </c>
      <c r="E297" s="11">
        <f t="shared" si="20"/>
        <v>333</v>
      </c>
      <c r="F297" s="24">
        <f t="shared" si="21"/>
        <v>206</v>
      </c>
      <c r="G297" s="11">
        <f t="shared" si="18"/>
        <v>539</v>
      </c>
    </row>
    <row r="298" spans="1:7" x14ac:dyDescent="0.25">
      <c r="A298" s="22" t="str">
        <f t="shared" si="19"/>
        <v>Town of New Castle - 3</v>
      </c>
      <c r="B298" s="11">
        <v>100003</v>
      </c>
      <c r="C298" s="11">
        <v>357</v>
      </c>
      <c r="D298" s="11">
        <v>2</v>
      </c>
      <c r="E298" s="11">
        <f t="shared" si="20"/>
        <v>359</v>
      </c>
      <c r="F298" s="24">
        <f t="shared" si="21"/>
        <v>149</v>
      </c>
      <c r="G298" s="11">
        <f t="shared" si="18"/>
        <v>508</v>
      </c>
    </row>
    <row r="299" spans="1:7" x14ac:dyDescent="0.25">
      <c r="A299" s="22" t="str">
        <f t="shared" si="19"/>
        <v>Town of New Castle - 4</v>
      </c>
      <c r="B299" s="11">
        <v>100004</v>
      </c>
      <c r="C299" s="11">
        <v>348</v>
      </c>
      <c r="D299" s="11">
        <v>1</v>
      </c>
      <c r="E299" s="11">
        <f t="shared" si="20"/>
        <v>349</v>
      </c>
      <c r="F299" s="24">
        <f t="shared" si="21"/>
        <v>87</v>
      </c>
      <c r="G299" s="11">
        <f t="shared" si="18"/>
        <v>436</v>
      </c>
    </row>
    <row r="300" spans="1:7" x14ac:dyDescent="0.25">
      <c r="A300" s="22" t="str">
        <f t="shared" si="19"/>
        <v>Town of New Castle - 5</v>
      </c>
      <c r="B300" s="11">
        <v>100005</v>
      </c>
      <c r="C300" s="11">
        <v>444</v>
      </c>
      <c r="D300" s="11">
        <v>0</v>
      </c>
      <c r="E300" s="11">
        <f t="shared" si="20"/>
        <v>444</v>
      </c>
      <c r="F300" s="24">
        <f t="shared" si="21"/>
        <v>98</v>
      </c>
      <c r="G300" s="11">
        <f t="shared" si="18"/>
        <v>542</v>
      </c>
    </row>
    <row r="301" spans="1:7" x14ac:dyDescent="0.25">
      <c r="A301" s="22" t="str">
        <f t="shared" si="19"/>
        <v>Town of New Castle - 6</v>
      </c>
      <c r="B301" s="11">
        <v>100006</v>
      </c>
      <c r="C301" s="11">
        <v>415</v>
      </c>
      <c r="D301" s="11">
        <v>0</v>
      </c>
      <c r="E301" s="11">
        <f t="shared" si="20"/>
        <v>415</v>
      </c>
      <c r="F301" s="24">
        <f t="shared" si="21"/>
        <v>147</v>
      </c>
      <c r="G301" s="11">
        <f t="shared" si="18"/>
        <v>562</v>
      </c>
    </row>
    <row r="302" spans="1:7" x14ac:dyDescent="0.25">
      <c r="A302" s="22" t="str">
        <f t="shared" si="19"/>
        <v>Town of New Castle - 7</v>
      </c>
      <c r="B302" s="11">
        <v>100007</v>
      </c>
      <c r="C302" s="11">
        <v>437</v>
      </c>
      <c r="D302" s="11">
        <v>3</v>
      </c>
      <c r="E302" s="11">
        <f t="shared" si="20"/>
        <v>440</v>
      </c>
      <c r="F302" s="24">
        <f t="shared" si="21"/>
        <v>169</v>
      </c>
      <c r="G302" s="11">
        <f t="shared" si="18"/>
        <v>609</v>
      </c>
    </row>
    <row r="303" spans="1:7" x14ac:dyDescent="0.25">
      <c r="A303" s="22" t="str">
        <f t="shared" si="19"/>
        <v>Town of New Castle - 8</v>
      </c>
      <c r="B303" s="11">
        <v>100008</v>
      </c>
      <c r="C303" s="11">
        <v>408</v>
      </c>
      <c r="D303" s="11">
        <v>1</v>
      </c>
      <c r="E303" s="11">
        <f t="shared" si="20"/>
        <v>409</v>
      </c>
      <c r="F303" s="24">
        <f t="shared" si="21"/>
        <v>82</v>
      </c>
      <c r="G303" s="11">
        <f t="shared" si="18"/>
        <v>491</v>
      </c>
    </row>
    <row r="304" spans="1:7" x14ac:dyDescent="0.25">
      <c r="A304" s="22" t="str">
        <f t="shared" si="19"/>
        <v>Town of New Castle - 9</v>
      </c>
      <c r="B304" s="11">
        <v>100009</v>
      </c>
      <c r="C304" s="11">
        <v>321</v>
      </c>
      <c r="D304" s="11">
        <v>3</v>
      </c>
      <c r="E304" s="11">
        <f t="shared" si="20"/>
        <v>324</v>
      </c>
      <c r="F304" s="24">
        <f t="shared" si="21"/>
        <v>105</v>
      </c>
      <c r="G304" s="11">
        <f t="shared" si="18"/>
        <v>429</v>
      </c>
    </row>
    <row r="305" spans="1:7" x14ac:dyDescent="0.25">
      <c r="A305" s="22" t="str">
        <f t="shared" si="19"/>
        <v>Town of New Castle - 10</v>
      </c>
      <c r="B305" s="11">
        <v>100010</v>
      </c>
      <c r="C305" s="11">
        <v>433</v>
      </c>
      <c r="D305" s="11">
        <v>1</v>
      </c>
      <c r="E305" s="11">
        <f t="shared" si="20"/>
        <v>434</v>
      </c>
      <c r="F305" s="24">
        <f t="shared" si="21"/>
        <v>148</v>
      </c>
      <c r="G305" s="11">
        <f t="shared" si="18"/>
        <v>582</v>
      </c>
    </row>
    <row r="306" spans="1:7" x14ac:dyDescent="0.25">
      <c r="A306" s="22" t="str">
        <f t="shared" si="19"/>
        <v>Town of New Castle - 11</v>
      </c>
      <c r="B306" s="11">
        <v>100011</v>
      </c>
      <c r="C306" s="11">
        <v>422</v>
      </c>
      <c r="D306" s="11">
        <v>1</v>
      </c>
      <c r="E306" s="11">
        <f t="shared" si="20"/>
        <v>423</v>
      </c>
      <c r="F306" s="24">
        <f t="shared" si="21"/>
        <v>154</v>
      </c>
      <c r="G306" s="11">
        <f t="shared" si="18"/>
        <v>577</v>
      </c>
    </row>
    <row r="307" spans="1:7" x14ac:dyDescent="0.25">
      <c r="A307" s="22" t="str">
        <f t="shared" si="19"/>
        <v>Town of New Castle - 12</v>
      </c>
      <c r="B307" s="11">
        <v>100012</v>
      </c>
      <c r="C307" s="11">
        <v>374</v>
      </c>
      <c r="D307" s="11">
        <v>1</v>
      </c>
      <c r="E307" s="11">
        <f t="shared" si="20"/>
        <v>375</v>
      </c>
      <c r="F307" s="24">
        <f t="shared" si="21"/>
        <v>70</v>
      </c>
      <c r="G307" s="11">
        <f t="shared" si="18"/>
        <v>445</v>
      </c>
    </row>
    <row r="308" spans="1:7" x14ac:dyDescent="0.25">
      <c r="A308" s="22" t="str">
        <f t="shared" si="19"/>
        <v>Town of New Castle - 13</v>
      </c>
      <c r="B308" s="11">
        <v>100013</v>
      </c>
      <c r="C308" s="11">
        <v>422</v>
      </c>
      <c r="D308" s="11">
        <v>2</v>
      </c>
      <c r="E308" s="11">
        <f t="shared" si="20"/>
        <v>424</v>
      </c>
      <c r="F308" s="24">
        <f t="shared" si="21"/>
        <v>190</v>
      </c>
      <c r="G308" s="11">
        <f t="shared" si="18"/>
        <v>614</v>
      </c>
    </row>
    <row r="309" spans="1:7" x14ac:dyDescent="0.25">
      <c r="A309" s="22" t="str">
        <f t="shared" si="19"/>
        <v>Town of New Castle - 14</v>
      </c>
      <c r="B309" s="11">
        <v>100014</v>
      </c>
      <c r="C309" s="11">
        <v>419</v>
      </c>
      <c r="D309" s="11">
        <v>1</v>
      </c>
      <c r="E309" s="11">
        <f t="shared" si="20"/>
        <v>420</v>
      </c>
      <c r="F309" s="24">
        <f t="shared" si="21"/>
        <v>165</v>
      </c>
      <c r="G309" s="11">
        <f t="shared" si="18"/>
        <v>585</v>
      </c>
    </row>
    <row r="310" spans="1:7" x14ac:dyDescent="0.25">
      <c r="A310" s="22" t="str">
        <f t="shared" si="19"/>
        <v>Town of New Castle - 15</v>
      </c>
      <c r="B310" s="11">
        <v>100015</v>
      </c>
      <c r="C310" s="11">
        <v>418</v>
      </c>
      <c r="D310" s="11">
        <v>4</v>
      </c>
      <c r="E310" s="11">
        <f t="shared" si="20"/>
        <v>422</v>
      </c>
      <c r="F310" s="24">
        <f t="shared" si="21"/>
        <v>128</v>
      </c>
      <c r="G310" s="11">
        <f t="shared" si="18"/>
        <v>550</v>
      </c>
    </row>
    <row r="311" spans="1:7" ht="13.8" thickBot="1" x14ac:dyDescent="0.3">
      <c r="A311" s="18" t="str">
        <f t="shared" si="19"/>
        <v>Town of New Castle - 16</v>
      </c>
      <c r="B311" s="19">
        <v>100016</v>
      </c>
      <c r="C311" s="19">
        <v>419</v>
      </c>
      <c r="D311" s="19">
        <v>2</v>
      </c>
      <c r="E311" s="19">
        <f t="shared" si="20"/>
        <v>421</v>
      </c>
      <c r="F311" s="26">
        <f t="shared" si="21"/>
        <v>123</v>
      </c>
      <c r="G311" s="19">
        <f t="shared" si="18"/>
        <v>544</v>
      </c>
    </row>
    <row r="312" spans="1:7" x14ac:dyDescent="0.25">
      <c r="A312" s="22"/>
      <c r="B312" s="11" t="s">
        <v>977</v>
      </c>
      <c r="C312" s="11">
        <f>SUM(C296:C311)</f>
        <v>6383</v>
      </c>
      <c r="D312" s="11">
        <f>SUM(D296:D311)</f>
        <v>22</v>
      </c>
      <c r="E312" s="11">
        <f>SUM(E296:E311)</f>
        <v>6405</v>
      </c>
      <c r="F312" s="11">
        <f>SUM(F296:F311)</f>
        <v>2177</v>
      </c>
      <c r="G312" s="11">
        <f>SUM(G296:G311)</f>
        <v>8582</v>
      </c>
    </row>
    <row r="313" spans="1:7" x14ac:dyDescent="0.25">
      <c r="A313" s="22" t="str">
        <f t="shared" si="19"/>
        <v>Town of North Castle - 1</v>
      </c>
      <c r="B313" s="11">
        <v>110001</v>
      </c>
      <c r="C313" s="11">
        <v>317</v>
      </c>
      <c r="D313" s="11">
        <v>0</v>
      </c>
      <c r="E313" s="11">
        <f t="shared" si="20"/>
        <v>317</v>
      </c>
      <c r="F313" s="24">
        <f t="shared" si="21"/>
        <v>153</v>
      </c>
      <c r="G313" s="11">
        <f t="shared" si="18"/>
        <v>470</v>
      </c>
    </row>
    <row r="314" spans="1:7" x14ac:dyDescent="0.25">
      <c r="A314" s="22" t="str">
        <f t="shared" si="19"/>
        <v>Town of North Castle - 2</v>
      </c>
      <c r="B314" s="11">
        <v>110002</v>
      </c>
      <c r="C314" s="11">
        <v>258</v>
      </c>
      <c r="D314" s="11">
        <v>0</v>
      </c>
      <c r="E314" s="11">
        <f t="shared" si="20"/>
        <v>258</v>
      </c>
      <c r="F314" s="24">
        <f t="shared" si="21"/>
        <v>279</v>
      </c>
      <c r="G314" s="11">
        <f t="shared" si="18"/>
        <v>537</v>
      </c>
    </row>
    <row r="315" spans="1:7" x14ac:dyDescent="0.25">
      <c r="A315" s="22" t="str">
        <f t="shared" si="19"/>
        <v>Town of North Castle - 3</v>
      </c>
      <c r="B315" s="11">
        <v>110003</v>
      </c>
      <c r="C315" s="11">
        <v>178</v>
      </c>
      <c r="D315" s="11">
        <v>1</v>
      </c>
      <c r="E315" s="11">
        <f t="shared" si="20"/>
        <v>179</v>
      </c>
      <c r="F315" s="24">
        <f t="shared" si="21"/>
        <v>235</v>
      </c>
      <c r="G315" s="11">
        <f t="shared" si="18"/>
        <v>414</v>
      </c>
    </row>
    <row r="316" spans="1:7" x14ac:dyDescent="0.25">
      <c r="A316" s="22" t="str">
        <f t="shared" si="19"/>
        <v>Town of North Castle - 4</v>
      </c>
      <c r="B316" s="11">
        <v>110004</v>
      </c>
      <c r="C316" s="11">
        <v>397</v>
      </c>
      <c r="D316" s="11">
        <v>1</v>
      </c>
      <c r="E316" s="11">
        <f t="shared" si="20"/>
        <v>398</v>
      </c>
      <c r="F316" s="24">
        <f t="shared" si="21"/>
        <v>243</v>
      </c>
      <c r="G316" s="11">
        <f t="shared" si="18"/>
        <v>641</v>
      </c>
    </row>
    <row r="317" spans="1:7" x14ac:dyDescent="0.25">
      <c r="A317" s="22" t="str">
        <f t="shared" si="19"/>
        <v>Town of North Castle - 5</v>
      </c>
      <c r="B317" s="11">
        <v>110005</v>
      </c>
      <c r="C317" s="11">
        <v>199</v>
      </c>
      <c r="D317" s="11">
        <v>1</v>
      </c>
      <c r="E317" s="11">
        <f t="shared" si="20"/>
        <v>200</v>
      </c>
      <c r="F317" s="24">
        <f t="shared" si="21"/>
        <v>191</v>
      </c>
      <c r="G317" s="11">
        <f t="shared" si="18"/>
        <v>391</v>
      </c>
    </row>
    <row r="318" spans="1:7" x14ac:dyDescent="0.25">
      <c r="A318" s="22" t="str">
        <f t="shared" si="19"/>
        <v>Town of North Castle - 6</v>
      </c>
      <c r="B318" s="11">
        <v>110006</v>
      </c>
      <c r="C318" s="11">
        <v>488</v>
      </c>
      <c r="D318" s="11">
        <v>4</v>
      </c>
      <c r="E318" s="11">
        <f t="shared" si="20"/>
        <v>492</v>
      </c>
      <c r="F318" s="24">
        <f t="shared" si="21"/>
        <v>189</v>
      </c>
      <c r="G318" s="11">
        <f t="shared" si="18"/>
        <v>681</v>
      </c>
    </row>
    <row r="319" spans="1:7" x14ac:dyDescent="0.25">
      <c r="A319" s="22" t="str">
        <f t="shared" si="19"/>
        <v>Town of North Castle - 7</v>
      </c>
      <c r="B319" s="11">
        <v>110007</v>
      </c>
      <c r="C319" s="11">
        <v>207</v>
      </c>
      <c r="D319" s="11">
        <v>0</v>
      </c>
      <c r="E319" s="11">
        <f t="shared" si="20"/>
        <v>207</v>
      </c>
      <c r="F319" s="24">
        <f t="shared" si="21"/>
        <v>171</v>
      </c>
      <c r="G319" s="11">
        <f t="shared" si="18"/>
        <v>378</v>
      </c>
    </row>
    <row r="320" spans="1:7" x14ac:dyDescent="0.25">
      <c r="A320" s="22" t="str">
        <f t="shared" si="19"/>
        <v>Town of North Castle - 8</v>
      </c>
      <c r="B320" s="11">
        <v>110008</v>
      </c>
      <c r="C320" s="11">
        <v>355</v>
      </c>
      <c r="D320" s="11">
        <v>1</v>
      </c>
      <c r="E320" s="11">
        <f t="shared" si="20"/>
        <v>356</v>
      </c>
      <c r="F320" s="24">
        <f t="shared" si="21"/>
        <v>271</v>
      </c>
      <c r="G320" s="11">
        <f t="shared" si="18"/>
        <v>627</v>
      </c>
    </row>
    <row r="321" spans="1:7" x14ac:dyDescent="0.25">
      <c r="A321" s="22" t="str">
        <f t="shared" si="19"/>
        <v>Town of North Castle - 9</v>
      </c>
      <c r="B321" s="11">
        <v>110009</v>
      </c>
      <c r="C321" s="11">
        <v>341</v>
      </c>
      <c r="D321" s="11">
        <v>4</v>
      </c>
      <c r="E321" s="11">
        <f t="shared" si="20"/>
        <v>345</v>
      </c>
      <c r="F321" s="24">
        <f t="shared" si="21"/>
        <v>222</v>
      </c>
      <c r="G321" s="11">
        <f t="shared" si="18"/>
        <v>567</v>
      </c>
    </row>
    <row r="322" spans="1:7" x14ac:dyDescent="0.25">
      <c r="A322" s="22" t="str">
        <f t="shared" si="19"/>
        <v>Town of North Castle - 10</v>
      </c>
      <c r="B322" s="11">
        <v>110010</v>
      </c>
      <c r="C322" s="11">
        <v>270</v>
      </c>
      <c r="D322" s="11">
        <v>4</v>
      </c>
      <c r="E322" s="11">
        <f t="shared" si="20"/>
        <v>274</v>
      </c>
      <c r="F322" s="24">
        <f t="shared" si="21"/>
        <v>175</v>
      </c>
      <c r="G322" s="11">
        <f t="shared" si="18"/>
        <v>449</v>
      </c>
    </row>
    <row r="323" spans="1:7" ht="13.8" thickBot="1" x14ac:dyDescent="0.3">
      <c r="A323" s="18" t="str">
        <f t="shared" si="19"/>
        <v>Town of North Castle - 11</v>
      </c>
      <c r="B323" s="19">
        <v>110011</v>
      </c>
      <c r="C323" s="19">
        <v>226</v>
      </c>
      <c r="D323" s="19">
        <v>3</v>
      </c>
      <c r="E323" s="19">
        <f t="shared" si="20"/>
        <v>229</v>
      </c>
      <c r="F323" s="26">
        <f t="shared" si="21"/>
        <v>153</v>
      </c>
      <c r="G323" s="19">
        <f t="shared" si="18"/>
        <v>382</v>
      </c>
    </row>
    <row r="324" spans="1:7" x14ac:dyDescent="0.25">
      <c r="A324" s="22"/>
      <c r="B324" s="11" t="s">
        <v>977</v>
      </c>
      <c r="C324" s="11">
        <f>SUM(C313:C323)</f>
        <v>3236</v>
      </c>
      <c r="D324" s="11">
        <f>SUM(D313:D323)</f>
        <v>19</v>
      </c>
      <c r="E324" s="11">
        <f>SUM(E313:E323)</f>
        <v>3255</v>
      </c>
      <c r="F324" s="11">
        <f>SUM(F313:F323)</f>
        <v>2282</v>
      </c>
      <c r="G324" s="11">
        <f>SUM(G313:G323)</f>
        <v>5537</v>
      </c>
    </row>
    <row r="325" spans="1:7" x14ac:dyDescent="0.25">
      <c r="A325" s="22" t="str">
        <f t="shared" si="19"/>
        <v>Town of North Salem - 1</v>
      </c>
      <c r="B325" s="11">
        <v>120001</v>
      </c>
      <c r="C325" s="11">
        <v>152</v>
      </c>
      <c r="D325" s="11">
        <v>0</v>
      </c>
      <c r="E325" s="11">
        <f t="shared" si="20"/>
        <v>152</v>
      </c>
      <c r="F325" s="24">
        <f t="shared" si="21"/>
        <v>120</v>
      </c>
      <c r="G325" s="11">
        <f t="shared" si="18"/>
        <v>272</v>
      </c>
    </row>
    <row r="326" spans="1:7" x14ac:dyDescent="0.25">
      <c r="A326" s="22" t="str">
        <f t="shared" si="19"/>
        <v>Town of North Salem - 2</v>
      </c>
      <c r="B326" s="11">
        <v>120002</v>
      </c>
      <c r="C326" s="11">
        <v>175</v>
      </c>
      <c r="D326" s="11">
        <v>3</v>
      </c>
      <c r="E326" s="11">
        <f t="shared" si="20"/>
        <v>178</v>
      </c>
      <c r="F326" s="24">
        <f t="shared" si="21"/>
        <v>161</v>
      </c>
      <c r="G326" s="11">
        <f t="shared" si="18"/>
        <v>339</v>
      </c>
    </row>
    <row r="327" spans="1:7" x14ac:dyDescent="0.25">
      <c r="A327" s="22" t="str">
        <f t="shared" si="19"/>
        <v>Town of North Salem - 3</v>
      </c>
      <c r="B327" s="11">
        <v>120003</v>
      </c>
      <c r="C327" s="11">
        <v>104</v>
      </c>
      <c r="D327" s="11">
        <v>0</v>
      </c>
      <c r="E327" s="11">
        <f t="shared" si="20"/>
        <v>104</v>
      </c>
      <c r="F327" s="24">
        <f t="shared" si="21"/>
        <v>88</v>
      </c>
      <c r="G327" s="11">
        <f t="shared" si="18"/>
        <v>192</v>
      </c>
    </row>
    <row r="328" spans="1:7" x14ac:dyDescent="0.25">
      <c r="A328" s="22" t="str">
        <f t="shared" si="19"/>
        <v>Town of North Salem - 4</v>
      </c>
      <c r="B328" s="11">
        <v>120004</v>
      </c>
      <c r="C328" s="11">
        <v>169</v>
      </c>
      <c r="D328" s="11">
        <v>1</v>
      </c>
      <c r="E328" s="11">
        <f t="shared" si="20"/>
        <v>170</v>
      </c>
      <c r="F328" s="24">
        <f t="shared" si="21"/>
        <v>183</v>
      </c>
      <c r="G328" s="11">
        <f t="shared" si="18"/>
        <v>353</v>
      </c>
    </row>
    <row r="329" spans="1:7" x14ac:dyDescent="0.25">
      <c r="A329" s="22" t="str">
        <f t="shared" si="19"/>
        <v>Town of North Salem - 5</v>
      </c>
      <c r="B329" s="11">
        <v>120005</v>
      </c>
      <c r="C329" s="11">
        <v>118</v>
      </c>
      <c r="D329" s="11">
        <v>1</v>
      </c>
      <c r="E329" s="11">
        <f t="shared" si="20"/>
        <v>119</v>
      </c>
      <c r="F329" s="24">
        <f t="shared" si="21"/>
        <v>70</v>
      </c>
      <c r="G329" s="11">
        <f t="shared" si="18"/>
        <v>189</v>
      </c>
    </row>
    <row r="330" spans="1:7" x14ac:dyDescent="0.25">
      <c r="A330" s="22" t="str">
        <f t="shared" si="19"/>
        <v>Town of North Salem - 6</v>
      </c>
      <c r="B330" s="11">
        <v>120006</v>
      </c>
      <c r="C330" s="11">
        <v>217</v>
      </c>
      <c r="D330" s="11">
        <v>0</v>
      </c>
      <c r="E330" s="11">
        <f t="shared" si="20"/>
        <v>217</v>
      </c>
      <c r="F330" s="24">
        <f t="shared" si="21"/>
        <v>165</v>
      </c>
      <c r="G330" s="11">
        <f t="shared" si="18"/>
        <v>382</v>
      </c>
    </row>
    <row r="331" spans="1:7" x14ac:dyDescent="0.25">
      <c r="A331" s="22" t="str">
        <f t="shared" si="19"/>
        <v>Town of North Salem - 7</v>
      </c>
      <c r="B331" s="11">
        <v>120007</v>
      </c>
      <c r="C331" s="11">
        <v>260</v>
      </c>
      <c r="D331" s="11">
        <v>3</v>
      </c>
      <c r="E331" s="11">
        <f t="shared" si="20"/>
        <v>263</v>
      </c>
      <c r="F331" s="24">
        <f t="shared" si="21"/>
        <v>196</v>
      </c>
      <c r="G331" s="11">
        <f t="shared" si="18"/>
        <v>459</v>
      </c>
    </row>
    <row r="332" spans="1:7" ht="13.8" thickBot="1" x14ac:dyDescent="0.3">
      <c r="A332" s="18" t="str">
        <f t="shared" si="19"/>
        <v>Town of North Salem - 8</v>
      </c>
      <c r="B332" s="19">
        <v>120008</v>
      </c>
      <c r="C332" s="19">
        <v>118</v>
      </c>
      <c r="D332" s="19">
        <v>0</v>
      </c>
      <c r="E332" s="19">
        <f t="shared" si="20"/>
        <v>118</v>
      </c>
      <c r="F332" s="26">
        <f t="shared" si="21"/>
        <v>74</v>
      </c>
      <c r="G332" s="19">
        <f t="shared" si="18"/>
        <v>192</v>
      </c>
    </row>
    <row r="333" spans="1:7" x14ac:dyDescent="0.25">
      <c r="A333" s="22"/>
      <c r="B333" s="11" t="s">
        <v>977</v>
      </c>
      <c r="C333" s="11">
        <f>SUM(C325:C332)</f>
        <v>1313</v>
      </c>
      <c r="D333" s="11">
        <f>SUM(D325:D332)</f>
        <v>8</v>
      </c>
      <c r="E333" s="11">
        <f>SUM(E325:E332)</f>
        <v>1321</v>
      </c>
      <c r="F333" s="11">
        <f>SUM(F325:F332)</f>
        <v>1057</v>
      </c>
      <c r="G333" s="11">
        <f>SUM(G325:G332)</f>
        <v>2378</v>
      </c>
    </row>
    <row r="334" spans="1:7" x14ac:dyDescent="0.25">
      <c r="A334" s="22" t="str">
        <f t="shared" si="19"/>
        <v>Town of Ossining - 1</v>
      </c>
      <c r="B334" s="11">
        <v>130001</v>
      </c>
      <c r="C334" s="11">
        <v>195</v>
      </c>
      <c r="D334" s="11">
        <v>1</v>
      </c>
      <c r="E334" s="11">
        <f t="shared" si="20"/>
        <v>196</v>
      </c>
      <c r="F334" s="24">
        <f t="shared" si="21"/>
        <v>67</v>
      </c>
      <c r="G334" s="11">
        <f t="shared" si="18"/>
        <v>263</v>
      </c>
    </row>
    <row r="335" spans="1:7" x14ac:dyDescent="0.25">
      <c r="A335" s="22" t="str">
        <f t="shared" si="19"/>
        <v>Town of Ossining - 2</v>
      </c>
      <c r="B335" s="11">
        <v>130002</v>
      </c>
      <c r="C335" s="11">
        <v>272</v>
      </c>
      <c r="D335" s="11">
        <v>1</v>
      </c>
      <c r="E335" s="11">
        <f t="shared" si="20"/>
        <v>273</v>
      </c>
      <c r="F335" s="24">
        <f t="shared" si="21"/>
        <v>91</v>
      </c>
      <c r="G335" s="11">
        <f t="shared" ref="G335:G401" si="22">VLOOKUP(B335,KEY,2,FALSE)</f>
        <v>364</v>
      </c>
    </row>
    <row r="336" spans="1:7" x14ac:dyDescent="0.25">
      <c r="A336" s="22" t="str">
        <f t="shared" si="19"/>
        <v>Town of Ossining - 3</v>
      </c>
      <c r="B336" s="11">
        <v>130003</v>
      </c>
      <c r="C336" s="11">
        <v>300</v>
      </c>
      <c r="D336" s="11">
        <v>2</v>
      </c>
      <c r="E336" s="11">
        <f t="shared" si="20"/>
        <v>302</v>
      </c>
      <c r="F336" s="24">
        <f t="shared" si="21"/>
        <v>77</v>
      </c>
      <c r="G336" s="11">
        <f t="shared" si="22"/>
        <v>379</v>
      </c>
    </row>
    <row r="337" spans="1:7" x14ac:dyDescent="0.25">
      <c r="A337" s="22" t="str">
        <f t="shared" ref="A337:A403" si="23">VLOOKUP(B337,KEY,3,FALSE)</f>
        <v>Town of Ossining - 4</v>
      </c>
      <c r="B337" s="11">
        <v>130004</v>
      </c>
      <c r="C337" s="11">
        <v>263</v>
      </c>
      <c r="D337" s="11">
        <v>2</v>
      </c>
      <c r="E337" s="11">
        <f t="shared" si="20"/>
        <v>265</v>
      </c>
      <c r="F337" s="24">
        <f t="shared" si="21"/>
        <v>122</v>
      </c>
      <c r="G337" s="11">
        <f t="shared" si="22"/>
        <v>387</v>
      </c>
    </row>
    <row r="338" spans="1:7" x14ac:dyDescent="0.25">
      <c r="A338" s="22" t="str">
        <f t="shared" si="23"/>
        <v>Town of Ossining - 5</v>
      </c>
      <c r="B338" s="11">
        <v>130005</v>
      </c>
      <c r="C338" s="11">
        <v>258</v>
      </c>
      <c r="D338" s="11">
        <v>1</v>
      </c>
      <c r="E338" s="11">
        <f t="shared" si="20"/>
        <v>259</v>
      </c>
      <c r="F338" s="24">
        <f t="shared" si="21"/>
        <v>78</v>
      </c>
      <c r="G338" s="11">
        <f t="shared" si="22"/>
        <v>337</v>
      </c>
    </row>
    <row r="339" spans="1:7" x14ac:dyDescent="0.25">
      <c r="A339" s="22" t="str">
        <f t="shared" si="23"/>
        <v>Town of Ossining - 6</v>
      </c>
      <c r="B339" s="11">
        <v>130006</v>
      </c>
      <c r="C339" s="11">
        <v>365</v>
      </c>
      <c r="D339" s="11">
        <v>0</v>
      </c>
      <c r="E339" s="11">
        <f t="shared" si="20"/>
        <v>365</v>
      </c>
      <c r="F339" s="24">
        <f t="shared" si="21"/>
        <v>133</v>
      </c>
      <c r="G339" s="11">
        <f t="shared" si="22"/>
        <v>498</v>
      </c>
    </row>
    <row r="340" spans="1:7" x14ac:dyDescent="0.25">
      <c r="A340" s="22" t="str">
        <f t="shared" si="23"/>
        <v>Town of Ossining - 7</v>
      </c>
      <c r="B340" s="11">
        <v>130007</v>
      </c>
      <c r="C340" s="11">
        <v>228</v>
      </c>
      <c r="D340" s="11">
        <v>3</v>
      </c>
      <c r="E340" s="11">
        <f t="shared" si="20"/>
        <v>231</v>
      </c>
      <c r="F340" s="24">
        <f t="shared" si="21"/>
        <v>86</v>
      </c>
      <c r="G340" s="11">
        <f t="shared" si="22"/>
        <v>317</v>
      </c>
    </row>
    <row r="341" spans="1:7" x14ac:dyDescent="0.25">
      <c r="A341" s="22" t="str">
        <f t="shared" si="23"/>
        <v>Town of Ossining - 8</v>
      </c>
      <c r="B341" s="11">
        <v>130008</v>
      </c>
      <c r="C341" s="11">
        <v>366</v>
      </c>
      <c r="D341" s="11">
        <v>1</v>
      </c>
      <c r="E341" s="11">
        <f t="shared" si="20"/>
        <v>367</v>
      </c>
      <c r="F341" s="24">
        <f t="shared" si="21"/>
        <v>122</v>
      </c>
      <c r="G341" s="11">
        <f t="shared" si="22"/>
        <v>489</v>
      </c>
    </row>
    <row r="342" spans="1:7" x14ac:dyDescent="0.25">
      <c r="A342" s="22" t="str">
        <f t="shared" si="23"/>
        <v>Town of Ossining - 9</v>
      </c>
      <c r="B342" s="11">
        <v>130009</v>
      </c>
      <c r="C342" s="11">
        <v>244</v>
      </c>
      <c r="D342" s="11">
        <v>1</v>
      </c>
      <c r="E342" s="11">
        <f t="shared" si="20"/>
        <v>245</v>
      </c>
      <c r="F342" s="24">
        <f t="shared" si="21"/>
        <v>110</v>
      </c>
      <c r="G342" s="11">
        <f t="shared" si="22"/>
        <v>355</v>
      </c>
    </row>
    <row r="343" spans="1:7" x14ac:dyDescent="0.25">
      <c r="A343" s="22" t="str">
        <f t="shared" si="23"/>
        <v>Town of Ossining - 10</v>
      </c>
      <c r="B343" s="11">
        <v>130010</v>
      </c>
      <c r="C343" s="11">
        <v>326</v>
      </c>
      <c r="D343" s="11">
        <v>1</v>
      </c>
      <c r="E343" s="11">
        <f t="shared" si="20"/>
        <v>327</v>
      </c>
      <c r="F343" s="24">
        <f t="shared" si="21"/>
        <v>114</v>
      </c>
      <c r="G343" s="11">
        <f t="shared" si="22"/>
        <v>441</v>
      </c>
    </row>
    <row r="344" spans="1:7" x14ac:dyDescent="0.25">
      <c r="A344" s="22" t="str">
        <f t="shared" si="23"/>
        <v>Town of Ossining - 11</v>
      </c>
      <c r="B344" s="11">
        <v>130011</v>
      </c>
      <c r="C344" s="11">
        <v>195</v>
      </c>
      <c r="D344" s="11">
        <v>1</v>
      </c>
      <c r="E344" s="11">
        <f t="shared" si="20"/>
        <v>196</v>
      </c>
      <c r="F344" s="24">
        <f t="shared" si="21"/>
        <v>101</v>
      </c>
      <c r="G344" s="11">
        <f t="shared" si="22"/>
        <v>297</v>
      </c>
    </row>
    <row r="345" spans="1:7" x14ac:dyDescent="0.25">
      <c r="A345" s="22" t="str">
        <f t="shared" si="23"/>
        <v>Town of Ossining - 12</v>
      </c>
      <c r="B345" s="11">
        <v>130012</v>
      </c>
      <c r="C345" s="11">
        <v>324</v>
      </c>
      <c r="D345" s="11">
        <v>0</v>
      </c>
      <c r="E345" s="11">
        <f t="shared" si="20"/>
        <v>324</v>
      </c>
      <c r="F345" s="24">
        <f t="shared" si="21"/>
        <v>188</v>
      </c>
      <c r="G345" s="11">
        <f t="shared" si="22"/>
        <v>512</v>
      </c>
    </row>
    <row r="346" spans="1:7" x14ac:dyDescent="0.25">
      <c r="A346" s="22" t="str">
        <f t="shared" si="23"/>
        <v>Town of Ossining - 13</v>
      </c>
      <c r="B346" s="11">
        <v>130013</v>
      </c>
      <c r="C346" s="11">
        <v>269</v>
      </c>
      <c r="D346" s="11">
        <v>1</v>
      </c>
      <c r="E346" s="11">
        <f t="shared" si="20"/>
        <v>270</v>
      </c>
      <c r="F346" s="24">
        <f t="shared" si="21"/>
        <v>113</v>
      </c>
      <c r="G346" s="11">
        <f t="shared" si="22"/>
        <v>383</v>
      </c>
    </row>
    <row r="347" spans="1:7" x14ac:dyDescent="0.25">
      <c r="A347" s="22" t="str">
        <f t="shared" si="23"/>
        <v>Town of Ossining - 14</v>
      </c>
      <c r="B347" s="11">
        <v>130014</v>
      </c>
      <c r="C347" s="11">
        <v>403</v>
      </c>
      <c r="D347" s="11">
        <v>4</v>
      </c>
      <c r="E347" s="11">
        <f t="shared" si="20"/>
        <v>407</v>
      </c>
      <c r="F347" s="24">
        <f t="shared" si="21"/>
        <v>243</v>
      </c>
      <c r="G347" s="11">
        <f t="shared" si="22"/>
        <v>650</v>
      </c>
    </row>
    <row r="348" spans="1:7" x14ac:dyDescent="0.25">
      <c r="A348" s="22" t="str">
        <f t="shared" si="23"/>
        <v>Town of Ossining - 15</v>
      </c>
      <c r="B348" s="11">
        <v>130015</v>
      </c>
      <c r="C348" s="11">
        <v>444</v>
      </c>
      <c r="D348" s="11">
        <v>0</v>
      </c>
      <c r="E348" s="11">
        <f t="shared" si="20"/>
        <v>444</v>
      </c>
      <c r="F348" s="24">
        <f t="shared" si="21"/>
        <v>282</v>
      </c>
      <c r="G348" s="11">
        <f t="shared" si="22"/>
        <v>726</v>
      </c>
    </row>
    <row r="349" spans="1:7" x14ac:dyDescent="0.25">
      <c r="A349" s="22" t="str">
        <f t="shared" si="23"/>
        <v>Town of Ossining - 16</v>
      </c>
      <c r="B349" s="11">
        <v>130016</v>
      </c>
      <c r="C349" s="11">
        <v>234</v>
      </c>
      <c r="D349" s="11">
        <v>1</v>
      </c>
      <c r="E349" s="11">
        <f t="shared" si="20"/>
        <v>235</v>
      </c>
      <c r="F349" s="24">
        <f t="shared" si="21"/>
        <v>135</v>
      </c>
      <c r="G349" s="11">
        <f t="shared" si="22"/>
        <v>370</v>
      </c>
    </row>
    <row r="350" spans="1:7" x14ac:dyDescent="0.25">
      <c r="A350" s="22" t="str">
        <f t="shared" si="23"/>
        <v>Town of Ossining - 17</v>
      </c>
      <c r="B350" s="11">
        <v>130017</v>
      </c>
      <c r="C350" s="11">
        <v>380</v>
      </c>
      <c r="D350" s="11">
        <v>0</v>
      </c>
      <c r="E350" s="11">
        <f t="shared" si="20"/>
        <v>380</v>
      </c>
      <c r="F350" s="24">
        <f t="shared" si="21"/>
        <v>198</v>
      </c>
      <c r="G350" s="11">
        <f t="shared" si="22"/>
        <v>578</v>
      </c>
    </row>
    <row r="351" spans="1:7" x14ac:dyDescent="0.25">
      <c r="A351" s="22" t="str">
        <f t="shared" si="23"/>
        <v>Town of Ossining - 18</v>
      </c>
      <c r="B351" s="11">
        <v>130018</v>
      </c>
      <c r="C351" s="11">
        <v>254</v>
      </c>
      <c r="D351" s="11">
        <v>0</v>
      </c>
      <c r="E351" s="11">
        <f t="shared" ref="E351:E418" si="24">SUM(C351:D351)</f>
        <v>254</v>
      </c>
      <c r="F351" s="24">
        <f t="shared" ref="F351:F418" si="25">SUM(G351-E351)</f>
        <v>119</v>
      </c>
      <c r="G351" s="11">
        <f t="shared" si="22"/>
        <v>373</v>
      </c>
    </row>
    <row r="352" spans="1:7" x14ac:dyDescent="0.25">
      <c r="A352" s="22" t="str">
        <f t="shared" si="23"/>
        <v>Town of Ossining - 19</v>
      </c>
      <c r="B352" s="11">
        <v>130019</v>
      </c>
      <c r="C352" s="11">
        <v>515</v>
      </c>
      <c r="D352" s="11">
        <v>3</v>
      </c>
      <c r="E352" s="11">
        <f t="shared" si="24"/>
        <v>518</v>
      </c>
      <c r="F352" s="24">
        <f t="shared" si="25"/>
        <v>248</v>
      </c>
      <c r="G352" s="11">
        <f t="shared" si="22"/>
        <v>766</v>
      </c>
    </row>
    <row r="353" spans="1:7" x14ac:dyDescent="0.25">
      <c r="A353" s="22" t="str">
        <f t="shared" si="23"/>
        <v>Town of Ossining - 20</v>
      </c>
      <c r="B353" s="11">
        <v>130020</v>
      </c>
      <c r="C353" s="11">
        <v>128</v>
      </c>
      <c r="D353" s="11">
        <v>1</v>
      </c>
      <c r="E353" s="11">
        <f t="shared" si="24"/>
        <v>129</v>
      </c>
      <c r="F353" s="24">
        <f t="shared" si="25"/>
        <v>68</v>
      </c>
      <c r="G353" s="11">
        <f t="shared" si="22"/>
        <v>197</v>
      </c>
    </row>
    <row r="354" spans="1:7" x14ac:dyDescent="0.25">
      <c r="A354" s="22" t="str">
        <f t="shared" si="23"/>
        <v>Town of Ossining - 21</v>
      </c>
      <c r="B354" s="11">
        <v>130021</v>
      </c>
      <c r="C354" s="11">
        <v>314</v>
      </c>
      <c r="D354" s="11">
        <v>0</v>
      </c>
      <c r="E354" s="11">
        <f t="shared" si="24"/>
        <v>314</v>
      </c>
      <c r="F354" s="24">
        <f t="shared" si="25"/>
        <v>143</v>
      </c>
      <c r="G354" s="11">
        <f t="shared" si="22"/>
        <v>457</v>
      </c>
    </row>
    <row r="355" spans="1:7" x14ac:dyDescent="0.25">
      <c r="A355" s="22" t="str">
        <f t="shared" si="23"/>
        <v>Town of Ossining - 22</v>
      </c>
      <c r="B355" s="11">
        <v>130022</v>
      </c>
      <c r="C355" s="11">
        <v>240</v>
      </c>
      <c r="D355" s="11">
        <v>2</v>
      </c>
      <c r="E355" s="11">
        <f t="shared" si="24"/>
        <v>242</v>
      </c>
      <c r="F355" s="24">
        <f t="shared" si="25"/>
        <v>99</v>
      </c>
      <c r="G355" s="11">
        <f t="shared" si="22"/>
        <v>341</v>
      </c>
    </row>
    <row r="356" spans="1:7" x14ac:dyDescent="0.25">
      <c r="A356" s="22" t="str">
        <f t="shared" si="23"/>
        <v>Town of Ossining - 23</v>
      </c>
      <c r="B356" s="11">
        <v>130023</v>
      </c>
      <c r="C356" s="11">
        <v>213</v>
      </c>
      <c r="D356" s="11">
        <v>0</v>
      </c>
      <c r="E356" s="11">
        <f t="shared" si="24"/>
        <v>213</v>
      </c>
      <c r="F356" s="24">
        <f t="shared" si="25"/>
        <v>122</v>
      </c>
      <c r="G356" s="11">
        <f t="shared" si="22"/>
        <v>335</v>
      </c>
    </row>
    <row r="357" spans="1:7" x14ac:dyDescent="0.25">
      <c r="A357" s="22" t="str">
        <f t="shared" si="23"/>
        <v>Town of Ossining - 24</v>
      </c>
      <c r="B357" s="11">
        <v>130024</v>
      </c>
      <c r="C357" s="11">
        <v>74</v>
      </c>
      <c r="D357" s="11">
        <v>0</v>
      </c>
      <c r="E357" s="11">
        <f t="shared" si="24"/>
        <v>74</v>
      </c>
      <c r="F357" s="24">
        <f t="shared" si="25"/>
        <v>29</v>
      </c>
      <c r="G357" s="11">
        <f t="shared" si="22"/>
        <v>103</v>
      </c>
    </row>
    <row r="358" spans="1:7" x14ac:dyDescent="0.25">
      <c r="A358" s="22" t="str">
        <f t="shared" si="23"/>
        <v>Town of Ossining - 25</v>
      </c>
      <c r="B358" s="11">
        <v>130025</v>
      </c>
      <c r="C358" s="11">
        <v>113</v>
      </c>
      <c r="D358" s="11">
        <v>0</v>
      </c>
      <c r="E358" s="11">
        <f t="shared" si="24"/>
        <v>113</v>
      </c>
      <c r="F358" s="24">
        <f t="shared" si="25"/>
        <v>17</v>
      </c>
      <c r="G358" s="11">
        <f t="shared" si="22"/>
        <v>130</v>
      </c>
    </row>
    <row r="359" spans="1:7" x14ac:dyDescent="0.25">
      <c r="A359" s="22" t="str">
        <f t="shared" si="23"/>
        <v>Town of Ossining - 26</v>
      </c>
      <c r="B359" s="11">
        <v>130026</v>
      </c>
      <c r="C359" s="11">
        <v>429</v>
      </c>
      <c r="D359" s="11">
        <v>1</v>
      </c>
      <c r="E359" s="11">
        <f t="shared" si="24"/>
        <v>430</v>
      </c>
      <c r="F359" s="24">
        <f t="shared" si="25"/>
        <v>202</v>
      </c>
      <c r="G359" s="11">
        <f t="shared" si="22"/>
        <v>632</v>
      </c>
    </row>
    <row r="360" spans="1:7" x14ac:dyDescent="0.25">
      <c r="A360" s="22" t="str">
        <f t="shared" si="23"/>
        <v>Town of Ossining - 27</v>
      </c>
      <c r="B360" s="11">
        <v>130027</v>
      </c>
      <c r="C360" s="11">
        <v>380</v>
      </c>
      <c r="D360" s="11">
        <v>0</v>
      </c>
      <c r="E360" s="11">
        <f t="shared" si="24"/>
        <v>380</v>
      </c>
      <c r="F360" s="24">
        <f t="shared" si="25"/>
        <v>160</v>
      </c>
      <c r="G360" s="11">
        <f t="shared" si="22"/>
        <v>540</v>
      </c>
    </row>
    <row r="361" spans="1:7" x14ac:dyDescent="0.25">
      <c r="A361" s="22" t="str">
        <f t="shared" si="23"/>
        <v>Town of Ossining - 28</v>
      </c>
      <c r="B361" s="11">
        <v>130028</v>
      </c>
      <c r="C361" s="11">
        <v>482</v>
      </c>
      <c r="D361" s="11">
        <v>2</v>
      </c>
      <c r="E361" s="11">
        <f t="shared" si="24"/>
        <v>484</v>
      </c>
      <c r="F361" s="24">
        <f t="shared" si="25"/>
        <v>219</v>
      </c>
      <c r="G361" s="11">
        <f t="shared" si="22"/>
        <v>703</v>
      </c>
    </row>
    <row r="362" spans="1:7" x14ac:dyDescent="0.25">
      <c r="A362" s="22" t="str">
        <f t="shared" si="23"/>
        <v>Town of Ossining - 29</v>
      </c>
      <c r="B362" s="11">
        <v>130029</v>
      </c>
      <c r="C362" s="11">
        <v>301</v>
      </c>
      <c r="D362" s="11">
        <v>0</v>
      </c>
      <c r="E362" s="11">
        <f t="shared" si="24"/>
        <v>301</v>
      </c>
      <c r="F362" s="24">
        <f t="shared" si="25"/>
        <v>120</v>
      </c>
      <c r="G362" s="11">
        <f t="shared" si="22"/>
        <v>421</v>
      </c>
    </row>
    <row r="363" spans="1:7" ht="13.8" thickBot="1" x14ac:dyDescent="0.3">
      <c r="A363" s="18" t="str">
        <f t="shared" si="23"/>
        <v>Town of Ossining - 30</v>
      </c>
      <c r="B363" s="19">
        <v>130030</v>
      </c>
      <c r="C363" s="19">
        <v>261</v>
      </c>
      <c r="D363" s="19">
        <v>0</v>
      </c>
      <c r="E363" s="19">
        <f t="shared" si="24"/>
        <v>261</v>
      </c>
      <c r="F363" s="26">
        <f t="shared" si="25"/>
        <v>130</v>
      </c>
      <c r="G363" s="19">
        <f t="shared" si="22"/>
        <v>391</v>
      </c>
    </row>
    <row r="364" spans="1:7" x14ac:dyDescent="0.25">
      <c r="A364" s="22"/>
      <c r="B364" s="11" t="s">
        <v>977</v>
      </c>
      <c r="C364" s="11">
        <f>SUM(C334:C363)</f>
        <v>8770</v>
      </c>
      <c r="D364" s="11">
        <f>SUM(D334:D363)</f>
        <v>29</v>
      </c>
      <c r="E364" s="11">
        <f>SUM(E334:E363)</f>
        <v>8799</v>
      </c>
      <c r="F364" s="11">
        <f>SUM(F334:F363)</f>
        <v>3936</v>
      </c>
      <c r="G364" s="11">
        <f>SUM(G334:G363)</f>
        <v>12735</v>
      </c>
    </row>
    <row r="365" spans="1:7" x14ac:dyDescent="0.25">
      <c r="A365" s="22" t="str">
        <f t="shared" si="23"/>
        <v>Town of Pelham - 1</v>
      </c>
      <c r="B365" s="11">
        <v>140001</v>
      </c>
      <c r="C365" s="11">
        <v>457</v>
      </c>
      <c r="D365" s="11">
        <v>2</v>
      </c>
      <c r="E365" s="11">
        <f t="shared" si="24"/>
        <v>459</v>
      </c>
      <c r="F365" s="24">
        <f t="shared" si="25"/>
        <v>299</v>
      </c>
      <c r="G365" s="11">
        <f t="shared" si="22"/>
        <v>758</v>
      </c>
    </row>
    <row r="366" spans="1:7" x14ac:dyDescent="0.25">
      <c r="A366" s="22" t="str">
        <f t="shared" si="23"/>
        <v>Town of Pelham - 2</v>
      </c>
      <c r="B366" s="11">
        <v>140002</v>
      </c>
      <c r="C366" s="11">
        <v>207</v>
      </c>
      <c r="D366" s="11">
        <v>0</v>
      </c>
      <c r="E366" s="11">
        <f t="shared" si="24"/>
        <v>207</v>
      </c>
      <c r="F366" s="24">
        <f t="shared" si="25"/>
        <v>77</v>
      </c>
      <c r="G366" s="11">
        <f t="shared" si="22"/>
        <v>284</v>
      </c>
    </row>
    <row r="367" spans="1:7" x14ac:dyDescent="0.25">
      <c r="A367" s="22" t="str">
        <f t="shared" si="23"/>
        <v>Town of Pelham - 3</v>
      </c>
      <c r="B367" s="11">
        <v>140003</v>
      </c>
      <c r="C367" s="11">
        <v>371</v>
      </c>
      <c r="D367" s="11">
        <v>1</v>
      </c>
      <c r="E367" s="11">
        <f t="shared" si="24"/>
        <v>372</v>
      </c>
      <c r="F367" s="24">
        <f t="shared" si="25"/>
        <v>195</v>
      </c>
      <c r="G367" s="11">
        <f t="shared" si="22"/>
        <v>567</v>
      </c>
    </row>
    <row r="368" spans="1:7" x14ac:dyDescent="0.25">
      <c r="A368" s="22" t="str">
        <f t="shared" si="23"/>
        <v>Town of Pelham - 4</v>
      </c>
      <c r="B368" s="11">
        <v>140004</v>
      </c>
      <c r="C368" s="11">
        <v>503</v>
      </c>
      <c r="D368" s="11">
        <v>2</v>
      </c>
      <c r="E368" s="11">
        <f t="shared" si="24"/>
        <v>505</v>
      </c>
      <c r="F368" s="24">
        <f t="shared" si="25"/>
        <v>168</v>
      </c>
      <c r="G368" s="11">
        <f t="shared" si="22"/>
        <v>673</v>
      </c>
    </row>
    <row r="369" spans="1:7" x14ac:dyDescent="0.25">
      <c r="A369" s="22" t="str">
        <f t="shared" si="23"/>
        <v>Town of Pelham - 5</v>
      </c>
      <c r="B369" s="11">
        <v>140005</v>
      </c>
      <c r="C369" s="11">
        <v>421</v>
      </c>
      <c r="D369" s="11">
        <v>0</v>
      </c>
      <c r="E369" s="11">
        <f t="shared" si="24"/>
        <v>421</v>
      </c>
      <c r="F369" s="24">
        <f t="shared" si="25"/>
        <v>134</v>
      </c>
      <c r="G369" s="11">
        <f t="shared" si="22"/>
        <v>555</v>
      </c>
    </row>
    <row r="370" spans="1:7" x14ac:dyDescent="0.25">
      <c r="A370" s="22" t="str">
        <f t="shared" si="23"/>
        <v>Town of Pelham - 6</v>
      </c>
      <c r="B370" s="11">
        <v>140006</v>
      </c>
      <c r="C370" s="11">
        <v>363</v>
      </c>
      <c r="D370" s="11">
        <v>2</v>
      </c>
      <c r="E370" s="11">
        <f t="shared" si="24"/>
        <v>365</v>
      </c>
      <c r="F370" s="24">
        <f t="shared" si="25"/>
        <v>313</v>
      </c>
      <c r="G370" s="11">
        <f t="shared" si="22"/>
        <v>678</v>
      </c>
    </row>
    <row r="371" spans="1:7" x14ac:dyDescent="0.25">
      <c r="A371" s="22" t="str">
        <f t="shared" si="23"/>
        <v>Town of Pelham - 7</v>
      </c>
      <c r="B371" s="11">
        <v>140007</v>
      </c>
      <c r="C371" s="11">
        <v>320</v>
      </c>
      <c r="D371" s="11">
        <v>7</v>
      </c>
      <c r="E371" s="11">
        <f t="shared" si="24"/>
        <v>327</v>
      </c>
      <c r="F371" s="24">
        <f t="shared" si="25"/>
        <v>160</v>
      </c>
      <c r="G371" s="11">
        <f t="shared" si="22"/>
        <v>487</v>
      </c>
    </row>
    <row r="372" spans="1:7" x14ac:dyDescent="0.25">
      <c r="A372" s="22" t="str">
        <f t="shared" si="23"/>
        <v>Town of Pelham - 8</v>
      </c>
      <c r="B372" s="11">
        <v>140008</v>
      </c>
      <c r="C372" s="11">
        <v>313</v>
      </c>
      <c r="D372" s="11">
        <v>1</v>
      </c>
      <c r="E372" s="11">
        <f t="shared" si="24"/>
        <v>314</v>
      </c>
      <c r="F372" s="24">
        <f t="shared" si="25"/>
        <v>112</v>
      </c>
      <c r="G372" s="11">
        <f t="shared" si="22"/>
        <v>426</v>
      </c>
    </row>
    <row r="373" spans="1:7" x14ac:dyDescent="0.25">
      <c r="A373" s="22" t="str">
        <f t="shared" si="23"/>
        <v>Town of Pelham - 9</v>
      </c>
      <c r="B373" s="11">
        <v>140009</v>
      </c>
      <c r="C373" s="11">
        <v>419</v>
      </c>
      <c r="D373" s="11">
        <v>1</v>
      </c>
      <c r="E373" s="11">
        <f t="shared" si="24"/>
        <v>420</v>
      </c>
      <c r="F373" s="24">
        <f t="shared" si="25"/>
        <v>291</v>
      </c>
      <c r="G373" s="11">
        <f t="shared" si="22"/>
        <v>711</v>
      </c>
    </row>
    <row r="374" spans="1:7" ht="13.8" thickBot="1" x14ac:dyDescent="0.3">
      <c r="A374" s="18" t="str">
        <f t="shared" si="23"/>
        <v>Town of Pelham - 10</v>
      </c>
      <c r="B374" s="19">
        <v>140010</v>
      </c>
      <c r="C374" s="19">
        <v>251</v>
      </c>
      <c r="D374" s="19">
        <v>3</v>
      </c>
      <c r="E374" s="19">
        <f t="shared" si="24"/>
        <v>254</v>
      </c>
      <c r="F374" s="26">
        <f t="shared" si="25"/>
        <v>151</v>
      </c>
      <c r="G374" s="19">
        <f t="shared" si="22"/>
        <v>405</v>
      </c>
    </row>
    <row r="375" spans="1:7" x14ac:dyDescent="0.25">
      <c r="A375" s="22"/>
      <c r="B375" s="11" t="s">
        <v>977</v>
      </c>
      <c r="C375" s="11">
        <f>SUM(C365:C374)</f>
        <v>3625</v>
      </c>
      <c r="D375" s="11">
        <f>SUM(D365:D374)</f>
        <v>19</v>
      </c>
      <c r="E375" s="11">
        <f>SUM(E365:E374)</f>
        <v>3644</v>
      </c>
      <c r="F375" s="11">
        <f>SUM(F365:F374)</f>
        <v>1900</v>
      </c>
      <c r="G375" s="11">
        <f>SUM(G365:G374)</f>
        <v>5544</v>
      </c>
    </row>
    <row r="376" spans="1:7" x14ac:dyDescent="0.25">
      <c r="A376" s="22" t="str">
        <f t="shared" si="23"/>
        <v>Town of Pound Ridge - 1</v>
      </c>
      <c r="B376" s="11">
        <v>150001</v>
      </c>
      <c r="C376" s="11">
        <v>496</v>
      </c>
      <c r="D376" s="11">
        <v>1</v>
      </c>
      <c r="E376" s="11">
        <f t="shared" si="24"/>
        <v>497</v>
      </c>
      <c r="F376" s="24">
        <f t="shared" si="25"/>
        <v>238</v>
      </c>
      <c r="G376" s="11">
        <f t="shared" si="22"/>
        <v>735</v>
      </c>
    </row>
    <row r="377" spans="1:7" x14ac:dyDescent="0.25">
      <c r="A377" s="22" t="str">
        <f t="shared" si="23"/>
        <v>Town of Pound Ridge - 2</v>
      </c>
      <c r="B377" s="11">
        <v>150002</v>
      </c>
      <c r="C377" s="11">
        <v>511</v>
      </c>
      <c r="D377" s="11">
        <v>1</v>
      </c>
      <c r="E377" s="11">
        <f t="shared" si="24"/>
        <v>512</v>
      </c>
      <c r="F377" s="24">
        <f t="shared" si="25"/>
        <v>245</v>
      </c>
      <c r="G377" s="11">
        <f t="shared" si="22"/>
        <v>757</v>
      </c>
    </row>
    <row r="378" spans="1:7" x14ac:dyDescent="0.25">
      <c r="A378" s="22" t="str">
        <f t="shared" si="23"/>
        <v>Town of Pound Ridge - 3</v>
      </c>
      <c r="B378" s="11">
        <v>150003</v>
      </c>
      <c r="C378" s="11">
        <v>404</v>
      </c>
      <c r="D378" s="11">
        <v>2</v>
      </c>
      <c r="E378" s="11">
        <f t="shared" si="24"/>
        <v>406</v>
      </c>
      <c r="F378" s="24">
        <f t="shared" si="25"/>
        <v>180</v>
      </c>
      <c r="G378" s="11">
        <f t="shared" si="22"/>
        <v>586</v>
      </c>
    </row>
    <row r="379" spans="1:7" ht="13.8" thickBot="1" x14ac:dyDescent="0.3">
      <c r="A379" s="18" t="str">
        <f t="shared" si="23"/>
        <v>Town of Pound Ridge - 4</v>
      </c>
      <c r="B379" s="19">
        <v>150004</v>
      </c>
      <c r="C379" s="19">
        <v>409</v>
      </c>
      <c r="D379" s="19">
        <v>2</v>
      </c>
      <c r="E379" s="19">
        <f t="shared" si="24"/>
        <v>411</v>
      </c>
      <c r="F379" s="26">
        <f t="shared" si="25"/>
        <v>209</v>
      </c>
      <c r="G379" s="19">
        <f t="shared" si="22"/>
        <v>620</v>
      </c>
    </row>
    <row r="380" spans="1:7" x14ac:dyDescent="0.25">
      <c r="A380" s="22"/>
      <c r="B380" s="11" t="s">
        <v>977</v>
      </c>
      <c r="C380" s="11">
        <f>SUM(C376:C379)</f>
        <v>1820</v>
      </c>
      <c r="D380" s="11">
        <f>SUM(D376:D379)</f>
        <v>6</v>
      </c>
      <c r="E380" s="11">
        <f>SUM(E376:E379)</f>
        <v>1826</v>
      </c>
      <c r="F380" s="11">
        <f>SUM(F376:F379)</f>
        <v>872</v>
      </c>
      <c r="G380" s="11">
        <f>SUM(G376:G379)</f>
        <v>2698</v>
      </c>
    </row>
    <row r="381" spans="1:7" x14ac:dyDescent="0.25">
      <c r="A381" s="22" t="str">
        <f t="shared" si="23"/>
        <v>Town of Rye - 1</v>
      </c>
      <c r="B381" s="11">
        <v>160001</v>
      </c>
      <c r="C381" s="11">
        <v>255</v>
      </c>
      <c r="D381" s="11">
        <v>0</v>
      </c>
      <c r="E381" s="11">
        <f t="shared" si="24"/>
        <v>255</v>
      </c>
      <c r="F381" s="24">
        <f t="shared" si="25"/>
        <v>165</v>
      </c>
      <c r="G381" s="11">
        <f t="shared" si="22"/>
        <v>420</v>
      </c>
    </row>
    <row r="382" spans="1:7" x14ac:dyDescent="0.25">
      <c r="A382" s="22" t="str">
        <f t="shared" si="23"/>
        <v>Town of Rye - 2</v>
      </c>
      <c r="B382" s="11">
        <v>160002</v>
      </c>
      <c r="C382" s="11">
        <v>307</v>
      </c>
      <c r="D382" s="11">
        <v>1</v>
      </c>
      <c r="E382" s="11">
        <f t="shared" si="24"/>
        <v>308</v>
      </c>
      <c r="F382" s="24">
        <f t="shared" si="25"/>
        <v>253</v>
      </c>
      <c r="G382" s="11">
        <f t="shared" si="22"/>
        <v>561</v>
      </c>
    </row>
    <row r="383" spans="1:7" x14ac:dyDescent="0.25">
      <c r="A383" s="22" t="str">
        <f t="shared" si="23"/>
        <v>Town of Rye - 3</v>
      </c>
      <c r="B383" s="11">
        <v>160003</v>
      </c>
      <c r="C383" s="11">
        <v>344</v>
      </c>
      <c r="D383" s="11">
        <v>0</v>
      </c>
      <c r="E383" s="11">
        <f t="shared" si="24"/>
        <v>344</v>
      </c>
      <c r="F383" s="24">
        <f t="shared" si="25"/>
        <v>171</v>
      </c>
      <c r="G383" s="11">
        <f t="shared" si="22"/>
        <v>515</v>
      </c>
    </row>
    <row r="384" spans="1:7" x14ac:dyDescent="0.25">
      <c r="A384" s="22" t="str">
        <f t="shared" si="23"/>
        <v>Town of Rye - 4</v>
      </c>
      <c r="B384" s="11">
        <v>160004</v>
      </c>
      <c r="C384" s="11">
        <v>221</v>
      </c>
      <c r="D384" s="11">
        <v>1</v>
      </c>
      <c r="E384" s="11">
        <f t="shared" si="24"/>
        <v>222</v>
      </c>
      <c r="F384" s="24">
        <f t="shared" si="25"/>
        <v>228</v>
      </c>
      <c r="G384" s="11">
        <f t="shared" si="22"/>
        <v>450</v>
      </c>
    </row>
    <row r="385" spans="1:7" x14ac:dyDescent="0.25">
      <c r="A385" s="22" t="str">
        <f t="shared" si="23"/>
        <v>Town of Rye - 5</v>
      </c>
      <c r="B385" s="11">
        <v>160005</v>
      </c>
      <c r="C385" s="11">
        <v>187</v>
      </c>
      <c r="D385" s="11">
        <v>1</v>
      </c>
      <c r="E385" s="11">
        <f t="shared" si="24"/>
        <v>188</v>
      </c>
      <c r="F385" s="24">
        <f t="shared" si="25"/>
        <v>114</v>
      </c>
      <c r="G385" s="11">
        <f t="shared" si="22"/>
        <v>302</v>
      </c>
    </row>
    <row r="386" spans="1:7" x14ac:dyDescent="0.25">
      <c r="A386" s="22" t="str">
        <f t="shared" si="23"/>
        <v>Town of Rye - 6</v>
      </c>
      <c r="B386" s="11">
        <v>160006</v>
      </c>
      <c r="C386" s="11">
        <v>130</v>
      </c>
      <c r="D386" s="11">
        <v>0</v>
      </c>
      <c r="E386" s="11">
        <f t="shared" si="24"/>
        <v>130</v>
      </c>
      <c r="F386" s="24">
        <f t="shared" si="25"/>
        <v>58</v>
      </c>
      <c r="G386" s="11">
        <f t="shared" si="22"/>
        <v>188</v>
      </c>
    </row>
    <row r="387" spans="1:7" x14ac:dyDescent="0.25">
      <c r="A387" s="22" t="str">
        <f t="shared" si="23"/>
        <v>Town of Rye - 7</v>
      </c>
      <c r="B387" s="11">
        <v>160007</v>
      </c>
      <c r="C387" s="11">
        <v>37</v>
      </c>
      <c r="D387" s="11">
        <v>0</v>
      </c>
      <c r="E387" s="11">
        <f t="shared" si="24"/>
        <v>37</v>
      </c>
      <c r="F387" s="24">
        <f t="shared" si="25"/>
        <v>15</v>
      </c>
      <c r="G387" s="11">
        <f t="shared" si="22"/>
        <v>52</v>
      </c>
    </row>
    <row r="388" spans="1:7" x14ac:dyDescent="0.25">
      <c r="A388" s="22" t="str">
        <f t="shared" si="23"/>
        <v>Town of Rye - 8</v>
      </c>
      <c r="B388" s="11">
        <v>160008</v>
      </c>
      <c r="C388" s="11">
        <v>99</v>
      </c>
      <c r="D388" s="11">
        <v>0</v>
      </c>
      <c r="E388" s="11">
        <f t="shared" si="24"/>
        <v>99</v>
      </c>
      <c r="F388" s="24">
        <f t="shared" si="25"/>
        <v>49</v>
      </c>
      <c r="G388" s="11">
        <f t="shared" si="22"/>
        <v>148</v>
      </c>
    </row>
    <row r="389" spans="1:7" x14ac:dyDescent="0.25">
      <c r="A389" s="22" t="str">
        <f t="shared" si="23"/>
        <v>Town of Rye - 9</v>
      </c>
      <c r="B389" s="11">
        <v>160009</v>
      </c>
      <c r="C389" s="11">
        <v>142</v>
      </c>
      <c r="D389" s="11">
        <v>0</v>
      </c>
      <c r="E389" s="11">
        <f t="shared" si="24"/>
        <v>142</v>
      </c>
      <c r="F389" s="24">
        <f t="shared" si="25"/>
        <v>118</v>
      </c>
      <c r="G389" s="11">
        <f t="shared" si="22"/>
        <v>260</v>
      </c>
    </row>
    <row r="390" spans="1:7" x14ac:dyDescent="0.25">
      <c r="A390" s="22" t="str">
        <f t="shared" si="23"/>
        <v>Town of Rye - 10</v>
      </c>
      <c r="B390" s="11">
        <v>160010</v>
      </c>
      <c r="C390" s="11">
        <v>154</v>
      </c>
      <c r="D390" s="11">
        <v>1</v>
      </c>
      <c r="E390" s="11">
        <f t="shared" si="24"/>
        <v>155</v>
      </c>
      <c r="F390" s="24">
        <f t="shared" si="25"/>
        <v>122</v>
      </c>
      <c r="G390" s="11">
        <f t="shared" si="22"/>
        <v>277</v>
      </c>
    </row>
    <row r="391" spans="1:7" x14ac:dyDescent="0.25">
      <c r="A391" s="22" t="str">
        <f t="shared" si="23"/>
        <v>Town of Rye - 11</v>
      </c>
      <c r="B391" s="11">
        <v>160011</v>
      </c>
      <c r="C391" s="11">
        <v>235</v>
      </c>
      <c r="D391" s="11">
        <v>0</v>
      </c>
      <c r="E391" s="11">
        <f t="shared" si="24"/>
        <v>235</v>
      </c>
      <c r="F391" s="24">
        <f t="shared" si="25"/>
        <v>170</v>
      </c>
      <c r="G391" s="11">
        <f t="shared" si="22"/>
        <v>405</v>
      </c>
    </row>
    <row r="392" spans="1:7" x14ac:dyDescent="0.25">
      <c r="A392" s="22" t="str">
        <f t="shared" si="23"/>
        <v>Town of Rye - 12</v>
      </c>
      <c r="B392" s="11">
        <v>160012</v>
      </c>
      <c r="C392" s="11">
        <v>248</v>
      </c>
      <c r="D392" s="11">
        <v>3</v>
      </c>
      <c r="E392" s="11">
        <f t="shared" si="24"/>
        <v>251</v>
      </c>
      <c r="F392" s="24">
        <f t="shared" si="25"/>
        <v>176</v>
      </c>
      <c r="G392" s="11">
        <f t="shared" si="22"/>
        <v>427</v>
      </c>
    </row>
    <row r="393" spans="1:7" x14ac:dyDescent="0.25">
      <c r="A393" s="22" t="str">
        <f t="shared" si="23"/>
        <v>Town of Rye - 13</v>
      </c>
      <c r="B393" s="11">
        <v>160013</v>
      </c>
      <c r="C393" s="11">
        <v>279</v>
      </c>
      <c r="D393" s="11">
        <v>2</v>
      </c>
      <c r="E393" s="11">
        <f t="shared" si="24"/>
        <v>281</v>
      </c>
      <c r="F393" s="24">
        <f t="shared" si="25"/>
        <v>212</v>
      </c>
      <c r="G393" s="11">
        <f t="shared" si="22"/>
        <v>493</v>
      </c>
    </row>
    <row r="394" spans="1:7" x14ac:dyDescent="0.25">
      <c r="A394" s="22" t="str">
        <f t="shared" si="23"/>
        <v>Town of Rye - 14</v>
      </c>
      <c r="B394" s="11">
        <v>160014</v>
      </c>
      <c r="C394" s="11">
        <v>188</v>
      </c>
      <c r="D394" s="11">
        <v>0</v>
      </c>
      <c r="E394" s="11">
        <f t="shared" si="24"/>
        <v>188</v>
      </c>
      <c r="F394" s="24">
        <f t="shared" si="25"/>
        <v>140</v>
      </c>
      <c r="G394" s="11">
        <f t="shared" si="22"/>
        <v>328</v>
      </c>
    </row>
    <row r="395" spans="1:7" x14ac:dyDescent="0.25">
      <c r="A395" s="22" t="str">
        <f t="shared" si="23"/>
        <v>Town of Rye - 15</v>
      </c>
      <c r="B395" s="11">
        <v>160015</v>
      </c>
      <c r="C395" s="11">
        <v>111</v>
      </c>
      <c r="D395" s="11">
        <v>0</v>
      </c>
      <c r="E395" s="11">
        <f t="shared" si="24"/>
        <v>111</v>
      </c>
      <c r="F395" s="24">
        <f t="shared" si="25"/>
        <v>51</v>
      </c>
      <c r="G395" s="11">
        <f t="shared" si="22"/>
        <v>162</v>
      </c>
    </row>
    <row r="396" spans="1:7" x14ac:dyDescent="0.25">
      <c r="A396" s="22" t="str">
        <f t="shared" si="23"/>
        <v>Town of Rye - 16</v>
      </c>
      <c r="B396" s="11">
        <v>160016</v>
      </c>
      <c r="C396" s="11">
        <v>398</v>
      </c>
      <c r="D396" s="11">
        <v>5</v>
      </c>
      <c r="E396" s="11">
        <f t="shared" si="24"/>
        <v>403</v>
      </c>
      <c r="F396" s="24">
        <f t="shared" si="25"/>
        <v>243</v>
      </c>
      <c r="G396" s="11">
        <f t="shared" si="22"/>
        <v>646</v>
      </c>
    </row>
    <row r="397" spans="1:7" x14ac:dyDescent="0.25">
      <c r="A397" s="22" t="str">
        <f t="shared" si="23"/>
        <v>Town of Rye - 17</v>
      </c>
      <c r="B397" s="11">
        <v>160017</v>
      </c>
      <c r="C397" s="11">
        <v>173</v>
      </c>
      <c r="D397" s="11">
        <v>0</v>
      </c>
      <c r="E397" s="11">
        <f t="shared" si="24"/>
        <v>173</v>
      </c>
      <c r="F397" s="24">
        <f t="shared" si="25"/>
        <v>151</v>
      </c>
      <c r="G397" s="11">
        <f t="shared" si="22"/>
        <v>324</v>
      </c>
    </row>
    <row r="398" spans="1:7" x14ac:dyDescent="0.25">
      <c r="A398" s="22" t="str">
        <f t="shared" si="23"/>
        <v>Town of Rye - 18</v>
      </c>
      <c r="B398" s="11">
        <v>160018</v>
      </c>
      <c r="C398" s="11">
        <v>286</v>
      </c>
      <c r="D398" s="11">
        <v>0</v>
      </c>
      <c r="E398" s="11">
        <f t="shared" si="24"/>
        <v>286</v>
      </c>
      <c r="F398" s="24">
        <f t="shared" si="25"/>
        <v>256</v>
      </c>
      <c r="G398" s="11">
        <f t="shared" si="22"/>
        <v>542</v>
      </c>
    </row>
    <row r="399" spans="1:7" x14ac:dyDescent="0.25">
      <c r="A399" s="22" t="str">
        <f t="shared" si="23"/>
        <v>Town of Rye - 19</v>
      </c>
      <c r="B399" s="11">
        <v>160019</v>
      </c>
      <c r="C399" s="11">
        <v>238</v>
      </c>
      <c r="D399" s="11">
        <v>0</v>
      </c>
      <c r="E399" s="11">
        <f t="shared" si="24"/>
        <v>238</v>
      </c>
      <c r="F399" s="24">
        <f t="shared" si="25"/>
        <v>249</v>
      </c>
      <c r="G399" s="11">
        <f t="shared" si="22"/>
        <v>487</v>
      </c>
    </row>
    <row r="400" spans="1:7" x14ac:dyDescent="0.25">
      <c r="A400" s="22" t="str">
        <f t="shared" si="23"/>
        <v>Town of Rye - 20</v>
      </c>
      <c r="B400" s="11">
        <v>160020</v>
      </c>
      <c r="C400" s="11">
        <v>187</v>
      </c>
      <c r="D400" s="11">
        <v>1</v>
      </c>
      <c r="E400" s="11">
        <f t="shared" si="24"/>
        <v>188</v>
      </c>
      <c r="F400" s="24">
        <f t="shared" si="25"/>
        <v>169</v>
      </c>
      <c r="G400" s="11">
        <f t="shared" si="22"/>
        <v>357</v>
      </c>
    </row>
    <row r="401" spans="1:7" x14ac:dyDescent="0.25">
      <c r="A401" s="22" t="str">
        <f t="shared" si="23"/>
        <v>Town of Rye - 21</v>
      </c>
      <c r="B401" s="11">
        <v>160021</v>
      </c>
      <c r="C401" s="11">
        <v>237</v>
      </c>
      <c r="D401" s="11">
        <v>0</v>
      </c>
      <c r="E401" s="11">
        <f t="shared" si="24"/>
        <v>237</v>
      </c>
      <c r="F401" s="24">
        <f t="shared" si="25"/>
        <v>226</v>
      </c>
      <c r="G401" s="11">
        <f t="shared" si="22"/>
        <v>463</v>
      </c>
    </row>
    <row r="402" spans="1:7" x14ac:dyDescent="0.25">
      <c r="A402" s="22" t="str">
        <f t="shared" si="23"/>
        <v>Town of Rye - 22</v>
      </c>
      <c r="B402" s="11">
        <v>160022</v>
      </c>
      <c r="C402" s="11">
        <v>328</v>
      </c>
      <c r="D402" s="11">
        <v>3</v>
      </c>
      <c r="E402" s="11">
        <f t="shared" si="24"/>
        <v>331</v>
      </c>
      <c r="F402" s="24">
        <f t="shared" si="25"/>
        <v>116</v>
      </c>
      <c r="G402" s="11">
        <f t="shared" ref="G402:G468" si="26">VLOOKUP(B402,KEY,2,FALSE)</f>
        <v>447</v>
      </c>
    </row>
    <row r="403" spans="1:7" x14ac:dyDescent="0.25">
      <c r="A403" s="22" t="str">
        <f t="shared" si="23"/>
        <v>Town of Rye - 23</v>
      </c>
      <c r="B403" s="11">
        <v>160023</v>
      </c>
      <c r="C403" s="11">
        <v>383</v>
      </c>
      <c r="D403" s="11">
        <v>1</v>
      </c>
      <c r="E403" s="11">
        <f t="shared" si="24"/>
        <v>384</v>
      </c>
      <c r="F403" s="24">
        <f t="shared" si="25"/>
        <v>133</v>
      </c>
      <c r="G403" s="11">
        <f t="shared" si="26"/>
        <v>517</v>
      </c>
    </row>
    <row r="404" spans="1:7" x14ac:dyDescent="0.25">
      <c r="A404" s="22" t="str">
        <f t="shared" ref="A404:A470" si="27">VLOOKUP(B404,KEY,3,FALSE)</f>
        <v>Town of Rye - 24</v>
      </c>
      <c r="B404" s="11">
        <v>160024</v>
      </c>
      <c r="C404" s="11">
        <v>240</v>
      </c>
      <c r="D404" s="11">
        <v>1</v>
      </c>
      <c r="E404" s="11">
        <f t="shared" si="24"/>
        <v>241</v>
      </c>
      <c r="F404" s="24">
        <f t="shared" si="25"/>
        <v>287</v>
      </c>
      <c r="G404" s="11">
        <f t="shared" si="26"/>
        <v>528</v>
      </c>
    </row>
    <row r="405" spans="1:7" x14ac:dyDescent="0.25">
      <c r="A405" s="22" t="str">
        <f t="shared" si="27"/>
        <v>Town of Rye - 25</v>
      </c>
      <c r="B405" s="11">
        <v>160025</v>
      </c>
      <c r="C405" s="11">
        <v>285</v>
      </c>
      <c r="D405" s="11">
        <v>1</v>
      </c>
      <c r="E405" s="11">
        <f t="shared" si="24"/>
        <v>286</v>
      </c>
      <c r="F405" s="24">
        <f t="shared" si="25"/>
        <v>294</v>
      </c>
      <c r="G405" s="11">
        <f t="shared" si="26"/>
        <v>580</v>
      </c>
    </row>
    <row r="406" spans="1:7" x14ac:dyDescent="0.25">
      <c r="A406" s="22" t="str">
        <f t="shared" si="27"/>
        <v>Town of Rye - 26</v>
      </c>
      <c r="B406" s="11">
        <v>160026</v>
      </c>
      <c r="C406" s="11">
        <v>333</v>
      </c>
      <c r="D406" s="11">
        <v>2</v>
      </c>
      <c r="E406" s="11">
        <f t="shared" si="24"/>
        <v>335</v>
      </c>
      <c r="F406" s="24">
        <f t="shared" si="25"/>
        <v>241</v>
      </c>
      <c r="G406" s="11">
        <f t="shared" si="26"/>
        <v>576</v>
      </c>
    </row>
    <row r="407" spans="1:7" x14ac:dyDescent="0.25">
      <c r="A407" s="22" t="str">
        <f t="shared" si="27"/>
        <v>Town of Rye - 27</v>
      </c>
      <c r="B407" s="11">
        <v>160027</v>
      </c>
      <c r="C407" s="11">
        <v>410</v>
      </c>
      <c r="D407" s="11">
        <v>2</v>
      </c>
      <c r="E407" s="11">
        <f t="shared" si="24"/>
        <v>412</v>
      </c>
      <c r="F407" s="24">
        <f t="shared" si="25"/>
        <v>175</v>
      </c>
      <c r="G407" s="11">
        <f t="shared" si="26"/>
        <v>587</v>
      </c>
    </row>
    <row r="408" spans="1:7" x14ac:dyDescent="0.25">
      <c r="A408" s="22" t="str">
        <f t="shared" si="27"/>
        <v>Town of Rye - 28</v>
      </c>
      <c r="B408" s="11">
        <v>160028</v>
      </c>
      <c r="C408" s="11">
        <v>256</v>
      </c>
      <c r="D408" s="11">
        <v>0</v>
      </c>
      <c r="E408" s="11">
        <f t="shared" si="24"/>
        <v>256</v>
      </c>
      <c r="F408" s="24">
        <f t="shared" si="25"/>
        <v>154</v>
      </c>
      <c r="G408" s="11">
        <f t="shared" si="26"/>
        <v>410</v>
      </c>
    </row>
    <row r="409" spans="1:7" x14ac:dyDescent="0.25">
      <c r="A409" s="22" t="str">
        <f t="shared" si="27"/>
        <v>Town of Rye - 29</v>
      </c>
      <c r="B409" s="11">
        <v>160029</v>
      </c>
      <c r="C409" s="11">
        <v>414</v>
      </c>
      <c r="D409" s="11">
        <v>2</v>
      </c>
      <c r="E409" s="11">
        <f t="shared" si="24"/>
        <v>416</v>
      </c>
      <c r="F409" s="24">
        <f t="shared" si="25"/>
        <v>164</v>
      </c>
      <c r="G409" s="11">
        <f t="shared" si="26"/>
        <v>580</v>
      </c>
    </row>
    <row r="410" spans="1:7" x14ac:dyDescent="0.25">
      <c r="A410" s="22" t="str">
        <f t="shared" si="27"/>
        <v>Town of Rye - 30</v>
      </c>
      <c r="B410" s="11">
        <v>160030</v>
      </c>
      <c r="C410" s="11">
        <v>195</v>
      </c>
      <c r="D410" s="11">
        <v>0</v>
      </c>
      <c r="E410" s="11">
        <f t="shared" si="24"/>
        <v>195</v>
      </c>
      <c r="F410" s="24">
        <f t="shared" si="25"/>
        <v>75</v>
      </c>
      <c r="G410" s="11">
        <f t="shared" si="26"/>
        <v>270</v>
      </c>
    </row>
    <row r="411" spans="1:7" ht="13.8" thickBot="1" x14ac:dyDescent="0.3">
      <c r="A411" s="18" t="str">
        <f t="shared" si="27"/>
        <v>Town of Rye - 31</v>
      </c>
      <c r="B411" s="19">
        <v>160031</v>
      </c>
      <c r="C411" s="19">
        <v>432</v>
      </c>
      <c r="D411" s="19">
        <v>0</v>
      </c>
      <c r="E411" s="19">
        <f t="shared" si="24"/>
        <v>432</v>
      </c>
      <c r="F411" s="26">
        <f t="shared" si="25"/>
        <v>167</v>
      </c>
      <c r="G411" s="19">
        <f t="shared" si="26"/>
        <v>599</v>
      </c>
    </row>
    <row r="412" spans="1:7" x14ac:dyDescent="0.25">
      <c r="A412" s="22"/>
      <c r="B412" s="11" t="s">
        <v>977</v>
      </c>
      <c r="C412" s="11">
        <f>SUM(C381:C411)</f>
        <v>7732</v>
      </c>
      <c r="D412" s="11">
        <f>SUM(D381:D411)</f>
        <v>27</v>
      </c>
      <c r="E412" s="11">
        <f>SUM(E381:E411)</f>
        <v>7759</v>
      </c>
      <c r="F412" s="11">
        <f>SUM(F381:F411)</f>
        <v>5142</v>
      </c>
      <c r="G412" s="11">
        <f>SUM(G381:G411)</f>
        <v>12901</v>
      </c>
    </row>
    <row r="413" spans="1:7" x14ac:dyDescent="0.25">
      <c r="A413" s="22" t="str">
        <f t="shared" si="27"/>
        <v>Town of Scarsdale - 1</v>
      </c>
      <c r="B413" s="11">
        <v>170001</v>
      </c>
      <c r="C413" s="11">
        <v>386</v>
      </c>
      <c r="D413" s="11">
        <v>5</v>
      </c>
      <c r="E413" s="11">
        <f t="shared" si="24"/>
        <v>391</v>
      </c>
      <c r="F413" s="24">
        <f t="shared" si="25"/>
        <v>91</v>
      </c>
      <c r="G413" s="11">
        <f t="shared" si="26"/>
        <v>482</v>
      </c>
    </row>
    <row r="414" spans="1:7" x14ac:dyDescent="0.25">
      <c r="A414" s="22" t="str">
        <f t="shared" si="27"/>
        <v>Town of Scarsdale - 2</v>
      </c>
      <c r="B414" s="11">
        <v>170002</v>
      </c>
      <c r="C414" s="11">
        <v>428</v>
      </c>
      <c r="D414" s="11">
        <v>0</v>
      </c>
      <c r="E414" s="11">
        <f t="shared" si="24"/>
        <v>428</v>
      </c>
      <c r="F414" s="24">
        <f t="shared" si="25"/>
        <v>121</v>
      </c>
      <c r="G414" s="11">
        <f t="shared" si="26"/>
        <v>549</v>
      </c>
    </row>
    <row r="415" spans="1:7" x14ac:dyDescent="0.25">
      <c r="A415" s="22" t="str">
        <f t="shared" si="27"/>
        <v>Town of Scarsdale - 3</v>
      </c>
      <c r="B415" s="11">
        <v>170003</v>
      </c>
      <c r="C415" s="11">
        <v>287</v>
      </c>
      <c r="D415" s="11">
        <v>0</v>
      </c>
      <c r="E415" s="11">
        <f t="shared" si="24"/>
        <v>287</v>
      </c>
      <c r="F415" s="24">
        <f t="shared" si="25"/>
        <v>101</v>
      </c>
      <c r="G415" s="11">
        <f t="shared" si="26"/>
        <v>388</v>
      </c>
    </row>
    <row r="416" spans="1:7" x14ac:dyDescent="0.25">
      <c r="A416" s="22" t="str">
        <f t="shared" si="27"/>
        <v>Town of Scarsdale - 4</v>
      </c>
      <c r="B416" s="11">
        <v>170004</v>
      </c>
      <c r="C416" s="11">
        <v>227</v>
      </c>
      <c r="D416" s="11">
        <v>0</v>
      </c>
      <c r="E416" s="11">
        <f t="shared" si="24"/>
        <v>227</v>
      </c>
      <c r="F416" s="24">
        <f t="shared" si="25"/>
        <v>78</v>
      </c>
      <c r="G416" s="11">
        <f t="shared" si="26"/>
        <v>305</v>
      </c>
    </row>
    <row r="417" spans="1:7" x14ac:dyDescent="0.25">
      <c r="A417" s="22" t="str">
        <f t="shared" si="27"/>
        <v>Town of Scarsdale - 5</v>
      </c>
      <c r="B417" s="11">
        <v>170005</v>
      </c>
      <c r="C417" s="11">
        <v>270</v>
      </c>
      <c r="D417" s="11">
        <v>1</v>
      </c>
      <c r="E417" s="11">
        <f t="shared" si="24"/>
        <v>271</v>
      </c>
      <c r="F417" s="24">
        <f t="shared" si="25"/>
        <v>92</v>
      </c>
      <c r="G417" s="11">
        <f t="shared" si="26"/>
        <v>363</v>
      </c>
    </row>
    <row r="418" spans="1:7" x14ac:dyDescent="0.25">
      <c r="A418" s="22" t="str">
        <f t="shared" si="27"/>
        <v>Town of Scarsdale - 6</v>
      </c>
      <c r="B418" s="11">
        <v>170006</v>
      </c>
      <c r="C418" s="11">
        <v>250</v>
      </c>
      <c r="D418" s="11">
        <v>2</v>
      </c>
      <c r="E418" s="11">
        <f t="shared" si="24"/>
        <v>252</v>
      </c>
      <c r="F418" s="24">
        <f t="shared" si="25"/>
        <v>97</v>
      </c>
      <c r="G418" s="11">
        <f t="shared" si="26"/>
        <v>349</v>
      </c>
    </row>
    <row r="419" spans="1:7" x14ac:dyDescent="0.25">
      <c r="A419" s="22" t="str">
        <f t="shared" si="27"/>
        <v>Town of Scarsdale - 7</v>
      </c>
      <c r="B419" s="11">
        <v>170007</v>
      </c>
      <c r="C419" s="11">
        <v>249</v>
      </c>
      <c r="D419" s="11">
        <v>2</v>
      </c>
      <c r="E419" s="11">
        <f t="shared" ref="E419:E484" si="28">SUM(C419:D419)</f>
        <v>251</v>
      </c>
      <c r="F419" s="24">
        <f t="shared" ref="F419:F484" si="29">SUM(G419-E419)</f>
        <v>87</v>
      </c>
      <c r="G419" s="11">
        <f t="shared" si="26"/>
        <v>338</v>
      </c>
    </row>
    <row r="420" spans="1:7" x14ac:dyDescent="0.25">
      <c r="A420" s="22" t="str">
        <f t="shared" si="27"/>
        <v>Town of Scarsdale - 8</v>
      </c>
      <c r="B420" s="11">
        <v>170008</v>
      </c>
      <c r="C420" s="11">
        <v>234</v>
      </c>
      <c r="D420" s="11">
        <v>5</v>
      </c>
      <c r="E420" s="11">
        <f t="shared" si="28"/>
        <v>239</v>
      </c>
      <c r="F420" s="24">
        <f t="shared" si="29"/>
        <v>143</v>
      </c>
      <c r="G420" s="11">
        <f t="shared" si="26"/>
        <v>382</v>
      </c>
    </row>
    <row r="421" spans="1:7" x14ac:dyDescent="0.25">
      <c r="A421" s="22" t="str">
        <f t="shared" si="27"/>
        <v>Town of Scarsdale - 9</v>
      </c>
      <c r="B421" s="11">
        <v>170009</v>
      </c>
      <c r="C421" s="11">
        <v>292</v>
      </c>
      <c r="D421" s="11">
        <v>2</v>
      </c>
      <c r="E421" s="11">
        <f t="shared" si="28"/>
        <v>294</v>
      </c>
      <c r="F421" s="24">
        <f t="shared" si="29"/>
        <v>131</v>
      </c>
      <c r="G421" s="11">
        <f t="shared" si="26"/>
        <v>425</v>
      </c>
    </row>
    <row r="422" spans="1:7" x14ac:dyDescent="0.25">
      <c r="A422" s="22" t="str">
        <f t="shared" si="27"/>
        <v>Town of Scarsdale - 10</v>
      </c>
      <c r="B422" s="11">
        <v>170010</v>
      </c>
      <c r="C422" s="11">
        <v>346</v>
      </c>
      <c r="D422" s="11">
        <v>2</v>
      </c>
      <c r="E422" s="11">
        <f t="shared" si="28"/>
        <v>348</v>
      </c>
      <c r="F422" s="24">
        <f t="shared" si="29"/>
        <v>143</v>
      </c>
      <c r="G422" s="11">
        <f t="shared" si="26"/>
        <v>491</v>
      </c>
    </row>
    <row r="423" spans="1:7" x14ac:dyDescent="0.25">
      <c r="A423" s="22" t="str">
        <f t="shared" si="27"/>
        <v>Town of Scarsdale - 11</v>
      </c>
      <c r="B423" s="11">
        <v>170011</v>
      </c>
      <c r="C423" s="11">
        <v>203</v>
      </c>
      <c r="D423" s="11">
        <v>2</v>
      </c>
      <c r="E423" s="11">
        <f t="shared" si="28"/>
        <v>205</v>
      </c>
      <c r="F423" s="24">
        <f t="shared" si="29"/>
        <v>72</v>
      </c>
      <c r="G423" s="11">
        <f t="shared" si="26"/>
        <v>277</v>
      </c>
    </row>
    <row r="424" spans="1:7" x14ac:dyDescent="0.25">
      <c r="A424" s="22" t="str">
        <f t="shared" si="27"/>
        <v>Town of Scarsdale - 12</v>
      </c>
      <c r="B424" s="11">
        <v>170012</v>
      </c>
      <c r="C424" s="11">
        <v>328</v>
      </c>
      <c r="D424" s="11">
        <v>1</v>
      </c>
      <c r="E424" s="11">
        <f t="shared" si="28"/>
        <v>329</v>
      </c>
      <c r="F424" s="24">
        <f t="shared" si="29"/>
        <v>137</v>
      </c>
      <c r="G424" s="11">
        <f t="shared" si="26"/>
        <v>466</v>
      </c>
    </row>
    <row r="425" spans="1:7" x14ac:dyDescent="0.25">
      <c r="A425" s="22" t="str">
        <f t="shared" si="27"/>
        <v>Town of Scarsdale - 13</v>
      </c>
      <c r="B425" s="11">
        <v>170013</v>
      </c>
      <c r="C425" s="11">
        <v>406</v>
      </c>
      <c r="D425" s="11">
        <v>1</v>
      </c>
      <c r="E425" s="11">
        <f t="shared" si="28"/>
        <v>407</v>
      </c>
      <c r="F425" s="24">
        <f t="shared" si="29"/>
        <v>130</v>
      </c>
      <c r="G425" s="11">
        <f t="shared" si="26"/>
        <v>537</v>
      </c>
    </row>
    <row r="426" spans="1:7" x14ac:dyDescent="0.25">
      <c r="A426" s="22" t="str">
        <f t="shared" si="27"/>
        <v>Town of Scarsdale - 14</v>
      </c>
      <c r="B426" s="11">
        <v>170014</v>
      </c>
      <c r="C426" s="11">
        <v>413</v>
      </c>
      <c r="D426" s="11">
        <v>0</v>
      </c>
      <c r="E426" s="11">
        <f t="shared" si="28"/>
        <v>413</v>
      </c>
      <c r="F426" s="24">
        <f t="shared" si="29"/>
        <v>120</v>
      </c>
      <c r="G426" s="11">
        <f t="shared" si="26"/>
        <v>533</v>
      </c>
    </row>
    <row r="427" spans="1:7" x14ac:dyDescent="0.25">
      <c r="A427" s="22" t="str">
        <f t="shared" si="27"/>
        <v>Town of Scarsdale - 15</v>
      </c>
      <c r="B427" s="11">
        <v>170015</v>
      </c>
      <c r="C427" s="11">
        <v>188</v>
      </c>
      <c r="D427" s="11">
        <v>1</v>
      </c>
      <c r="E427" s="11">
        <f t="shared" si="28"/>
        <v>189</v>
      </c>
      <c r="F427" s="24">
        <f t="shared" si="29"/>
        <v>97</v>
      </c>
      <c r="G427" s="11">
        <f t="shared" si="26"/>
        <v>286</v>
      </c>
    </row>
    <row r="428" spans="1:7" x14ac:dyDescent="0.25">
      <c r="A428" s="22" t="str">
        <f t="shared" si="27"/>
        <v>Town of Scarsdale - 16</v>
      </c>
      <c r="B428" s="11">
        <v>170016</v>
      </c>
      <c r="C428" s="11">
        <v>283</v>
      </c>
      <c r="D428" s="11">
        <v>1</v>
      </c>
      <c r="E428" s="11">
        <f t="shared" si="28"/>
        <v>284</v>
      </c>
      <c r="F428" s="24">
        <f t="shared" si="29"/>
        <v>100</v>
      </c>
      <c r="G428" s="11">
        <f t="shared" si="26"/>
        <v>384</v>
      </c>
    </row>
    <row r="429" spans="1:7" x14ac:dyDescent="0.25">
      <c r="A429" s="22" t="str">
        <f t="shared" si="27"/>
        <v>Town of Scarsdale - 17</v>
      </c>
      <c r="B429" s="11">
        <v>170017</v>
      </c>
      <c r="C429" s="11">
        <v>163</v>
      </c>
      <c r="D429" s="11">
        <v>2</v>
      </c>
      <c r="E429" s="11">
        <f t="shared" si="28"/>
        <v>165</v>
      </c>
      <c r="F429" s="24">
        <f t="shared" si="29"/>
        <v>79</v>
      </c>
      <c r="G429" s="11">
        <f t="shared" si="26"/>
        <v>244</v>
      </c>
    </row>
    <row r="430" spans="1:7" x14ac:dyDescent="0.25">
      <c r="A430" s="22" t="str">
        <f t="shared" si="27"/>
        <v>Town of Scarsdale - 18</v>
      </c>
      <c r="B430" s="11">
        <v>170018</v>
      </c>
      <c r="C430" s="11">
        <v>412</v>
      </c>
      <c r="D430" s="11">
        <v>0</v>
      </c>
      <c r="E430" s="11">
        <f t="shared" si="28"/>
        <v>412</v>
      </c>
      <c r="F430" s="24">
        <f t="shared" si="29"/>
        <v>161</v>
      </c>
      <c r="G430" s="11">
        <f t="shared" si="26"/>
        <v>573</v>
      </c>
    </row>
    <row r="431" spans="1:7" ht="13.8" thickBot="1" x14ac:dyDescent="0.3">
      <c r="A431" s="18" t="str">
        <f t="shared" si="27"/>
        <v>Town of Scarsdale - 19</v>
      </c>
      <c r="B431" s="19">
        <v>170019</v>
      </c>
      <c r="C431" s="19">
        <v>48</v>
      </c>
      <c r="D431" s="19">
        <v>0</v>
      </c>
      <c r="E431" s="19">
        <f t="shared" si="28"/>
        <v>48</v>
      </c>
      <c r="F431" s="26">
        <f t="shared" si="29"/>
        <v>23</v>
      </c>
      <c r="G431" s="19">
        <f t="shared" si="26"/>
        <v>71</v>
      </c>
    </row>
    <row r="432" spans="1:7" x14ac:dyDescent="0.25">
      <c r="A432" s="22"/>
      <c r="C432" s="11">
        <f>SUM(C413:C431)</f>
        <v>5413</v>
      </c>
      <c r="D432" s="11">
        <f>SUM(D413:D431)</f>
        <v>27</v>
      </c>
      <c r="E432" s="11">
        <f>SUM(E413:E431)</f>
        <v>5440</v>
      </c>
      <c r="F432" s="11">
        <f>SUM(F413:F431)</f>
        <v>2003</v>
      </c>
      <c r="G432" s="11">
        <f>SUM(G413:G431)</f>
        <v>7443</v>
      </c>
    </row>
    <row r="433" spans="1:7" x14ac:dyDescent="0.25">
      <c r="A433" s="22" t="str">
        <f t="shared" si="27"/>
        <v>Town of Somers - 1</v>
      </c>
      <c r="B433" s="11">
        <v>180001</v>
      </c>
      <c r="C433" s="11">
        <v>264</v>
      </c>
      <c r="D433" s="11">
        <v>2</v>
      </c>
      <c r="E433" s="11">
        <f t="shared" si="28"/>
        <v>266</v>
      </c>
      <c r="F433" s="24">
        <f t="shared" si="29"/>
        <v>278</v>
      </c>
      <c r="G433" s="11">
        <f t="shared" si="26"/>
        <v>544</v>
      </c>
    </row>
    <row r="434" spans="1:7" x14ac:dyDescent="0.25">
      <c r="A434" s="22" t="str">
        <f t="shared" si="27"/>
        <v>Town of Somers - 2</v>
      </c>
      <c r="B434" s="11">
        <v>180002</v>
      </c>
      <c r="C434" s="11">
        <v>366</v>
      </c>
      <c r="D434" s="11">
        <v>3</v>
      </c>
      <c r="E434" s="11">
        <f t="shared" si="28"/>
        <v>369</v>
      </c>
      <c r="F434" s="24">
        <f t="shared" si="29"/>
        <v>352</v>
      </c>
      <c r="G434" s="11">
        <f t="shared" si="26"/>
        <v>721</v>
      </c>
    </row>
    <row r="435" spans="1:7" x14ac:dyDescent="0.25">
      <c r="A435" s="22" t="str">
        <f t="shared" si="27"/>
        <v>Town of Somers - 3</v>
      </c>
      <c r="B435" s="11">
        <v>180003</v>
      </c>
      <c r="C435" s="11">
        <v>260</v>
      </c>
      <c r="D435" s="11">
        <v>5</v>
      </c>
      <c r="E435" s="11">
        <f t="shared" si="28"/>
        <v>265</v>
      </c>
      <c r="F435" s="24">
        <f t="shared" si="29"/>
        <v>321</v>
      </c>
      <c r="G435" s="11">
        <f t="shared" si="26"/>
        <v>586</v>
      </c>
    </row>
    <row r="436" spans="1:7" x14ac:dyDescent="0.25">
      <c r="A436" s="22" t="str">
        <f t="shared" si="27"/>
        <v>Town of Somers - 4</v>
      </c>
      <c r="B436" s="11">
        <v>180004</v>
      </c>
      <c r="C436" s="11">
        <v>355</v>
      </c>
      <c r="D436" s="11">
        <v>0</v>
      </c>
      <c r="E436" s="11">
        <f t="shared" si="28"/>
        <v>355</v>
      </c>
      <c r="F436" s="24">
        <f t="shared" si="29"/>
        <v>318</v>
      </c>
      <c r="G436" s="11">
        <f t="shared" si="26"/>
        <v>673</v>
      </c>
    </row>
    <row r="437" spans="1:7" x14ac:dyDescent="0.25">
      <c r="A437" s="22" t="str">
        <f t="shared" si="27"/>
        <v>Town of Somers - 5</v>
      </c>
      <c r="B437" s="11">
        <v>180005</v>
      </c>
      <c r="C437" s="11">
        <v>338</v>
      </c>
      <c r="D437" s="11">
        <v>3</v>
      </c>
      <c r="E437" s="11">
        <f t="shared" si="28"/>
        <v>341</v>
      </c>
      <c r="F437" s="24">
        <f t="shared" si="29"/>
        <v>411</v>
      </c>
      <c r="G437" s="11">
        <f t="shared" si="26"/>
        <v>752</v>
      </c>
    </row>
    <row r="438" spans="1:7" x14ac:dyDescent="0.25">
      <c r="A438" s="22" t="str">
        <f t="shared" si="27"/>
        <v>Town of Somers - 6</v>
      </c>
      <c r="B438" s="11">
        <v>180006</v>
      </c>
      <c r="C438" s="11">
        <v>214</v>
      </c>
      <c r="D438" s="11">
        <v>2</v>
      </c>
      <c r="E438" s="11">
        <f t="shared" si="28"/>
        <v>216</v>
      </c>
      <c r="F438" s="24">
        <f t="shared" si="29"/>
        <v>217</v>
      </c>
      <c r="G438" s="11">
        <f t="shared" si="26"/>
        <v>433</v>
      </c>
    </row>
    <row r="439" spans="1:7" x14ac:dyDescent="0.25">
      <c r="A439" s="22" t="str">
        <f t="shared" si="27"/>
        <v>Town of Somers - 7</v>
      </c>
      <c r="B439" s="11">
        <v>180007</v>
      </c>
      <c r="C439" s="11">
        <v>224</v>
      </c>
      <c r="D439" s="11">
        <v>3</v>
      </c>
      <c r="E439" s="11">
        <f t="shared" si="28"/>
        <v>227</v>
      </c>
      <c r="F439" s="24">
        <f t="shared" si="29"/>
        <v>330</v>
      </c>
      <c r="G439" s="11">
        <f t="shared" si="26"/>
        <v>557</v>
      </c>
    </row>
    <row r="440" spans="1:7" x14ac:dyDescent="0.25">
      <c r="A440" s="22" t="str">
        <f t="shared" si="27"/>
        <v>Town of Somers - 8</v>
      </c>
      <c r="B440" s="11">
        <v>180008</v>
      </c>
      <c r="C440" s="11">
        <v>304</v>
      </c>
      <c r="D440" s="11">
        <v>4</v>
      </c>
      <c r="E440" s="11">
        <f t="shared" si="28"/>
        <v>308</v>
      </c>
      <c r="F440" s="24">
        <f t="shared" si="29"/>
        <v>350</v>
      </c>
      <c r="G440" s="11">
        <f t="shared" si="26"/>
        <v>658</v>
      </c>
    </row>
    <row r="441" spans="1:7" x14ac:dyDescent="0.25">
      <c r="A441" s="22" t="str">
        <f t="shared" si="27"/>
        <v>Town of Somers - 9</v>
      </c>
      <c r="B441" s="11">
        <v>180009</v>
      </c>
      <c r="C441" s="11">
        <v>330</v>
      </c>
      <c r="D441" s="11">
        <v>1</v>
      </c>
      <c r="E441" s="11">
        <f t="shared" si="28"/>
        <v>331</v>
      </c>
      <c r="F441" s="24">
        <f t="shared" si="29"/>
        <v>274</v>
      </c>
      <c r="G441" s="11">
        <f t="shared" si="26"/>
        <v>605</v>
      </c>
    </row>
    <row r="442" spans="1:7" x14ac:dyDescent="0.25">
      <c r="A442" s="22" t="str">
        <f t="shared" si="27"/>
        <v>Town of Somers - 10</v>
      </c>
      <c r="B442" s="11">
        <v>180010</v>
      </c>
      <c r="C442" s="11">
        <v>329</v>
      </c>
      <c r="D442" s="11">
        <v>2</v>
      </c>
      <c r="E442" s="11">
        <f t="shared" si="28"/>
        <v>331</v>
      </c>
      <c r="F442" s="24">
        <f t="shared" si="29"/>
        <v>235</v>
      </c>
      <c r="G442" s="11">
        <f t="shared" si="26"/>
        <v>566</v>
      </c>
    </row>
    <row r="443" spans="1:7" x14ac:dyDescent="0.25">
      <c r="A443" s="22" t="str">
        <f t="shared" si="27"/>
        <v>Town of Somers - 11</v>
      </c>
      <c r="B443" s="11">
        <v>180011</v>
      </c>
      <c r="C443" s="11">
        <v>257</v>
      </c>
      <c r="D443" s="11">
        <v>2</v>
      </c>
      <c r="E443" s="11">
        <f t="shared" si="28"/>
        <v>259</v>
      </c>
      <c r="F443" s="24">
        <f t="shared" si="29"/>
        <v>279</v>
      </c>
      <c r="G443" s="11">
        <f t="shared" si="26"/>
        <v>538</v>
      </c>
    </row>
    <row r="444" spans="1:7" x14ac:dyDescent="0.25">
      <c r="A444" s="22" t="str">
        <f t="shared" si="27"/>
        <v>Town of Somers - 12</v>
      </c>
      <c r="B444" s="11">
        <v>180012</v>
      </c>
      <c r="C444" s="11">
        <v>308</v>
      </c>
      <c r="D444" s="11">
        <v>5</v>
      </c>
      <c r="E444" s="11">
        <f t="shared" si="28"/>
        <v>313</v>
      </c>
      <c r="F444" s="24">
        <f t="shared" si="29"/>
        <v>350</v>
      </c>
      <c r="G444" s="11">
        <f t="shared" si="26"/>
        <v>663</v>
      </c>
    </row>
    <row r="445" spans="1:7" x14ac:dyDescent="0.25">
      <c r="A445" s="22" t="str">
        <f t="shared" si="27"/>
        <v>Town of Somers - 13</v>
      </c>
      <c r="B445" s="11">
        <v>180013</v>
      </c>
      <c r="C445" s="11">
        <v>275</v>
      </c>
      <c r="D445" s="11">
        <v>2</v>
      </c>
      <c r="E445" s="11">
        <f t="shared" si="28"/>
        <v>277</v>
      </c>
      <c r="F445" s="24">
        <f t="shared" si="29"/>
        <v>377</v>
      </c>
      <c r="G445" s="11">
        <f t="shared" si="26"/>
        <v>654</v>
      </c>
    </row>
    <row r="446" spans="1:7" x14ac:dyDescent="0.25">
      <c r="A446" s="22" t="str">
        <f t="shared" si="27"/>
        <v>Town of Somers - 14</v>
      </c>
      <c r="B446" s="11">
        <v>180014</v>
      </c>
      <c r="C446" s="11">
        <v>392</v>
      </c>
      <c r="D446" s="11">
        <v>2</v>
      </c>
      <c r="E446" s="11">
        <f t="shared" si="28"/>
        <v>394</v>
      </c>
      <c r="F446" s="24">
        <f t="shared" si="29"/>
        <v>355</v>
      </c>
      <c r="G446" s="11">
        <f t="shared" si="26"/>
        <v>749</v>
      </c>
    </row>
    <row r="447" spans="1:7" x14ac:dyDescent="0.25">
      <c r="A447" s="22" t="str">
        <f t="shared" si="27"/>
        <v>Town of Somers - 15</v>
      </c>
      <c r="B447" s="11">
        <v>180015</v>
      </c>
      <c r="C447" s="11">
        <v>345</v>
      </c>
      <c r="D447" s="11">
        <v>2</v>
      </c>
      <c r="E447" s="11">
        <f t="shared" si="28"/>
        <v>347</v>
      </c>
      <c r="F447" s="24">
        <f t="shared" si="29"/>
        <v>272</v>
      </c>
      <c r="G447" s="11">
        <f t="shared" si="26"/>
        <v>619</v>
      </c>
    </row>
    <row r="448" spans="1:7" x14ac:dyDescent="0.25">
      <c r="A448" s="22" t="str">
        <f t="shared" si="27"/>
        <v>Town of Somers - 16</v>
      </c>
      <c r="B448" s="11">
        <v>180016</v>
      </c>
      <c r="C448" s="11">
        <v>201</v>
      </c>
      <c r="D448" s="11">
        <v>2</v>
      </c>
      <c r="E448" s="11">
        <f t="shared" si="28"/>
        <v>203</v>
      </c>
      <c r="F448" s="24">
        <f t="shared" si="29"/>
        <v>176</v>
      </c>
      <c r="G448" s="11">
        <f t="shared" si="26"/>
        <v>379</v>
      </c>
    </row>
    <row r="449" spans="1:7" x14ac:dyDescent="0.25">
      <c r="A449" s="22" t="str">
        <f t="shared" si="27"/>
        <v>Town of Somers - 17</v>
      </c>
      <c r="B449" s="11">
        <v>180017</v>
      </c>
      <c r="C449" s="11">
        <v>292</v>
      </c>
      <c r="D449" s="11">
        <v>2</v>
      </c>
      <c r="E449" s="11">
        <f t="shared" si="28"/>
        <v>294</v>
      </c>
      <c r="F449" s="24">
        <f t="shared" si="29"/>
        <v>300</v>
      </c>
      <c r="G449" s="11">
        <f t="shared" si="26"/>
        <v>594</v>
      </c>
    </row>
    <row r="450" spans="1:7" ht="13.8" thickBot="1" x14ac:dyDescent="0.3">
      <c r="A450" s="18" t="str">
        <f t="shared" si="27"/>
        <v>Town of Somers - 18</v>
      </c>
      <c r="B450" s="19">
        <v>180018</v>
      </c>
      <c r="C450" s="19">
        <v>276</v>
      </c>
      <c r="D450" s="19">
        <v>2</v>
      </c>
      <c r="E450" s="19">
        <f t="shared" si="28"/>
        <v>278</v>
      </c>
      <c r="F450" s="26">
        <f t="shared" si="29"/>
        <v>197</v>
      </c>
      <c r="G450" s="19">
        <f t="shared" si="26"/>
        <v>475</v>
      </c>
    </row>
    <row r="451" spans="1:7" x14ac:dyDescent="0.25">
      <c r="A451" s="22"/>
      <c r="B451" s="11" t="s">
        <v>977</v>
      </c>
      <c r="C451" s="11">
        <f>SUM(C433:C450)</f>
        <v>5330</v>
      </c>
      <c r="D451" s="11">
        <f>SUM(D433:D450)</f>
        <v>44</v>
      </c>
      <c r="E451" s="11">
        <f>SUM(E433:E450)</f>
        <v>5374</v>
      </c>
      <c r="F451" s="11">
        <f>SUM(F433:F450)</f>
        <v>5392</v>
      </c>
      <c r="G451" s="11">
        <f>SUM(G433:G450)</f>
        <v>10766</v>
      </c>
    </row>
    <row r="452" spans="1:7" x14ac:dyDescent="0.25">
      <c r="A452" s="22" t="str">
        <f t="shared" si="27"/>
        <v>Town of Yorktown - 1</v>
      </c>
      <c r="B452" s="11">
        <v>190001</v>
      </c>
      <c r="C452" s="11">
        <v>260</v>
      </c>
      <c r="D452" s="11">
        <v>4</v>
      </c>
      <c r="E452" s="11">
        <f t="shared" si="28"/>
        <v>264</v>
      </c>
      <c r="F452" s="24">
        <f t="shared" si="29"/>
        <v>242</v>
      </c>
      <c r="G452" s="11">
        <f t="shared" si="26"/>
        <v>506</v>
      </c>
    </row>
    <row r="453" spans="1:7" x14ac:dyDescent="0.25">
      <c r="A453" s="22" t="str">
        <f t="shared" si="27"/>
        <v>Town of Yorktown - 2</v>
      </c>
      <c r="B453" s="11">
        <v>190002</v>
      </c>
      <c r="C453" s="11">
        <v>193</v>
      </c>
      <c r="D453" s="11">
        <v>0</v>
      </c>
      <c r="E453" s="11">
        <f t="shared" si="28"/>
        <v>193</v>
      </c>
      <c r="F453" s="24">
        <f t="shared" si="29"/>
        <v>167</v>
      </c>
      <c r="G453" s="11">
        <f t="shared" si="26"/>
        <v>360</v>
      </c>
    </row>
    <row r="454" spans="1:7" x14ac:dyDescent="0.25">
      <c r="A454" s="22" t="str">
        <f t="shared" si="27"/>
        <v>Town of Yorktown - 3</v>
      </c>
      <c r="B454" s="11">
        <v>190003</v>
      </c>
      <c r="C454" s="11">
        <v>285</v>
      </c>
      <c r="D454" s="11">
        <v>0</v>
      </c>
      <c r="E454" s="11">
        <f t="shared" si="28"/>
        <v>285</v>
      </c>
      <c r="F454" s="24">
        <f t="shared" si="29"/>
        <v>171</v>
      </c>
      <c r="G454" s="11">
        <f t="shared" si="26"/>
        <v>456</v>
      </c>
    </row>
    <row r="455" spans="1:7" x14ac:dyDescent="0.25">
      <c r="A455" s="22" t="str">
        <f t="shared" si="27"/>
        <v>Town of Yorktown - 4</v>
      </c>
      <c r="B455" s="11">
        <v>190004</v>
      </c>
      <c r="C455" s="11">
        <v>212</v>
      </c>
      <c r="D455" s="11">
        <v>1</v>
      </c>
      <c r="E455" s="11">
        <f t="shared" si="28"/>
        <v>213</v>
      </c>
      <c r="F455" s="24">
        <f t="shared" si="29"/>
        <v>307</v>
      </c>
      <c r="G455" s="11">
        <f t="shared" si="26"/>
        <v>520</v>
      </c>
    </row>
    <row r="456" spans="1:7" x14ac:dyDescent="0.25">
      <c r="A456" s="22" t="str">
        <f t="shared" si="27"/>
        <v>Town of Yorktown - 5</v>
      </c>
      <c r="B456" s="11">
        <v>190005</v>
      </c>
      <c r="C456" s="11">
        <v>250</v>
      </c>
      <c r="D456" s="11">
        <v>2</v>
      </c>
      <c r="E456" s="11">
        <f t="shared" si="28"/>
        <v>252</v>
      </c>
      <c r="F456" s="24">
        <f t="shared" si="29"/>
        <v>247</v>
      </c>
      <c r="G456" s="11">
        <f t="shared" si="26"/>
        <v>499</v>
      </c>
    </row>
    <row r="457" spans="1:7" x14ac:dyDescent="0.25">
      <c r="A457" s="22" t="str">
        <f t="shared" si="27"/>
        <v>Town of Yorktown - 6</v>
      </c>
      <c r="B457" s="11">
        <v>190006</v>
      </c>
      <c r="C457" s="11">
        <v>202</v>
      </c>
      <c r="D457" s="11">
        <v>0</v>
      </c>
      <c r="E457" s="11">
        <f t="shared" si="28"/>
        <v>202</v>
      </c>
      <c r="F457" s="24">
        <f t="shared" si="29"/>
        <v>168</v>
      </c>
      <c r="G457" s="11">
        <f t="shared" si="26"/>
        <v>370</v>
      </c>
    </row>
    <row r="458" spans="1:7" x14ac:dyDescent="0.25">
      <c r="A458" s="22" t="str">
        <f t="shared" si="27"/>
        <v>Town of Yorktown - 7</v>
      </c>
      <c r="B458" s="11">
        <v>190007</v>
      </c>
      <c r="C458" s="11">
        <v>195</v>
      </c>
      <c r="D458" s="11">
        <v>0</v>
      </c>
      <c r="E458" s="11">
        <f t="shared" si="28"/>
        <v>195</v>
      </c>
      <c r="F458" s="24">
        <f t="shared" si="29"/>
        <v>200</v>
      </c>
      <c r="G458" s="11">
        <f t="shared" si="26"/>
        <v>395</v>
      </c>
    </row>
    <row r="459" spans="1:7" x14ac:dyDescent="0.25">
      <c r="A459" s="22" t="str">
        <f t="shared" si="27"/>
        <v>Town of Yorktown - 8</v>
      </c>
      <c r="B459" s="11">
        <v>190008</v>
      </c>
      <c r="C459" s="11">
        <v>185</v>
      </c>
      <c r="D459" s="11">
        <v>1</v>
      </c>
      <c r="E459" s="11">
        <f t="shared" si="28"/>
        <v>186</v>
      </c>
      <c r="F459" s="24">
        <f t="shared" si="29"/>
        <v>163</v>
      </c>
      <c r="G459" s="11">
        <f t="shared" si="26"/>
        <v>349</v>
      </c>
    </row>
    <row r="460" spans="1:7" x14ac:dyDescent="0.25">
      <c r="A460" s="22" t="str">
        <f t="shared" si="27"/>
        <v>Town of Yorktown - 9</v>
      </c>
      <c r="B460" s="11">
        <v>190009</v>
      </c>
      <c r="C460" s="11">
        <v>327</v>
      </c>
      <c r="D460" s="11">
        <v>2</v>
      </c>
      <c r="E460" s="11">
        <f t="shared" si="28"/>
        <v>329</v>
      </c>
      <c r="F460" s="24">
        <f t="shared" si="29"/>
        <v>316</v>
      </c>
      <c r="G460" s="11">
        <f t="shared" si="26"/>
        <v>645</v>
      </c>
    </row>
    <row r="461" spans="1:7" x14ac:dyDescent="0.25">
      <c r="A461" s="22" t="str">
        <f t="shared" si="27"/>
        <v>Town of Yorktown - 10</v>
      </c>
      <c r="B461" s="11">
        <v>190010</v>
      </c>
      <c r="C461" s="11">
        <v>96</v>
      </c>
      <c r="D461" s="11">
        <v>0</v>
      </c>
      <c r="E461" s="11">
        <f t="shared" si="28"/>
        <v>96</v>
      </c>
      <c r="F461" s="24">
        <f t="shared" si="29"/>
        <v>107</v>
      </c>
      <c r="G461" s="11">
        <f t="shared" si="26"/>
        <v>203</v>
      </c>
    </row>
    <row r="462" spans="1:7" x14ac:dyDescent="0.25">
      <c r="A462" s="22" t="str">
        <f t="shared" si="27"/>
        <v>Town of Yorktown - 11</v>
      </c>
      <c r="B462" s="11">
        <v>190011</v>
      </c>
      <c r="C462" s="11">
        <v>239</v>
      </c>
      <c r="D462" s="11">
        <v>2</v>
      </c>
      <c r="E462" s="11">
        <f t="shared" si="28"/>
        <v>241</v>
      </c>
      <c r="F462" s="24">
        <f t="shared" si="29"/>
        <v>272</v>
      </c>
      <c r="G462" s="11">
        <f t="shared" si="26"/>
        <v>513</v>
      </c>
    </row>
    <row r="463" spans="1:7" x14ac:dyDescent="0.25">
      <c r="A463" s="22" t="str">
        <f t="shared" si="27"/>
        <v>Town of Yorktown - 12</v>
      </c>
      <c r="B463" s="11">
        <v>190012</v>
      </c>
      <c r="C463" s="11">
        <v>127</v>
      </c>
      <c r="D463" s="11">
        <v>2</v>
      </c>
      <c r="E463" s="11">
        <f t="shared" si="28"/>
        <v>129</v>
      </c>
      <c r="F463" s="24">
        <f t="shared" si="29"/>
        <v>113</v>
      </c>
      <c r="G463" s="11">
        <f t="shared" si="26"/>
        <v>242</v>
      </c>
    </row>
    <row r="464" spans="1:7" x14ac:dyDescent="0.25">
      <c r="A464" s="22" t="str">
        <f t="shared" si="27"/>
        <v>Town of Yorktown - 13</v>
      </c>
      <c r="B464" s="11">
        <v>190013</v>
      </c>
      <c r="C464" s="11">
        <v>247</v>
      </c>
      <c r="D464" s="11">
        <v>1</v>
      </c>
      <c r="E464" s="11">
        <f t="shared" si="28"/>
        <v>248</v>
      </c>
      <c r="F464" s="24">
        <f t="shared" si="29"/>
        <v>233</v>
      </c>
      <c r="G464" s="11">
        <f t="shared" si="26"/>
        <v>481</v>
      </c>
    </row>
    <row r="465" spans="1:7" x14ac:dyDescent="0.25">
      <c r="A465" s="22" t="str">
        <f t="shared" si="27"/>
        <v>Town of Yorktown - 14</v>
      </c>
      <c r="B465" s="11">
        <v>190014</v>
      </c>
      <c r="C465" s="11">
        <v>135</v>
      </c>
      <c r="D465" s="11">
        <v>1</v>
      </c>
      <c r="E465" s="11">
        <f t="shared" si="28"/>
        <v>136</v>
      </c>
      <c r="F465" s="24">
        <f t="shared" si="29"/>
        <v>253</v>
      </c>
      <c r="G465" s="11">
        <f t="shared" si="26"/>
        <v>389</v>
      </c>
    </row>
    <row r="466" spans="1:7" x14ac:dyDescent="0.25">
      <c r="A466" s="22" t="str">
        <f t="shared" si="27"/>
        <v>Town of Yorktown - 15</v>
      </c>
      <c r="B466" s="11">
        <v>190015</v>
      </c>
      <c r="C466" s="11">
        <v>198</v>
      </c>
      <c r="D466" s="11">
        <v>6</v>
      </c>
      <c r="E466" s="11">
        <f t="shared" si="28"/>
        <v>204</v>
      </c>
      <c r="F466" s="24">
        <f t="shared" si="29"/>
        <v>182</v>
      </c>
      <c r="G466" s="11">
        <f t="shared" si="26"/>
        <v>386</v>
      </c>
    </row>
    <row r="467" spans="1:7" x14ac:dyDescent="0.25">
      <c r="A467" s="22" t="str">
        <f t="shared" si="27"/>
        <v>Town of Yorktown - 16</v>
      </c>
      <c r="B467" s="11">
        <v>190016</v>
      </c>
      <c r="C467" s="11">
        <v>134</v>
      </c>
      <c r="D467" s="11">
        <v>0</v>
      </c>
      <c r="E467" s="11">
        <f t="shared" si="28"/>
        <v>134</v>
      </c>
      <c r="F467" s="24">
        <f t="shared" si="29"/>
        <v>175</v>
      </c>
      <c r="G467" s="11">
        <f t="shared" si="26"/>
        <v>309</v>
      </c>
    </row>
    <row r="468" spans="1:7" x14ac:dyDescent="0.25">
      <c r="A468" s="22" t="str">
        <f t="shared" si="27"/>
        <v>Town of Yorktown - 17</v>
      </c>
      <c r="B468" s="11">
        <v>190017</v>
      </c>
      <c r="C468" s="11">
        <v>236</v>
      </c>
      <c r="D468" s="11">
        <v>1</v>
      </c>
      <c r="E468" s="11">
        <f t="shared" si="28"/>
        <v>237</v>
      </c>
      <c r="F468" s="24">
        <f t="shared" si="29"/>
        <v>225</v>
      </c>
      <c r="G468" s="11">
        <f t="shared" si="26"/>
        <v>462</v>
      </c>
    </row>
    <row r="469" spans="1:7" x14ac:dyDescent="0.25">
      <c r="A469" s="22" t="str">
        <f t="shared" si="27"/>
        <v>Town of Yorktown - 18</v>
      </c>
      <c r="B469" s="11">
        <v>190018</v>
      </c>
      <c r="C469" s="11">
        <v>240</v>
      </c>
      <c r="D469" s="11">
        <v>1</v>
      </c>
      <c r="E469" s="11">
        <f t="shared" si="28"/>
        <v>241</v>
      </c>
      <c r="F469" s="24">
        <f t="shared" si="29"/>
        <v>201</v>
      </c>
      <c r="G469" s="11">
        <f t="shared" ref="G469:G533" si="30">VLOOKUP(B469,KEY,2,FALSE)</f>
        <v>442</v>
      </c>
    </row>
    <row r="470" spans="1:7" x14ac:dyDescent="0.25">
      <c r="A470" s="22" t="str">
        <f t="shared" si="27"/>
        <v>Town of Yorktown - 19</v>
      </c>
      <c r="B470" s="11">
        <v>190019</v>
      </c>
      <c r="C470" s="11">
        <v>283</v>
      </c>
      <c r="D470" s="11">
        <v>2</v>
      </c>
      <c r="E470" s="11">
        <f t="shared" si="28"/>
        <v>285</v>
      </c>
      <c r="F470" s="24">
        <f t="shared" si="29"/>
        <v>385</v>
      </c>
      <c r="G470" s="11">
        <f t="shared" si="30"/>
        <v>670</v>
      </c>
    </row>
    <row r="471" spans="1:7" x14ac:dyDescent="0.25">
      <c r="A471" s="22" t="str">
        <f t="shared" ref="A471:A535" si="31">VLOOKUP(B471,KEY,3,FALSE)</f>
        <v>Town of Yorktown - 20</v>
      </c>
      <c r="B471" s="11">
        <v>190020</v>
      </c>
      <c r="C471" s="11">
        <v>316</v>
      </c>
      <c r="D471" s="11">
        <v>1</v>
      </c>
      <c r="E471" s="11">
        <f t="shared" si="28"/>
        <v>317</v>
      </c>
      <c r="F471" s="24">
        <f t="shared" si="29"/>
        <v>323</v>
      </c>
      <c r="G471" s="11">
        <f t="shared" si="30"/>
        <v>640</v>
      </c>
    </row>
    <row r="472" spans="1:7" x14ac:dyDescent="0.25">
      <c r="A472" s="22" t="str">
        <f t="shared" si="31"/>
        <v>Town of Yorktown - 21</v>
      </c>
      <c r="B472" s="11">
        <v>190021</v>
      </c>
      <c r="C472" s="11">
        <v>237</v>
      </c>
      <c r="D472" s="11">
        <v>2</v>
      </c>
      <c r="E472" s="11">
        <f t="shared" si="28"/>
        <v>239</v>
      </c>
      <c r="F472" s="24">
        <f t="shared" si="29"/>
        <v>254</v>
      </c>
      <c r="G472" s="11">
        <f t="shared" si="30"/>
        <v>493</v>
      </c>
    </row>
    <row r="473" spans="1:7" x14ac:dyDescent="0.25">
      <c r="A473" s="22" t="str">
        <f t="shared" si="31"/>
        <v>Town of Yorktown - 22</v>
      </c>
      <c r="B473" s="11">
        <v>190022</v>
      </c>
      <c r="C473" s="11">
        <v>182</v>
      </c>
      <c r="D473" s="11">
        <v>3</v>
      </c>
      <c r="E473" s="11">
        <f t="shared" si="28"/>
        <v>185</v>
      </c>
      <c r="F473" s="24">
        <f t="shared" si="29"/>
        <v>193</v>
      </c>
      <c r="G473" s="11">
        <f t="shared" si="30"/>
        <v>378</v>
      </c>
    </row>
    <row r="474" spans="1:7" x14ac:dyDescent="0.25">
      <c r="A474" s="22" t="str">
        <f t="shared" si="31"/>
        <v>Town of Yorktown - 23</v>
      </c>
      <c r="B474" s="11">
        <v>190023</v>
      </c>
      <c r="C474" s="11">
        <v>170</v>
      </c>
      <c r="D474" s="11">
        <v>0</v>
      </c>
      <c r="E474" s="11">
        <f t="shared" si="28"/>
        <v>170</v>
      </c>
      <c r="F474" s="24">
        <f t="shared" si="29"/>
        <v>246</v>
      </c>
      <c r="G474" s="11">
        <f t="shared" si="30"/>
        <v>416</v>
      </c>
    </row>
    <row r="475" spans="1:7" x14ac:dyDescent="0.25">
      <c r="A475" s="22" t="str">
        <f t="shared" si="31"/>
        <v>Town of Yorktown - 24</v>
      </c>
      <c r="B475" s="11">
        <v>190024</v>
      </c>
      <c r="C475" s="11">
        <v>133</v>
      </c>
      <c r="D475" s="11">
        <v>0</v>
      </c>
      <c r="E475" s="11">
        <f t="shared" si="28"/>
        <v>133</v>
      </c>
      <c r="F475" s="24">
        <f t="shared" si="29"/>
        <v>111</v>
      </c>
      <c r="G475" s="11">
        <f t="shared" si="30"/>
        <v>244</v>
      </c>
    </row>
    <row r="476" spans="1:7" x14ac:dyDescent="0.25">
      <c r="A476" s="22" t="str">
        <f t="shared" si="31"/>
        <v>Town of Yorktown - 25</v>
      </c>
      <c r="B476" s="11">
        <v>190025</v>
      </c>
      <c r="C476" s="11">
        <v>97</v>
      </c>
      <c r="D476" s="11">
        <v>1</v>
      </c>
      <c r="E476" s="11">
        <f t="shared" si="28"/>
        <v>98</v>
      </c>
      <c r="F476" s="24">
        <f t="shared" si="29"/>
        <v>76</v>
      </c>
      <c r="G476" s="11">
        <f t="shared" si="30"/>
        <v>174</v>
      </c>
    </row>
    <row r="477" spans="1:7" x14ac:dyDescent="0.25">
      <c r="A477" s="22" t="str">
        <f t="shared" si="31"/>
        <v>Town of Yorktown - 26</v>
      </c>
      <c r="B477" s="11">
        <v>190026</v>
      </c>
      <c r="C477" s="11">
        <v>146</v>
      </c>
      <c r="D477" s="11">
        <v>0</v>
      </c>
      <c r="E477" s="11">
        <f t="shared" si="28"/>
        <v>146</v>
      </c>
      <c r="F477" s="24">
        <f t="shared" si="29"/>
        <v>136</v>
      </c>
      <c r="G477" s="11">
        <f t="shared" si="30"/>
        <v>282</v>
      </c>
    </row>
    <row r="478" spans="1:7" x14ac:dyDescent="0.25">
      <c r="A478" s="22" t="str">
        <f t="shared" si="31"/>
        <v>Town of Yorktown - 27</v>
      </c>
      <c r="B478" s="11">
        <v>190027</v>
      </c>
      <c r="C478" s="11">
        <v>233</v>
      </c>
      <c r="D478" s="11">
        <v>2</v>
      </c>
      <c r="E478" s="11">
        <f t="shared" si="28"/>
        <v>235</v>
      </c>
      <c r="F478" s="24">
        <f t="shared" si="29"/>
        <v>327</v>
      </c>
      <c r="G478" s="11">
        <f t="shared" si="30"/>
        <v>562</v>
      </c>
    </row>
    <row r="479" spans="1:7" x14ac:dyDescent="0.25">
      <c r="A479" s="22" t="str">
        <f t="shared" si="31"/>
        <v>Town of Yorktown - 28</v>
      </c>
      <c r="B479" s="11">
        <v>190028</v>
      </c>
      <c r="C479" s="11">
        <v>236</v>
      </c>
      <c r="D479" s="11">
        <v>4</v>
      </c>
      <c r="E479" s="11">
        <f t="shared" si="28"/>
        <v>240</v>
      </c>
      <c r="F479" s="24">
        <f t="shared" si="29"/>
        <v>235</v>
      </c>
      <c r="G479" s="11">
        <f t="shared" si="30"/>
        <v>475</v>
      </c>
    </row>
    <row r="480" spans="1:7" x14ac:dyDescent="0.25">
      <c r="A480" s="22" t="str">
        <f t="shared" si="31"/>
        <v>Town of Yorktown - 29</v>
      </c>
      <c r="B480" s="11">
        <v>190029</v>
      </c>
      <c r="C480" s="11">
        <v>124</v>
      </c>
      <c r="D480" s="11">
        <v>1</v>
      </c>
      <c r="E480" s="11">
        <f t="shared" si="28"/>
        <v>125</v>
      </c>
      <c r="F480" s="24">
        <f t="shared" si="29"/>
        <v>129</v>
      </c>
      <c r="G480" s="11">
        <f t="shared" si="30"/>
        <v>254</v>
      </c>
    </row>
    <row r="481" spans="1:7" x14ac:dyDescent="0.25">
      <c r="A481" s="22" t="str">
        <f t="shared" si="31"/>
        <v>Town of Yorktown - 30</v>
      </c>
      <c r="B481" s="11">
        <v>190030</v>
      </c>
      <c r="C481" s="11">
        <v>153</v>
      </c>
      <c r="D481" s="11">
        <v>4</v>
      </c>
      <c r="E481" s="11">
        <f t="shared" si="28"/>
        <v>157</v>
      </c>
      <c r="F481" s="24">
        <f t="shared" si="29"/>
        <v>150</v>
      </c>
      <c r="G481" s="11">
        <f t="shared" si="30"/>
        <v>307</v>
      </c>
    </row>
    <row r="482" spans="1:7" x14ac:dyDescent="0.25">
      <c r="A482" s="22" t="str">
        <f t="shared" si="31"/>
        <v>Town of Yorktown - 31</v>
      </c>
      <c r="B482" s="11">
        <v>190031</v>
      </c>
      <c r="C482" s="11">
        <v>261</v>
      </c>
      <c r="D482" s="11">
        <v>2</v>
      </c>
      <c r="E482" s="11">
        <f t="shared" si="28"/>
        <v>263</v>
      </c>
      <c r="F482" s="24">
        <f t="shared" si="29"/>
        <v>292</v>
      </c>
      <c r="G482" s="11">
        <f t="shared" si="30"/>
        <v>555</v>
      </c>
    </row>
    <row r="483" spans="1:7" x14ac:dyDescent="0.25">
      <c r="A483" s="22" t="str">
        <f t="shared" si="31"/>
        <v>Town of Yorktown - 32</v>
      </c>
      <c r="B483" s="11">
        <v>190032</v>
      </c>
      <c r="C483" s="11">
        <v>70</v>
      </c>
      <c r="D483" s="11">
        <v>0</v>
      </c>
      <c r="E483" s="11">
        <f t="shared" si="28"/>
        <v>70</v>
      </c>
      <c r="F483" s="24">
        <f t="shared" si="29"/>
        <v>26</v>
      </c>
      <c r="G483" s="11">
        <f t="shared" si="30"/>
        <v>96</v>
      </c>
    </row>
    <row r="484" spans="1:7" x14ac:dyDescent="0.25">
      <c r="A484" s="22" t="str">
        <f t="shared" si="31"/>
        <v>Town of Yorktown - 33</v>
      </c>
      <c r="B484" s="11">
        <v>190033</v>
      </c>
      <c r="C484" s="11">
        <v>290</v>
      </c>
      <c r="D484" s="11">
        <v>2</v>
      </c>
      <c r="E484" s="11">
        <f t="shared" si="28"/>
        <v>292</v>
      </c>
      <c r="F484" s="24">
        <f t="shared" si="29"/>
        <v>227</v>
      </c>
      <c r="G484" s="11">
        <f t="shared" si="30"/>
        <v>519</v>
      </c>
    </row>
    <row r="485" spans="1:7" x14ac:dyDescent="0.25">
      <c r="A485" s="22" t="str">
        <f t="shared" si="31"/>
        <v>Town of Yorktown - 34</v>
      </c>
      <c r="B485" s="11">
        <v>190034</v>
      </c>
      <c r="C485" s="11">
        <v>168</v>
      </c>
      <c r="D485" s="11">
        <v>0</v>
      </c>
      <c r="E485" s="11">
        <f t="shared" ref="E485:E549" si="32">SUM(C485:D485)</f>
        <v>168</v>
      </c>
      <c r="F485" s="24">
        <f t="shared" ref="F485:F549" si="33">SUM(G485-E485)</f>
        <v>154</v>
      </c>
      <c r="G485" s="11">
        <f t="shared" si="30"/>
        <v>322</v>
      </c>
    </row>
    <row r="486" spans="1:7" x14ac:dyDescent="0.25">
      <c r="A486" s="22" t="str">
        <f t="shared" si="31"/>
        <v>Town of Yorktown - 35</v>
      </c>
      <c r="B486" s="11">
        <v>190035</v>
      </c>
      <c r="C486" s="11">
        <v>111</v>
      </c>
      <c r="D486" s="11">
        <v>3</v>
      </c>
      <c r="E486" s="11">
        <f t="shared" si="32"/>
        <v>114</v>
      </c>
      <c r="F486" s="24">
        <f t="shared" si="33"/>
        <v>150</v>
      </c>
      <c r="G486" s="11">
        <f t="shared" si="30"/>
        <v>264</v>
      </c>
    </row>
    <row r="487" spans="1:7" x14ac:dyDescent="0.25">
      <c r="A487" s="22" t="str">
        <f t="shared" si="31"/>
        <v>Town of Yorktown - 36</v>
      </c>
      <c r="B487" s="11">
        <v>190036</v>
      </c>
      <c r="C487" s="11">
        <v>189</v>
      </c>
      <c r="D487" s="11">
        <v>1</v>
      </c>
      <c r="E487" s="11">
        <f t="shared" si="32"/>
        <v>190</v>
      </c>
      <c r="F487" s="24">
        <f t="shared" si="33"/>
        <v>212</v>
      </c>
      <c r="G487" s="11">
        <f t="shared" si="30"/>
        <v>402</v>
      </c>
    </row>
    <row r="488" spans="1:7" x14ac:dyDescent="0.25">
      <c r="A488" s="22" t="str">
        <f t="shared" si="31"/>
        <v>Town of Yorktown - 37</v>
      </c>
      <c r="B488" s="11">
        <v>190037</v>
      </c>
      <c r="C488" s="11">
        <v>124</v>
      </c>
      <c r="D488" s="11">
        <v>4</v>
      </c>
      <c r="E488" s="11">
        <f t="shared" si="32"/>
        <v>128</v>
      </c>
      <c r="F488" s="24">
        <f t="shared" si="33"/>
        <v>109</v>
      </c>
      <c r="G488" s="11">
        <f t="shared" si="30"/>
        <v>237</v>
      </c>
    </row>
    <row r="489" spans="1:7" x14ac:dyDescent="0.25">
      <c r="A489" s="22" t="str">
        <f t="shared" si="31"/>
        <v>Town of Yorktown - 38</v>
      </c>
      <c r="B489" s="11">
        <v>190038</v>
      </c>
      <c r="C489" s="11">
        <v>334</v>
      </c>
      <c r="D489" s="11">
        <v>0</v>
      </c>
      <c r="E489" s="11">
        <f t="shared" si="32"/>
        <v>334</v>
      </c>
      <c r="F489" s="24">
        <f t="shared" si="33"/>
        <v>267</v>
      </c>
      <c r="G489" s="11">
        <f t="shared" si="30"/>
        <v>601</v>
      </c>
    </row>
    <row r="490" spans="1:7" x14ac:dyDescent="0.25">
      <c r="A490" s="22" t="str">
        <f t="shared" si="31"/>
        <v>Town of Yorktown - 39</v>
      </c>
      <c r="B490" s="11">
        <v>190039</v>
      </c>
      <c r="C490" s="11">
        <v>186</v>
      </c>
      <c r="D490" s="11">
        <v>0</v>
      </c>
      <c r="E490" s="11">
        <f t="shared" si="32"/>
        <v>186</v>
      </c>
      <c r="F490" s="24">
        <f t="shared" si="33"/>
        <v>165</v>
      </c>
      <c r="G490" s="11">
        <f t="shared" si="30"/>
        <v>351</v>
      </c>
    </row>
    <row r="491" spans="1:7" x14ac:dyDescent="0.25">
      <c r="A491" s="22" t="str">
        <f t="shared" si="31"/>
        <v>Town of Yorktown - 40</v>
      </c>
      <c r="B491" s="11">
        <v>190040</v>
      </c>
      <c r="C491" s="11">
        <v>132</v>
      </c>
      <c r="D491" s="11">
        <v>1</v>
      </c>
      <c r="E491" s="11">
        <f t="shared" si="32"/>
        <v>133</v>
      </c>
      <c r="F491" s="24">
        <f t="shared" si="33"/>
        <v>125</v>
      </c>
      <c r="G491" s="11">
        <f t="shared" si="30"/>
        <v>258</v>
      </c>
    </row>
    <row r="492" spans="1:7" x14ac:dyDescent="0.25">
      <c r="A492" s="22" t="str">
        <f t="shared" si="31"/>
        <v>Town of Yorktown - 41</v>
      </c>
      <c r="B492" s="11">
        <v>190041</v>
      </c>
      <c r="C492" s="11">
        <v>92</v>
      </c>
      <c r="D492" s="11">
        <v>0</v>
      </c>
      <c r="E492" s="11">
        <f t="shared" si="32"/>
        <v>92</v>
      </c>
      <c r="F492" s="24">
        <f t="shared" si="33"/>
        <v>59</v>
      </c>
      <c r="G492" s="11">
        <f t="shared" si="30"/>
        <v>151</v>
      </c>
    </row>
    <row r="493" spans="1:7" x14ac:dyDescent="0.25">
      <c r="A493" s="22" t="str">
        <f t="shared" si="31"/>
        <v>Town of Yorktown - 42</v>
      </c>
      <c r="B493" s="11">
        <v>190042</v>
      </c>
      <c r="C493" s="11">
        <v>173</v>
      </c>
      <c r="D493" s="11">
        <v>1</v>
      </c>
      <c r="E493" s="11">
        <f t="shared" si="32"/>
        <v>174</v>
      </c>
      <c r="F493" s="24">
        <f t="shared" si="33"/>
        <v>160</v>
      </c>
      <c r="G493" s="11">
        <f t="shared" si="30"/>
        <v>334</v>
      </c>
    </row>
    <row r="494" spans="1:7" ht="13.8" thickBot="1" x14ac:dyDescent="0.3">
      <c r="A494" s="18" t="str">
        <f t="shared" si="31"/>
        <v>Town of Yorktown - 43</v>
      </c>
      <c r="B494" s="19">
        <v>190043</v>
      </c>
      <c r="C494" s="19">
        <v>207</v>
      </c>
      <c r="D494" s="19">
        <v>1</v>
      </c>
      <c r="E494" s="19">
        <f t="shared" si="32"/>
        <v>208</v>
      </c>
      <c r="F494" s="26">
        <f t="shared" si="33"/>
        <v>106</v>
      </c>
      <c r="G494" s="19">
        <f t="shared" si="30"/>
        <v>314</v>
      </c>
    </row>
    <row r="495" spans="1:7" x14ac:dyDescent="0.25">
      <c r="A495" s="22"/>
      <c r="B495" s="11" t="s">
        <v>977</v>
      </c>
      <c r="C495" s="11">
        <f>SUM(C452:C494)</f>
        <v>8408</v>
      </c>
      <c r="D495" s="11">
        <f>SUM(D452:D494)</f>
        <v>59</v>
      </c>
      <c r="E495" s="11">
        <f>SUM(E452:E494)</f>
        <v>8467</v>
      </c>
      <c r="F495" s="11">
        <f>SUM(F452:F494)</f>
        <v>8359</v>
      </c>
      <c r="G495" s="11">
        <f>SUM(G452:G494)</f>
        <v>16826</v>
      </c>
    </row>
    <row r="496" spans="1:7" x14ac:dyDescent="0.25">
      <c r="A496" s="22" t="str">
        <f t="shared" si="31"/>
        <v>City of Mount Vernon - 1</v>
      </c>
      <c r="B496" s="11">
        <v>200001</v>
      </c>
      <c r="C496" s="11">
        <v>180</v>
      </c>
      <c r="D496" s="11">
        <v>0</v>
      </c>
      <c r="E496" s="11">
        <f t="shared" si="32"/>
        <v>180</v>
      </c>
      <c r="F496" s="24">
        <f t="shared" si="33"/>
        <v>29</v>
      </c>
      <c r="G496" s="11">
        <f t="shared" si="30"/>
        <v>209</v>
      </c>
    </row>
    <row r="497" spans="1:7" x14ac:dyDescent="0.25">
      <c r="A497" s="22" t="str">
        <f t="shared" si="31"/>
        <v>City of Mount Vernon - 2</v>
      </c>
      <c r="B497" s="11">
        <v>200002</v>
      </c>
      <c r="C497" s="11">
        <v>303</v>
      </c>
      <c r="D497" s="11">
        <v>0</v>
      </c>
      <c r="E497" s="11">
        <f t="shared" si="32"/>
        <v>303</v>
      </c>
      <c r="F497" s="24">
        <f t="shared" si="33"/>
        <v>58</v>
      </c>
      <c r="G497" s="11">
        <f t="shared" si="30"/>
        <v>361</v>
      </c>
    </row>
    <row r="498" spans="1:7" x14ac:dyDescent="0.25">
      <c r="A498" s="22" t="str">
        <f t="shared" si="31"/>
        <v>City of Mount Vernon - 3</v>
      </c>
      <c r="B498" s="11">
        <v>200003</v>
      </c>
      <c r="C498" s="11">
        <v>188</v>
      </c>
      <c r="D498" s="11">
        <v>0</v>
      </c>
      <c r="E498" s="11">
        <f t="shared" si="32"/>
        <v>188</v>
      </c>
      <c r="F498" s="24">
        <f t="shared" si="33"/>
        <v>23</v>
      </c>
      <c r="G498" s="11">
        <f t="shared" si="30"/>
        <v>211</v>
      </c>
    </row>
    <row r="499" spans="1:7" x14ac:dyDescent="0.25">
      <c r="A499" s="22" t="str">
        <f t="shared" si="31"/>
        <v>City of Mount Vernon - 4</v>
      </c>
      <c r="B499" s="11">
        <v>200004</v>
      </c>
      <c r="C499" s="11">
        <v>198</v>
      </c>
      <c r="D499" s="11">
        <v>0</v>
      </c>
      <c r="E499" s="11">
        <f t="shared" si="32"/>
        <v>198</v>
      </c>
      <c r="F499" s="24">
        <f t="shared" si="33"/>
        <v>24</v>
      </c>
      <c r="G499" s="11">
        <f t="shared" si="30"/>
        <v>222</v>
      </c>
    </row>
    <row r="500" spans="1:7" x14ac:dyDescent="0.25">
      <c r="A500" s="22" t="str">
        <f t="shared" si="31"/>
        <v>City of Mount Vernon - 5</v>
      </c>
      <c r="B500" s="11">
        <v>200005</v>
      </c>
      <c r="C500" s="11">
        <v>260</v>
      </c>
      <c r="D500" s="11">
        <v>0</v>
      </c>
      <c r="E500" s="11">
        <f t="shared" si="32"/>
        <v>260</v>
      </c>
      <c r="F500" s="24">
        <f t="shared" si="33"/>
        <v>55</v>
      </c>
      <c r="G500" s="11">
        <f t="shared" si="30"/>
        <v>315</v>
      </c>
    </row>
    <row r="501" spans="1:7" x14ac:dyDescent="0.25">
      <c r="A501" s="22" t="str">
        <f t="shared" si="31"/>
        <v>City of Mount Vernon - 6</v>
      </c>
      <c r="B501" s="11">
        <v>200006</v>
      </c>
      <c r="C501" s="11">
        <v>269</v>
      </c>
      <c r="D501" s="11">
        <v>0</v>
      </c>
      <c r="E501" s="11">
        <f t="shared" si="32"/>
        <v>269</v>
      </c>
      <c r="F501" s="24">
        <f t="shared" si="33"/>
        <v>36</v>
      </c>
      <c r="G501" s="11">
        <f t="shared" si="30"/>
        <v>305</v>
      </c>
    </row>
    <row r="502" spans="1:7" x14ac:dyDescent="0.25">
      <c r="A502" s="22" t="str">
        <f t="shared" si="31"/>
        <v>City of Mount Vernon - 7</v>
      </c>
      <c r="B502" s="11">
        <v>200007</v>
      </c>
      <c r="C502" s="11">
        <v>205</v>
      </c>
      <c r="D502" s="11">
        <v>0</v>
      </c>
      <c r="E502" s="11">
        <f t="shared" si="32"/>
        <v>205</v>
      </c>
      <c r="F502" s="24">
        <f t="shared" si="33"/>
        <v>31</v>
      </c>
      <c r="G502" s="11">
        <f t="shared" si="30"/>
        <v>236</v>
      </c>
    </row>
    <row r="503" spans="1:7" x14ac:dyDescent="0.25">
      <c r="A503" s="22" t="str">
        <f t="shared" si="31"/>
        <v>City of Mount Vernon - 8</v>
      </c>
      <c r="B503" s="11">
        <v>200008</v>
      </c>
      <c r="C503" s="11">
        <v>367</v>
      </c>
      <c r="D503" s="11">
        <v>0</v>
      </c>
      <c r="E503" s="11">
        <f t="shared" si="32"/>
        <v>367</v>
      </c>
      <c r="F503" s="24">
        <f t="shared" si="33"/>
        <v>42</v>
      </c>
      <c r="G503" s="11">
        <f t="shared" si="30"/>
        <v>409</v>
      </c>
    </row>
    <row r="504" spans="1:7" x14ac:dyDescent="0.25">
      <c r="A504" s="22" t="str">
        <f t="shared" si="31"/>
        <v>City of Mount Vernon - 9</v>
      </c>
      <c r="B504" s="11">
        <v>200009</v>
      </c>
      <c r="C504" s="11">
        <v>337</v>
      </c>
      <c r="D504" s="11">
        <v>1</v>
      </c>
      <c r="E504" s="11">
        <f t="shared" si="32"/>
        <v>338</v>
      </c>
      <c r="F504" s="24">
        <f t="shared" si="33"/>
        <v>31</v>
      </c>
      <c r="G504" s="11">
        <f t="shared" si="30"/>
        <v>369</v>
      </c>
    </row>
    <row r="505" spans="1:7" x14ac:dyDescent="0.25">
      <c r="A505" s="22" t="str">
        <f t="shared" si="31"/>
        <v>City of Mount Vernon - 10</v>
      </c>
      <c r="B505" s="11">
        <v>200010</v>
      </c>
      <c r="C505" s="11">
        <v>235</v>
      </c>
      <c r="D505" s="11">
        <v>0</v>
      </c>
      <c r="E505" s="11">
        <f t="shared" si="32"/>
        <v>235</v>
      </c>
      <c r="F505" s="24">
        <f t="shared" si="33"/>
        <v>28</v>
      </c>
      <c r="G505" s="11">
        <f t="shared" si="30"/>
        <v>263</v>
      </c>
    </row>
    <row r="506" spans="1:7" x14ac:dyDescent="0.25">
      <c r="A506" s="22" t="str">
        <f t="shared" si="31"/>
        <v>City of Mount Vernon - 11</v>
      </c>
      <c r="B506" s="11">
        <v>200011</v>
      </c>
      <c r="C506" s="11">
        <v>199</v>
      </c>
      <c r="D506" s="11">
        <v>0</v>
      </c>
      <c r="E506" s="11">
        <f t="shared" si="32"/>
        <v>199</v>
      </c>
      <c r="F506" s="24">
        <f t="shared" si="33"/>
        <v>41</v>
      </c>
      <c r="G506" s="11">
        <f t="shared" si="30"/>
        <v>240</v>
      </c>
    </row>
    <row r="507" spans="1:7" x14ac:dyDescent="0.25">
      <c r="A507" s="22" t="str">
        <f t="shared" si="31"/>
        <v>City of Mount Vernon - 12</v>
      </c>
      <c r="B507" s="11">
        <v>200012</v>
      </c>
      <c r="C507" s="11">
        <v>216</v>
      </c>
      <c r="D507" s="11">
        <v>0</v>
      </c>
      <c r="E507" s="11">
        <f t="shared" si="32"/>
        <v>216</v>
      </c>
      <c r="F507" s="24">
        <f t="shared" si="33"/>
        <v>27</v>
      </c>
      <c r="G507" s="11">
        <f t="shared" si="30"/>
        <v>243</v>
      </c>
    </row>
    <row r="508" spans="1:7" x14ac:dyDescent="0.25">
      <c r="A508" s="22" t="str">
        <f t="shared" si="31"/>
        <v>City of Mount Vernon - 13</v>
      </c>
      <c r="B508" s="11">
        <v>200013</v>
      </c>
      <c r="C508" s="11">
        <v>148</v>
      </c>
      <c r="D508" s="11">
        <v>0</v>
      </c>
      <c r="E508" s="11">
        <f t="shared" si="32"/>
        <v>148</v>
      </c>
      <c r="F508" s="24">
        <f t="shared" si="33"/>
        <v>29</v>
      </c>
      <c r="G508" s="11">
        <f t="shared" si="30"/>
        <v>177</v>
      </c>
    </row>
    <row r="509" spans="1:7" x14ac:dyDescent="0.25">
      <c r="A509" s="22" t="str">
        <f t="shared" si="31"/>
        <v>City of Mount Vernon - 14</v>
      </c>
      <c r="B509" s="11">
        <v>200014</v>
      </c>
      <c r="C509" s="11">
        <v>140</v>
      </c>
      <c r="D509" s="11">
        <v>0</v>
      </c>
      <c r="E509" s="11">
        <f t="shared" si="32"/>
        <v>140</v>
      </c>
      <c r="F509" s="24">
        <f t="shared" si="33"/>
        <v>30</v>
      </c>
      <c r="G509" s="11">
        <f t="shared" si="30"/>
        <v>170</v>
      </c>
    </row>
    <row r="510" spans="1:7" x14ac:dyDescent="0.25">
      <c r="A510" s="22" t="str">
        <f t="shared" si="31"/>
        <v>City of Mount Vernon - 15</v>
      </c>
      <c r="B510" s="11">
        <v>200015</v>
      </c>
      <c r="C510" s="11">
        <v>259</v>
      </c>
      <c r="D510" s="11">
        <v>0</v>
      </c>
      <c r="E510" s="11">
        <f t="shared" si="32"/>
        <v>259</v>
      </c>
      <c r="F510" s="24">
        <f t="shared" si="33"/>
        <v>29</v>
      </c>
      <c r="G510" s="11">
        <f t="shared" si="30"/>
        <v>288</v>
      </c>
    </row>
    <row r="511" spans="1:7" x14ac:dyDescent="0.25">
      <c r="A511" s="22" t="str">
        <f t="shared" si="31"/>
        <v>City of Mount Vernon - 16</v>
      </c>
      <c r="B511" s="11">
        <v>200016</v>
      </c>
      <c r="C511" s="11">
        <v>172</v>
      </c>
      <c r="D511" s="11">
        <v>0</v>
      </c>
      <c r="E511" s="11">
        <f t="shared" si="32"/>
        <v>172</v>
      </c>
      <c r="F511" s="24">
        <f t="shared" si="33"/>
        <v>33</v>
      </c>
      <c r="G511" s="11">
        <f t="shared" si="30"/>
        <v>205</v>
      </c>
    </row>
    <row r="512" spans="1:7" x14ac:dyDescent="0.25">
      <c r="A512" s="22" t="str">
        <f t="shared" si="31"/>
        <v>City of Mount Vernon - 17</v>
      </c>
      <c r="B512" s="11">
        <v>200017</v>
      </c>
      <c r="C512" s="11">
        <v>169</v>
      </c>
      <c r="D512" s="11">
        <v>0</v>
      </c>
      <c r="E512" s="11">
        <f t="shared" si="32"/>
        <v>169</v>
      </c>
      <c r="F512" s="24">
        <f t="shared" si="33"/>
        <v>30</v>
      </c>
      <c r="G512" s="11">
        <f t="shared" si="30"/>
        <v>199</v>
      </c>
    </row>
    <row r="513" spans="1:7" x14ac:dyDescent="0.25">
      <c r="A513" s="22" t="str">
        <f t="shared" si="31"/>
        <v>City of Mount Vernon - 18</v>
      </c>
      <c r="B513" s="11">
        <v>200018</v>
      </c>
      <c r="C513" s="11">
        <v>163</v>
      </c>
      <c r="D513" s="11">
        <v>0</v>
      </c>
      <c r="E513" s="11">
        <f t="shared" si="32"/>
        <v>163</v>
      </c>
      <c r="F513" s="24">
        <f t="shared" si="33"/>
        <v>26</v>
      </c>
      <c r="G513" s="11">
        <f t="shared" si="30"/>
        <v>189</v>
      </c>
    </row>
    <row r="514" spans="1:7" x14ac:dyDescent="0.25">
      <c r="A514" s="22" t="str">
        <f t="shared" si="31"/>
        <v>City of Mount Vernon - 19</v>
      </c>
      <c r="B514" s="11">
        <v>200019</v>
      </c>
      <c r="C514" s="11">
        <v>127</v>
      </c>
      <c r="D514" s="11">
        <v>0</v>
      </c>
      <c r="E514" s="11">
        <f t="shared" si="32"/>
        <v>127</v>
      </c>
      <c r="F514" s="24">
        <f t="shared" si="33"/>
        <v>37</v>
      </c>
      <c r="G514" s="11">
        <f t="shared" si="30"/>
        <v>164</v>
      </c>
    </row>
    <row r="515" spans="1:7" x14ac:dyDescent="0.25">
      <c r="A515" s="22" t="str">
        <f t="shared" si="31"/>
        <v>City of Mount Vernon - 20</v>
      </c>
      <c r="B515" s="11">
        <v>200020</v>
      </c>
      <c r="C515" s="11">
        <v>384</v>
      </c>
      <c r="D515" s="11">
        <v>1</v>
      </c>
      <c r="E515" s="11">
        <f t="shared" si="32"/>
        <v>385</v>
      </c>
      <c r="F515" s="24">
        <f t="shared" si="33"/>
        <v>57</v>
      </c>
      <c r="G515" s="11">
        <f t="shared" si="30"/>
        <v>442</v>
      </c>
    </row>
    <row r="516" spans="1:7" x14ac:dyDescent="0.25">
      <c r="A516" s="22" t="str">
        <f t="shared" si="31"/>
        <v>City of Mount Vernon - 21</v>
      </c>
      <c r="B516" s="11">
        <v>200021</v>
      </c>
      <c r="C516" s="11">
        <v>127</v>
      </c>
      <c r="D516" s="11">
        <v>0</v>
      </c>
      <c r="E516" s="11">
        <f t="shared" si="32"/>
        <v>127</v>
      </c>
      <c r="F516" s="24">
        <f t="shared" si="33"/>
        <v>45</v>
      </c>
      <c r="G516" s="11">
        <f t="shared" si="30"/>
        <v>172</v>
      </c>
    </row>
    <row r="517" spans="1:7" x14ac:dyDescent="0.25">
      <c r="A517" s="22" t="str">
        <f t="shared" si="31"/>
        <v>City of Mount Vernon - 22</v>
      </c>
      <c r="B517" s="11">
        <v>200022</v>
      </c>
      <c r="C517" s="11">
        <v>92</v>
      </c>
      <c r="D517" s="11">
        <v>0</v>
      </c>
      <c r="E517" s="11">
        <f t="shared" si="32"/>
        <v>92</v>
      </c>
      <c r="F517" s="24">
        <f t="shared" si="33"/>
        <v>23</v>
      </c>
      <c r="G517" s="11">
        <f t="shared" si="30"/>
        <v>115</v>
      </c>
    </row>
    <row r="518" spans="1:7" x14ac:dyDescent="0.25">
      <c r="A518" s="22" t="str">
        <f t="shared" si="31"/>
        <v>City of Mount Vernon - 23</v>
      </c>
      <c r="B518" s="11">
        <v>200023</v>
      </c>
      <c r="C518" s="11">
        <v>65</v>
      </c>
      <c r="D518" s="11">
        <v>0</v>
      </c>
      <c r="E518" s="11">
        <f t="shared" si="32"/>
        <v>65</v>
      </c>
      <c r="F518" s="24">
        <f t="shared" si="33"/>
        <v>28</v>
      </c>
      <c r="G518" s="11">
        <f t="shared" si="30"/>
        <v>93</v>
      </c>
    </row>
    <row r="519" spans="1:7" x14ac:dyDescent="0.25">
      <c r="A519" s="22" t="str">
        <f t="shared" si="31"/>
        <v>City of Mount Vernon - 24</v>
      </c>
      <c r="B519" s="11">
        <v>200024</v>
      </c>
      <c r="C519" s="11">
        <v>216</v>
      </c>
      <c r="D519" s="11">
        <v>0</v>
      </c>
      <c r="E519" s="11">
        <f t="shared" si="32"/>
        <v>216</v>
      </c>
      <c r="F519" s="24">
        <f t="shared" si="33"/>
        <v>62</v>
      </c>
      <c r="G519" s="11">
        <f t="shared" si="30"/>
        <v>278</v>
      </c>
    </row>
    <row r="520" spans="1:7" x14ac:dyDescent="0.25">
      <c r="A520" s="22" t="str">
        <f t="shared" si="31"/>
        <v>City of Mount Vernon - 25</v>
      </c>
      <c r="B520" s="11">
        <v>200025</v>
      </c>
      <c r="C520" s="11">
        <v>0</v>
      </c>
      <c r="D520" s="11">
        <v>0</v>
      </c>
      <c r="E520" s="11">
        <f t="shared" si="32"/>
        <v>0</v>
      </c>
      <c r="F520" s="24">
        <f t="shared" si="33"/>
        <v>1</v>
      </c>
      <c r="G520" s="11">
        <f t="shared" si="30"/>
        <v>1</v>
      </c>
    </row>
    <row r="521" spans="1:7" x14ac:dyDescent="0.25">
      <c r="A521" s="22" t="str">
        <f t="shared" si="31"/>
        <v>City of Mount Vernon - 26</v>
      </c>
      <c r="B521" s="11">
        <v>200026</v>
      </c>
      <c r="C521" s="11">
        <v>112</v>
      </c>
      <c r="D521" s="11">
        <v>1</v>
      </c>
      <c r="E521" s="11">
        <f t="shared" si="32"/>
        <v>113</v>
      </c>
      <c r="F521" s="24">
        <f t="shared" si="33"/>
        <v>52</v>
      </c>
      <c r="G521" s="11">
        <f t="shared" si="30"/>
        <v>165</v>
      </c>
    </row>
    <row r="522" spans="1:7" x14ac:dyDescent="0.25">
      <c r="A522" s="22" t="str">
        <f t="shared" si="31"/>
        <v>City of Mount Vernon - 27</v>
      </c>
      <c r="B522" s="11">
        <v>200027</v>
      </c>
      <c r="C522" s="11">
        <v>189</v>
      </c>
      <c r="D522" s="11">
        <v>1</v>
      </c>
      <c r="E522" s="11">
        <f t="shared" si="32"/>
        <v>190</v>
      </c>
      <c r="F522" s="24">
        <f t="shared" si="33"/>
        <v>78</v>
      </c>
      <c r="G522" s="11">
        <f t="shared" si="30"/>
        <v>268</v>
      </c>
    </row>
    <row r="523" spans="1:7" x14ac:dyDescent="0.25">
      <c r="A523" s="22" t="str">
        <f t="shared" si="31"/>
        <v>City of Mount Vernon - 28</v>
      </c>
      <c r="B523" s="11">
        <v>200028</v>
      </c>
      <c r="C523" s="11">
        <v>185</v>
      </c>
      <c r="D523" s="11">
        <v>1</v>
      </c>
      <c r="E523" s="11">
        <f t="shared" si="32"/>
        <v>186</v>
      </c>
      <c r="F523" s="24">
        <f t="shared" si="33"/>
        <v>54</v>
      </c>
      <c r="G523" s="11">
        <f t="shared" si="30"/>
        <v>240</v>
      </c>
    </row>
    <row r="524" spans="1:7" x14ac:dyDescent="0.25">
      <c r="A524" s="22" t="str">
        <f t="shared" si="31"/>
        <v>City of Mount Vernon - 29</v>
      </c>
      <c r="B524" s="11">
        <v>200029</v>
      </c>
      <c r="C524" s="11">
        <v>334</v>
      </c>
      <c r="D524" s="11">
        <v>0</v>
      </c>
      <c r="E524" s="11">
        <f t="shared" si="32"/>
        <v>334</v>
      </c>
      <c r="F524" s="24">
        <f t="shared" si="33"/>
        <v>38</v>
      </c>
      <c r="G524" s="11">
        <f t="shared" si="30"/>
        <v>372</v>
      </c>
    </row>
    <row r="525" spans="1:7" x14ac:dyDescent="0.25">
      <c r="A525" s="22" t="str">
        <f t="shared" si="31"/>
        <v>City of Mount Vernon - 30</v>
      </c>
      <c r="B525" s="11">
        <v>200030</v>
      </c>
      <c r="C525" s="11">
        <v>105</v>
      </c>
      <c r="D525" s="11">
        <v>0</v>
      </c>
      <c r="E525" s="11">
        <f t="shared" si="32"/>
        <v>105</v>
      </c>
      <c r="F525" s="24">
        <f t="shared" si="33"/>
        <v>25</v>
      </c>
      <c r="G525" s="11">
        <f t="shared" si="30"/>
        <v>130</v>
      </c>
    </row>
    <row r="526" spans="1:7" x14ac:dyDescent="0.25">
      <c r="A526" s="22" t="str">
        <f t="shared" si="31"/>
        <v>City of Mount Vernon - 31</v>
      </c>
      <c r="B526" s="11">
        <v>200031</v>
      </c>
      <c r="C526" s="11">
        <v>87</v>
      </c>
      <c r="D526" s="11">
        <v>0</v>
      </c>
      <c r="E526" s="11">
        <f t="shared" si="32"/>
        <v>87</v>
      </c>
      <c r="F526" s="24">
        <f t="shared" si="33"/>
        <v>24</v>
      </c>
      <c r="G526" s="11">
        <f t="shared" si="30"/>
        <v>111</v>
      </c>
    </row>
    <row r="527" spans="1:7" x14ac:dyDescent="0.25">
      <c r="A527" s="22" t="str">
        <f t="shared" si="31"/>
        <v>City of Mount Vernon - 32</v>
      </c>
      <c r="B527" s="11">
        <v>200032</v>
      </c>
      <c r="C527" s="11">
        <v>313</v>
      </c>
      <c r="D527" s="11">
        <v>1</v>
      </c>
      <c r="E527" s="11">
        <f t="shared" si="32"/>
        <v>314</v>
      </c>
      <c r="F527" s="24">
        <f t="shared" si="33"/>
        <v>60</v>
      </c>
      <c r="G527" s="11">
        <f t="shared" si="30"/>
        <v>374</v>
      </c>
    </row>
    <row r="528" spans="1:7" x14ac:dyDescent="0.25">
      <c r="A528" s="22" t="str">
        <f t="shared" si="31"/>
        <v>City of Mount Vernon - 33</v>
      </c>
      <c r="B528" s="11">
        <v>200033</v>
      </c>
      <c r="C528" s="11">
        <v>184</v>
      </c>
      <c r="D528" s="11">
        <v>0</v>
      </c>
      <c r="E528" s="11">
        <f t="shared" si="32"/>
        <v>184</v>
      </c>
      <c r="F528" s="24">
        <f t="shared" si="33"/>
        <v>97</v>
      </c>
      <c r="G528" s="11">
        <f t="shared" si="30"/>
        <v>281</v>
      </c>
    </row>
    <row r="529" spans="1:7" x14ac:dyDescent="0.25">
      <c r="A529" s="22" t="str">
        <f t="shared" si="31"/>
        <v>City of Mount Vernon - 34</v>
      </c>
      <c r="B529" s="11">
        <v>200034</v>
      </c>
      <c r="C529" s="11">
        <v>153</v>
      </c>
      <c r="D529" s="11">
        <v>0</v>
      </c>
      <c r="E529" s="11">
        <f t="shared" si="32"/>
        <v>153</v>
      </c>
      <c r="F529" s="24">
        <f t="shared" si="33"/>
        <v>71</v>
      </c>
      <c r="G529" s="11">
        <f t="shared" si="30"/>
        <v>224</v>
      </c>
    </row>
    <row r="530" spans="1:7" x14ac:dyDescent="0.25">
      <c r="A530" s="22" t="str">
        <f t="shared" si="31"/>
        <v>City of Mount Vernon - 35</v>
      </c>
      <c r="B530" s="11">
        <v>200035</v>
      </c>
      <c r="C530" s="11">
        <v>140</v>
      </c>
      <c r="D530" s="11">
        <v>0</v>
      </c>
      <c r="E530" s="11">
        <f t="shared" si="32"/>
        <v>140</v>
      </c>
      <c r="F530" s="24">
        <f t="shared" si="33"/>
        <v>60</v>
      </c>
      <c r="G530" s="11">
        <f t="shared" si="30"/>
        <v>200</v>
      </c>
    </row>
    <row r="531" spans="1:7" x14ac:dyDescent="0.25">
      <c r="A531" s="22" t="str">
        <f t="shared" si="31"/>
        <v>City of Mount Vernon - 36</v>
      </c>
      <c r="B531" s="11">
        <v>200036</v>
      </c>
      <c r="C531" s="11">
        <v>195</v>
      </c>
      <c r="D531" s="11">
        <v>1</v>
      </c>
      <c r="E531" s="11">
        <f t="shared" si="32"/>
        <v>196</v>
      </c>
      <c r="F531" s="24">
        <f t="shared" si="33"/>
        <v>36</v>
      </c>
      <c r="G531" s="11">
        <f t="shared" si="30"/>
        <v>232</v>
      </c>
    </row>
    <row r="532" spans="1:7" x14ac:dyDescent="0.25">
      <c r="A532" s="22" t="str">
        <f t="shared" si="31"/>
        <v>City of Mount Vernon - 37</v>
      </c>
      <c r="B532" s="11">
        <v>200037</v>
      </c>
      <c r="C532" s="11">
        <v>189</v>
      </c>
      <c r="D532" s="11">
        <v>0</v>
      </c>
      <c r="E532" s="11">
        <f t="shared" si="32"/>
        <v>189</v>
      </c>
      <c r="F532" s="24">
        <f t="shared" si="33"/>
        <v>47</v>
      </c>
      <c r="G532" s="11">
        <f t="shared" si="30"/>
        <v>236</v>
      </c>
    </row>
    <row r="533" spans="1:7" x14ac:dyDescent="0.25">
      <c r="A533" s="22" t="str">
        <f t="shared" si="31"/>
        <v>City of Mount Vernon - 38</v>
      </c>
      <c r="B533" s="11">
        <v>200038</v>
      </c>
      <c r="C533" s="11">
        <v>192</v>
      </c>
      <c r="D533" s="11">
        <v>1</v>
      </c>
      <c r="E533" s="11">
        <f t="shared" si="32"/>
        <v>193</v>
      </c>
      <c r="F533" s="24">
        <f t="shared" si="33"/>
        <v>77</v>
      </c>
      <c r="G533" s="11">
        <f t="shared" si="30"/>
        <v>270</v>
      </c>
    </row>
    <row r="534" spans="1:7" x14ac:dyDescent="0.25">
      <c r="A534" s="22" t="str">
        <f t="shared" si="31"/>
        <v>City of Mount Vernon - 39</v>
      </c>
      <c r="B534" s="11">
        <v>200039</v>
      </c>
      <c r="C534" s="11">
        <v>327</v>
      </c>
      <c r="D534" s="11">
        <v>1</v>
      </c>
      <c r="E534" s="11">
        <f t="shared" si="32"/>
        <v>328</v>
      </c>
      <c r="F534" s="24">
        <f t="shared" si="33"/>
        <v>101</v>
      </c>
      <c r="G534" s="11">
        <f t="shared" ref="G534:G598" si="34">VLOOKUP(B534,KEY,2,FALSE)</f>
        <v>429</v>
      </c>
    </row>
    <row r="535" spans="1:7" x14ac:dyDescent="0.25">
      <c r="A535" s="22" t="str">
        <f t="shared" si="31"/>
        <v>City of Mount Vernon - 40</v>
      </c>
      <c r="B535" s="11">
        <v>200040</v>
      </c>
      <c r="C535" s="11">
        <v>181</v>
      </c>
      <c r="D535" s="11">
        <v>2</v>
      </c>
      <c r="E535" s="11">
        <f t="shared" si="32"/>
        <v>183</v>
      </c>
      <c r="F535" s="24">
        <f t="shared" si="33"/>
        <v>104</v>
      </c>
      <c r="G535" s="11">
        <f t="shared" si="34"/>
        <v>287</v>
      </c>
    </row>
    <row r="536" spans="1:7" x14ac:dyDescent="0.25">
      <c r="A536" s="22" t="str">
        <f t="shared" ref="A536:A600" si="35">VLOOKUP(B536,KEY,3,FALSE)</f>
        <v>City of Mount Vernon - 41</v>
      </c>
      <c r="B536" s="11">
        <v>200041</v>
      </c>
      <c r="C536" s="11">
        <v>256</v>
      </c>
      <c r="D536" s="11">
        <v>0</v>
      </c>
      <c r="E536" s="11">
        <f t="shared" si="32"/>
        <v>256</v>
      </c>
      <c r="F536" s="24">
        <f t="shared" si="33"/>
        <v>53</v>
      </c>
      <c r="G536" s="11">
        <f t="shared" si="34"/>
        <v>309</v>
      </c>
    </row>
    <row r="537" spans="1:7" x14ac:dyDescent="0.25">
      <c r="A537" s="22" t="str">
        <f t="shared" si="35"/>
        <v>City of Mount Vernon - 42</v>
      </c>
      <c r="B537" s="11">
        <v>200042</v>
      </c>
      <c r="C537" s="11">
        <v>254</v>
      </c>
      <c r="D537" s="11">
        <v>0</v>
      </c>
      <c r="E537" s="11">
        <f t="shared" si="32"/>
        <v>254</v>
      </c>
      <c r="F537" s="24">
        <f t="shared" si="33"/>
        <v>42</v>
      </c>
      <c r="G537" s="11">
        <f t="shared" si="34"/>
        <v>296</v>
      </c>
    </row>
    <row r="538" spans="1:7" x14ac:dyDescent="0.25">
      <c r="A538" s="22" t="str">
        <f t="shared" si="35"/>
        <v>City of Mount Vernon - 43</v>
      </c>
      <c r="B538" s="11">
        <v>200043</v>
      </c>
      <c r="C538" s="11">
        <v>349</v>
      </c>
      <c r="D538" s="11">
        <v>0</v>
      </c>
      <c r="E538" s="11">
        <f t="shared" si="32"/>
        <v>349</v>
      </c>
      <c r="F538" s="24">
        <f t="shared" si="33"/>
        <v>85</v>
      </c>
      <c r="G538" s="11">
        <f t="shared" si="34"/>
        <v>434</v>
      </c>
    </row>
    <row r="539" spans="1:7" x14ac:dyDescent="0.25">
      <c r="A539" s="22" t="str">
        <f t="shared" si="35"/>
        <v>City of Mount Vernon - 44</v>
      </c>
      <c r="B539" s="11">
        <v>200044</v>
      </c>
      <c r="C539" s="11">
        <v>21</v>
      </c>
      <c r="D539" s="11">
        <v>0</v>
      </c>
      <c r="E539" s="11">
        <f t="shared" si="32"/>
        <v>21</v>
      </c>
      <c r="F539" s="24">
        <f t="shared" si="33"/>
        <v>5</v>
      </c>
      <c r="G539" s="11">
        <f t="shared" si="34"/>
        <v>26</v>
      </c>
    </row>
    <row r="540" spans="1:7" x14ac:dyDescent="0.25">
      <c r="A540" s="22" t="str">
        <f t="shared" si="35"/>
        <v>City of Mount Vernon - 45</v>
      </c>
      <c r="B540" s="11">
        <v>200045</v>
      </c>
      <c r="C540" s="11">
        <v>339</v>
      </c>
      <c r="D540" s="11">
        <v>1</v>
      </c>
      <c r="E540" s="11">
        <f t="shared" si="32"/>
        <v>340</v>
      </c>
      <c r="F540" s="24">
        <f t="shared" si="33"/>
        <v>86</v>
      </c>
      <c r="G540" s="11">
        <f t="shared" si="34"/>
        <v>426</v>
      </c>
    </row>
    <row r="541" spans="1:7" x14ac:dyDescent="0.25">
      <c r="A541" s="22" t="str">
        <f t="shared" si="35"/>
        <v>City of Mount Vernon - 46</v>
      </c>
      <c r="B541" s="11">
        <v>200046</v>
      </c>
      <c r="C541" s="11">
        <v>223</v>
      </c>
      <c r="D541" s="11">
        <v>1</v>
      </c>
      <c r="E541" s="11">
        <f t="shared" si="32"/>
        <v>224</v>
      </c>
      <c r="F541" s="24">
        <f t="shared" si="33"/>
        <v>92</v>
      </c>
      <c r="G541" s="11">
        <f t="shared" si="34"/>
        <v>316</v>
      </c>
    </row>
    <row r="542" spans="1:7" x14ac:dyDescent="0.25">
      <c r="A542" s="22" t="str">
        <f t="shared" si="35"/>
        <v>City of Mount Vernon - 47</v>
      </c>
      <c r="B542" s="11">
        <v>200047</v>
      </c>
      <c r="C542" s="11">
        <v>314</v>
      </c>
      <c r="D542" s="11">
        <v>1</v>
      </c>
      <c r="E542" s="11">
        <f t="shared" si="32"/>
        <v>315</v>
      </c>
      <c r="F542" s="24">
        <f t="shared" si="33"/>
        <v>169</v>
      </c>
      <c r="G542" s="11">
        <f t="shared" si="34"/>
        <v>484</v>
      </c>
    </row>
    <row r="543" spans="1:7" x14ac:dyDescent="0.25">
      <c r="A543" s="22" t="str">
        <f t="shared" si="35"/>
        <v>City of Mount Vernon - 48</v>
      </c>
      <c r="B543" s="11">
        <v>200048</v>
      </c>
      <c r="C543" s="11">
        <v>275</v>
      </c>
      <c r="D543" s="11">
        <v>2</v>
      </c>
      <c r="E543" s="11">
        <f t="shared" si="32"/>
        <v>277</v>
      </c>
      <c r="F543" s="24">
        <f t="shared" si="33"/>
        <v>95</v>
      </c>
      <c r="G543" s="11">
        <f t="shared" si="34"/>
        <v>372</v>
      </c>
    </row>
    <row r="544" spans="1:7" x14ac:dyDescent="0.25">
      <c r="A544" s="22" t="str">
        <f t="shared" si="35"/>
        <v>City of Mount Vernon - 49</v>
      </c>
      <c r="B544" s="11">
        <v>200049</v>
      </c>
      <c r="C544" s="11">
        <v>171</v>
      </c>
      <c r="D544" s="11">
        <v>0</v>
      </c>
      <c r="E544" s="11">
        <f t="shared" si="32"/>
        <v>171</v>
      </c>
      <c r="F544" s="24">
        <f t="shared" si="33"/>
        <v>77</v>
      </c>
      <c r="G544" s="11">
        <f t="shared" si="34"/>
        <v>248</v>
      </c>
    </row>
    <row r="545" spans="1:7" x14ac:dyDescent="0.25">
      <c r="A545" s="22" t="str">
        <f t="shared" si="35"/>
        <v>City of Mount Vernon - 50</v>
      </c>
      <c r="B545" s="11">
        <v>200050</v>
      </c>
      <c r="C545" s="11">
        <v>128</v>
      </c>
      <c r="D545" s="11">
        <v>0</v>
      </c>
      <c r="E545" s="11">
        <f t="shared" si="32"/>
        <v>128</v>
      </c>
      <c r="F545" s="24">
        <f t="shared" si="33"/>
        <v>55</v>
      </c>
      <c r="G545" s="11">
        <f t="shared" si="34"/>
        <v>183</v>
      </c>
    </row>
    <row r="546" spans="1:7" x14ac:dyDescent="0.25">
      <c r="A546" s="22" t="str">
        <f t="shared" si="35"/>
        <v>City of Mount Vernon - 51</v>
      </c>
      <c r="B546" s="11">
        <v>200051</v>
      </c>
      <c r="C546" s="11">
        <v>77</v>
      </c>
      <c r="D546" s="11">
        <v>0</v>
      </c>
      <c r="E546" s="11">
        <f t="shared" si="32"/>
        <v>77</v>
      </c>
      <c r="F546" s="24">
        <f t="shared" si="33"/>
        <v>23</v>
      </c>
      <c r="G546" s="11">
        <f t="shared" si="34"/>
        <v>100</v>
      </c>
    </row>
    <row r="547" spans="1:7" x14ac:dyDescent="0.25">
      <c r="A547" s="22" t="str">
        <f t="shared" si="35"/>
        <v>City of Mount Vernon - 52</v>
      </c>
      <c r="B547" s="11">
        <v>200052</v>
      </c>
      <c r="C547" s="11">
        <v>102</v>
      </c>
      <c r="D547" s="11">
        <v>0</v>
      </c>
      <c r="E547" s="11">
        <f t="shared" si="32"/>
        <v>102</v>
      </c>
      <c r="F547" s="24">
        <f t="shared" si="33"/>
        <v>18</v>
      </c>
      <c r="G547" s="11">
        <f t="shared" si="34"/>
        <v>120</v>
      </c>
    </row>
    <row r="548" spans="1:7" x14ac:dyDescent="0.25">
      <c r="A548" s="22" t="str">
        <f t="shared" si="35"/>
        <v>City of Mount Vernon - 53</v>
      </c>
      <c r="B548" s="11">
        <v>200053</v>
      </c>
      <c r="C548" s="11">
        <v>165</v>
      </c>
      <c r="D548" s="11">
        <v>0</v>
      </c>
      <c r="E548" s="11">
        <f t="shared" si="32"/>
        <v>165</v>
      </c>
      <c r="F548" s="24">
        <f t="shared" si="33"/>
        <v>84</v>
      </c>
      <c r="G548" s="11">
        <f t="shared" si="34"/>
        <v>249</v>
      </c>
    </row>
    <row r="549" spans="1:7" x14ac:dyDescent="0.25">
      <c r="A549" s="22" t="str">
        <f t="shared" si="35"/>
        <v>City of Mount Vernon - 54</v>
      </c>
      <c r="B549" s="11">
        <v>200054</v>
      </c>
      <c r="C549" s="11">
        <v>110</v>
      </c>
      <c r="D549" s="11">
        <v>1</v>
      </c>
      <c r="E549" s="11">
        <f t="shared" si="32"/>
        <v>111</v>
      </c>
      <c r="F549" s="24">
        <f t="shared" si="33"/>
        <v>38</v>
      </c>
      <c r="G549" s="11">
        <f t="shared" si="34"/>
        <v>149</v>
      </c>
    </row>
    <row r="550" spans="1:7" x14ac:dyDescent="0.25">
      <c r="A550" s="22" t="str">
        <f t="shared" si="35"/>
        <v>City of Mount Vernon - 55</v>
      </c>
      <c r="B550" s="11">
        <v>200055</v>
      </c>
      <c r="C550" s="11">
        <v>110</v>
      </c>
      <c r="D550" s="11">
        <v>0</v>
      </c>
      <c r="E550" s="11">
        <f t="shared" ref="E550:E614" si="36">SUM(C550:D550)</f>
        <v>110</v>
      </c>
      <c r="F550" s="24">
        <f t="shared" ref="F550:F614" si="37">SUM(G550-E550)</f>
        <v>21</v>
      </c>
      <c r="G550" s="11">
        <f t="shared" si="34"/>
        <v>131</v>
      </c>
    </row>
    <row r="551" spans="1:7" x14ac:dyDescent="0.25">
      <c r="A551" s="22" t="str">
        <f t="shared" si="35"/>
        <v>City of Mount Vernon - 56</v>
      </c>
      <c r="B551" s="11">
        <v>200056</v>
      </c>
      <c r="C551" s="11">
        <v>163</v>
      </c>
      <c r="D551" s="11">
        <v>0</v>
      </c>
      <c r="E551" s="11">
        <f t="shared" si="36"/>
        <v>163</v>
      </c>
      <c r="F551" s="24">
        <f t="shared" si="37"/>
        <v>23</v>
      </c>
      <c r="G551" s="11">
        <f t="shared" si="34"/>
        <v>186</v>
      </c>
    </row>
    <row r="552" spans="1:7" x14ac:dyDescent="0.25">
      <c r="A552" s="22" t="str">
        <f t="shared" si="35"/>
        <v>City of Mount Vernon - 57</v>
      </c>
      <c r="B552" s="11">
        <v>200057</v>
      </c>
      <c r="C552" s="11">
        <v>19</v>
      </c>
      <c r="D552" s="11">
        <v>0</v>
      </c>
      <c r="E552" s="11">
        <f t="shared" si="36"/>
        <v>19</v>
      </c>
      <c r="F552" s="24">
        <f t="shared" si="37"/>
        <v>3</v>
      </c>
      <c r="G552" s="11">
        <f t="shared" si="34"/>
        <v>22</v>
      </c>
    </row>
    <row r="553" spans="1:7" x14ac:dyDescent="0.25">
      <c r="A553" s="22" t="str">
        <f t="shared" si="35"/>
        <v>City of Mount Vernon - 58</v>
      </c>
      <c r="B553" s="11">
        <v>200058</v>
      </c>
      <c r="C553" s="11">
        <v>25</v>
      </c>
      <c r="D553" s="11">
        <v>0</v>
      </c>
      <c r="E553" s="11">
        <f t="shared" si="36"/>
        <v>25</v>
      </c>
      <c r="F553" s="24">
        <f t="shared" si="37"/>
        <v>5</v>
      </c>
      <c r="G553" s="11">
        <f t="shared" si="34"/>
        <v>30</v>
      </c>
    </row>
    <row r="554" spans="1:7" x14ac:dyDescent="0.25">
      <c r="A554" s="22" t="str">
        <f t="shared" si="35"/>
        <v>City of Mount Vernon - 59</v>
      </c>
      <c r="B554" s="11">
        <v>200059</v>
      </c>
      <c r="C554" s="11">
        <v>5</v>
      </c>
      <c r="D554" s="11">
        <v>0</v>
      </c>
      <c r="E554" s="11">
        <f t="shared" si="36"/>
        <v>5</v>
      </c>
      <c r="F554" s="24">
        <f t="shared" si="37"/>
        <v>6</v>
      </c>
      <c r="G554" s="11">
        <f t="shared" si="34"/>
        <v>11</v>
      </c>
    </row>
    <row r="555" spans="1:7" x14ac:dyDescent="0.25">
      <c r="A555" s="22" t="str">
        <f t="shared" si="35"/>
        <v>City of Mount Vernon - 60</v>
      </c>
      <c r="B555" s="11">
        <v>200060</v>
      </c>
      <c r="C555" s="11">
        <v>16</v>
      </c>
      <c r="D555" s="11">
        <v>0</v>
      </c>
      <c r="E555" s="11">
        <f t="shared" si="36"/>
        <v>16</v>
      </c>
      <c r="F555" s="24">
        <f t="shared" si="37"/>
        <v>6</v>
      </c>
      <c r="G555" s="11">
        <f t="shared" si="34"/>
        <v>22</v>
      </c>
    </row>
    <row r="556" spans="1:7" x14ac:dyDescent="0.25">
      <c r="A556" s="22" t="str">
        <f t="shared" si="35"/>
        <v>City of Mount Vernon - 61</v>
      </c>
      <c r="B556" s="11">
        <v>200061</v>
      </c>
      <c r="C556" s="11">
        <v>195</v>
      </c>
      <c r="D556" s="11">
        <v>0</v>
      </c>
      <c r="E556" s="11">
        <f t="shared" si="36"/>
        <v>195</v>
      </c>
      <c r="F556" s="24">
        <f t="shared" si="37"/>
        <v>38</v>
      </c>
      <c r="G556" s="11">
        <f t="shared" si="34"/>
        <v>233</v>
      </c>
    </row>
    <row r="557" spans="1:7" x14ac:dyDescent="0.25">
      <c r="A557" s="22" t="str">
        <f t="shared" si="35"/>
        <v>City of Mount Vernon - 62</v>
      </c>
      <c r="B557" s="11">
        <v>200062</v>
      </c>
      <c r="C557" s="11">
        <v>83</v>
      </c>
      <c r="D557" s="11">
        <v>0</v>
      </c>
      <c r="E557" s="11">
        <f t="shared" si="36"/>
        <v>83</v>
      </c>
      <c r="F557" s="24">
        <f t="shared" si="37"/>
        <v>14</v>
      </c>
      <c r="G557" s="11">
        <f t="shared" si="34"/>
        <v>97</v>
      </c>
    </row>
    <row r="558" spans="1:7" x14ac:dyDescent="0.25">
      <c r="A558" s="22" t="str">
        <f t="shared" si="35"/>
        <v>City of Mount Vernon - 64</v>
      </c>
      <c r="B558" s="11">
        <v>200064</v>
      </c>
      <c r="C558" s="11">
        <v>257</v>
      </c>
      <c r="D558" s="11">
        <v>0</v>
      </c>
      <c r="E558" s="11">
        <f t="shared" si="36"/>
        <v>257</v>
      </c>
      <c r="F558" s="24">
        <f t="shared" si="37"/>
        <v>61</v>
      </c>
      <c r="G558" s="11">
        <f t="shared" si="34"/>
        <v>318</v>
      </c>
    </row>
    <row r="559" spans="1:7" x14ac:dyDescent="0.25">
      <c r="A559" s="22" t="str">
        <f t="shared" si="35"/>
        <v>City of Mount Vernon - 65</v>
      </c>
      <c r="B559" s="11">
        <v>200065</v>
      </c>
      <c r="C559" s="11">
        <v>160</v>
      </c>
      <c r="D559" s="11">
        <v>0</v>
      </c>
      <c r="E559" s="11">
        <f t="shared" si="36"/>
        <v>160</v>
      </c>
      <c r="F559" s="24">
        <f t="shared" si="37"/>
        <v>35</v>
      </c>
      <c r="G559" s="11">
        <f t="shared" si="34"/>
        <v>195</v>
      </c>
    </row>
    <row r="560" spans="1:7" x14ac:dyDescent="0.25">
      <c r="A560" s="22" t="str">
        <f t="shared" si="35"/>
        <v>City of Mount Vernon - 66</v>
      </c>
      <c r="B560" s="11">
        <v>200066</v>
      </c>
      <c r="C560" s="11">
        <v>20</v>
      </c>
      <c r="D560" s="11">
        <v>0</v>
      </c>
      <c r="E560" s="11">
        <f t="shared" si="36"/>
        <v>20</v>
      </c>
      <c r="F560" s="24">
        <f t="shared" si="37"/>
        <v>7</v>
      </c>
      <c r="G560" s="11">
        <f t="shared" si="34"/>
        <v>27</v>
      </c>
    </row>
    <row r="561" spans="1:7" x14ac:dyDescent="0.25">
      <c r="A561" s="22" t="str">
        <f t="shared" si="35"/>
        <v>City of Mount Vernon - 67</v>
      </c>
      <c r="B561" s="11">
        <v>200067</v>
      </c>
      <c r="C561" s="11">
        <v>93</v>
      </c>
      <c r="D561" s="11">
        <v>0</v>
      </c>
      <c r="E561" s="11">
        <f t="shared" si="36"/>
        <v>93</v>
      </c>
      <c r="F561" s="24">
        <f t="shared" si="37"/>
        <v>40</v>
      </c>
      <c r="G561" s="11">
        <f t="shared" si="34"/>
        <v>133</v>
      </c>
    </row>
    <row r="562" spans="1:7" x14ac:dyDescent="0.25">
      <c r="A562" s="22" t="str">
        <f t="shared" si="35"/>
        <v>City of Mount Vernon - 68</v>
      </c>
      <c r="B562" s="11">
        <v>200068</v>
      </c>
      <c r="C562" s="11">
        <v>209</v>
      </c>
      <c r="D562" s="11">
        <v>0</v>
      </c>
      <c r="E562" s="11">
        <f t="shared" si="36"/>
        <v>209</v>
      </c>
      <c r="F562" s="24">
        <f t="shared" si="37"/>
        <v>24</v>
      </c>
      <c r="G562" s="11">
        <f t="shared" si="34"/>
        <v>233</v>
      </c>
    </row>
    <row r="563" spans="1:7" x14ac:dyDescent="0.25">
      <c r="A563" s="22" t="str">
        <f t="shared" si="35"/>
        <v>City of Mount Vernon - 69</v>
      </c>
      <c r="B563" s="11">
        <v>200069</v>
      </c>
      <c r="C563" s="11">
        <v>186</v>
      </c>
      <c r="D563" s="11">
        <v>0</v>
      </c>
      <c r="E563" s="11">
        <f t="shared" si="36"/>
        <v>186</v>
      </c>
      <c r="F563" s="24">
        <f t="shared" si="37"/>
        <v>20</v>
      </c>
      <c r="G563" s="11">
        <f t="shared" si="34"/>
        <v>206</v>
      </c>
    </row>
    <row r="564" spans="1:7" x14ac:dyDescent="0.25">
      <c r="A564" s="22" t="str">
        <f t="shared" si="35"/>
        <v>City of Mount Vernon - 70</v>
      </c>
      <c r="B564" s="11">
        <v>200070</v>
      </c>
      <c r="C564" s="11">
        <v>14</v>
      </c>
      <c r="D564" s="11">
        <v>0</v>
      </c>
      <c r="E564" s="11">
        <f t="shared" si="36"/>
        <v>14</v>
      </c>
      <c r="F564" s="24">
        <f t="shared" si="37"/>
        <v>5</v>
      </c>
      <c r="G564" s="11">
        <f t="shared" si="34"/>
        <v>19</v>
      </c>
    </row>
    <row r="565" spans="1:7" x14ac:dyDescent="0.25">
      <c r="A565" s="22" t="str">
        <f t="shared" si="35"/>
        <v>City of Mount Vernon - 71</v>
      </c>
      <c r="B565" s="11">
        <v>200071</v>
      </c>
      <c r="C565" s="11">
        <v>0</v>
      </c>
      <c r="D565" s="11">
        <v>0</v>
      </c>
      <c r="E565" s="11">
        <f t="shared" si="36"/>
        <v>0</v>
      </c>
      <c r="F565" s="24">
        <f t="shared" si="37"/>
        <v>0</v>
      </c>
      <c r="G565" s="11">
        <f t="shared" si="34"/>
        <v>0</v>
      </c>
    </row>
    <row r="566" spans="1:7" x14ac:dyDescent="0.25">
      <c r="A566" s="22" t="str">
        <f t="shared" si="35"/>
        <v>City of Mount Vernon - 72</v>
      </c>
      <c r="B566" s="11">
        <v>200072</v>
      </c>
      <c r="C566" s="11">
        <v>2</v>
      </c>
      <c r="D566" s="11">
        <v>0</v>
      </c>
      <c r="E566" s="11">
        <f t="shared" si="36"/>
        <v>2</v>
      </c>
      <c r="F566" s="24">
        <f t="shared" si="37"/>
        <v>1</v>
      </c>
      <c r="G566" s="11">
        <f t="shared" si="34"/>
        <v>3</v>
      </c>
    </row>
    <row r="567" spans="1:7" x14ac:dyDescent="0.25">
      <c r="A567" s="22" t="str">
        <f t="shared" si="35"/>
        <v>City of Mount Vernon - 73</v>
      </c>
      <c r="B567" s="11">
        <v>200073</v>
      </c>
      <c r="C567" s="11">
        <v>76</v>
      </c>
      <c r="D567" s="11">
        <v>0</v>
      </c>
      <c r="E567" s="11">
        <f t="shared" si="36"/>
        <v>76</v>
      </c>
      <c r="F567" s="24">
        <f t="shared" si="37"/>
        <v>21</v>
      </c>
      <c r="G567" s="11">
        <f t="shared" si="34"/>
        <v>97</v>
      </c>
    </row>
    <row r="568" spans="1:7" x14ac:dyDescent="0.25">
      <c r="A568" s="22" t="str">
        <f t="shared" si="35"/>
        <v>City of Mount Vernon - 74</v>
      </c>
      <c r="B568" s="11">
        <v>200074</v>
      </c>
      <c r="C568" s="11">
        <v>8</v>
      </c>
      <c r="D568" s="11">
        <v>0</v>
      </c>
      <c r="E568" s="11">
        <f t="shared" si="36"/>
        <v>8</v>
      </c>
      <c r="F568" s="24">
        <f t="shared" si="37"/>
        <v>3</v>
      </c>
      <c r="G568" s="11">
        <f t="shared" si="34"/>
        <v>11</v>
      </c>
    </row>
    <row r="569" spans="1:7" ht="13.8" thickBot="1" x14ac:dyDescent="0.3">
      <c r="A569" s="18" t="str">
        <f t="shared" si="35"/>
        <v>City of Mount Vernon - 76</v>
      </c>
      <c r="B569" s="19">
        <v>200076</v>
      </c>
      <c r="C569" s="19">
        <v>176</v>
      </c>
      <c r="D569" s="19">
        <v>0</v>
      </c>
      <c r="E569" s="19">
        <f t="shared" si="36"/>
        <v>176</v>
      </c>
      <c r="F569" s="26">
        <f t="shared" si="37"/>
        <v>26</v>
      </c>
      <c r="G569" s="19">
        <f t="shared" si="34"/>
        <v>202</v>
      </c>
    </row>
    <row r="570" spans="1:7" x14ac:dyDescent="0.25">
      <c r="A570" s="22"/>
      <c r="B570" s="11" t="s">
        <v>977</v>
      </c>
      <c r="C570" s="11">
        <f>SUM(C496:C569)</f>
        <v>12506</v>
      </c>
      <c r="D570" s="11">
        <f>SUM(D496:D569)</f>
        <v>17</v>
      </c>
      <c r="E570" s="11">
        <f>SUM(E496:E569)</f>
        <v>12523</v>
      </c>
      <c r="F570" s="11">
        <f>SUM(F496:F569)</f>
        <v>3060</v>
      </c>
      <c r="G570" s="11">
        <f>SUM(G496:G569)</f>
        <v>15583</v>
      </c>
    </row>
    <row r="571" spans="1:7" x14ac:dyDescent="0.25">
      <c r="A571" s="22" t="str">
        <f t="shared" si="35"/>
        <v>City of New Rochelle - 1</v>
      </c>
      <c r="B571" s="11">
        <v>210001</v>
      </c>
      <c r="C571" s="11">
        <v>310</v>
      </c>
      <c r="D571" s="11">
        <v>7</v>
      </c>
      <c r="E571" s="11">
        <f t="shared" si="36"/>
        <v>317</v>
      </c>
      <c r="F571" s="24">
        <f t="shared" si="37"/>
        <v>255</v>
      </c>
      <c r="G571" s="11">
        <f t="shared" si="34"/>
        <v>572</v>
      </c>
    </row>
    <row r="572" spans="1:7" x14ac:dyDescent="0.25">
      <c r="A572" s="22" t="str">
        <f t="shared" si="35"/>
        <v>City of New Rochelle - 2</v>
      </c>
      <c r="B572" s="11">
        <v>210002</v>
      </c>
      <c r="C572" s="11">
        <v>194</v>
      </c>
      <c r="D572" s="11">
        <v>0</v>
      </c>
      <c r="E572" s="11">
        <f t="shared" si="36"/>
        <v>194</v>
      </c>
      <c r="F572" s="24">
        <f t="shared" si="37"/>
        <v>58</v>
      </c>
      <c r="G572" s="11">
        <f t="shared" si="34"/>
        <v>252</v>
      </c>
    </row>
    <row r="573" spans="1:7" x14ac:dyDescent="0.25">
      <c r="A573" s="22" t="str">
        <f t="shared" si="35"/>
        <v>City of New Rochelle - 3</v>
      </c>
      <c r="B573" s="11">
        <v>210003</v>
      </c>
      <c r="C573" s="11">
        <v>191</v>
      </c>
      <c r="D573" s="11">
        <v>0</v>
      </c>
      <c r="E573" s="11">
        <f t="shared" si="36"/>
        <v>191</v>
      </c>
      <c r="F573" s="24">
        <f t="shared" si="37"/>
        <v>151</v>
      </c>
      <c r="G573" s="11">
        <f t="shared" si="34"/>
        <v>342</v>
      </c>
    </row>
    <row r="574" spans="1:7" x14ac:dyDescent="0.25">
      <c r="A574" s="22" t="str">
        <f t="shared" si="35"/>
        <v>City of New Rochelle - 4</v>
      </c>
      <c r="B574" s="11">
        <v>210004</v>
      </c>
      <c r="C574" s="11">
        <v>208</v>
      </c>
      <c r="D574" s="11">
        <v>2</v>
      </c>
      <c r="E574" s="11">
        <f t="shared" si="36"/>
        <v>210</v>
      </c>
      <c r="F574" s="24">
        <f t="shared" si="37"/>
        <v>246</v>
      </c>
      <c r="G574" s="11">
        <f t="shared" si="34"/>
        <v>456</v>
      </c>
    </row>
    <row r="575" spans="1:7" x14ac:dyDescent="0.25">
      <c r="A575" s="22" t="str">
        <f t="shared" si="35"/>
        <v>City of New Rochelle - 5</v>
      </c>
      <c r="B575" s="11">
        <v>210005</v>
      </c>
      <c r="C575" s="11">
        <v>126</v>
      </c>
      <c r="D575" s="11">
        <v>0</v>
      </c>
      <c r="E575" s="11">
        <f t="shared" si="36"/>
        <v>126</v>
      </c>
      <c r="F575" s="24">
        <f t="shared" si="37"/>
        <v>105</v>
      </c>
      <c r="G575" s="11">
        <f t="shared" si="34"/>
        <v>231</v>
      </c>
    </row>
    <row r="576" spans="1:7" x14ac:dyDescent="0.25">
      <c r="A576" s="22" t="str">
        <f t="shared" si="35"/>
        <v>City of New Rochelle - 6</v>
      </c>
      <c r="B576" s="11">
        <v>210006</v>
      </c>
      <c r="C576" s="11">
        <v>190</v>
      </c>
      <c r="D576" s="11">
        <v>1</v>
      </c>
      <c r="E576" s="11">
        <f t="shared" si="36"/>
        <v>191</v>
      </c>
      <c r="F576" s="24">
        <f t="shared" si="37"/>
        <v>113</v>
      </c>
      <c r="G576" s="11">
        <f t="shared" si="34"/>
        <v>304</v>
      </c>
    </row>
    <row r="577" spans="1:7" x14ac:dyDescent="0.25">
      <c r="A577" s="22" t="str">
        <f t="shared" si="35"/>
        <v>City of New Rochelle - 7</v>
      </c>
      <c r="B577" s="11">
        <v>210007</v>
      </c>
      <c r="C577" s="11">
        <v>203</v>
      </c>
      <c r="D577" s="11">
        <v>1</v>
      </c>
      <c r="E577" s="11">
        <f t="shared" si="36"/>
        <v>204</v>
      </c>
      <c r="F577" s="24">
        <f t="shared" si="37"/>
        <v>135</v>
      </c>
      <c r="G577" s="11">
        <f t="shared" si="34"/>
        <v>339</v>
      </c>
    </row>
    <row r="578" spans="1:7" x14ac:dyDescent="0.25">
      <c r="A578" s="22" t="str">
        <f t="shared" si="35"/>
        <v>City of New Rochelle - 8</v>
      </c>
      <c r="B578" s="11">
        <v>210008</v>
      </c>
      <c r="C578" s="11">
        <v>54</v>
      </c>
      <c r="D578" s="11">
        <v>1</v>
      </c>
      <c r="E578" s="11">
        <f t="shared" si="36"/>
        <v>55</v>
      </c>
      <c r="F578" s="24">
        <f t="shared" si="37"/>
        <v>50</v>
      </c>
      <c r="G578" s="11">
        <f t="shared" si="34"/>
        <v>105</v>
      </c>
    </row>
    <row r="579" spans="1:7" x14ac:dyDescent="0.25">
      <c r="A579" s="22" t="str">
        <f t="shared" si="35"/>
        <v>City of New Rochelle - 9</v>
      </c>
      <c r="B579" s="11">
        <v>210009</v>
      </c>
      <c r="C579" s="11">
        <v>318</v>
      </c>
      <c r="D579" s="11">
        <v>3</v>
      </c>
      <c r="E579" s="11">
        <f t="shared" si="36"/>
        <v>321</v>
      </c>
      <c r="F579" s="24">
        <f t="shared" si="37"/>
        <v>86</v>
      </c>
      <c r="G579" s="11">
        <f t="shared" si="34"/>
        <v>407</v>
      </c>
    </row>
    <row r="580" spans="1:7" x14ac:dyDescent="0.25">
      <c r="A580" s="22" t="str">
        <f t="shared" si="35"/>
        <v>City of New Rochelle - 10</v>
      </c>
      <c r="B580" s="11">
        <v>210010</v>
      </c>
      <c r="C580" s="11">
        <v>165</v>
      </c>
      <c r="D580" s="11">
        <v>1</v>
      </c>
      <c r="E580" s="11">
        <f t="shared" si="36"/>
        <v>166</v>
      </c>
      <c r="F580" s="24">
        <f t="shared" si="37"/>
        <v>39</v>
      </c>
      <c r="G580" s="11">
        <f t="shared" si="34"/>
        <v>205</v>
      </c>
    </row>
    <row r="581" spans="1:7" x14ac:dyDescent="0.25">
      <c r="A581" s="22" t="str">
        <f t="shared" si="35"/>
        <v>City of New Rochelle - 11</v>
      </c>
      <c r="B581" s="11">
        <v>210011</v>
      </c>
      <c r="C581" s="11">
        <v>439</v>
      </c>
      <c r="D581" s="11">
        <v>2</v>
      </c>
      <c r="E581" s="11">
        <f t="shared" si="36"/>
        <v>441</v>
      </c>
      <c r="F581" s="24">
        <f t="shared" si="37"/>
        <v>213</v>
      </c>
      <c r="G581" s="11">
        <f t="shared" si="34"/>
        <v>654</v>
      </c>
    </row>
    <row r="582" spans="1:7" x14ac:dyDescent="0.25">
      <c r="A582" s="22" t="str">
        <f t="shared" si="35"/>
        <v>City of New Rochelle - 12</v>
      </c>
      <c r="B582" s="11">
        <v>210012</v>
      </c>
      <c r="C582" s="11">
        <v>25</v>
      </c>
      <c r="D582" s="11">
        <v>1</v>
      </c>
      <c r="E582" s="11">
        <f t="shared" si="36"/>
        <v>26</v>
      </c>
      <c r="F582" s="24">
        <f t="shared" si="37"/>
        <v>15</v>
      </c>
      <c r="G582" s="11">
        <f t="shared" si="34"/>
        <v>41</v>
      </c>
    </row>
    <row r="583" spans="1:7" x14ac:dyDescent="0.25">
      <c r="A583" s="22" t="str">
        <f t="shared" si="35"/>
        <v>City of New Rochelle - 13</v>
      </c>
      <c r="B583" s="11">
        <v>210013</v>
      </c>
      <c r="C583" s="11">
        <v>286</v>
      </c>
      <c r="D583" s="11">
        <v>1</v>
      </c>
      <c r="E583" s="11">
        <f t="shared" si="36"/>
        <v>287</v>
      </c>
      <c r="F583" s="24">
        <f t="shared" si="37"/>
        <v>147</v>
      </c>
      <c r="G583" s="11">
        <f t="shared" si="34"/>
        <v>434</v>
      </c>
    </row>
    <row r="584" spans="1:7" x14ac:dyDescent="0.25">
      <c r="A584" s="22" t="str">
        <f t="shared" si="35"/>
        <v>City of New Rochelle - 14</v>
      </c>
      <c r="B584" s="11">
        <v>210014</v>
      </c>
      <c r="C584" s="11">
        <v>44</v>
      </c>
      <c r="D584" s="11">
        <v>0</v>
      </c>
      <c r="E584" s="11">
        <f t="shared" si="36"/>
        <v>44</v>
      </c>
      <c r="F584" s="24">
        <f t="shared" si="37"/>
        <v>10</v>
      </c>
      <c r="G584" s="11">
        <f t="shared" si="34"/>
        <v>54</v>
      </c>
    </row>
    <row r="585" spans="1:7" x14ac:dyDescent="0.25">
      <c r="A585" s="22" t="str">
        <f t="shared" si="35"/>
        <v>City of New Rochelle - 15</v>
      </c>
      <c r="B585" s="11">
        <v>210015</v>
      </c>
      <c r="C585" s="11">
        <v>280</v>
      </c>
      <c r="D585" s="11">
        <v>1</v>
      </c>
      <c r="E585" s="11">
        <f t="shared" si="36"/>
        <v>281</v>
      </c>
      <c r="F585" s="24">
        <f t="shared" si="37"/>
        <v>59</v>
      </c>
      <c r="G585" s="11">
        <f t="shared" si="34"/>
        <v>340</v>
      </c>
    </row>
    <row r="586" spans="1:7" x14ac:dyDescent="0.25">
      <c r="A586" s="22" t="str">
        <f t="shared" si="35"/>
        <v>City of New Rochelle - 16</v>
      </c>
      <c r="B586" s="11">
        <v>210016</v>
      </c>
      <c r="C586" s="11">
        <v>140</v>
      </c>
      <c r="D586" s="11">
        <v>3</v>
      </c>
      <c r="E586" s="11">
        <f t="shared" si="36"/>
        <v>143</v>
      </c>
      <c r="F586" s="24">
        <f t="shared" si="37"/>
        <v>87</v>
      </c>
      <c r="G586" s="11">
        <f t="shared" si="34"/>
        <v>230</v>
      </c>
    </row>
    <row r="587" spans="1:7" x14ac:dyDescent="0.25">
      <c r="A587" s="22" t="str">
        <f t="shared" si="35"/>
        <v>City of New Rochelle - 18</v>
      </c>
      <c r="B587" s="11">
        <v>210018</v>
      </c>
      <c r="C587" s="11">
        <v>234</v>
      </c>
      <c r="D587" s="11">
        <v>1</v>
      </c>
      <c r="E587" s="11">
        <f t="shared" si="36"/>
        <v>235</v>
      </c>
      <c r="F587" s="24">
        <f t="shared" si="37"/>
        <v>206</v>
      </c>
      <c r="G587" s="11">
        <f t="shared" si="34"/>
        <v>441</v>
      </c>
    </row>
    <row r="588" spans="1:7" x14ac:dyDescent="0.25">
      <c r="A588" s="22" t="str">
        <f t="shared" si="35"/>
        <v>City of New Rochelle - 19</v>
      </c>
      <c r="B588" s="11">
        <v>210019</v>
      </c>
      <c r="C588" s="11">
        <v>418</v>
      </c>
      <c r="D588" s="11">
        <v>0</v>
      </c>
      <c r="E588" s="11">
        <f t="shared" si="36"/>
        <v>418</v>
      </c>
      <c r="F588" s="24">
        <f t="shared" si="37"/>
        <v>99</v>
      </c>
      <c r="G588" s="11">
        <f t="shared" si="34"/>
        <v>517</v>
      </c>
    </row>
    <row r="589" spans="1:7" x14ac:dyDescent="0.25">
      <c r="A589" s="22" t="str">
        <f t="shared" si="35"/>
        <v>City of New Rochelle - 21</v>
      </c>
      <c r="B589" s="11">
        <v>210021</v>
      </c>
      <c r="C589" s="11">
        <v>76</v>
      </c>
      <c r="D589" s="11">
        <v>0</v>
      </c>
      <c r="E589" s="11">
        <f t="shared" si="36"/>
        <v>76</v>
      </c>
      <c r="F589" s="24">
        <f t="shared" si="37"/>
        <v>19</v>
      </c>
      <c r="G589" s="11">
        <f t="shared" si="34"/>
        <v>95</v>
      </c>
    </row>
    <row r="590" spans="1:7" x14ac:dyDescent="0.25">
      <c r="A590" s="22" t="str">
        <f t="shared" si="35"/>
        <v>City of New Rochelle - 22</v>
      </c>
      <c r="B590" s="11">
        <v>210022</v>
      </c>
      <c r="C590" s="11">
        <v>118</v>
      </c>
      <c r="D590" s="11">
        <v>0</v>
      </c>
      <c r="E590" s="11">
        <f t="shared" si="36"/>
        <v>118</v>
      </c>
      <c r="F590" s="24">
        <f t="shared" si="37"/>
        <v>147</v>
      </c>
      <c r="G590" s="11">
        <f t="shared" si="34"/>
        <v>265</v>
      </c>
    </row>
    <row r="591" spans="1:7" x14ac:dyDescent="0.25">
      <c r="A591" s="22" t="str">
        <f t="shared" si="35"/>
        <v>City of New Rochelle - 23</v>
      </c>
      <c r="B591" s="11">
        <v>210023</v>
      </c>
      <c r="C591" s="11">
        <v>198</v>
      </c>
      <c r="D591" s="11">
        <v>1</v>
      </c>
      <c r="E591" s="11">
        <f t="shared" si="36"/>
        <v>199</v>
      </c>
      <c r="F591" s="24">
        <f t="shared" si="37"/>
        <v>113</v>
      </c>
      <c r="G591" s="11">
        <f t="shared" si="34"/>
        <v>312</v>
      </c>
    </row>
    <row r="592" spans="1:7" x14ac:dyDescent="0.25">
      <c r="A592" s="22" t="str">
        <f t="shared" si="35"/>
        <v>City of New Rochelle - 24</v>
      </c>
      <c r="B592" s="11">
        <v>210024</v>
      </c>
      <c r="C592" s="11">
        <v>303</v>
      </c>
      <c r="D592" s="11">
        <v>0</v>
      </c>
      <c r="E592" s="11">
        <f t="shared" si="36"/>
        <v>303</v>
      </c>
      <c r="F592" s="24">
        <f t="shared" si="37"/>
        <v>203</v>
      </c>
      <c r="G592" s="11">
        <f t="shared" si="34"/>
        <v>506</v>
      </c>
    </row>
    <row r="593" spans="1:7" x14ac:dyDescent="0.25">
      <c r="A593" s="22" t="str">
        <f t="shared" si="35"/>
        <v>City of New Rochelle - 25</v>
      </c>
      <c r="B593" s="11">
        <v>210025</v>
      </c>
      <c r="C593" s="11">
        <v>401</v>
      </c>
      <c r="D593" s="11">
        <v>1</v>
      </c>
      <c r="E593" s="11">
        <f t="shared" si="36"/>
        <v>402</v>
      </c>
      <c r="F593" s="24">
        <f t="shared" si="37"/>
        <v>169</v>
      </c>
      <c r="G593" s="11">
        <f t="shared" si="34"/>
        <v>571</v>
      </c>
    </row>
    <row r="594" spans="1:7" x14ac:dyDescent="0.25">
      <c r="A594" s="22" t="str">
        <f t="shared" si="35"/>
        <v>City of New Rochelle - 26</v>
      </c>
      <c r="B594" s="11">
        <v>210026</v>
      </c>
      <c r="C594" s="11">
        <v>166</v>
      </c>
      <c r="D594" s="11">
        <v>2</v>
      </c>
      <c r="E594" s="11">
        <f t="shared" si="36"/>
        <v>168</v>
      </c>
      <c r="F594" s="24">
        <f t="shared" si="37"/>
        <v>143</v>
      </c>
      <c r="G594" s="11">
        <f t="shared" si="34"/>
        <v>311</v>
      </c>
    </row>
    <row r="595" spans="1:7" x14ac:dyDescent="0.25">
      <c r="A595" s="22" t="str">
        <f t="shared" si="35"/>
        <v>City of New Rochelle - 27</v>
      </c>
      <c r="B595" s="11">
        <v>210027</v>
      </c>
      <c r="C595" s="11">
        <v>102</v>
      </c>
      <c r="D595" s="11">
        <v>0</v>
      </c>
      <c r="E595" s="11">
        <f t="shared" si="36"/>
        <v>102</v>
      </c>
      <c r="F595" s="24">
        <f t="shared" si="37"/>
        <v>47</v>
      </c>
      <c r="G595" s="11">
        <f t="shared" si="34"/>
        <v>149</v>
      </c>
    </row>
    <row r="596" spans="1:7" x14ac:dyDescent="0.25">
      <c r="A596" s="22" t="str">
        <f t="shared" si="35"/>
        <v>City of New Rochelle - 28</v>
      </c>
      <c r="B596" s="11">
        <v>210028</v>
      </c>
      <c r="C596" s="11">
        <v>194</v>
      </c>
      <c r="D596" s="11">
        <v>1</v>
      </c>
      <c r="E596" s="11">
        <f t="shared" si="36"/>
        <v>195</v>
      </c>
      <c r="F596" s="24">
        <f t="shared" si="37"/>
        <v>84</v>
      </c>
      <c r="G596" s="11">
        <f t="shared" si="34"/>
        <v>279</v>
      </c>
    </row>
    <row r="597" spans="1:7" x14ac:dyDescent="0.25">
      <c r="A597" s="22" t="str">
        <f t="shared" si="35"/>
        <v>City of New Rochelle - 29</v>
      </c>
      <c r="B597" s="11">
        <v>210029</v>
      </c>
      <c r="C597" s="11">
        <v>339</v>
      </c>
      <c r="D597" s="11">
        <v>3</v>
      </c>
      <c r="E597" s="11">
        <f t="shared" si="36"/>
        <v>342</v>
      </c>
      <c r="F597" s="24">
        <f t="shared" si="37"/>
        <v>168</v>
      </c>
      <c r="G597" s="11">
        <f t="shared" si="34"/>
        <v>510</v>
      </c>
    </row>
    <row r="598" spans="1:7" x14ac:dyDescent="0.25">
      <c r="A598" s="22" t="str">
        <f t="shared" si="35"/>
        <v>City of New Rochelle - 30</v>
      </c>
      <c r="B598" s="11">
        <v>210030</v>
      </c>
      <c r="C598" s="11">
        <v>310</v>
      </c>
      <c r="D598" s="11">
        <v>3</v>
      </c>
      <c r="E598" s="11">
        <f t="shared" si="36"/>
        <v>313</v>
      </c>
      <c r="F598" s="24">
        <f t="shared" si="37"/>
        <v>175</v>
      </c>
      <c r="G598" s="11">
        <f t="shared" si="34"/>
        <v>488</v>
      </c>
    </row>
    <row r="599" spans="1:7" x14ac:dyDescent="0.25">
      <c r="A599" s="22" t="str">
        <f t="shared" si="35"/>
        <v>City of New Rochelle - 31</v>
      </c>
      <c r="B599" s="11">
        <v>210031</v>
      </c>
      <c r="C599" s="11">
        <v>364</v>
      </c>
      <c r="D599" s="11">
        <v>1</v>
      </c>
      <c r="E599" s="11">
        <f t="shared" si="36"/>
        <v>365</v>
      </c>
      <c r="F599" s="24">
        <f t="shared" si="37"/>
        <v>178</v>
      </c>
      <c r="G599" s="11">
        <f t="shared" ref="G599:G663" si="38">VLOOKUP(B599,KEY,2,FALSE)</f>
        <v>543</v>
      </c>
    </row>
    <row r="600" spans="1:7" x14ac:dyDescent="0.25">
      <c r="A600" s="22" t="str">
        <f t="shared" si="35"/>
        <v>City of New Rochelle - 32</v>
      </c>
      <c r="B600" s="11">
        <v>210032</v>
      </c>
      <c r="C600" s="11">
        <v>263</v>
      </c>
      <c r="D600" s="11">
        <v>0</v>
      </c>
      <c r="E600" s="11">
        <f t="shared" si="36"/>
        <v>263</v>
      </c>
      <c r="F600" s="24">
        <f t="shared" si="37"/>
        <v>147</v>
      </c>
      <c r="G600" s="11">
        <f t="shared" si="38"/>
        <v>410</v>
      </c>
    </row>
    <row r="601" spans="1:7" x14ac:dyDescent="0.25">
      <c r="A601" s="22" t="str">
        <f t="shared" ref="A601:A665" si="39">VLOOKUP(B601,KEY,3,FALSE)</f>
        <v>City of New Rochelle - 33</v>
      </c>
      <c r="B601" s="11">
        <v>210033</v>
      </c>
      <c r="C601" s="11">
        <v>366</v>
      </c>
      <c r="D601" s="11">
        <v>3</v>
      </c>
      <c r="E601" s="11">
        <f t="shared" si="36"/>
        <v>369</v>
      </c>
      <c r="F601" s="24">
        <f t="shared" si="37"/>
        <v>131</v>
      </c>
      <c r="G601" s="11">
        <f t="shared" si="38"/>
        <v>500</v>
      </c>
    </row>
    <row r="602" spans="1:7" x14ac:dyDescent="0.25">
      <c r="A602" s="22" t="str">
        <f t="shared" si="39"/>
        <v>City of New Rochelle - 34</v>
      </c>
      <c r="B602" s="11">
        <v>210034</v>
      </c>
      <c r="C602" s="11">
        <v>155</v>
      </c>
      <c r="D602" s="11">
        <v>0</v>
      </c>
      <c r="E602" s="11">
        <f t="shared" si="36"/>
        <v>155</v>
      </c>
      <c r="F602" s="24">
        <f t="shared" si="37"/>
        <v>74</v>
      </c>
      <c r="G602" s="11">
        <f t="shared" si="38"/>
        <v>229</v>
      </c>
    </row>
    <row r="603" spans="1:7" x14ac:dyDescent="0.25">
      <c r="A603" s="22" t="str">
        <f t="shared" si="39"/>
        <v>City of New Rochelle - 35</v>
      </c>
      <c r="B603" s="11">
        <v>210035</v>
      </c>
      <c r="C603" s="11">
        <v>353</v>
      </c>
      <c r="D603" s="11">
        <v>2</v>
      </c>
      <c r="E603" s="11">
        <f t="shared" si="36"/>
        <v>355</v>
      </c>
      <c r="F603" s="24">
        <f t="shared" si="37"/>
        <v>191</v>
      </c>
      <c r="G603" s="11">
        <f t="shared" si="38"/>
        <v>546</v>
      </c>
    </row>
    <row r="604" spans="1:7" x14ac:dyDescent="0.25">
      <c r="A604" s="22" t="str">
        <f t="shared" si="39"/>
        <v>City of New Rochelle - 36</v>
      </c>
      <c r="B604" s="11">
        <v>210036</v>
      </c>
      <c r="C604" s="11">
        <v>202</v>
      </c>
      <c r="D604" s="11">
        <v>1</v>
      </c>
      <c r="E604" s="11">
        <f t="shared" si="36"/>
        <v>203</v>
      </c>
      <c r="F604" s="24">
        <f t="shared" si="37"/>
        <v>118</v>
      </c>
      <c r="G604" s="11">
        <f t="shared" si="38"/>
        <v>321</v>
      </c>
    </row>
    <row r="605" spans="1:7" x14ac:dyDescent="0.25">
      <c r="A605" s="22" t="str">
        <f t="shared" si="39"/>
        <v>City of New Rochelle - 37</v>
      </c>
      <c r="B605" s="11">
        <v>210037</v>
      </c>
      <c r="C605" s="11">
        <v>257</v>
      </c>
      <c r="D605" s="11">
        <v>0</v>
      </c>
      <c r="E605" s="11">
        <f t="shared" si="36"/>
        <v>257</v>
      </c>
      <c r="F605" s="24">
        <f t="shared" si="37"/>
        <v>216</v>
      </c>
      <c r="G605" s="11">
        <f t="shared" si="38"/>
        <v>473</v>
      </c>
    </row>
    <row r="606" spans="1:7" x14ac:dyDescent="0.25">
      <c r="A606" s="22" t="str">
        <f t="shared" si="39"/>
        <v>City of New Rochelle - 38</v>
      </c>
      <c r="B606" s="11">
        <v>210038</v>
      </c>
      <c r="C606" s="11">
        <v>417</v>
      </c>
      <c r="D606" s="11">
        <v>2</v>
      </c>
      <c r="E606" s="11">
        <f t="shared" si="36"/>
        <v>419</v>
      </c>
      <c r="F606" s="24">
        <f t="shared" si="37"/>
        <v>156</v>
      </c>
      <c r="G606" s="11">
        <f t="shared" si="38"/>
        <v>575</v>
      </c>
    </row>
    <row r="607" spans="1:7" x14ac:dyDescent="0.25">
      <c r="A607" s="22" t="str">
        <f t="shared" si="39"/>
        <v>City of New Rochelle - 39</v>
      </c>
      <c r="B607" s="11">
        <v>210039</v>
      </c>
      <c r="C607" s="11">
        <v>197</v>
      </c>
      <c r="D607" s="11">
        <v>0</v>
      </c>
      <c r="E607" s="11">
        <f t="shared" si="36"/>
        <v>197</v>
      </c>
      <c r="F607" s="24">
        <f t="shared" si="37"/>
        <v>151</v>
      </c>
      <c r="G607" s="11">
        <f t="shared" si="38"/>
        <v>348</v>
      </c>
    </row>
    <row r="608" spans="1:7" x14ac:dyDescent="0.25">
      <c r="A608" s="22" t="str">
        <f t="shared" si="39"/>
        <v>City of New Rochelle - 40</v>
      </c>
      <c r="B608" s="11">
        <v>210040</v>
      </c>
      <c r="C608" s="11">
        <v>213</v>
      </c>
      <c r="D608" s="11">
        <v>2</v>
      </c>
      <c r="E608" s="11">
        <f t="shared" si="36"/>
        <v>215</v>
      </c>
      <c r="F608" s="24">
        <f t="shared" si="37"/>
        <v>164</v>
      </c>
      <c r="G608" s="11">
        <f t="shared" si="38"/>
        <v>379</v>
      </c>
    </row>
    <row r="609" spans="1:7" x14ac:dyDescent="0.25">
      <c r="A609" s="22" t="str">
        <f t="shared" si="39"/>
        <v>City of New Rochelle - 41</v>
      </c>
      <c r="B609" s="11">
        <v>210041</v>
      </c>
      <c r="C609" s="11">
        <v>301</v>
      </c>
      <c r="D609" s="11">
        <v>1</v>
      </c>
      <c r="E609" s="11">
        <f t="shared" si="36"/>
        <v>302</v>
      </c>
      <c r="F609" s="24">
        <f t="shared" si="37"/>
        <v>180</v>
      </c>
      <c r="G609" s="11">
        <f t="shared" si="38"/>
        <v>482</v>
      </c>
    </row>
    <row r="610" spans="1:7" x14ac:dyDescent="0.25">
      <c r="A610" s="22" t="str">
        <f t="shared" si="39"/>
        <v>City of New Rochelle - 42</v>
      </c>
      <c r="B610" s="11">
        <v>210042</v>
      </c>
      <c r="C610" s="11">
        <v>284</v>
      </c>
      <c r="D610" s="11">
        <v>1</v>
      </c>
      <c r="E610" s="11">
        <f t="shared" si="36"/>
        <v>285</v>
      </c>
      <c r="F610" s="24">
        <f t="shared" si="37"/>
        <v>149</v>
      </c>
      <c r="G610" s="11">
        <f t="shared" si="38"/>
        <v>434</v>
      </c>
    </row>
    <row r="611" spans="1:7" x14ac:dyDescent="0.25">
      <c r="A611" s="22" t="str">
        <f t="shared" si="39"/>
        <v>City of New Rochelle - 43</v>
      </c>
      <c r="B611" s="11">
        <v>210043</v>
      </c>
      <c r="C611" s="11">
        <v>187</v>
      </c>
      <c r="D611" s="11">
        <v>3</v>
      </c>
      <c r="E611" s="11">
        <f t="shared" si="36"/>
        <v>190</v>
      </c>
      <c r="F611" s="24">
        <f t="shared" si="37"/>
        <v>174</v>
      </c>
      <c r="G611" s="11">
        <f t="shared" si="38"/>
        <v>364</v>
      </c>
    </row>
    <row r="612" spans="1:7" x14ac:dyDescent="0.25">
      <c r="A612" s="22" t="str">
        <f t="shared" si="39"/>
        <v>City of New Rochelle - 44</v>
      </c>
      <c r="B612" s="11">
        <v>210044</v>
      </c>
      <c r="C612" s="11">
        <v>388</v>
      </c>
      <c r="D612" s="11">
        <v>1</v>
      </c>
      <c r="E612" s="11">
        <f t="shared" si="36"/>
        <v>389</v>
      </c>
      <c r="F612" s="24">
        <f t="shared" si="37"/>
        <v>272</v>
      </c>
      <c r="G612" s="11">
        <f t="shared" si="38"/>
        <v>661</v>
      </c>
    </row>
    <row r="613" spans="1:7" x14ac:dyDescent="0.25">
      <c r="A613" s="22" t="str">
        <f t="shared" si="39"/>
        <v>City of New Rochelle - 45</v>
      </c>
      <c r="B613" s="11">
        <v>210045</v>
      </c>
      <c r="C613" s="11">
        <v>46</v>
      </c>
      <c r="D613" s="11">
        <v>2</v>
      </c>
      <c r="E613" s="11">
        <f t="shared" si="36"/>
        <v>48</v>
      </c>
      <c r="F613" s="24">
        <f t="shared" si="37"/>
        <v>46</v>
      </c>
      <c r="G613" s="11">
        <f t="shared" si="38"/>
        <v>94</v>
      </c>
    </row>
    <row r="614" spans="1:7" x14ac:dyDescent="0.25">
      <c r="A614" s="22" t="str">
        <f t="shared" si="39"/>
        <v>City of New Rochelle - 46</v>
      </c>
      <c r="B614" s="11">
        <v>210046</v>
      </c>
      <c r="C614" s="11">
        <v>244</v>
      </c>
      <c r="D614" s="11">
        <v>0</v>
      </c>
      <c r="E614" s="11">
        <f t="shared" si="36"/>
        <v>244</v>
      </c>
      <c r="F614" s="24">
        <f t="shared" si="37"/>
        <v>169</v>
      </c>
      <c r="G614" s="11">
        <f t="shared" si="38"/>
        <v>413</v>
      </c>
    </row>
    <row r="615" spans="1:7" x14ac:dyDescent="0.25">
      <c r="A615" s="22" t="str">
        <f t="shared" si="39"/>
        <v>City of New Rochelle - 47</v>
      </c>
      <c r="B615" s="11">
        <v>210047</v>
      </c>
      <c r="C615" s="11">
        <v>301</v>
      </c>
      <c r="D615" s="11">
        <v>1</v>
      </c>
      <c r="E615" s="11">
        <f t="shared" ref="E615:E680" si="40">SUM(C615:D615)</f>
        <v>302</v>
      </c>
      <c r="F615" s="24">
        <f t="shared" ref="F615:F680" si="41">SUM(G615-E615)</f>
        <v>217</v>
      </c>
      <c r="G615" s="11">
        <f t="shared" si="38"/>
        <v>519</v>
      </c>
    </row>
    <row r="616" spans="1:7" x14ac:dyDescent="0.25">
      <c r="A616" s="22" t="str">
        <f t="shared" si="39"/>
        <v>City of New Rochelle - 48</v>
      </c>
      <c r="B616" s="11">
        <v>210048</v>
      </c>
      <c r="C616" s="11">
        <v>283</v>
      </c>
      <c r="D616" s="11">
        <v>1</v>
      </c>
      <c r="E616" s="11">
        <f t="shared" si="40"/>
        <v>284</v>
      </c>
      <c r="F616" s="24">
        <f t="shared" si="41"/>
        <v>149</v>
      </c>
      <c r="G616" s="11">
        <f t="shared" si="38"/>
        <v>433</v>
      </c>
    </row>
    <row r="617" spans="1:7" x14ac:dyDescent="0.25">
      <c r="A617" s="22" t="str">
        <f t="shared" si="39"/>
        <v>City of New Rochelle - 49</v>
      </c>
      <c r="B617" s="11">
        <v>210049</v>
      </c>
      <c r="C617" s="11">
        <v>157</v>
      </c>
      <c r="D617" s="11">
        <v>1</v>
      </c>
      <c r="E617" s="11">
        <f t="shared" si="40"/>
        <v>158</v>
      </c>
      <c r="F617" s="24">
        <f t="shared" si="41"/>
        <v>40</v>
      </c>
      <c r="G617" s="11">
        <f t="shared" si="38"/>
        <v>198</v>
      </c>
    </row>
    <row r="618" spans="1:7" x14ac:dyDescent="0.25">
      <c r="A618" s="22" t="str">
        <f t="shared" si="39"/>
        <v>City of New Rochelle - 50</v>
      </c>
      <c r="B618" s="11">
        <v>210050</v>
      </c>
      <c r="C618" s="11">
        <v>143</v>
      </c>
      <c r="D618" s="11">
        <v>0</v>
      </c>
      <c r="E618" s="11">
        <f t="shared" si="40"/>
        <v>143</v>
      </c>
      <c r="F618" s="24">
        <f t="shared" si="41"/>
        <v>65</v>
      </c>
      <c r="G618" s="11">
        <f t="shared" si="38"/>
        <v>208</v>
      </c>
    </row>
    <row r="619" spans="1:7" x14ac:dyDescent="0.25">
      <c r="A619" s="22" t="str">
        <f t="shared" si="39"/>
        <v>City of New Rochelle - 51</v>
      </c>
      <c r="B619" s="11">
        <v>210051</v>
      </c>
      <c r="C619" s="11">
        <v>57</v>
      </c>
      <c r="D619" s="11">
        <v>0</v>
      </c>
      <c r="E619" s="11">
        <f t="shared" si="40"/>
        <v>57</v>
      </c>
      <c r="F619" s="24">
        <f t="shared" si="41"/>
        <v>21</v>
      </c>
      <c r="G619" s="11">
        <f t="shared" si="38"/>
        <v>78</v>
      </c>
    </row>
    <row r="620" spans="1:7" x14ac:dyDescent="0.25">
      <c r="A620" s="22" t="str">
        <f t="shared" si="39"/>
        <v>City of New Rochelle - 52</v>
      </c>
      <c r="B620" s="11">
        <v>210052</v>
      </c>
      <c r="C620" s="11">
        <v>161</v>
      </c>
      <c r="D620" s="11">
        <v>0</v>
      </c>
      <c r="E620" s="11">
        <f t="shared" si="40"/>
        <v>161</v>
      </c>
      <c r="F620" s="24">
        <f t="shared" si="41"/>
        <v>82</v>
      </c>
      <c r="G620" s="11">
        <f t="shared" si="38"/>
        <v>243</v>
      </c>
    </row>
    <row r="621" spans="1:7" x14ac:dyDescent="0.25">
      <c r="A621" s="22" t="str">
        <f t="shared" si="39"/>
        <v>City of New Rochelle - 53</v>
      </c>
      <c r="B621" s="11">
        <v>210053</v>
      </c>
      <c r="C621" s="11">
        <v>127</v>
      </c>
      <c r="D621" s="11">
        <v>0</v>
      </c>
      <c r="E621" s="11">
        <f t="shared" si="40"/>
        <v>127</v>
      </c>
      <c r="F621" s="24">
        <f t="shared" si="41"/>
        <v>78</v>
      </c>
      <c r="G621" s="11">
        <f t="shared" si="38"/>
        <v>205</v>
      </c>
    </row>
    <row r="622" spans="1:7" x14ac:dyDescent="0.25">
      <c r="A622" s="22" t="str">
        <f t="shared" si="39"/>
        <v>City of New Rochelle - 54</v>
      </c>
      <c r="B622" s="11">
        <v>210054</v>
      </c>
      <c r="C622" s="11">
        <v>106</v>
      </c>
      <c r="D622" s="11">
        <v>0</v>
      </c>
      <c r="E622" s="11">
        <f t="shared" si="40"/>
        <v>106</v>
      </c>
      <c r="F622" s="24">
        <f t="shared" si="41"/>
        <v>51</v>
      </c>
      <c r="G622" s="11">
        <f t="shared" si="38"/>
        <v>157</v>
      </c>
    </row>
    <row r="623" spans="1:7" x14ac:dyDescent="0.25">
      <c r="A623" s="22" t="str">
        <f t="shared" si="39"/>
        <v>City of New Rochelle - 55</v>
      </c>
      <c r="B623" s="11">
        <v>210055</v>
      </c>
      <c r="C623" s="11">
        <v>3</v>
      </c>
      <c r="D623" s="11">
        <v>0</v>
      </c>
      <c r="E623" s="11">
        <f t="shared" si="40"/>
        <v>3</v>
      </c>
      <c r="F623" s="24">
        <f t="shared" si="41"/>
        <v>2</v>
      </c>
      <c r="G623" s="11">
        <f t="shared" si="38"/>
        <v>5</v>
      </c>
    </row>
    <row r="624" spans="1:7" x14ac:dyDescent="0.25">
      <c r="A624" s="22" t="str">
        <f t="shared" si="39"/>
        <v>City of New Rochelle - 56</v>
      </c>
      <c r="B624" s="11">
        <v>210056</v>
      </c>
      <c r="C624" s="11">
        <v>38</v>
      </c>
      <c r="D624" s="11">
        <v>0</v>
      </c>
      <c r="E624" s="11">
        <f t="shared" si="40"/>
        <v>38</v>
      </c>
      <c r="F624" s="24">
        <f t="shared" si="41"/>
        <v>25</v>
      </c>
      <c r="G624" s="11">
        <f t="shared" si="38"/>
        <v>63</v>
      </c>
    </row>
    <row r="625" spans="1:7" x14ac:dyDescent="0.25">
      <c r="A625" s="22" t="str">
        <f t="shared" si="39"/>
        <v>City of New Rochelle - 57</v>
      </c>
      <c r="B625" s="11">
        <v>210057</v>
      </c>
      <c r="C625" s="11">
        <v>282</v>
      </c>
      <c r="D625" s="11">
        <v>0</v>
      </c>
      <c r="E625" s="11">
        <f t="shared" si="40"/>
        <v>282</v>
      </c>
      <c r="F625" s="24">
        <f t="shared" si="41"/>
        <v>36</v>
      </c>
      <c r="G625" s="11">
        <f t="shared" si="38"/>
        <v>318</v>
      </c>
    </row>
    <row r="626" spans="1:7" x14ac:dyDescent="0.25">
      <c r="A626" s="22" t="str">
        <f t="shared" si="39"/>
        <v>City of New Rochelle - 58</v>
      </c>
      <c r="B626" s="11">
        <v>210058</v>
      </c>
      <c r="C626" s="11">
        <v>183</v>
      </c>
      <c r="D626" s="11">
        <v>0</v>
      </c>
      <c r="E626" s="11">
        <f t="shared" si="40"/>
        <v>183</v>
      </c>
      <c r="F626" s="24">
        <f t="shared" si="41"/>
        <v>52</v>
      </c>
      <c r="G626" s="11">
        <f t="shared" si="38"/>
        <v>235</v>
      </c>
    </row>
    <row r="627" spans="1:7" x14ac:dyDescent="0.25">
      <c r="A627" s="22" t="str">
        <f t="shared" si="39"/>
        <v>City of New Rochelle - 59</v>
      </c>
      <c r="B627" s="11">
        <v>210059</v>
      </c>
      <c r="C627" s="11">
        <v>260</v>
      </c>
      <c r="D627" s="11">
        <v>0</v>
      </c>
      <c r="E627" s="11">
        <f t="shared" si="40"/>
        <v>260</v>
      </c>
      <c r="F627" s="24">
        <f t="shared" si="41"/>
        <v>71</v>
      </c>
      <c r="G627" s="11">
        <f t="shared" si="38"/>
        <v>331</v>
      </c>
    </row>
    <row r="628" spans="1:7" x14ac:dyDescent="0.25">
      <c r="A628" s="22" t="str">
        <f t="shared" si="39"/>
        <v>City of New Rochelle - 60</v>
      </c>
      <c r="B628" s="11">
        <v>210060</v>
      </c>
      <c r="C628" s="11">
        <v>153</v>
      </c>
      <c r="D628" s="11">
        <v>0</v>
      </c>
      <c r="E628" s="11">
        <f t="shared" si="40"/>
        <v>153</v>
      </c>
      <c r="F628" s="24">
        <f t="shared" si="41"/>
        <v>25</v>
      </c>
      <c r="G628" s="11">
        <f t="shared" si="38"/>
        <v>178</v>
      </c>
    </row>
    <row r="629" spans="1:7" x14ac:dyDescent="0.25">
      <c r="A629" s="22" t="str">
        <f t="shared" si="39"/>
        <v>City of New Rochelle - 61</v>
      </c>
      <c r="B629" s="11">
        <v>210061</v>
      </c>
      <c r="C629" s="11">
        <v>109</v>
      </c>
      <c r="D629" s="11">
        <v>0</v>
      </c>
      <c r="E629" s="11">
        <f t="shared" si="40"/>
        <v>109</v>
      </c>
      <c r="F629" s="24">
        <f t="shared" si="41"/>
        <v>73</v>
      </c>
      <c r="G629" s="11">
        <f t="shared" si="38"/>
        <v>182</v>
      </c>
    </row>
    <row r="630" spans="1:7" x14ac:dyDescent="0.25">
      <c r="A630" s="22" t="str">
        <f t="shared" si="39"/>
        <v>City of New Rochelle - 63</v>
      </c>
      <c r="B630" s="11">
        <v>210063</v>
      </c>
      <c r="C630" s="11">
        <v>240</v>
      </c>
      <c r="D630" s="11">
        <v>1</v>
      </c>
      <c r="E630" s="11">
        <f t="shared" si="40"/>
        <v>241</v>
      </c>
      <c r="F630" s="24">
        <f t="shared" si="41"/>
        <v>71</v>
      </c>
      <c r="G630" s="11">
        <f t="shared" si="38"/>
        <v>312</v>
      </c>
    </row>
    <row r="631" spans="1:7" x14ac:dyDescent="0.25">
      <c r="A631" s="22" t="str">
        <f t="shared" si="39"/>
        <v>City of New Rochelle - 64</v>
      </c>
      <c r="B631" s="11">
        <v>210064</v>
      </c>
      <c r="C631" s="11">
        <v>137</v>
      </c>
      <c r="D631" s="11">
        <v>0</v>
      </c>
      <c r="E631" s="11">
        <f t="shared" si="40"/>
        <v>137</v>
      </c>
      <c r="F631" s="24">
        <f t="shared" si="41"/>
        <v>48</v>
      </c>
      <c r="G631" s="11">
        <f t="shared" si="38"/>
        <v>185</v>
      </c>
    </row>
    <row r="632" spans="1:7" x14ac:dyDescent="0.25">
      <c r="A632" s="22" t="str">
        <f t="shared" si="39"/>
        <v>City of New Rochelle - 65</v>
      </c>
      <c r="B632" s="11">
        <v>210065</v>
      </c>
      <c r="C632" s="11">
        <v>133</v>
      </c>
      <c r="D632" s="11">
        <v>0</v>
      </c>
      <c r="E632" s="11">
        <f t="shared" si="40"/>
        <v>133</v>
      </c>
      <c r="F632" s="24">
        <f t="shared" si="41"/>
        <v>63</v>
      </c>
      <c r="G632" s="11">
        <f t="shared" si="38"/>
        <v>196</v>
      </c>
    </row>
    <row r="633" spans="1:7" x14ac:dyDescent="0.25">
      <c r="A633" s="22" t="str">
        <f t="shared" si="39"/>
        <v>City of New Rochelle - 66</v>
      </c>
      <c r="B633" s="11">
        <v>210066</v>
      </c>
      <c r="C633" s="11">
        <v>57</v>
      </c>
      <c r="D633" s="11">
        <v>0</v>
      </c>
      <c r="E633" s="11">
        <f t="shared" si="40"/>
        <v>57</v>
      </c>
      <c r="F633" s="24">
        <f t="shared" si="41"/>
        <v>16</v>
      </c>
      <c r="G633" s="11">
        <f t="shared" si="38"/>
        <v>73</v>
      </c>
    </row>
    <row r="634" spans="1:7" x14ac:dyDescent="0.25">
      <c r="A634" s="22" t="str">
        <f t="shared" si="39"/>
        <v>City of New Rochelle - 67</v>
      </c>
      <c r="B634" s="11">
        <v>210067</v>
      </c>
      <c r="C634" s="11">
        <v>205</v>
      </c>
      <c r="D634" s="11">
        <v>0</v>
      </c>
      <c r="E634" s="11">
        <f t="shared" si="40"/>
        <v>205</v>
      </c>
      <c r="F634" s="24">
        <f t="shared" si="41"/>
        <v>146</v>
      </c>
      <c r="G634" s="11">
        <f t="shared" si="38"/>
        <v>351</v>
      </c>
    </row>
    <row r="635" spans="1:7" x14ac:dyDescent="0.25">
      <c r="A635" s="22" t="str">
        <f t="shared" si="39"/>
        <v>City of New Rochelle - 68</v>
      </c>
      <c r="B635" s="11">
        <v>210068</v>
      </c>
      <c r="C635" s="11">
        <v>146</v>
      </c>
      <c r="D635" s="11">
        <v>0</v>
      </c>
      <c r="E635" s="11">
        <f t="shared" si="40"/>
        <v>146</v>
      </c>
      <c r="F635" s="24">
        <f t="shared" si="41"/>
        <v>85</v>
      </c>
      <c r="G635" s="11">
        <f t="shared" si="38"/>
        <v>231</v>
      </c>
    </row>
    <row r="636" spans="1:7" x14ac:dyDescent="0.25">
      <c r="A636" s="22" t="str">
        <f t="shared" si="39"/>
        <v>City of New Rochelle - 69</v>
      </c>
      <c r="B636" s="11">
        <v>210069</v>
      </c>
      <c r="C636" s="11">
        <v>253</v>
      </c>
      <c r="D636" s="11">
        <v>0</v>
      </c>
      <c r="E636" s="11">
        <f t="shared" si="40"/>
        <v>253</v>
      </c>
      <c r="F636" s="24">
        <f t="shared" si="41"/>
        <v>201</v>
      </c>
      <c r="G636" s="11">
        <f t="shared" si="38"/>
        <v>454</v>
      </c>
    </row>
    <row r="637" spans="1:7" x14ac:dyDescent="0.25">
      <c r="A637" s="22" t="str">
        <f t="shared" si="39"/>
        <v>City of New Rochelle - 70</v>
      </c>
      <c r="B637" s="11">
        <v>210070</v>
      </c>
      <c r="C637" s="11">
        <v>9</v>
      </c>
      <c r="D637" s="11">
        <v>0</v>
      </c>
      <c r="E637" s="11">
        <f t="shared" si="40"/>
        <v>9</v>
      </c>
      <c r="F637" s="24">
        <f t="shared" si="41"/>
        <v>1</v>
      </c>
      <c r="G637" s="11">
        <f t="shared" si="38"/>
        <v>10</v>
      </c>
    </row>
    <row r="638" spans="1:7" x14ac:dyDescent="0.25">
      <c r="A638" s="22" t="str">
        <f t="shared" si="39"/>
        <v>City of New Rochelle - 71</v>
      </c>
      <c r="B638" s="11">
        <v>210071</v>
      </c>
      <c r="C638" s="11">
        <v>150</v>
      </c>
      <c r="D638" s="11">
        <v>0</v>
      </c>
      <c r="E638" s="11">
        <f t="shared" si="40"/>
        <v>150</v>
      </c>
      <c r="F638" s="24">
        <f t="shared" si="41"/>
        <v>115</v>
      </c>
      <c r="G638" s="11">
        <f t="shared" si="38"/>
        <v>265</v>
      </c>
    </row>
    <row r="639" spans="1:7" x14ac:dyDescent="0.25">
      <c r="A639" s="22" t="str">
        <f t="shared" si="39"/>
        <v>City of New Rochelle - 72</v>
      </c>
      <c r="B639" s="11">
        <v>210072</v>
      </c>
      <c r="C639" s="11">
        <v>92</v>
      </c>
      <c r="D639" s="11">
        <v>0</v>
      </c>
      <c r="E639" s="11">
        <f t="shared" si="40"/>
        <v>92</v>
      </c>
      <c r="F639" s="24">
        <f t="shared" si="41"/>
        <v>32</v>
      </c>
      <c r="G639" s="11">
        <f t="shared" si="38"/>
        <v>124</v>
      </c>
    </row>
    <row r="640" spans="1:7" x14ac:dyDescent="0.25">
      <c r="A640" s="22" t="str">
        <f t="shared" si="39"/>
        <v>City of New Rochelle - 73</v>
      </c>
      <c r="B640" s="11">
        <v>210073</v>
      </c>
      <c r="C640" s="11">
        <v>227</v>
      </c>
      <c r="D640" s="11">
        <v>0</v>
      </c>
      <c r="E640" s="11">
        <f t="shared" si="40"/>
        <v>227</v>
      </c>
      <c r="F640" s="24">
        <f t="shared" si="41"/>
        <v>213</v>
      </c>
      <c r="G640" s="11">
        <f t="shared" si="38"/>
        <v>440</v>
      </c>
    </row>
    <row r="641" spans="1:7" x14ac:dyDescent="0.25">
      <c r="A641" s="22" t="str">
        <f t="shared" si="39"/>
        <v>City of New Rochelle - 74</v>
      </c>
      <c r="B641" s="11">
        <v>210074</v>
      </c>
      <c r="C641" s="11">
        <v>309</v>
      </c>
      <c r="D641" s="11">
        <v>0</v>
      </c>
      <c r="E641" s="11">
        <f t="shared" si="40"/>
        <v>309</v>
      </c>
      <c r="F641" s="24">
        <f t="shared" si="41"/>
        <v>235</v>
      </c>
      <c r="G641" s="11">
        <f t="shared" si="38"/>
        <v>544</v>
      </c>
    </row>
    <row r="642" spans="1:7" x14ac:dyDescent="0.25">
      <c r="A642" s="22" t="str">
        <f t="shared" si="39"/>
        <v>City of New Rochelle - 75</v>
      </c>
      <c r="B642" s="11">
        <v>210075</v>
      </c>
      <c r="C642" s="11">
        <v>33</v>
      </c>
      <c r="D642" s="11">
        <v>0</v>
      </c>
      <c r="E642" s="11">
        <f t="shared" si="40"/>
        <v>33</v>
      </c>
      <c r="F642" s="24">
        <f t="shared" si="41"/>
        <v>5</v>
      </c>
      <c r="G642" s="11">
        <f t="shared" si="38"/>
        <v>38</v>
      </c>
    </row>
    <row r="643" spans="1:7" x14ac:dyDescent="0.25">
      <c r="A643" s="22" t="str">
        <f t="shared" si="39"/>
        <v>City of New Rochelle - 76</v>
      </c>
      <c r="B643" s="11">
        <v>210076</v>
      </c>
      <c r="C643" s="11">
        <v>0</v>
      </c>
      <c r="D643" s="11">
        <v>0</v>
      </c>
      <c r="E643" s="11">
        <f t="shared" si="40"/>
        <v>0</v>
      </c>
      <c r="F643" s="24">
        <f t="shared" si="41"/>
        <v>0</v>
      </c>
      <c r="G643" s="11">
        <f t="shared" si="38"/>
        <v>0</v>
      </c>
    </row>
    <row r="644" spans="1:7" x14ac:dyDescent="0.25">
      <c r="A644" s="22" t="str">
        <f t="shared" si="39"/>
        <v>City of New Rochelle - 77</v>
      </c>
      <c r="B644" s="11">
        <v>210077</v>
      </c>
      <c r="C644" s="11">
        <v>0</v>
      </c>
      <c r="D644" s="11">
        <v>0</v>
      </c>
      <c r="E644" s="11">
        <f t="shared" si="40"/>
        <v>0</v>
      </c>
      <c r="F644" s="24">
        <f t="shared" si="41"/>
        <v>0</v>
      </c>
      <c r="G644" s="11">
        <f t="shared" si="38"/>
        <v>0</v>
      </c>
    </row>
    <row r="645" spans="1:7" x14ac:dyDescent="0.25">
      <c r="A645" s="22" t="str">
        <f t="shared" si="39"/>
        <v>City of New Rochelle - 78</v>
      </c>
      <c r="B645" s="11">
        <v>210078</v>
      </c>
      <c r="C645" s="11">
        <v>134</v>
      </c>
      <c r="D645" s="11">
        <v>3</v>
      </c>
      <c r="E645" s="11">
        <f t="shared" si="40"/>
        <v>137</v>
      </c>
      <c r="F645" s="24">
        <f t="shared" si="41"/>
        <v>53</v>
      </c>
      <c r="G645" s="11">
        <f t="shared" si="38"/>
        <v>190</v>
      </c>
    </row>
    <row r="646" spans="1:7" ht="13.8" thickBot="1" x14ac:dyDescent="0.3">
      <c r="A646" s="18" t="str">
        <f t="shared" si="39"/>
        <v>City of New Rochelle - 79</v>
      </c>
      <c r="B646" s="19">
        <v>210079</v>
      </c>
      <c r="C646" s="19">
        <v>0</v>
      </c>
      <c r="D646" s="19">
        <v>0</v>
      </c>
      <c r="E646" s="19">
        <f t="shared" si="40"/>
        <v>0</v>
      </c>
      <c r="F646" s="26">
        <f t="shared" si="41"/>
        <v>0</v>
      </c>
      <c r="G646" s="19">
        <f t="shared" si="38"/>
        <v>0</v>
      </c>
    </row>
    <row r="647" spans="1:7" x14ac:dyDescent="0.25">
      <c r="A647" s="22"/>
      <c r="B647" s="11" t="s">
        <v>977</v>
      </c>
      <c r="C647" s="11">
        <f>SUM(C571:C646)</f>
        <v>14757</v>
      </c>
      <c r="D647" s="11">
        <f>SUM(D571:D646)</f>
        <v>62</v>
      </c>
      <c r="E647" s="11">
        <f>SUM(E571:E646)</f>
        <v>14819</v>
      </c>
      <c r="F647" s="11">
        <f>SUM(F571:F646)</f>
        <v>8129</v>
      </c>
      <c r="G647" s="11">
        <f>SUM(G571:G646)</f>
        <v>22948</v>
      </c>
    </row>
    <row r="648" spans="1:7" x14ac:dyDescent="0.25">
      <c r="A648" s="22" t="str">
        <f t="shared" si="39"/>
        <v>City of Peekskill - 1</v>
      </c>
      <c r="B648" s="11">
        <v>220001</v>
      </c>
      <c r="C648" s="11">
        <v>241</v>
      </c>
      <c r="D648" s="11">
        <v>1</v>
      </c>
      <c r="E648" s="11">
        <f t="shared" si="40"/>
        <v>242</v>
      </c>
      <c r="F648" s="24">
        <f t="shared" si="41"/>
        <v>68</v>
      </c>
      <c r="G648" s="11">
        <f t="shared" si="38"/>
        <v>310</v>
      </c>
    </row>
    <row r="649" spans="1:7" x14ac:dyDescent="0.25">
      <c r="A649" s="22" t="str">
        <f t="shared" si="39"/>
        <v>City of Peekskill - 2</v>
      </c>
      <c r="B649" s="11">
        <v>220002</v>
      </c>
      <c r="C649" s="11">
        <v>193</v>
      </c>
      <c r="D649" s="11">
        <v>0</v>
      </c>
      <c r="E649" s="11">
        <f t="shared" si="40"/>
        <v>193</v>
      </c>
      <c r="F649" s="24">
        <f t="shared" si="41"/>
        <v>64</v>
      </c>
      <c r="G649" s="11">
        <f t="shared" si="38"/>
        <v>257</v>
      </c>
    </row>
    <row r="650" spans="1:7" x14ac:dyDescent="0.25">
      <c r="A650" s="22" t="str">
        <f t="shared" si="39"/>
        <v>City of Peekskill - 3</v>
      </c>
      <c r="B650" s="11">
        <v>220003</v>
      </c>
      <c r="C650" s="11">
        <v>127</v>
      </c>
      <c r="D650" s="11">
        <v>1</v>
      </c>
      <c r="E650" s="11">
        <f t="shared" si="40"/>
        <v>128</v>
      </c>
      <c r="F650" s="24">
        <f t="shared" si="41"/>
        <v>39</v>
      </c>
      <c r="G650" s="11">
        <f t="shared" si="38"/>
        <v>167</v>
      </c>
    </row>
    <row r="651" spans="1:7" x14ac:dyDescent="0.25">
      <c r="A651" s="22" t="str">
        <f t="shared" si="39"/>
        <v>City of Peekskill - 4</v>
      </c>
      <c r="B651" s="11">
        <v>220004</v>
      </c>
      <c r="C651" s="11">
        <v>218</v>
      </c>
      <c r="D651" s="11">
        <v>2</v>
      </c>
      <c r="E651" s="11">
        <f t="shared" si="40"/>
        <v>220</v>
      </c>
      <c r="F651" s="24">
        <f t="shared" si="41"/>
        <v>87</v>
      </c>
      <c r="G651" s="11">
        <f t="shared" si="38"/>
        <v>307</v>
      </c>
    </row>
    <row r="652" spans="1:7" x14ac:dyDescent="0.25">
      <c r="A652" s="22" t="str">
        <f t="shared" si="39"/>
        <v>City of Peekskill - 5</v>
      </c>
      <c r="B652" s="11">
        <v>220005</v>
      </c>
      <c r="C652" s="11">
        <v>212</v>
      </c>
      <c r="D652" s="11">
        <v>1</v>
      </c>
      <c r="E652" s="11">
        <f t="shared" si="40"/>
        <v>213</v>
      </c>
      <c r="F652" s="24">
        <f t="shared" si="41"/>
        <v>104</v>
      </c>
      <c r="G652" s="11">
        <f t="shared" si="38"/>
        <v>317</v>
      </c>
    </row>
    <row r="653" spans="1:7" x14ac:dyDescent="0.25">
      <c r="A653" s="22" t="str">
        <f t="shared" si="39"/>
        <v>City of Peekskill - 6</v>
      </c>
      <c r="B653" s="11">
        <v>220006</v>
      </c>
      <c r="C653" s="11">
        <v>77</v>
      </c>
      <c r="D653" s="11">
        <v>0</v>
      </c>
      <c r="E653" s="11">
        <f t="shared" si="40"/>
        <v>77</v>
      </c>
      <c r="F653" s="24">
        <f t="shared" si="41"/>
        <v>23</v>
      </c>
      <c r="G653" s="11">
        <f t="shared" si="38"/>
        <v>100</v>
      </c>
    </row>
    <row r="654" spans="1:7" x14ac:dyDescent="0.25">
      <c r="A654" s="22" t="str">
        <f t="shared" si="39"/>
        <v>City of Peekskill - 7</v>
      </c>
      <c r="B654" s="11">
        <v>220007</v>
      </c>
      <c r="C654" s="11">
        <v>150</v>
      </c>
      <c r="D654" s="11">
        <v>0</v>
      </c>
      <c r="E654" s="11">
        <f t="shared" si="40"/>
        <v>150</v>
      </c>
      <c r="F654" s="24">
        <f t="shared" si="41"/>
        <v>103</v>
      </c>
      <c r="G654" s="11">
        <f t="shared" si="38"/>
        <v>253</v>
      </c>
    </row>
    <row r="655" spans="1:7" x14ac:dyDescent="0.25">
      <c r="A655" s="22" t="str">
        <f t="shared" si="39"/>
        <v>City of Peekskill - 8</v>
      </c>
      <c r="B655" s="11">
        <v>220008</v>
      </c>
      <c r="C655" s="11">
        <v>198</v>
      </c>
      <c r="D655" s="11">
        <v>0</v>
      </c>
      <c r="E655" s="11">
        <f t="shared" si="40"/>
        <v>198</v>
      </c>
      <c r="F655" s="24">
        <f t="shared" si="41"/>
        <v>59</v>
      </c>
      <c r="G655" s="11">
        <f t="shared" si="38"/>
        <v>257</v>
      </c>
    </row>
    <row r="656" spans="1:7" x14ac:dyDescent="0.25">
      <c r="A656" s="22" t="str">
        <f t="shared" si="39"/>
        <v>City of Peekskill - 9</v>
      </c>
      <c r="B656" s="11">
        <v>220009</v>
      </c>
      <c r="C656" s="11">
        <v>242</v>
      </c>
      <c r="D656" s="11">
        <v>2</v>
      </c>
      <c r="E656" s="11">
        <f t="shared" si="40"/>
        <v>244</v>
      </c>
      <c r="F656" s="24">
        <f t="shared" si="41"/>
        <v>86</v>
      </c>
      <c r="G656" s="11">
        <f t="shared" si="38"/>
        <v>330</v>
      </c>
    </row>
    <row r="657" spans="1:7" x14ac:dyDescent="0.25">
      <c r="A657" s="22" t="str">
        <f t="shared" si="39"/>
        <v>City of Peekskill - 10</v>
      </c>
      <c r="B657" s="11">
        <v>220010</v>
      </c>
      <c r="C657" s="11">
        <v>258</v>
      </c>
      <c r="D657" s="11">
        <v>1</v>
      </c>
      <c r="E657" s="11">
        <f t="shared" si="40"/>
        <v>259</v>
      </c>
      <c r="F657" s="24">
        <f t="shared" si="41"/>
        <v>136</v>
      </c>
      <c r="G657" s="11">
        <f t="shared" si="38"/>
        <v>395</v>
      </c>
    </row>
    <row r="658" spans="1:7" x14ac:dyDescent="0.25">
      <c r="A658" s="22" t="str">
        <f t="shared" si="39"/>
        <v>City of Peekskill - 11</v>
      </c>
      <c r="B658" s="11">
        <v>220011</v>
      </c>
      <c r="C658" s="11">
        <v>297</v>
      </c>
      <c r="D658" s="11">
        <v>1</v>
      </c>
      <c r="E658" s="11">
        <f t="shared" si="40"/>
        <v>298</v>
      </c>
      <c r="F658" s="24">
        <f t="shared" si="41"/>
        <v>136</v>
      </c>
      <c r="G658" s="11">
        <f t="shared" si="38"/>
        <v>434</v>
      </c>
    </row>
    <row r="659" spans="1:7" x14ac:dyDescent="0.25">
      <c r="A659" s="22" t="str">
        <f t="shared" si="39"/>
        <v>City of Peekskill - 13</v>
      </c>
      <c r="B659" s="11">
        <v>220013</v>
      </c>
      <c r="C659" s="11">
        <v>243</v>
      </c>
      <c r="D659" s="11">
        <v>2</v>
      </c>
      <c r="E659" s="11">
        <f t="shared" si="40"/>
        <v>245</v>
      </c>
      <c r="F659" s="24">
        <f t="shared" si="41"/>
        <v>152</v>
      </c>
      <c r="G659" s="11">
        <f t="shared" si="38"/>
        <v>397</v>
      </c>
    </row>
    <row r="660" spans="1:7" x14ac:dyDescent="0.25">
      <c r="A660" s="22" t="str">
        <f t="shared" si="39"/>
        <v>City of Peekskill - 14</v>
      </c>
      <c r="B660" s="11">
        <v>220014</v>
      </c>
      <c r="C660" s="11">
        <v>95</v>
      </c>
      <c r="D660" s="11">
        <v>0</v>
      </c>
      <c r="E660" s="11">
        <f t="shared" si="40"/>
        <v>95</v>
      </c>
      <c r="F660" s="24">
        <f t="shared" si="41"/>
        <v>57</v>
      </c>
      <c r="G660" s="11">
        <f t="shared" si="38"/>
        <v>152</v>
      </c>
    </row>
    <row r="661" spans="1:7" x14ac:dyDescent="0.25">
      <c r="A661" s="22" t="str">
        <f t="shared" si="39"/>
        <v>City of Peekskill - 15</v>
      </c>
      <c r="B661" s="11">
        <v>220015</v>
      </c>
      <c r="C661" s="11">
        <v>154</v>
      </c>
      <c r="D661" s="11">
        <v>1</v>
      </c>
      <c r="E661" s="11">
        <f t="shared" si="40"/>
        <v>155</v>
      </c>
      <c r="F661" s="24">
        <f t="shared" si="41"/>
        <v>80</v>
      </c>
      <c r="G661" s="11">
        <f t="shared" si="38"/>
        <v>235</v>
      </c>
    </row>
    <row r="662" spans="1:7" x14ac:dyDescent="0.25">
      <c r="A662" s="22" t="str">
        <f t="shared" si="39"/>
        <v>City of Peekskill - 16</v>
      </c>
      <c r="B662" s="11">
        <v>220016</v>
      </c>
      <c r="C662" s="11">
        <v>310</v>
      </c>
      <c r="D662" s="11">
        <v>0</v>
      </c>
      <c r="E662" s="11">
        <f t="shared" si="40"/>
        <v>310</v>
      </c>
      <c r="F662" s="24">
        <f t="shared" si="41"/>
        <v>169</v>
      </c>
      <c r="G662" s="11">
        <f t="shared" si="38"/>
        <v>479</v>
      </c>
    </row>
    <row r="663" spans="1:7" x14ac:dyDescent="0.25">
      <c r="A663" s="22" t="str">
        <f t="shared" si="39"/>
        <v>City of Peekskill - 17</v>
      </c>
      <c r="B663" s="11">
        <v>220017</v>
      </c>
      <c r="C663" s="11">
        <v>232</v>
      </c>
      <c r="D663" s="11">
        <v>0</v>
      </c>
      <c r="E663" s="11">
        <f t="shared" si="40"/>
        <v>232</v>
      </c>
      <c r="F663" s="24">
        <f t="shared" si="41"/>
        <v>70</v>
      </c>
      <c r="G663" s="11">
        <f t="shared" si="38"/>
        <v>302</v>
      </c>
    </row>
    <row r="664" spans="1:7" x14ac:dyDescent="0.25">
      <c r="A664" s="22" t="str">
        <f t="shared" si="39"/>
        <v>City of Peekskill - 18</v>
      </c>
      <c r="B664" s="11">
        <v>220018</v>
      </c>
      <c r="C664" s="11">
        <v>107</v>
      </c>
      <c r="D664" s="11">
        <v>0</v>
      </c>
      <c r="E664" s="11">
        <f t="shared" si="40"/>
        <v>107</v>
      </c>
      <c r="F664" s="24">
        <f t="shared" si="41"/>
        <v>40</v>
      </c>
      <c r="G664" s="11">
        <f t="shared" ref="G664:G729" si="42">VLOOKUP(B664,KEY,2,FALSE)</f>
        <v>147</v>
      </c>
    </row>
    <row r="665" spans="1:7" x14ac:dyDescent="0.25">
      <c r="A665" s="22" t="str">
        <f t="shared" si="39"/>
        <v>City of Peekskill - 19</v>
      </c>
      <c r="B665" s="11">
        <v>220019</v>
      </c>
      <c r="C665" s="11">
        <v>379</v>
      </c>
      <c r="D665" s="11">
        <v>3</v>
      </c>
      <c r="E665" s="11">
        <f t="shared" si="40"/>
        <v>382</v>
      </c>
      <c r="F665" s="24">
        <f t="shared" si="41"/>
        <v>198</v>
      </c>
      <c r="G665" s="11">
        <f t="shared" si="42"/>
        <v>580</v>
      </c>
    </row>
    <row r="666" spans="1:7" x14ac:dyDescent="0.25">
      <c r="A666" s="22" t="str">
        <f t="shared" ref="A666:A731" si="43">VLOOKUP(B666,KEY,3,FALSE)</f>
        <v>City of Peekskill - 20</v>
      </c>
      <c r="B666" s="11">
        <v>220020</v>
      </c>
      <c r="C666" s="11">
        <v>63</v>
      </c>
      <c r="D666" s="11">
        <v>1</v>
      </c>
      <c r="E666" s="11">
        <f t="shared" si="40"/>
        <v>64</v>
      </c>
      <c r="F666" s="24">
        <f t="shared" si="41"/>
        <v>51</v>
      </c>
      <c r="G666" s="11">
        <f t="shared" si="42"/>
        <v>115</v>
      </c>
    </row>
    <row r="667" spans="1:7" x14ac:dyDescent="0.25">
      <c r="A667" s="22" t="str">
        <f t="shared" si="43"/>
        <v>City of Peekskill - 21</v>
      </c>
      <c r="B667" s="11">
        <v>220021</v>
      </c>
      <c r="C667" s="11">
        <v>208</v>
      </c>
      <c r="D667" s="11">
        <v>0</v>
      </c>
      <c r="E667" s="11">
        <f t="shared" si="40"/>
        <v>208</v>
      </c>
      <c r="F667" s="24">
        <f t="shared" si="41"/>
        <v>107</v>
      </c>
      <c r="G667" s="11">
        <f t="shared" si="42"/>
        <v>315</v>
      </c>
    </row>
    <row r="668" spans="1:7" x14ac:dyDescent="0.25">
      <c r="A668" s="22" t="str">
        <f t="shared" si="43"/>
        <v>City of Peekskill - 22</v>
      </c>
      <c r="B668" s="11">
        <v>220022</v>
      </c>
      <c r="C668" s="11">
        <v>178</v>
      </c>
      <c r="D668" s="11">
        <v>0</v>
      </c>
      <c r="E668" s="11">
        <f t="shared" si="40"/>
        <v>178</v>
      </c>
      <c r="F668" s="24">
        <f t="shared" si="41"/>
        <v>64</v>
      </c>
      <c r="G668" s="11">
        <f t="shared" si="42"/>
        <v>242</v>
      </c>
    </row>
    <row r="669" spans="1:7" ht="13.8" thickBot="1" x14ac:dyDescent="0.3">
      <c r="A669" s="18" t="str">
        <f t="shared" si="43"/>
        <v>City of Peekskill - 23</v>
      </c>
      <c r="B669" s="19">
        <v>220023</v>
      </c>
      <c r="C669" s="19">
        <v>183</v>
      </c>
      <c r="D669" s="19">
        <v>1</v>
      </c>
      <c r="E669" s="19">
        <f t="shared" si="40"/>
        <v>184</v>
      </c>
      <c r="F669" s="26">
        <f t="shared" si="41"/>
        <v>96</v>
      </c>
      <c r="G669" s="19">
        <f t="shared" si="42"/>
        <v>280</v>
      </c>
    </row>
    <row r="670" spans="1:7" x14ac:dyDescent="0.25">
      <c r="A670" s="22"/>
      <c r="B670" s="11" t="s">
        <v>977</v>
      </c>
      <c r="C670" s="11">
        <f>SUM(C648:C669)</f>
        <v>4365</v>
      </c>
      <c r="D670" s="11">
        <f>SUM(D648:D669)</f>
        <v>17</v>
      </c>
      <c r="E670" s="11">
        <f>SUM(E648:E669)</f>
        <v>4382</v>
      </c>
      <c r="F670" s="11">
        <f>SUM(F648:F669)</f>
        <v>1989</v>
      </c>
      <c r="G670" s="11">
        <f>SUM(G648:G669)</f>
        <v>6371</v>
      </c>
    </row>
    <row r="671" spans="1:7" x14ac:dyDescent="0.25">
      <c r="A671" s="22" t="str">
        <f t="shared" si="43"/>
        <v>City of Rye - 1</v>
      </c>
      <c r="B671" s="11">
        <v>230001</v>
      </c>
      <c r="C671" s="11">
        <v>382</v>
      </c>
      <c r="D671" s="11">
        <v>3</v>
      </c>
      <c r="E671" s="11">
        <f t="shared" si="40"/>
        <v>385</v>
      </c>
      <c r="F671" s="24">
        <f t="shared" si="41"/>
        <v>212</v>
      </c>
      <c r="G671" s="11">
        <f t="shared" si="42"/>
        <v>597</v>
      </c>
    </row>
    <row r="672" spans="1:7" x14ac:dyDescent="0.25">
      <c r="A672" s="22" t="str">
        <f t="shared" si="43"/>
        <v>City of Rye - 2</v>
      </c>
      <c r="B672" s="11">
        <v>230002</v>
      </c>
      <c r="C672" s="11">
        <v>264</v>
      </c>
      <c r="D672" s="11">
        <v>2</v>
      </c>
      <c r="E672" s="11">
        <f t="shared" si="40"/>
        <v>266</v>
      </c>
      <c r="F672" s="24">
        <f t="shared" si="41"/>
        <v>165</v>
      </c>
      <c r="G672" s="11">
        <f t="shared" si="42"/>
        <v>431</v>
      </c>
    </row>
    <row r="673" spans="1:7" x14ac:dyDescent="0.25">
      <c r="A673" s="22" t="str">
        <f t="shared" si="43"/>
        <v>City of Rye - 3</v>
      </c>
      <c r="B673" s="11">
        <v>230003</v>
      </c>
      <c r="C673" s="11">
        <v>215</v>
      </c>
      <c r="D673" s="11">
        <v>0</v>
      </c>
      <c r="E673" s="11">
        <f t="shared" si="40"/>
        <v>215</v>
      </c>
      <c r="F673" s="24">
        <f t="shared" si="41"/>
        <v>156</v>
      </c>
      <c r="G673" s="11">
        <f t="shared" si="42"/>
        <v>371</v>
      </c>
    </row>
    <row r="674" spans="1:7" x14ac:dyDescent="0.25">
      <c r="A674" s="22" t="str">
        <f t="shared" si="43"/>
        <v>City of Rye - 4</v>
      </c>
      <c r="B674" s="11">
        <v>230004</v>
      </c>
      <c r="C674" s="11">
        <v>243</v>
      </c>
      <c r="D674" s="11">
        <v>0</v>
      </c>
      <c r="E674" s="11">
        <f t="shared" si="40"/>
        <v>243</v>
      </c>
      <c r="F674" s="24">
        <f t="shared" si="41"/>
        <v>181</v>
      </c>
      <c r="G674" s="11">
        <f t="shared" si="42"/>
        <v>424</v>
      </c>
    </row>
    <row r="675" spans="1:7" x14ac:dyDescent="0.25">
      <c r="A675" s="22" t="str">
        <f t="shared" si="43"/>
        <v>City of Rye - 5</v>
      </c>
      <c r="B675" s="11">
        <v>230005</v>
      </c>
      <c r="C675" s="11">
        <v>222</v>
      </c>
      <c r="D675" s="11">
        <v>1</v>
      </c>
      <c r="E675" s="11">
        <f t="shared" si="40"/>
        <v>223</v>
      </c>
      <c r="F675" s="24">
        <f t="shared" si="41"/>
        <v>183</v>
      </c>
      <c r="G675" s="11">
        <f t="shared" si="42"/>
        <v>406</v>
      </c>
    </row>
    <row r="676" spans="1:7" x14ac:dyDescent="0.25">
      <c r="A676" s="22" t="str">
        <f t="shared" si="43"/>
        <v>City of Rye - 6</v>
      </c>
      <c r="B676" s="11">
        <v>230006</v>
      </c>
      <c r="C676" s="11">
        <v>287</v>
      </c>
      <c r="D676" s="11">
        <v>0</v>
      </c>
      <c r="E676" s="11">
        <f t="shared" si="40"/>
        <v>287</v>
      </c>
      <c r="F676" s="24">
        <f t="shared" si="41"/>
        <v>163</v>
      </c>
      <c r="G676" s="11">
        <f t="shared" si="42"/>
        <v>450</v>
      </c>
    </row>
    <row r="677" spans="1:7" x14ac:dyDescent="0.25">
      <c r="A677" s="22" t="str">
        <f t="shared" si="43"/>
        <v>City of Rye - 7</v>
      </c>
      <c r="B677" s="11">
        <v>230007</v>
      </c>
      <c r="C677" s="11">
        <v>328</v>
      </c>
      <c r="D677" s="11">
        <v>1</v>
      </c>
      <c r="E677" s="11">
        <f t="shared" si="40"/>
        <v>329</v>
      </c>
      <c r="F677" s="24">
        <f t="shared" si="41"/>
        <v>218</v>
      </c>
      <c r="G677" s="11">
        <f t="shared" si="42"/>
        <v>547</v>
      </c>
    </row>
    <row r="678" spans="1:7" x14ac:dyDescent="0.25">
      <c r="A678" s="22" t="str">
        <f t="shared" si="43"/>
        <v>City of Rye - 8</v>
      </c>
      <c r="B678" s="11">
        <v>230008</v>
      </c>
      <c r="C678" s="11">
        <v>354</v>
      </c>
      <c r="D678" s="11">
        <v>1</v>
      </c>
      <c r="E678" s="11">
        <f t="shared" si="40"/>
        <v>355</v>
      </c>
      <c r="F678" s="24">
        <f t="shared" si="41"/>
        <v>220</v>
      </c>
      <c r="G678" s="11">
        <f t="shared" si="42"/>
        <v>575</v>
      </c>
    </row>
    <row r="679" spans="1:7" x14ac:dyDescent="0.25">
      <c r="A679" s="22" t="str">
        <f t="shared" si="43"/>
        <v>City of Rye - 9</v>
      </c>
      <c r="B679" s="11">
        <v>230009</v>
      </c>
      <c r="C679" s="11">
        <v>432</v>
      </c>
      <c r="D679" s="11">
        <v>4</v>
      </c>
      <c r="E679" s="11">
        <f t="shared" si="40"/>
        <v>436</v>
      </c>
      <c r="F679" s="24">
        <f t="shared" si="41"/>
        <v>291</v>
      </c>
      <c r="G679" s="11">
        <f t="shared" si="42"/>
        <v>727</v>
      </c>
    </row>
    <row r="680" spans="1:7" x14ac:dyDescent="0.25">
      <c r="A680" s="22" t="str">
        <f t="shared" si="43"/>
        <v>City of Rye - 10</v>
      </c>
      <c r="B680" s="11">
        <v>230010</v>
      </c>
      <c r="C680" s="11">
        <v>291</v>
      </c>
      <c r="D680" s="11">
        <v>2</v>
      </c>
      <c r="E680" s="11">
        <f t="shared" si="40"/>
        <v>293</v>
      </c>
      <c r="F680" s="24">
        <f t="shared" si="41"/>
        <v>171</v>
      </c>
      <c r="G680" s="11">
        <f t="shared" si="42"/>
        <v>464</v>
      </c>
    </row>
    <row r="681" spans="1:7" x14ac:dyDescent="0.25">
      <c r="A681" s="22" t="str">
        <f t="shared" si="43"/>
        <v>City of Rye - 11</v>
      </c>
      <c r="B681" s="11">
        <v>230011</v>
      </c>
      <c r="C681" s="11">
        <v>251</v>
      </c>
      <c r="D681" s="11">
        <v>0</v>
      </c>
      <c r="E681" s="11">
        <f t="shared" ref="E681:E746" si="44">SUM(C681:D681)</f>
        <v>251</v>
      </c>
      <c r="F681" s="24">
        <f t="shared" ref="F681:F746" si="45">SUM(G681-E681)</f>
        <v>184</v>
      </c>
      <c r="G681" s="11">
        <f t="shared" si="42"/>
        <v>435</v>
      </c>
    </row>
    <row r="682" spans="1:7" x14ac:dyDescent="0.25">
      <c r="A682" s="22" t="str">
        <f t="shared" si="43"/>
        <v>City of Rye - 12</v>
      </c>
      <c r="B682" s="11">
        <v>230012</v>
      </c>
      <c r="C682" s="11">
        <v>247</v>
      </c>
      <c r="D682" s="11">
        <v>0</v>
      </c>
      <c r="E682" s="11">
        <f t="shared" si="44"/>
        <v>247</v>
      </c>
      <c r="F682" s="24">
        <f t="shared" si="45"/>
        <v>161</v>
      </c>
      <c r="G682" s="11">
        <f t="shared" si="42"/>
        <v>408</v>
      </c>
    </row>
    <row r="683" spans="1:7" x14ac:dyDescent="0.25">
      <c r="A683" s="22" t="str">
        <f t="shared" si="43"/>
        <v>City of Rye - 13</v>
      </c>
      <c r="B683" s="11">
        <v>230013</v>
      </c>
      <c r="C683" s="11">
        <v>332</v>
      </c>
      <c r="D683" s="11">
        <v>0</v>
      </c>
      <c r="E683" s="11">
        <f t="shared" si="44"/>
        <v>332</v>
      </c>
      <c r="F683" s="24">
        <f t="shared" si="45"/>
        <v>189</v>
      </c>
      <c r="G683" s="11">
        <f t="shared" si="42"/>
        <v>521</v>
      </c>
    </row>
    <row r="684" spans="1:7" ht="13.8" thickBot="1" x14ac:dyDescent="0.3">
      <c r="A684" s="18" t="str">
        <f t="shared" si="43"/>
        <v>City of Rye - 14</v>
      </c>
      <c r="B684" s="19">
        <v>230014</v>
      </c>
      <c r="C684" s="19">
        <v>236</v>
      </c>
      <c r="D684" s="19">
        <v>0</v>
      </c>
      <c r="E684" s="19">
        <f t="shared" si="44"/>
        <v>236</v>
      </c>
      <c r="F684" s="26">
        <f t="shared" si="45"/>
        <v>199</v>
      </c>
      <c r="G684" s="19">
        <f t="shared" si="42"/>
        <v>435</v>
      </c>
    </row>
    <row r="685" spans="1:7" x14ac:dyDescent="0.25">
      <c r="A685" s="22"/>
      <c r="B685" s="11" t="s">
        <v>977</v>
      </c>
      <c r="C685" s="11">
        <f>SUM(C671:C684)</f>
        <v>4084</v>
      </c>
      <c r="D685" s="11">
        <f>SUM(D671:D684)</f>
        <v>14</v>
      </c>
      <c r="E685" s="11">
        <f>SUM(E671:E684)</f>
        <v>4098</v>
      </c>
      <c r="F685" s="11">
        <f>SUM(F671:F684)</f>
        <v>2693</v>
      </c>
      <c r="G685" s="11">
        <f>SUM(G671:G684)</f>
        <v>6791</v>
      </c>
    </row>
    <row r="686" spans="1:7" x14ac:dyDescent="0.25">
      <c r="A686" s="22" t="str">
        <f t="shared" si="43"/>
        <v>City of White Plains - 1</v>
      </c>
      <c r="B686" s="11">
        <v>240001</v>
      </c>
      <c r="C686" s="11">
        <v>468</v>
      </c>
      <c r="D686" s="11">
        <v>2</v>
      </c>
      <c r="E686" s="11">
        <f t="shared" si="44"/>
        <v>470</v>
      </c>
      <c r="F686" s="24">
        <f t="shared" si="45"/>
        <v>262</v>
      </c>
      <c r="G686" s="11">
        <f t="shared" si="42"/>
        <v>732</v>
      </c>
    </row>
    <row r="687" spans="1:7" x14ac:dyDescent="0.25">
      <c r="A687" s="22" t="str">
        <f t="shared" si="43"/>
        <v>City of White Plains - 2</v>
      </c>
      <c r="B687" s="11">
        <v>240002</v>
      </c>
      <c r="C687" s="11">
        <v>497</v>
      </c>
      <c r="D687" s="11">
        <v>4</v>
      </c>
      <c r="E687" s="11">
        <f t="shared" si="44"/>
        <v>501</v>
      </c>
      <c r="F687" s="24">
        <f t="shared" si="45"/>
        <v>304</v>
      </c>
      <c r="G687" s="11">
        <f t="shared" si="42"/>
        <v>805</v>
      </c>
    </row>
    <row r="688" spans="1:7" x14ac:dyDescent="0.25">
      <c r="A688" s="22" t="str">
        <f t="shared" si="43"/>
        <v>City of White Plains - 3</v>
      </c>
      <c r="B688" s="11">
        <v>240003</v>
      </c>
      <c r="C688" s="11">
        <v>227</v>
      </c>
      <c r="D688" s="11">
        <v>3</v>
      </c>
      <c r="E688" s="11">
        <f t="shared" si="44"/>
        <v>230</v>
      </c>
      <c r="F688" s="24">
        <f t="shared" si="45"/>
        <v>140</v>
      </c>
      <c r="G688" s="11">
        <f t="shared" si="42"/>
        <v>370</v>
      </c>
    </row>
    <row r="689" spans="1:7" x14ac:dyDescent="0.25">
      <c r="A689" s="22" t="str">
        <f t="shared" si="43"/>
        <v>City of White Plains - 4</v>
      </c>
      <c r="B689" s="11">
        <v>240004</v>
      </c>
      <c r="C689" s="11">
        <v>409</v>
      </c>
      <c r="D689" s="11">
        <v>4</v>
      </c>
      <c r="E689" s="11">
        <f t="shared" si="44"/>
        <v>413</v>
      </c>
      <c r="F689" s="24">
        <f t="shared" si="45"/>
        <v>216</v>
      </c>
      <c r="G689" s="11">
        <f t="shared" si="42"/>
        <v>629</v>
      </c>
    </row>
    <row r="690" spans="1:7" x14ac:dyDescent="0.25">
      <c r="A690" s="22" t="str">
        <f t="shared" si="43"/>
        <v>City of White Plains - 5</v>
      </c>
      <c r="B690" s="11">
        <v>240005</v>
      </c>
      <c r="C690" s="11">
        <v>399</v>
      </c>
      <c r="D690" s="11">
        <v>4</v>
      </c>
      <c r="E690" s="11">
        <f t="shared" si="44"/>
        <v>403</v>
      </c>
      <c r="F690" s="24">
        <f t="shared" si="45"/>
        <v>193</v>
      </c>
      <c r="G690" s="11">
        <f t="shared" si="42"/>
        <v>596</v>
      </c>
    </row>
    <row r="691" spans="1:7" x14ac:dyDescent="0.25">
      <c r="A691" s="22" t="str">
        <f t="shared" si="43"/>
        <v>City of White Plains - 6</v>
      </c>
      <c r="B691" s="11">
        <v>240006</v>
      </c>
      <c r="C691" s="11">
        <v>287</v>
      </c>
      <c r="D691" s="11">
        <v>0</v>
      </c>
      <c r="E691" s="11">
        <f t="shared" si="44"/>
        <v>287</v>
      </c>
      <c r="F691" s="24">
        <f t="shared" si="45"/>
        <v>176</v>
      </c>
      <c r="G691" s="11">
        <f t="shared" si="42"/>
        <v>463</v>
      </c>
    </row>
    <row r="692" spans="1:7" x14ac:dyDescent="0.25">
      <c r="A692" s="22" t="str">
        <f t="shared" si="43"/>
        <v>City of White Plains - 7</v>
      </c>
      <c r="B692" s="11">
        <v>240007</v>
      </c>
      <c r="C692" s="11">
        <v>159</v>
      </c>
      <c r="D692" s="11">
        <v>0</v>
      </c>
      <c r="E692" s="11">
        <f t="shared" si="44"/>
        <v>159</v>
      </c>
      <c r="F692" s="24">
        <f t="shared" si="45"/>
        <v>72</v>
      </c>
      <c r="G692" s="11">
        <f t="shared" si="42"/>
        <v>231</v>
      </c>
    </row>
    <row r="693" spans="1:7" x14ac:dyDescent="0.25">
      <c r="A693" s="22" t="str">
        <f t="shared" si="43"/>
        <v>City of White Plains - 8</v>
      </c>
      <c r="B693" s="11">
        <v>240008</v>
      </c>
      <c r="C693" s="11">
        <v>54</v>
      </c>
      <c r="D693" s="11">
        <v>0</v>
      </c>
      <c r="E693" s="11">
        <f t="shared" si="44"/>
        <v>54</v>
      </c>
      <c r="F693" s="24">
        <f t="shared" si="45"/>
        <v>24</v>
      </c>
      <c r="G693" s="11">
        <f t="shared" si="42"/>
        <v>78</v>
      </c>
    </row>
    <row r="694" spans="1:7" x14ac:dyDescent="0.25">
      <c r="A694" s="22" t="str">
        <f t="shared" si="43"/>
        <v>City of White Plains - 9</v>
      </c>
      <c r="B694" s="11">
        <v>240009</v>
      </c>
      <c r="C694" s="11">
        <v>240</v>
      </c>
      <c r="D694" s="11">
        <v>6</v>
      </c>
      <c r="E694" s="11">
        <f t="shared" si="44"/>
        <v>246</v>
      </c>
      <c r="F694" s="24">
        <f t="shared" si="45"/>
        <v>149</v>
      </c>
      <c r="G694" s="11">
        <f t="shared" si="42"/>
        <v>395</v>
      </c>
    </row>
    <row r="695" spans="1:7" x14ac:dyDescent="0.25">
      <c r="A695" s="22" t="str">
        <f t="shared" si="43"/>
        <v>City of White Plains - 10</v>
      </c>
      <c r="B695" s="11">
        <v>240010</v>
      </c>
      <c r="C695" s="11">
        <v>484</v>
      </c>
      <c r="D695" s="11">
        <v>3</v>
      </c>
      <c r="E695" s="11">
        <f t="shared" si="44"/>
        <v>487</v>
      </c>
      <c r="F695" s="24">
        <f t="shared" si="45"/>
        <v>261</v>
      </c>
      <c r="G695" s="11">
        <f t="shared" si="42"/>
        <v>748</v>
      </c>
    </row>
    <row r="696" spans="1:7" x14ac:dyDescent="0.25">
      <c r="A696" s="22" t="str">
        <f t="shared" si="43"/>
        <v>City of White Plains - 11</v>
      </c>
      <c r="B696" s="11">
        <v>240011</v>
      </c>
      <c r="C696" s="11">
        <v>166</v>
      </c>
      <c r="D696" s="11">
        <v>4</v>
      </c>
      <c r="E696" s="11">
        <f t="shared" si="44"/>
        <v>170</v>
      </c>
      <c r="F696" s="24">
        <f t="shared" si="45"/>
        <v>123</v>
      </c>
      <c r="G696" s="11">
        <f t="shared" si="42"/>
        <v>293</v>
      </c>
    </row>
    <row r="697" spans="1:7" x14ac:dyDescent="0.25">
      <c r="A697" s="22" t="str">
        <f t="shared" si="43"/>
        <v>City of White Plains - 12</v>
      </c>
      <c r="B697" s="11">
        <v>240012</v>
      </c>
      <c r="C697" s="11">
        <v>416</v>
      </c>
      <c r="D697" s="11">
        <v>1</v>
      </c>
      <c r="E697" s="11">
        <f t="shared" si="44"/>
        <v>417</v>
      </c>
      <c r="F697" s="24">
        <f t="shared" si="45"/>
        <v>183</v>
      </c>
      <c r="G697" s="11">
        <f t="shared" si="42"/>
        <v>600</v>
      </c>
    </row>
    <row r="698" spans="1:7" x14ac:dyDescent="0.25">
      <c r="A698" s="22" t="str">
        <f t="shared" si="43"/>
        <v>City of White Plains - 13</v>
      </c>
      <c r="B698" s="11">
        <v>240013</v>
      </c>
      <c r="C698" s="11">
        <v>349</v>
      </c>
      <c r="D698" s="11">
        <v>2</v>
      </c>
      <c r="E698" s="11">
        <f t="shared" si="44"/>
        <v>351</v>
      </c>
      <c r="F698" s="24">
        <f t="shared" si="45"/>
        <v>197</v>
      </c>
      <c r="G698" s="11">
        <f t="shared" si="42"/>
        <v>548</v>
      </c>
    </row>
    <row r="699" spans="1:7" x14ac:dyDescent="0.25">
      <c r="A699" s="22" t="str">
        <f t="shared" si="43"/>
        <v>City of White Plains - 14</v>
      </c>
      <c r="B699" s="11">
        <v>240014</v>
      </c>
      <c r="C699" s="11">
        <v>333</v>
      </c>
      <c r="D699" s="11">
        <v>4</v>
      </c>
      <c r="E699" s="11">
        <f t="shared" si="44"/>
        <v>337</v>
      </c>
      <c r="F699" s="24">
        <f t="shared" si="45"/>
        <v>178</v>
      </c>
      <c r="G699" s="11">
        <f t="shared" si="42"/>
        <v>515</v>
      </c>
    </row>
    <row r="700" spans="1:7" x14ac:dyDescent="0.25">
      <c r="A700" s="22" t="str">
        <f t="shared" si="43"/>
        <v>City of White Plains - 15</v>
      </c>
      <c r="B700" s="11">
        <v>240015</v>
      </c>
      <c r="C700" s="11">
        <v>329</v>
      </c>
      <c r="D700" s="11">
        <v>3</v>
      </c>
      <c r="E700" s="11">
        <f t="shared" si="44"/>
        <v>332</v>
      </c>
      <c r="F700" s="24">
        <f t="shared" si="45"/>
        <v>188</v>
      </c>
      <c r="G700" s="11">
        <f t="shared" si="42"/>
        <v>520</v>
      </c>
    </row>
    <row r="701" spans="1:7" x14ac:dyDescent="0.25">
      <c r="A701" s="22" t="str">
        <f t="shared" si="43"/>
        <v>City of White Plains - 16</v>
      </c>
      <c r="B701" s="11">
        <v>240016</v>
      </c>
      <c r="C701" s="11">
        <v>359</v>
      </c>
      <c r="D701" s="11">
        <v>3</v>
      </c>
      <c r="E701" s="11">
        <f t="shared" si="44"/>
        <v>362</v>
      </c>
      <c r="F701" s="24">
        <f t="shared" si="45"/>
        <v>144</v>
      </c>
      <c r="G701" s="11">
        <f t="shared" si="42"/>
        <v>506</v>
      </c>
    </row>
    <row r="702" spans="1:7" x14ac:dyDescent="0.25">
      <c r="A702" s="22" t="str">
        <f t="shared" si="43"/>
        <v>City of White Plains - 17</v>
      </c>
      <c r="B702" s="11">
        <v>240017</v>
      </c>
      <c r="C702" s="11">
        <v>171</v>
      </c>
      <c r="D702" s="11">
        <v>0</v>
      </c>
      <c r="E702" s="11">
        <f t="shared" si="44"/>
        <v>171</v>
      </c>
      <c r="F702" s="24">
        <f t="shared" si="45"/>
        <v>52</v>
      </c>
      <c r="G702" s="11">
        <f t="shared" si="42"/>
        <v>223</v>
      </c>
    </row>
    <row r="703" spans="1:7" x14ac:dyDescent="0.25">
      <c r="A703" s="22" t="str">
        <f t="shared" si="43"/>
        <v>City of White Plains - 18</v>
      </c>
      <c r="B703" s="11">
        <v>240018</v>
      </c>
      <c r="C703" s="11">
        <v>349</v>
      </c>
      <c r="D703" s="11">
        <v>2</v>
      </c>
      <c r="E703" s="11">
        <f t="shared" si="44"/>
        <v>351</v>
      </c>
      <c r="F703" s="24">
        <f t="shared" si="45"/>
        <v>172</v>
      </c>
      <c r="G703" s="11">
        <f t="shared" si="42"/>
        <v>523</v>
      </c>
    </row>
    <row r="704" spans="1:7" x14ac:dyDescent="0.25">
      <c r="A704" s="22" t="str">
        <f t="shared" si="43"/>
        <v>City of White Plains - 19</v>
      </c>
      <c r="B704" s="11">
        <v>240019</v>
      </c>
      <c r="C704" s="11">
        <v>480</v>
      </c>
      <c r="D704" s="11">
        <v>1</v>
      </c>
      <c r="E704" s="11">
        <f t="shared" si="44"/>
        <v>481</v>
      </c>
      <c r="F704" s="24">
        <f t="shared" si="45"/>
        <v>123</v>
      </c>
      <c r="G704" s="11">
        <f t="shared" si="42"/>
        <v>604</v>
      </c>
    </row>
    <row r="705" spans="1:7" x14ac:dyDescent="0.25">
      <c r="A705" s="22" t="str">
        <f t="shared" si="43"/>
        <v>City of White Plains - 20</v>
      </c>
      <c r="B705" s="11">
        <v>240020</v>
      </c>
      <c r="C705" s="11">
        <v>429</v>
      </c>
      <c r="D705" s="11">
        <v>1</v>
      </c>
      <c r="E705" s="11">
        <f t="shared" si="44"/>
        <v>430</v>
      </c>
      <c r="F705" s="24">
        <f t="shared" si="45"/>
        <v>192</v>
      </c>
      <c r="G705" s="11">
        <f t="shared" si="42"/>
        <v>622</v>
      </c>
    </row>
    <row r="706" spans="1:7" x14ac:dyDescent="0.25">
      <c r="A706" s="22" t="str">
        <f t="shared" si="43"/>
        <v>City of White Plains - 21</v>
      </c>
      <c r="B706" s="11">
        <v>240021</v>
      </c>
      <c r="C706" s="11">
        <v>254</v>
      </c>
      <c r="D706" s="11">
        <v>0</v>
      </c>
      <c r="E706" s="11">
        <f t="shared" si="44"/>
        <v>254</v>
      </c>
      <c r="F706" s="24">
        <f t="shared" si="45"/>
        <v>99</v>
      </c>
      <c r="G706" s="11">
        <f t="shared" si="42"/>
        <v>353</v>
      </c>
    </row>
    <row r="707" spans="1:7" x14ac:dyDescent="0.25">
      <c r="A707" s="22" t="str">
        <f t="shared" si="43"/>
        <v>City of White Plains - 22</v>
      </c>
      <c r="B707" s="11">
        <v>240022</v>
      </c>
      <c r="C707" s="11">
        <v>123</v>
      </c>
      <c r="D707" s="11">
        <v>0</v>
      </c>
      <c r="E707" s="11">
        <f t="shared" si="44"/>
        <v>123</v>
      </c>
      <c r="F707" s="24">
        <f t="shared" si="45"/>
        <v>77</v>
      </c>
      <c r="G707" s="11">
        <f t="shared" si="42"/>
        <v>200</v>
      </c>
    </row>
    <row r="708" spans="1:7" x14ac:dyDescent="0.25">
      <c r="A708" s="22" t="str">
        <f t="shared" si="43"/>
        <v>City of White Plains - 23</v>
      </c>
      <c r="B708" s="11">
        <v>240023</v>
      </c>
      <c r="C708" s="11">
        <v>290</v>
      </c>
      <c r="D708" s="11">
        <v>0</v>
      </c>
      <c r="E708" s="11">
        <f t="shared" si="44"/>
        <v>290</v>
      </c>
      <c r="F708" s="24">
        <f t="shared" si="45"/>
        <v>72</v>
      </c>
      <c r="G708" s="11">
        <f t="shared" si="42"/>
        <v>362</v>
      </c>
    </row>
    <row r="709" spans="1:7" x14ac:dyDescent="0.25">
      <c r="A709" s="22" t="str">
        <f t="shared" si="43"/>
        <v>City of White Plains - 24</v>
      </c>
      <c r="B709" s="11">
        <v>240024</v>
      </c>
      <c r="C709" s="11">
        <v>463</v>
      </c>
      <c r="D709" s="11">
        <v>3</v>
      </c>
      <c r="E709" s="11">
        <f t="shared" si="44"/>
        <v>466</v>
      </c>
      <c r="F709" s="24">
        <f t="shared" si="45"/>
        <v>167</v>
      </c>
      <c r="G709" s="11">
        <f t="shared" si="42"/>
        <v>633</v>
      </c>
    </row>
    <row r="710" spans="1:7" x14ac:dyDescent="0.25">
      <c r="A710" s="22" t="str">
        <f t="shared" si="43"/>
        <v>City of White Plains - 25</v>
      </c>
      <c r="B710" s="11">
        <v>240025</v>
      </c>
      <c r="C710" s="11">
        <v>388</v>
      </c>
      <c r="D710" s="11">
        <v>1</v>
      </c>
      <c r="E710" s="11">
        <f t="shared" si="44"/>
        <v>389</v>
      </c>
      <c r="F710" s="24">
        <f t="shared" si="45"/>
        <v>173</v>
      </c>
      <c r="G710" s="11">
        <f t="shared" si="42"/>
        <v>562</v>
      </c>
    </row>
    <row r="711" spans="1:7" x14ac:dyDescent="0.25">
      <c r="A711" s="22" t="str">
        <f t="shared" si="43"/>
        <v>City of White Plains - 26</v>
      </c>
      <c r="B711" s="11">
        <v>240026</v>
      </c>
      <c r="C711" s="11">
        <v>207</v>
      </c>
      <c r="D711" s="11">
        <v>0</v>
      </c>
      <c r="E711" s="11">
        <f t="shared" si="44"/>
        <v>207</v>
      </c>
      <c r="F711" s="24">
        <f t="shared" si="45"/>
        <v>85</v>
      </c>
      <c r="G711" s="11">
        <f t="shared" si="42"/>
        <v>292</v>
      </c>
    </row>
    <row r="712" spans="1:7" x14ac:dyDescent="0.25">
      <c r="A712" s="22" t="str">
        <f t="shared" si="43"/>
        <v>City of White Plains - 27</v>
      </c>
      <c r="B712" s="11">
        <v>240027</v>
      </c>
      <c r="C712" s="11">
        <v>350</v>
      </c>
      <c r="D712" s="11">
        <v>1</v>
      </c>
      <c r="E712" s="11">
        <f t="shared" si="44"/>
        <v>351</v>
      </c>
      <c r="F712" s="24">
        <f t="shared" si="45"/>
        <v>221</v>
      </c>
      <c r="G712" s="11">
        <f t="shared" si="42"/>
        <v>572</v>
      </c>
    </row>
    <row r="713" spans="1:7" x14ac:dyDescent="0.25">
      <c r="A713" s="22" t="str">
        <f t="shared" si="43"/>
        <v>City of White Plains - 28</v>
      </c>
      <c r="B713" s="11">
        <v>240028</v>
      </c>
      <c r="C713" s="11">
        <v>215</v>
      </c>
      <c r="D713" s="11">
        <v>0</v>
      </c>
      <c r="E713" s="11">
        <f t="shared" si="44"/>
        <v>215</v>
      </c>
      <c r="F713" s="24">
        <f t="shared" si="45"/>
        <v>120</v>
      </c>
      <c r="G713" s="11">
        <f t="shared" si="42"/>
        <v>335</v>
      </c>
    </row>
    <row r="714" spans="1:7" x14ac:dyDescent="0.25">
      <c r="A714" s="22" t="str">
        <f t="shared" si="43"/>
        <v>City of White Plains - 29</v>
      </c>
      <c r="B714" s="11">
        <v>240029</v>
      </c>
      <c r="C714" s="11">
        <v>275</v>
      </c>
      <c r="D714" s="11">
        <v>3</v>
      </c>
      <c r="E714" s="11">
        <f t="shared" si="44"/>
        <v>278</v>
      </c>
      <c r="F714" s="24">
        <f t="shared" si="45"/>
        <v>217</v>
      </c>
      <c r="G714" s="11">
        <f t="shared" si="42"/>
        <v>495</v>
      </c>
    </row>
    <row r="715" spans="1:7" x14ac:dyDescent="0.25">
      <c r="A715" s="22" t="str">
        <f t="shared" si="43"/>
        <v>City of White Plains - 30</v>
      </c>
      <c r="B715" s="11">
        <v>240030</v>
      </c>
      <c r="C715" s="11">
        <v>415</v>
      </c>
      <c r="D715" s="11">
        <v>3</v>
      </c>
      <c r="E715" s="11">
        <f t="shared" si="44"/>
        <v>418</v>
      </c>
      <c r="F715" s="24">
        <f t="shared" si="45"/>
        <v>191</v>
      </c>
      <c r="G715" s="11">
        <f t="shared" si="42"/>
        <v>609</v>
      </c>
    </row>
    <row r="716" spans="1:7" x14ac:dyDescent="0.25">
      <c r="A716" s="22" t="str">
        <f t="shared" si="43"/>
        <v>City of White Plains - 31</v>
      </c>
      <c r="B716" s="11">
        <v>240031</v>
      </c>
      <c r="C716" s="11">
        <v>93</v>
      </c>
      <c r="D716" s="11">
        <v>0</v>
      </c>
      <c r="E716" s="11">
        <f t="shared" si="44"/>
        <v>93</v>
      </c>
      <c r="F716" s="24">
        <f t="shared" si="45"/>
        <v>27</v>
      </c>
      <c r="G716" s="11">
        <f t="shared" si="42"/>
        <v>120</v>
      </c>
    </row>
    <row r="717" spans="1:7" x14ac:dyDescent="0.25">
      <c r="A717" s="22" t="str">
        <f t="shared" si="43"/>
        <v>City of White Plains - 32</v>
      </c>
      <c r="B717" s="11">
        <v>240032</v>
      </c>
      <c r="C717" s="11">
        <v>60</v>
      </c>
      <c r="D717" s="11">
        <v>0</v>
      </c>
      <c r="E717" s="11">
        <f t="shared" si="44"/>
        <v>60</v>
      </c>
      <c r="F717" s="24">
        <f t="shared" si="45"/>
        <v>41</v>
      </c>
      <c r="G717" s="11">
        <f t="shared" si="42"/>
        <v>101</v>
      </c>
    </row>
    <row r="718" spans="1:7" x14ac:dyDescent="0.25">
      <c r="A718" s="22" t="str">
        <f t="shared" si="43"/>
        <v>City of White Plains - 33</v>
      </c>
      <c r="B718" s="11">
        <v>240033</v>
      </c>
      <c r="C718" s="11">
        <v>279</v>
      </c>
      <c r="D718" s="11">
        <v>0</v>
      </c>
      <c r="E718" s="11">
        <f t="shared" si="44"/>
        <v>279</v>
      </c>
      <c r="F718" s="24">
        <f t="shared" si="45"/>
        <v>80</v>
      </c>
      <c r="G718" s="11">
        <f t="shared" si="42"/>
        <v>359</v>
      </c>
    </row>
    <row r="719" spans="1:7" x14ac:dyDescent="0.25">
      <c r="A719" s="22" t="str">
        <f t="shared" si="43"/>
        <v>City of White Plains - 34</v>
      </c>
      <c r="B719" s="11">
        <v>240034</v>
      </c>
      <c r="C719" s="11">
        <v>469</v>
      </c>
      <c r="D719" s="11">
        <v>3</v>
      </c>
      <c r="E719" s="11">
        <f t="shared" si="44"/>
        <v>472</v>
      </c>
      <c r="F719" s="24">
        <f t="shared" si="45"/>
        <v>203</v>
      </c>
      <c r="G719" s="11">
        <f t="shared" si="42"/>
        <v>675</v>
      </c>
    </row>
    <row r="720" spans="1:7" x14ac:dyDescent="0.25">
      <c r="A720" s="22" t="str">
        <f t="shared" si="43"/>
        <v>City of White Plains - 35</v>
      </c>
      <c r="B720" s="11">
        <v>240035</v>
      </c>
      <c r="C720" s="11">
        <v>132</v>
      </c>
      <c r="D720" s="11">
        <v>1</v>
      </c>
      <c r="E720" s="11">
        <f t="shared" si="44"/>
        <v>133</v>
      </c>
      <c r="F720" s="24">
        <f t="shared" si="45"/>
        <v>51</v>
      </c>
      <c r="G720" s="11">
        <f t="shared" si="42"/>
        <v>184</v>
      </c>
    </row>
    <row r="721" spans="1:7" x14ac:dyDescent="0.25">
      <c r="A721" s="22" t="str">
        <f t="shared" si="43"/>
        <v>City of White Plains - 36</v>
      </c>
      <c r="B721" s="11">
        <v>240036</v>
      </c>
      <c r="C721" s="11">
        <v>325</v>
      </c>
      <c r="D721" s="11">
        <v>5</v>
      </c>
      <c r="E721" s="11">
        <f t="shared" si="44"/>
        <v>330</v>
      </c>
      <c r="F721" s="24">
        <f t="shared" si="45"/>
        <v>127</v>
      </c>
      <c r="G721" s="11">
        <f t="shared" si="42"/>
        <v>457</v>
      </c>
    </row>
    <row r="722" spans="1:7" x14ac:dyDescent="0.25">
      <c r="A722" s="22" t="str">
        <f t="shared" si="43"/>
        <v>City of White Plains - 37</v>
      </c>
      <c r="B722" s="11">
        <v>240037</v>
      </c>
      <c r="C722" s="11">
        <v>199</v>
      </c>
      <c r="D722" s="11">
        <v>0</v>
      </c>
      <c r="E722" s="11">
        <f t="shared" si="44"/>
        <v>199</v>
      </c>
      <c r="F722" s="24">
        <f t="shared" si="45"/>
        <v>76</v>
      </c>
      <c r="G722" s="11">
        <f t="shared" si="42"/>
        <v>275</v>
      </c>
    </row>
    <row r="723" spans="1:7" x14ac:dyDescent="0.25">
      <c r="A723" s="22" t="str">
        <f t="shared" si="43"/>
        <v>City of White Plains - 38</v>
      </c>
      <c r="B723" s="11">
        <v>240038</v>
      </c>
      <c r="C723" s="11">
        <v>194</v>
      </c>
      <c r="D723" s="11">
        <v>0</v>
      </c>
      <c r="E723" s="11">
        <f t="shared" si="44"/>
        <v>194</v>
      </c>
      <c r="F723" s="24">
        <f t="shared" si="45"/>
        <v>53</v>
      </c>
      <c r="G723" s="11">
        <f t="shared" si="42"/>
        <v>247</v>
      </c>
    </row>
    <row r="724" spans="1:7" x14ac:dyDescent="0.25">
      <c r="A724" s="22" t="str">
        <f t="shared" si="43"/>
        <v>City of White Plains - 39</v>
      </c>
      <c r="B724" s="11">
        <v>240039</v>
      </c>
      <c r="C724" s="11">
        <v>266</v>
      </c>
      <c r="D724" s="11">
        <v>2</v>
      </c>
      <c r="E724" s="11">
        <f t="shared" si="44"/>
        <v>268</v>
      </c>
      <c r="F724" s="24">
        <f t="shared" si="45"/>
        <v>120</v>
      </c>
      <c r="G724" s="11">
        <f t="shared" si="42"/>
        <v>388</v>
      </c>
    </row>
    <row r="725" spans="1:7" x14ac:dyDescent="0.25">
      <c r="A725" s="22" t="str">
        <f t="shared" si="43"/>
        <v>City of White Plains - 40</v>
      </c>
      <c r="B725" s="11">
        <v>240040</v>
      </c>
      <c r="C725" s="11">
        <v>156</v>
      </c>
      <c r="D725" s="11">
        <v>1</v>
      </c>
      <c r="E725" s="11">
        <f t="shared" si="44"/>
        <v>157</v>
      </c>
      <c r="F725" s="24">
        <f t="shared" si="45"/>
        <v>50</v>
      </c>
      <c r="G725" s="11">
        <f t="shared" si="42"/>
        <v>207</v>
      </c>
    </row>
    <row r="726" spans="1:7" x14ac:dyDescent="0.25">
      <c r="A726" s="22" t="str">
        <f t="shared" si="43"/>
        <v>City of White Plains - 41</v>
      </c>
      <c r="B726" s="11">
        <v>240041</v>
      </c>
      <c r="C726" s="11">
        <v>391</v>
      </c>
      <c r="D726" s="11">
        <v>0</v>
      </c>
      <c r="E726" s="11">
        <f t="shared" si="44"/>
        <v>391</v>
      </c>
      <c r="F726" s="24">
        <f t="shared" si="45"/>
        <v>116</v>
      </c>
      <c r="G726" s="11">
        <f t="shared" si="42"/>
        <v>507</v>
      </c>
    </row>
    <row r="727" spans="1:7" x14ac:dyDescent="0.25">
      <c r="A727" s="22" t="str">
        <f t="shared" si="43"/>
        <v>City of White Plains - 42</v>
      </c>
      <c r="B727" s="11">
        <v>240042</v>
      </c>
      <c r="C727" s="11">
        <v>497</v>
      </c>
      <c r="D727" s="11">
        <v>3</v>
      </c>
      <c r="E727" s="11">
        <f t="shared" si="44"/>
        <v>500</v>
      </c>
      <c r="F727" s="24">
        <f t="shared" si="45"/>
        <v>216</v>
      </c>
      <c r="G727" s="11">
        <f t="shared" si="42"/>
        <v>716</v>
      </c>
    </row>
    <row r="728" spans="1:7" x14ac:dyDescent="0.25">
      <c r="A728" s="22" t="str">
        <f t="shared" si="43"/>
        <v>City of White Plains - 43</v>
      </c>
      <c r="B728" s="11">
        <v>240043</v>
      </c>
      <c r="C728" s="11">
        <v>177</v>
      </c>
      <c r="D728" s="11">
        <v>1</v>
      </c>
      <c r="E728" s="11">
        <f t="shared" si="44"/>
        <v>178</v>
      </c>
      <c r="F728" s="24">
        <f t="shared" si="45"/>
        <v>65</v>
      </c>
      <c r="G728" s="11">
        <f t="shared" si="42"/>
        <v>243</v>
      </c>
    </row>
    <row r="729" spans="1:7" x14ac:dyDescent="0.25">
      <c r="A729" s="22" t="str">
        <f t="shared" si="43"/>
        <v>City of White Plains - 44</v>
      </c>
      <c r="B729" s="11">
        <v>240044</v>
      </c>
      <c r="C729" s="11">
        <v>1</v>
      </c>
      <c r="D729" s="11">
        <v>0</v>
      </c>
      <c r="E729" s="11">
        <f t="shared" si="44"/>
        <v>1</v>
      </c>
      <c r="F729" s="24">
        <f t="shared" si="45"/>
        <v>0</v>
      </c>
      <c r="G729" s="11">
        <f t="shared" si="42"/>
        <v>1</v>
      </c>
    </row>
    <row r="730" spans="1:7" x14ac:dyDescent="0.25">
      <c r="A730" s="22" t="str">
        <f t="shared" si="43"/>
        <v>City of White Plains - 45</v>
      </c>
      <c r="B730" s="11">
        <v>240045</v>
      </c>
      <c r="C730" s="11">
        <v>89</v>
      </c>
      <c r="D730" s="11">
        <v>0</v>
      </c>
      <c r="E730" s="11">
        <f t="shared" si="44"/>
        <v>89</v>
      </c>
      <c r="F730" s="24">
        <f t="shared" si="45"/>
        <v>30</v>
      </c>
      <c r="G730" s="11">
        <f t="shared" ref="G730:G796" si="46">VLOOKUP(B730,KEY,2,FALSE)</f>
        <v>119</v>
      </c>
    </row>
    <row r="731" spans="1:7" x14ac:dyDescent="0.25">
      <c r="A731" s="22" t="str">
        <f t="shared" si="43"/>
        <v>City of White Plains - 46</v>
      </c>
      <c r="B731" s="11">
        <v>240046</v>
      </c>
      <c r="C731" s="11">
        <v>76</v>
      </c>
      <c r="D731" s="11">
        <v>0</v>
      </c>
      <c r="E731" s="11">
        <f t="shared" si="44"/>
        <v>76</v>
      </c>
      <c r="F731" s="24">
        <f t="shared" si="45"/>
        <v>32</v>
      </c>
      <c r="G731" s="11">
        <f t="shared" si="46"/>
        <v>108</v>
      </c>
    </row>
    <row r="732" spans="1:7" ht="13.8" thickBot="1" x14ac:dyDescent="0.3">
      <c r="A732" s="18" t="str">
        <f t="shared" ref="A732:A799" si="47">VLOOKUP(B732,KEY,3,FALSE)</f>
        <v>City of White Plains - 47</v>
      </c>
      <c r="B732" s="19">
        <v>240047</v>
      </c>
      <c r="C732" s="19">
        <v>23</v>
      </c>
      <c r="D732" s="19">
        <v>0</v>
      </c>
      <c r="E732" s="19">
        <f t="shared" si="44"/>
        <v>23</v>
      </c>
      <c r="F732" s="26">
        <f t="shared" si="45"/>
        <v>9</v>
      </c>
      <c r="G732" s="19">
        <f t="shared" si="46"/>
        <v>32</v>
      </c>
    </row>
    <row r="733" spans="1:7" x14ac:dyDescent="0.25">
      <c r="A733" s="22"/>
      <c r="B733" s="11" t="s">
        <v>977</v>
      </c>
      <c r="C733" s="11">
        <f>SUM(C686:C732)</f>
        <v>13012</v>
      </c>
      <c r="D733" s="11">
        <f>SUM(D686:D732)</f>
        <v>74</v>
      </c>
      <c r="E733" s="11">
        <f>SUM(E686:E732)</f>
        <v>13086</v>
      </c>
      <c r="F733" s="11">
        <f>SUM(F686:F732)</f>
        <v>6067</v>
      </c>
      <c r="G733" s="11">
        <f>SUM(G686:G732)</f>
        <v>19153</v>
      </c>
    </row>
    <row r="734" spans="1:7" x14ac:dyDescent="0.25">
      <c r="A734" s="22" t="str">
        <f t="shared" si="47"/>
        <v>City of Yonkers Ward 1 ED 1</v>
      </c>
      <c r="B734" s="11">
        <v>250101</v>
      </c>
      <c r="C734" s="11">
        <v>305</v>
      </c>
      <c r="D734" s="11">
        <v>3</v>
      </c>
      <c r="E734" s="11">
        <f t="shared" si="44"/>
        <v>308</v>
      </c>
      <c r="F734" s="24">
        <f t="shared" si="45"/>
        <v>76</v>
      </c>
      <c r="G734" s="11">
        <f t="shared" si="46"/>
        <v>384</v>
      </c>
    </row>
    <row r="735" spans="1:7" x14ac:dyDescent="0.25">
      <c r="A735" s="22" t="str">
        <f t="shared" si="47"/>
        <v>City of Yonkers Ward 1 ED 2</v>
      </c>
      <c r="B735" s="11">
        <v>250102</v>
      </c>
      <c r="C735" s="11">
        <v>82</v>
      </c>
      <c r="D735" s="11">
        <v>0</v>
      </c>
      <c r="E735" s="11">
        <f t="shared" si="44"/>
        <v>82</v>
      </c>
      <c r="F735" s="24">
        <f t="shared" si="45"/>
        <v>29</v>
      </c>
      <c r="G735" s="11">
        <f t="shared" si="46"/>
        <v>111</v>
      </c>
    </row>
    <row r="736" spans="1:7" x14ac:dyDescent="0.25">
      <c r="A736" s="22" t="str">
        <f t="shared" si="47"/>
        <v>City of Yonkers Ward 1 ED 3</v>
      </c>
      <c r="B736" s="11">
        <v>250103</v>
      </c>
      <c r="C736" s="11">
        <v>15</v>
      </c>
      <c r="D736" s="11">
        <v>0</v>
      </c>
      <c r="E736" s="11">
        <f t="shared" si="44"/>
        <v>15</v>
      </c>
      <c r="F736" s="24">
        <f t="shared" si="45"/>
        <v>9</v>
      </c>
      <c r="G736" s="11">
        <f t="shared" si="46"/>
        <v>24</v>
      </c>
    </row>
    <row r="737" spans="1:7" x14ac:dyDescent="0.25">
      <c r="A737" s="22" t="str">
        <f t="shared" si="47"/>
        <v>City of Yonkers Ward 1 ED 4</v>
      </c>
      <c r="B737" s="11">
        <v>250104</v>
      </c>
      <c r="C737" s="11">
        <v>17</v>
      </c>
      <c r="D737" s="11">
        <v>0</v>
      </c>
      <c r="E737" s="11">
        <f t="shared" si="44"/>
        <v>17</v>
      </c>
      <c r="F737" s="24">
        <f t="shared" si="45"/>
        <v>7</v>
      </c>
      <c r="G737" s="11">
        <f t="shared" si="46"/>
        <v>24</v>
      </c>
    </row>
    <row r="738" spans="1:7" x14ac:dyDescent="0.25">
      <c r="A738" s="22" t="str">
        <f t="shared" si="47"/>
        <v>City of Yonkers Ward 1 ED 5</v>
      </c>
      <c r="B738" s="11">
        <v>250105</v>
      </c>
      <c r="C738" s="11">
        <v>178</v>
      </c>
      <c r="D738" s="11">
        <v>1</v>
      </c>
      <c r="E738" s="11">
        <f t="shared" si="44"/>
        <v>179</v>
      </c>
      <c r="F738" s="24">
        <f t="shared" si="45"/>
        <v>61</v>
      </c>
      <c r="G738" s="11">
        <f t="shared" si="46"/>
        <v>240</v>
      </c>
    </row>
    <row r="739" spans="1:7" x14ac:dyDescent="0.25">
      <c r="A739" s="22" t="str">
        <f t="shared" si="47"/>
        <v>City of Yonkers Ward 1 ED 6</v>
      </c>
      <c r="B739" s="11">
        <v>250106</v>
      </c>
      <c r="C739" s="11">
        <v>85</v>
      </c>
      <c r="D739" s="11">
        <v>0</v>
      </c>
      <c r="E739" s="11">
        <f t="shared" si="44"/>
        <v>85</v>
      </c>
      <c r="F739" s="24">
        <f t="shared" si="45"/>
        <v>41</v>
      </c>
      <c r="G739" s="11">
        <f t="shared" si="46"/>
        <v>126</v>
      </c>
    </row>
    <row r="740" spans="1:7" x14ac:dyDescent="0.25">
      <c r="A740" s="22" t="str">
        <f t="shared" si="47"/>
        <v>City of Yonkers Ward 1 ED 7</v>
      </c>
      <c r="B740" s="11">
        <v>250107</v>
      </c>
      <c r="C740" s="11">
        <v>173</v>
      </c>
      <c r="D740" s="11">
        <v>0</v>
      </c>
      <c r="E740" s="11">
        <f t="shared" si="44"/>
        <v>173</v>
      </c>
      <c r="F740" s="24">
        <f t="shared" si="45"/>
        <v>36</v>
      </c>
      <c r="G740" s="11">
        <f t="shared" si="46"/>
        <v>209</v>
      </c>
    </row>
    <row r="741" spans="1:7" x14ac:dyDescent="0.25">
      <c r="A741" s="22" t="str">
        <f t="shared" si="47"/>
        <v>City of Yonkers Ward 1 ED 8</v>
      </c>
      <c r="B741" s="11">
        <v>250108</v>
      </c>
      <c r="C741" s="11">
        <v>204</v>
      </c>
      <c r="D741" s="11">
        <v>0</v>
      </c>
      <c r="E741" s="11">
        <f t="shared" si="44"/>
        <v>204</v>
      </c>
      <c r="F741" s="24">
        <f t="shared" si="45"/>
        <v>41</v>
      </c>
      <c r="G741" s="11">
        <f t="shared" si="46"/>
        <v>245</v>
      </c>
    </row>
    <row r="742" spans="1:7" x14ac:dyDescent="0.25">
      <c r="A742" s="22" t="str">
        <f t="shared" si="47"/>
        <v>City of Yonkers Ward 1 ED 9</v>
      </c>
      <c r="B742" s="11">
        <v>250109</v>
      </c>
      <c r="C742" s="11">
        <v>84</v>
      </c>
      <c r="D742" s="11">
        <v>0</v>
      </c>
      <c r="E742" s="11">
        <f t="shared" si="44"/>
        <v>84</v>
      </c>
      <c r="F742" s="24">
        <f t="shared" si="45"/>
        <v>15</v>
      </c>
      <c r="G742" s="11">
        <f t="shared" si="46"/>
        <v>99</v>
      </c>
    </row>
    <row r="743" spans="1:7" x14ac:dyDescent="0.25">
      <c r="A743" s="22" t="str">
        <f t="shared" si="47"/>
        <v>City of Yonkers Ward 1 ED 10</v>
      </c>
      <c r="B743" s="11">
        <v>250110</v>
      </c>
      <c r="C743" s="11">
        <v>132</v>
      </c>
      <c r="D743" s="11">
        <v>0</v>
      </c>
      <c r="E743" s="11">
        <f t="shared" si="44"/>
        <v>132</v>
      </c>
      <c r="F743" s="24">
        <f t="shared" si="45"/>
        <v>37</v>
      </c>
      <c r="G743" s="11">
        <f t="shared" si="46"/>
        <v>169</v>
      </c>
    </row>
    <row r="744" spans="1:7" x14ac:dyDescent="0.25">
      <c r="A744" s="22" t="str">
        <f t="shared" si="47"/>
        <v>City of Yonkers Ward 1 ED 11</v>
      </c>
      <c r="B744" s="11">
        <v>250111</v>
      </c>
      <c r="C744" s="11">
        <v>243</v>
      </c>
      <c r="D744" s="11">
        <v>0</v>
      </c>
      <c r="E744" s="11">
        <f t="shared" si="44"/>
        <v>243</v>
      </c>
      <c r="F744" s="24">
        <f t="shared" si="45"/>
        <v>49</v>
      </c>
      <c r="G744" s="11">
        <f t="shared" si="46"/>
        <v>292</v>
      </c>
    </row>
    <row r="745" spans="1:7" x14ac:dyDescent="0.25">
      <c r="A745" s="22" t="str">
        <f t="shared" si="47"/>
        <v>City of Yonkers Ward 1 ED 12</v>
      </c>
      <c r="B745" s="11">
        <v>250112</v>
      </c>
      <c r="C745" s="11">
        <v>138</v>
      </c>
      <c r="D745" s="11">
        <v>0</v>
      </c>
      <c r="E745" s="11">
        <f t="shared" si="44"/>
        <v>138</v>
      </c>
      <c r="F745" s="24">
        <f t="shared" si="45"/>
        <v>48</v>
      </c>
      <c r="G745" s="11">
        <f t="shared" si="46"/>
        <v>186</v>
      </c>
    </row>
    <row r="746" spans="1:7" x14ac:dyDescent="0.25">
      <c r="A746" s="22" t="str">
        <f t="shared" si="47"/>
        <v>City of Yonkers Ward 1 ED 18</v>
      </c>
      <c r="B746" s="11">
        <v>250118</v>
      </c>
      <c r="C746" s="11">
        <v>136</v>
      </c>
      <c r="D746" s="11">
        <v>0</v>
      </c>
      <c r="E746" s="11">
        <f t="shared" si="44"/>
        <v>136</v>
      </c>
      <c r="F746" s="24">
        <f t="shared" si="45"/>
        <v>59</v>
      </c>
      <c r="G746" s="11">
        <f t="shared" si="46"/>
        <v>195</v>
      </c>
    </row>
    <row r="747" spans="1:7" x14ac:dyDescent="0.25">
      <c r="A747" s="22" t="str">
        <f t="shared" si="47"/>
        <v>City of Yonkers Ward 1 ED 22</v>
      </c>
      <c r="B747" s="11">
        <v>250122</v>
      </c>
      <c r="C747" s="11">
        <v>115</v>
      </c>
      <c r="D747" s="11">
        <v>0</v>
      </c>
      <c r="E747" s="11">
        <f t="shared" ref="E747:E813" si="48">SUM(C747:D747)</f>
        <v>115</v>
      </c>
      <c r="F747" s="24">
        <f t="shared" ref="F747:F813" si="49">SUM(G747-E747)</f>
        <v>33</v>
      </c>
      <c r="G747" s="11">
        <f t="shared" si="46"/>
        <v>148</v>
      </c>
    </row>
    <row r="748" spans="1:7" ht="13.8" thickBot="1" x14ac:dyDescent="0.3">
      <c r="A748" s="18" t="str">
        <f t="shared" si="47"/>
        <v>City of Yonkers Ward 1 ED 26</v>
      </c>
      <c r="B748" s="19">
        <v>250126</v>
      </c>
      <c r="C748" s="19">
        <v>52</v>
      </c>
      <c r="D748" s="19">
        <v>0</v>
      </c>
      <c r="E748" s="19">
        <f t="shared" si="48"/>
        <v>52</v>
      </c>
      <c r="F748" s="26">
        <f t="shared" si="49"/>
        <v>47</v>
      </c>
      <c r="G748" s="19">
        <f t="shared" si="46"/>
        <v>99</v>
      </c>
    </row>
    <row r="749" spans="1:7" x14ac:dyDescent="0.25">
      <c r="A749" s="22"/>
      <c r="B749" s="11" t="s">
        <v>977</v>
      </c>
      <c r="C749" s="11">
        <f>SUM(C734:C748)</f>
        <v>1959</v>
      </c>
      <c r="D749" s="11">
        <f>SUM(D734:D748)</f>
        <v>4</v>
      </c>
      <c r="E749" s="11">
        <f>SUM(E734:E748)</f>
        <v>1963</v>
      </c>
      <c r="F749" s="11">
        <f>SUM(F734:F748)</f>
        <v>588</v>
      </c>
      <c r="G749" s="11">
        <f>SUM(G734:G748)</f>
        <v>2551</v>
      </c>
    </row>
    <row r="750" spans="1:7" x14ac:dyDescent="0.25">
      <c r="A750" s="22" t="str">
        <f t="shared" si="47"/>
        <v>City of Yonkers Ward 2 ED 1</v>
      </c>
      <c r="B750" s="11">
        <v>250201</v>
      </c>
      <c r="C750" s="11">
        <v>127</v>
      </c>
      <c r="D750" s="11">
        <v>0</v>
      </c>
      <c r="E750" s="11">
        <f t="shared" si="48"/>
        <v>127</v>
      </c>
      <c r="F750" s="24">
        <f t="shared" si="49"/>
        <v>159</v>
      </c>
      <c r="G750" s="11">
        <f t="shared" si="46"/>
        <v>286</v>
      </c>
    </row>
    <row r="751" spans="1:7" x14ac:dyDescent="0.25">
      <c r="A751" s="22" t="str">
        <f t="shared" si="47"/>
        <v>City of Yonkers Ward 2 ED 2</v>
      </c>
      <c r="B751" s="11">
        <v>250202</v>
      </c>
      <c r="C751" s="11">
        <v>160</v>
      </c>
      <c r="D751" s="11">
        <v>4</v>
      </c>
      <c r="E751" s="11">
        <f t="shared" si="48"/>
        <v>164</v>
      </c>
      <c r="F751" s="24">
        <f t="shared" si="49"/>
        <v>169</v>
      </c>
      <c r="G751" s="11">
        <f t="shared" si="46"/>
        <v>333</v>
      </c>
    </row>
    <row r="752" spans="1:7" x14ac:dyDescent="0.25">
      <c r="A752" s="22" t="str">
        <f t="shared" si="47"/>
        <v>City of Yonkers Ward 2 ED 3</v>
      </c>
      <c r="B752" s="11">
        <v>250203</v>
      </c>
      <c r="C752" s="11">
        <v>191</v>
      </c>
      <c r="D752" s="11">
        <v>3</v>
      </c>
      <c r="E752" s="11">
        <f t="shared" si="48"/>
        <v>194</v>
      </c>
      <c r="F752" s="24">
        <f t="shared" si="49"/>
        <v>234</v>
      </c>
      <c r="G752" s="11">
        <f t="shared" si="46"/>
        <v>428</v>
      </c>
    </row>
    <row r="753" spans="1:7" x14ac:dyDescent="0.25">
      <c r="A753" s="22" t="str">
        <f t="shared" si="47"/>
        <v>City of Yonkers Ward 2 ED 4</v>
      </c>
      <c r="B753" s="11">
        <v>250204</v>
      </c>
      <c r="C753" s="11">
        <v>70</v>
      </c>
      <c r="D753" s="11">
        <v>1</v>
      </c>
      <c r="E753" s="11">
        <f t="shared" si="48"/>
        <v>71</v>
      </c>
      <c r="F753" s="24">
        <f t="shared" si="49"/>
        <v>104</v>
      </c>
      <c r="G753" s="11">
        <f t="shared" si="46"/>
        <v>175</v>
      </c>
    </row>
    <row r="754" spans="1:7" x14ac:dyDescent="0.25">
      <c r="A754" s="22" t="str">
        <f t="shared" si="47"/>
        <v>City of Yonkers Ward 2 ED 5</v>
      </c>
      <c r="B754" s="11">
        <v>250205</v>
      </c>
      <c r="C754" s="11">
        <v>126</v>
      </c>
      <c r="D754" s="11">
        <v>2</v>
      </c>
      <c r="E754" s="11">
        <f t="shared" si="48"/>
        <v>128</v>
      </c>
      <c r="F754" s="24">
        <f t="shared" si="49"/>
        <v>218</v>
      </c>
      <c r="G754" s="11">
        <f t="shared" si="46"/>
        <v>346</v>
      </c>
    </row>
    <row r="755" spans="1:7" x14ac:dyDescent="0.25">
      <c r="A755" s="22" t="str">
        <f t="shared" si="47"/>
        <v>City of Yonkers Ward 2 ED 6</v>
      </c>
      <c r="B755" s="11">
        <v>250206</v>
      </c>
      <c r="C755" s="11">
        <v>126</v>
      </c>
      <c r="D755" s="11">
        <v>0</v>
      </c>
      <c r="E755" s="11">
        <f t="shared" si="48"/>
        <v>126</v>
      </c>
      <c r="F755" s="24">
        <f t="shared" si="49"/>
        <v>83</v>
      </c>
      <c r="G755" s="11">
        <f t="shared" si="46"/>
        <v>209</v>
      </c>
    </row>
    <row r="756" spans="1:7" x14ac:dyDescent="0.25">
      <c r="A756" s="22" t="str">
        <f t="shared" si="47"/>
        <v>City of Yonkers Ward 2 ED 7</v>
      </c>
      <c r="B756" s="11">
        <v>250207</v>
      </c>
      <c r="C756" s="11">
        <v>142</v>
      </c>
      <c r="D756" s="11">
        <v>0</v>
      </c>
      <c r="E756" s="11">
        <f t="shared" si="48"/>
        <v>142</v>
      </c>
      <c r="F756" s="24">
        <f t="shared" si="49"/>
        <v>66</v>
      </c>
      <c r="G756" s="11">
        <f t="shared" si="46"/>
        <v>208</v>
      </c>
    </row>
    <row r="757" spans="1:7" x14ac:dyDescent="0.25">
      <c r="A757" s="22" t="str">
        <f t="shared" si="47"/>
        <v>City of Yonkers Ward 2 ED 8</v>
      </c>
      <c r="B757" s="11">
        <v>250208</v>
      </c>
      <c r="C757" s="11">
        <v>57</v>
      </c>
      <c r="D757" s="11">
        <v>5</v>
      </c>
      <c r="E757" s="11">
        <f t="shared" si="48"/>
        <v>62</v>
      </c>
      <c r="F757" s="24">
        <f t="shared" si="49"/>
        <v>30</v>
      </c>
      <c r="G757" s="11">
        <f t="shared" si="46"/>
        <v>92</v>
      </c>
    </row>
    <row r="758" spans="1:7" x14ac:dyDescent="0.25">
      <c r="A758" s="22" t="str">
        <f t="shared" si="47"/>
        <v>City of Yonkers Ward 2 ED 9</v>
      </c>
      <c r="B758" s="11">
        <v>250209</v>
      </c>
      <c r="C758" s="11">
        <v>146</v>
      </c>
      <c r="D758" s="11">
        <v>2</v>
      </c>
      <c r="E758" s="11">
        <f t="shared" si="48"/>
        <v>148</v>
      </c>
      <c r="F758" s="24">
        <f t="shared" si="49"/>
        <v>144</v>
      </c>
      <c r="G758" s="11">
        <f t="shared" si="46"/>
        <v>292</v>
      </c>
    </row>
    <row r="759" spans="1:7" x14ac:dyDescent="0.25">
      <c r="A759" s="22" t="str">
        <f t="shared" si="47"/>
        <v>City of Yonkers Ward 2 ED 10</v>
      </c>
      <c r="B759" s="11">
        <v>250210</v>
      </c>
      <c r="C759" s="11">
        <v>73</v>
      </c>
      <c r="D759" s="11">
        <v>1</v>
      </c>
      <c r="E759" s="11">
        <f t="shared" si="48"/>
        <v>74</v>
      </c>
      <c r="F759" s="24">
        <f t="shared" si="49"/>
        <v>53</v>
      </c>
      <c r="G759" s="11">
        <f t="shared" si="46"/>
        <v>127</v>
      </c>
    </row>
    <row r="760" spans="1:7" x14ac:dyDescent="0.25">
      <c r="A760" s="22" t="str">
        <f t="shared" si="47"/>
        <v>City of Yonkers Ward 2 ED 11</v>
      </c>
      <c r="B760" s="11">
        <v>250211</v>
      </c>
      <c r="C760" s="11">
        <v>279</v>
      </c>
      <c r="D760" s="11">
        <v>4</v>
      </c>
      <c r="E760" s="11">
        <f t="shared" si="48"/>
        <v>283</v>
      </c>
      <c r="F760" s="24">
        <f t="shared" si="49"/>
        <v>220</v>
      </c>
      <c r="G760" s="11">
        <f t="shared" si="46"/>
        <v>503</v>
      </c>
    </row>
    <row r="761" spans="1:7" x14ac:dyDescent="0.25">
      <c r="A761" s="22" t="str">
        <f t="shared" si="47"/>
        <v>City of Yonkers Ward 2 ED 12</v>
      </c>
      <c r="B761" s="11">
        <v>250212</v>
      </c>
      <c r="C761" s="11">
        <v>185</v>
      </c>
      <c r="D761" s="11">
        <v>2</v>
      </c>
      <c r="E761" s="11">
        <f t="shared" si="48"/>
        <v>187</v>
      </c>
      <c r="F761" s="24">
        <f t="shared" si="49"/>
        <v>218</v>
      </c>
      <c r="G761" s="11">
        <f t="shared" si="46"/>
        <v>405</v>
      </c>
    </row>
    <row r="762" spans="1:7" x14ac:dyDescent="0.25">
      <c r="A762" s="22" t="str">
        <f t="shared" si="47"/>
        <v>City of Yonkers Ward 2 ED 13</v>
      </c>
      <c r="B762" s="11">
        <v>250213</v>
      </c>
      <c r="C762" s="11">
        <v>118</v>
      </c>
      <c r="D762" s="11">
        <v>2</v>
      </c>
      <c r="E762" s="11">
        <f t="shared" si="48"/>
        <v>120</v>
      </c>
      <c r="F762" s="24">
        <f t="shared" si="49"/>
        <v>84</v>
      </c>
      <c r="G762" s="11">
        <f t="shared" si="46"/>
        <v>204</v>
      </c>
    </row>
    <row r="763" spans="1:7" x14ac:dyDescent="0.25">
      <c r="A763" s="22" t="str">
        <f t="shared" si="47"/>
        <v>City of Yonkers Ward 2 ED 14</v>
      </c>
      <c r="B763" s="11">
        <v>250214</v>
      </c>
      <c r="C763" s="11">
        <v>43</v>
      </c>
      <c r="D763" s="11">
        <v>1</v>
      </c>
      <c r="E763" s="11">
        <f t="shared" si="48"/>
        <v>44</v>
      </c>
      <c r="F763" s="24">
        <f t="shared" si="49"/>
        <v>50</v>
      </c>
      <c r="G763" s="11">
        <f t="shared" si="46"/>
        <v>94</v>
      </c>
    </row>
    <row r="764" spans="1:7" x14ac:dyDescent="0.25">
      <c r="A764" s="22" t="str">
        <f t="shared" si="47"/>
        <v>City of Yonkers Ward 2 ED 16</v>
      </c>
      <c r="B764" s="11">
        <v>250216</v>
      </c>
      <c r="C764" s="11">
        <v>83</v>
      </c>
      <c r="D764" s="11">
        <v>0</v>
      </c>
      <c r="E764" s="11">
        <f t="shared" si="48"/>
        <v>83</v>
      </c>
      <c r="F764" s="24">
        <f t="shared" si="49"/>
        <v>108</v>
      </c>
      <c r="G764" s="11">
        <f t="shared" si="46"/>
        <v>191</v>
      </c>
    </row>
    <row r="765" spans="1:7" x14ac:dyDescent="0.25">
      <c r="A765" s="22" t="str">
        <f t="shared" si="47"/>
        <v>City of Yonkers Ward 2 ED 18</v>
      </c>
      <c r="B765" s="11">
        <v>250218</v>
      </c>
      <c r="C765" s="11">
        <v>97</v>
      </c>
      <c r="D765" s="11">
        <v>0</v>
      </c>
      <c r="E765" s="11">
        <f t="shared" si="48"/>
        <v>97</v>
      </c>
      <c r="F765" s="24">
        <f t="shared" si="49"/>
        <v>32</v>
      </c>
      <c r="G765" s="11">
        <f t="shared" si="46"/>
        <v>129</v>
      </c>
    </row>
    <row r="766" spans="1:7" x14ac:dyDescent="0.25">
      <c r="A766" s="22" t="str">
        <f t="shared" si="47"/>
        <v>City of Yonkers Ward 2 ED 20</v>
      </c>
      <c r="B766" s="11">
        <v>250220</v>
      </c>
      <c r="C766" s="11">
        <v>80</v>
      </c>
      <c r="D766" s="11">
        <v>1</v>
      </c>
      <c r="E766" s="11">
        <f t="shared" si="48"/>
        <v>81</v>
      </c>
      <c r="F766" s="24">
        <f t="shared" si="49"/>
        <v>48</v>
      </c>
      <c r="G766" s="11">
        <f t="shared" si="46"/>
        <v>129</v>
      </c>
    </row>
    <row r="767" spans="1:7" x14ac:dyDescent="0.25">
      <c r="A767" s="22" t="str">
        <f t="shared" si="47"/>
        <v>City of Yonkers Ward 2 ED 22</v>
      </c>
      <c r="B767" s="11">
        <v>250222</v>
      </c>
      <c r="C767" s="11">
        <v>0</v>
      </c>
      <c r="D767" s="11">
        <v>0</v>
      </c>
      <c r="E767" s="11">
        <f t="shared" si="48"/>
        <v>0</v>
      </c>
      <c r="F767" s="24">
        <f t="shared" si="49"/>
        <v>0</v>
      </c>
      <c r="G767" s="11">
        <f t="shared" si="46"/>
        <v>0</v>
      </c>
    </row>
    <row r="768" spans="1:7" x14ac:dyDescent="0.25">
      <c r="A768" s="22" t="str">
        <f t="shared" si="47"/>
        <v>City of Yonkers Ward 2 ED 23</v>
      </c>
      <c r="B768" s="11">
        <v>250223</v>
      </c>
      <c r="C768" s="11">
        <v>0</v>
      </c>
      <c r="D768" s="11">
        <v>0</v>
      </c>
      <c r="E768" s="11">
        <f t="shared" si="48"/>
        <v>0</v>
      </c>
      <c r="F768" s="24">
        <f t="shared" si="49"/>
        <v>0</v>
      </c>
      <c r="G768" s="11">
        <f t="shared" si="46"/>
        <v>0</v>
      </c>
    </row>
    <row r="769" spans="1:7" x14ac:dyDescent="0.25">
      <c r="A769" s="22" t="str">
        <f t="shared" si="47"/>
        <v>City of Yonkers Ward 2 ED 24</v>
      </c>
      <c r="B769" s="11">
        <v>250224</v>
      </c>
      <c r="C769" s="11">
        <v>71</v>
      </c>
      <c r="D769" s="11">
        <v>0</v>
      </c>
      <c r="E769" s="11">
        <f t="shared" si="48"/>
        <v>71</v>
      </c>
      <c r="F769" s="24">
        <f t="shared" si="49"/>
        <v>78</v>
      </c>
      <c r="G769" s="11">
        <f t="shared" si="46"/>
        <v>149</v>
      </c>
    </row>
    <row r="770" spans="1:7" x14ac:dyDescent="0.25">
      <c r="A770" s="22" t="str">
        <f t="shared" si="47"/>
        <v>City of Yonkers Ward 2 ED 26</v>
      </c>
      <c r="B770" s="11">
        <v>250226</v>
      </c>
      <c r="C770" s="11">
        <v>71</v>
      </c>
      <c r="D770" s="11">
        <v>0</v>
      </c>
      <c r="E770" s="11">
        <f t="shared" si="48"/>
        <v>71</v>
      </c>
      <c r="F770" s="24">
        <f t="shared" si="49"/>
        <v>38</v>
      </c>
      <c r="G770" s="11">
        <f t="shared" si="46"/>
        <v>109</v>
      </c>
    </row>
    <row r="771" spans="1:7" ht="13.8" thickBot="1" x14ac:dyDescent="0.3">
      <c r="A771" s="18" t="str">
        <f t="shared" si="47"/>
        <v>City of Yonkers Ward 2 ED 29</v>
      </c>
      <c r="B771" s="19">
        <v>250229</v>
      </c>
      <c r="C771" s="19">
        <v>0</v>
      </c>
      <c r="D771" s="19">
        <v>0</v>
      </c>
      <c r="E771" s="19">
        <f t="shared" si="48"/>
        <v>0</v>
      </c>
      <c r="F771" s="26">
        <f t="shared" si="49"/>
        <v>0</v>
      </c>
      <c r="G771" s="19">
        <f t="shared" si="46"/>
        <v>0</v>
      </c>
    </row>
    <row r="772" spans="1:7" x14ac:dyDescent="0.25">
      <c r="A772" s="22"/>
      <c r="B772" s="11" t="s">
        <v>977</v>
      </c>
      <c r="C772" s="11">
        <f>SUM(C750:C771)</f>
        <v>2245</v>
      </c>
      <c r="D772" s="11">
        <f>SUM(D750:D771)</f>
        <v>28</v>
      </c>
      <c r="E772" s="11">
        <f>SUM(E750:E771)</f>
        <v>2273</v>
      </c>
      <c r="F772" s="11">
        <f>SUM(F750:F771)</f>
        <v>2136</v>
      </c>
      <c r="G772" s="11">
        <f>SUM(G750:G771)</f>
        <v>4409</v>
      </c>
    </row>
    <row r="773" spans="1:7" x14ac:dyDescent="0.25">
      <c r="A773" s="22" t="str">
        <f t="shared" si="47"/>
        <v>City of Yonkers Ward 3 ED 1</v>
      </c>
      <c r="B773" s="11">
        <v>250301</v>
      </c>
      <c r="C773" s="11">
        <v>24</v>
      </c>
      <c r="D773" s="11">
        <v>0</v>
      </c>
      <c r="E773" s="11">
        <f t="shared" si="48"/>
        <v>24</v>
      </c>
      <c r="F773" s="24">
        <f t="shared" si="49"/>
        <v>7</v>
      </c>
      <c r="G773" s="11">
        <f t="shared" si="46"/>
        <v>31</v>
      </c>
    </row>
    <row r="774" spans="1:7" x14ac:dyDescent="0.25">
      <c r="A774" s="22" t="str">
        <f t="shared" si="47"/>
        <v>City of Yonkers Ward 3 ED 2</v>
      </c>
      <c r="B774" s="11">
        <v>250302</v>
      </c>
      <c r="C774" s="11">
        <v>57</v>
      </c>
      <c r="D774" s="11">
        <v>0</v>
      </c>
      <c r="E774" s="11">
        <f t="shared" si="48"/>
        <v>57</v>
      </c>
      <c r="F774" s="24">
        <f t="shared" si="49"/>
        <v>51</v>
      </c>
      <c r="G774" s="11">
        <f t="shared" si="46"/>
        <v>108</v>
      </c>
    </row>
    <row r="775" spans="1:7" x14ac:dyDescent="0.25">
      <c r="A775" s="22" t="str">
        <f t="shared" si="47"/>
        <v>City of Yonkers Ward 3 ED 3</v>
      </c>
      <c r="B775" s="11">
        <v>250303</v>
      </c>
      <c r="C775" s="11">
        <v>169</v>
      </c>
      <c r="D775" s="11">
        <v>1</v>
      </c>
      <c r="E775" s="11">
        <f t="shared" si="48"/>
        <v>170</v>
      </c>
      <c r="F775" s="24">
        <f t="shared" si="49"/>
        <v>47</v>
      </c>
      <c r="G775" s="11">
        <f t="shared" si="46"/>
        <v>217</v>
      </c>
    </row>
    <row r="776" spans="1:7" x14ac:dyDescent="0.25">
      <c r="A776" s="22" t="str">
        <f t="shared" si="47"/>
        <v>City of Yonkers Ward 3 ED 4</v>
      </c>
      <c r="B776" s="11">
        <v>250304</v>
      </c>
      <c r="C776" s="11">
        <v>94</v>
      </c>
      <c r="D776" s="11">
        <v>0</v>
      </c>
      <c r="E776" s="11">
        <f t="shared" si="48"/>
        <v>94</v>
      </c>
      <c r="F776" s="24">
        <f t="shared" si="49"/>
        <v>69</v>
      </c>
      <c r="G776" s="11">
        <f t="shared" si="46"/>
        <v>163</v>
      </c>
    </row>
    <row r="777" spans="1:7" x14ac:dyDescent="0.25">
      <c r="A777" s="22" t="str">
        <f t="shared" si="47"/>
        <v>City of Yonkers Ward 3 ED 5</v>
      </c>
      <c r="B777" s="11">
        <v>250305</v>
      </c>
      <c r="C777" s="11">
        <v>12</v>
      </c>
      <c r="D777" s="11">
        <v>0</v>
      </c>
      <c r="E777" s="11">
        <f t="shared" si="48"/>
        <v>12</v>
      </c>
      <c r="F777" s="24">
        <f t="shared" si="49"/>
        <v>8</v>
      </c>
      <c r="G777" s="11">
        <f t="shared" si="46"/>
        <v>20</v>
      </c>
    </row>
    <row r="778" spans="1:7" x14ac:dyDescent="0.25">
      <c r="A778" s="22" t="str">
        <f t="shared" si="47"/>
        <v>City of Yonkers Ward 3 ED 6</v>
      </c>
      <c r="B778" s="11">
        <v>250306</v>
      </c>
      <c r="C778" s="11">
        <v>45</v>
      </c>
      <c r="D778" s="11">
        <v>0</v>
      </c>
      <c r="E778" s="11">
        <f t="shared" si="48"/>
        <v>45</v>
      </c>
      <c r="F778" s="24">
        <f t="shared" si="49"/>
        <v>35</v>
      </c>
      <c r="G778" s="11">
        <f t="shared" si="46"/>
        <v>80</v>
      </c>
    </row>
    <row r="779" spans="1:7" x14ac:dyDescent="0.25">
      <c r="A779" s="22" t="str">
        <f t="shared" si="47"/>
        <v>City of Yonkers Ward 3 ED 7</v>
      </c>
      <c r="B779" s="11">
        <v>250307</v>
      </c>
      <c r="C779" s="11">
        <v>272</v>
      </c>
      <c r="D779" s="11">
        <v>0</v>
      </c>
      <c r="E779" s="11">
        <f t="shared" si="48"/>
        <v>272</v>
      </c>
      <c r="F779" s="24">
        <f t="shared" si="49"/>
        <v>58</v>
      </c>
      <c r="G779" s="11">
        <f t="shared" si="46"/>
        <v>330</v>
      </c>
    </row>
    <row r="780" spans="1:7" x14ac:dyDescent="0.25">
      <c r="A780" s="22" t="str">
        <f t="shared" si="47"/>
        <v>City of Yonkers Ward 3 ED 8</v>
      </c>
      <c r="B780" s="11">
        <v>250308</v>
      </c>
      <c r="C780" s="11">
        <v>125</v>
      </c>
      <c r="D780" s="11">
        <v>0</v>
      </c>
      <c r="E780" s="11">
        <f t="shared" si="48"/>
        <v>125</v>
      </c>
      <c r="F780" s="24">
        <f t="shared" si="49"/>
        <v>30</v>
      </c>
      <c r="G780" s="11">
        <f t="shared" si="46"/>
        <v>155</v>
      </c>
    </row>
    <row r="781" spans="1:7" x14ac:dyDescent="0.25">
      <c r="A781" s="22" t="str">
        <f t="shared" si="47"/>
        <v>City of Yonkers Ward 3 ED 10</v>
      </c>
      <c r="B781" s="11">
        <v>250310</v>
      </c>
      <c r="C781" s="11">
        <v>170</v>
      </c>
      <c r="D781" s="11">
        <v>0</v>
      </c>
      <c r="E781" s="11">
        <f t="shared" si="48"/>
        <v>170</v>
      </c>
      <c r="F781" s="24">
        <f t="shared" si="49"/>
        <v>132</v>
      </c>
      <c r="G781" s="11">
        <f t="shared" si="46"/>
        <v>302</v>
      </c>
    </row>
    <row r="782" spans="1:7" x14ac:dyDescent="0.25">
      <c r="A782" s="22" t="str">
        <f t="shared" si="47"/>
        <v>City of Yonkers Ward 3 ED 11</v>
      </c>
      <c r="B782" s="11">
        <v>250311</v>
      </c>
      <c r="C782" s="11">
        <v>117</v>
      </c>
      <c r="D782" s="11">
        <v>0</v>
      </c>
      <c r="E782" s="11">
        <f t="shared" si="48"/>
        <v>117</v>
      </c>
      <c r="F782" s="24">
        <f t="shared" si="49"/>
        <v>49</v>
      </c>
      <c r="G782" s="11">
        <f t="shared" si="46"/>
        <v>166</v>
      </c>
    </row>
    <row r="783" spans="1:7" x14ac:dyDescent="0.25">
      <c r="A783" s="22" t="str">
        <f t="shared" si="47"/>
        <v>City of Yonkers Ward 3 ED 12</v>
      </c>
      <c r="B783" s="11">
        <v>250312</v>
      </c>
      <c r="C783" s="11">
        <v>350</v>
      </c>
      <c r="D783" s="11">
        <v>0</v>
      </c>
      <c r="E783" s="11">
        <f t="shared" si="48"/>
        <v>350</v>
      </c>
      <c r="F783" s="24">
        <f t="shared" si="49"/>
        <v>105</v>
      </c>
      <c r="G783" s="11">
        <f t="shared" si="46"/>
        <v>455</v>
      </c>
    </row>
    <row r="784" spans="1:7" x14ac:dyDescent="0.25">
      <c r="A784" s="22" t="str">
        <f t="shared" si="47"/>
        <v>City of Yonkers Ward 3 ED 13</v>
      </c>
      <c r="B784" s="11">
        <v>250313</v>
      </c>
      <c r="C784" s="11">
        <v>82</v>
      </c>
      <c r="D784" s="11">
        <v>2</v>
      </c>
      <c r="E784" s="11">
        <f t="shared" si="48"/>
        <v>84</v>
      </c>
      <c r="F784" s="24">
        <f t="shared" si="49"/>
        <v>21</v>
      </c>
      <c r="G784" s="11">
        <f t="shared" si="46"/>
        <v>105</v>
      </c>
    </row>
    <row r="785" spans="1:7" x14ac:dyDescent="0.25">
      <c r="A785" s="22" t="str">
        <f t="shared" si="47"/>
        <v>City of Yonkers Ward 3 ED 15</v>
      </c>
      <c r="B785" s="11">
        <v>250315</v>
      </c>
      <c r="C785" s="11">
        <v>475</v>
      </c>
      <c r="D785" s="11">
        <v>0</v>
      </c>
      <c r="E785" s="11">
        <f t="shared" si="48"/>
        <v>475</v>
      </c>
      <c r="F785" s="24">
        <f t="shared" si="49"/>
        <v>126</v>
      </c>
      <c r="G785" s="11">
        <f t="shared" si="46"/>
        <v>601</v>
      </c>
    </row>
    <row r="786" spans="1:7" x14ac:dyDescent="0.25">
      <c r="A786" s="22" t="str">
        <f t="shared" si="47"/>
        <v>City of Yonkers Ward 3 ED 16</v>
      </c>
      <c r="B786" s="11">
        <v>250316</v>
      </c>
      <c r="C786" s="11">
        <v>201</v>
      </c>
      <c r="D786" s="11">
        <v>2</v>
      </c>
      <c r="E786" s="11">
        <f t="shared" si="48"/>
        <v>203</v>
      </c>
      <c r="F786" s="24">
        <f t="shared" si="49"/>
        <v>60</v>
      </c>
      <c r="G786" s="11">
        <f t="shared" si="46"/>
        <v>263</v>
      </c>
    </row>
    <row r="787" spans="1:7" x14ac:dyDescent="0.25">
      <c r="A787" s="22" t="str">
        <f t="shared" si="47"/>
        <v>City of Yonkers Ward 3 ED 17</v>
      </c>
      <c r="B787" s="11">
        <v>250317</v>
      </c>
      <c r="C787" s="11">
        <v>100</v>
      </c>
      <c r="D787" s="11">
        <v>0</v>
      </c>
      <c r="E787" s="11">
        <f t="shared" si="48"/>
        <v>100</v>
      </c>
      <c r="F787" s="24">
        <f t="shared" si="49"/>
        <v>43</v>
      </c>
      <c r="G787" s="11">
        <f t="shared" si="46"/>
        <v>143</v>
      </c>
    </row>
    <row r="788" spans="1:7" x14ac:dyDescent="0.25">
      <c r="A788" s="22" t="str">
        <f t="shared" si="47"/>
        <v>City of Yonkers Ward 3 ED 19</v>
      </c>
      <c r="B788" s="11">
        <v>250319</v>
      </c>
      <c r="C788" s="11">
        <v>92</v>
      </c>
      <c r="D788" s="11">
        <v>0</v>
      </c>
      <c r="E788" s="11">
        <f t="shared" si="48"/>
        <v>92</v>
      </c>
      <c r="F788" s="24">
        <f t="shared" si="49"/>
        <v>55</v>
      </c>
      <c r="G788" s="11">
        <f t="shared" si="46"/>
        <v>147</v>
      </c>
    </row>
    <row r="789" spans="1:7" x14ac:dyDescent="0.25">
      <c r="A789" s="22" t="str">
        <f t="shared" si="47"/>
        <v>City of Yonkers Ward 3 ED 20</v>
      </c>
      <c r="B789" s="11">
        <v>250320</v>
      </c>
      <c r="C789" s="11">
        <v>108</v>
      </c>
      <c r="D789" s="11">
        <v>1</v>
      </c>
      <c r="E789" s="11">
        <f t="shared" si="48"/>
        <v>109</v>
      </c>
      <c r="F789" s="24">
        <f t="shared" si="49"/>
        <v>114</v>
      </c>
      <c r="G789" s="11">
        <f t="shared" si="46"/>
        <v>223</v>
      </c>
    </row>
    <row r="790" spans="1:7" x14ac:dyDescent="0.25">
      <c r="A790" s="22" t="str">
        <f t="shared" si="47"/>
        <v>City of Yonkers Ward 3 ED 21</v>
      </c>
      <c r="B790" s="11">
        <v>250321</v>
      </c>
      <c r="C790" s="11">
        <v>126</v>
      </c>
      <c r="D790" s="11">
        <v>1</v>
      </c>
      <c r="E790" s="11">
        <f t="shared" si="48"/>
        <v>127</v>
      </c>
      <c r="F790" s="24">
        <f t="shared" si="49"/>
        <v>135</v>
      </c>
      <c r="G790" s="11">
        <f t="shared" si="46"/>
        <v>262</v>
      </c>
    </row>
    <row r="791" spans="1:7" x14ac:dyDescent="0.25">
      <c r="A791" s="22" t="str">
        <f t="shared" si="47"/>
        <v>City of Yonkers Ward 3 ED 23</v>
      </c>
      <c r="B791" s="11">
        <v>250323</v>
      </c>
      <c r="C791" s="11">
        <v>44</v>
      </c>
      <c r="D791" s="11">
        <v>0</v>
      </c>
      <c r="E791" s="11">
        <f t="shared" si="48"/>
        <v>44</v>
      </c>
      <c r="F791" s="24">
        <f t="shared" si="49"/>
        <v>22</v>
      </c>
      <c r="G791" s="11">
        <f t="shared" si="46"/>
        <v>66</v>
      </c>
    </row>
    <row r="792" spans="1:7" x14ac:dyDescent="0.25">
      <c r="A792" s="22" t="str">
        <f t="shared" si="47"/>
        <v>City of Yonkers Ward 3 ED 24</v>
      </c>
      <c r="B792" s="11">
        <v>250324</v>
      </c>
      <c r="C792" s="11">
        <v>50</v>
      </c>
      <c r="D792" s="11">
        <v>0</v>
      </c>
      <c r="E792" s="11">
        <f t="shared" si="48"/>
        <v>50</v>
      </c>
      <c r="F792" s="24">
        <f t="shared" si="49"/>
        <v>26</v>
      </c>
      <c r="G792" s="11">
        <f t="shared" si="46"/>
        <v>76</v>
      </c>
    </row>
    <row r="793" spans="1:7" x14ac:dyDescent="0.25">
      <c r="A793" s="22" t="str">
        <f t="shared" si="47"/>
        <v>City of Yonkers Ward 3 ED 25</v>
      </c>
      <c r="B793" s="11">
        <v>250325</v>
      </c>
      <c r="C793" s="11">
        <v>216</v>
      </c>
      <c r="D793" s="11">
        <v>1</v>
      </c>
      <c r="E793" s="11">
        <f t="shared" si="48"/>
        <v>217</v>
      </c>
      <c r="F793" s="24">
        <f t="shared" si="49"/>
        <v>164</v>
      </c>
      <c r="G793" s="11">
        <f t="shared" si="46"/>
        <v>381</v>
      </c>
    </row>
    <row r="794" spans="1:7" x14ac:dyDescent="0.25">
      <c r="A794" s="22" t="str">
        <f t="shared" si="47"/>
        <v>City of Yonkers Ward 3 ED 26</v>
      </c>
      <c r="B794" s="11">
        <v>250326</v>
      </c>
      <c r="C794" s="11">
        <v>77</v>
      </c>
      <c r="D794" s="11">
        <v>0</v>
      </c>
      <c r="E794" s="11">
        <f t="shared" si="48"/>
        <v>77</v>
      </c>
      <c r="F794" s="24">
        <f t="shared" si="49"/>
        <v>35</v>
      </c>
      <c r="G794" s="11">
        <f t="shared" si="46"/>
        <v>112</v>
      </c>
    </row>
    <row r="795" spans="1:7" x14ac:dyDescent="0.25">
      <c r="A795" s="22" t="str">
        <f t="shared" si="47"/>
        <v>City of Yonkers Ward 3 ED 27</v>
      </c>
      <c r="B795" s="11">
        <v>250327</v>
      </c>
      <c r="C795" s="11">
        <v>12</v>
      </c>
      <c r="D795" s="11">
        <v>0</v>
      </c>
      <c r="E795" s="11">
        <f t="shared" si="48"/>
        <v>12</v>
      </c>
      <c r="F795" s="24">
        <f t="shared" si="49"/>
        <v>2</v>
      </c>
      <c r="G795" s="11">
        <f t="shared" si="46"/>
        <v>14</v>
      </c>
    </row>
    <row r="796" spans="1:7" x14ac:dyDescent="0.25">
      <c r="A796" s="22" t="str">
        <f t="shared" si="47"/>
        <v>City of Yonkers Ward 3 ED 28</v>
      </c>
      <c r="B796" s="11">
        <v>250328</v>
      </c>
      <c r="C796" s="11">
        <v>233</v>
      </c>
      <c r="D796" s="11">
        <v>0</v>
      </c>
      <c r="E796" s="11">
        <f t="shared" si="48"/>
        <v>233</v>
      </c>
      <c r="F796" s="24">
        <f t="shared" si="49"/>
        <v>49</v>
      </c>
      <c r="G796" s="11">
        <f t="shared" si="46"/>
        <v>282</v>
      </c>
    </row>
    <row r="797" spans="1:7" ht="13.8" thickBot="1" x14ac:dyDescent="0.3">
      <c r="A797" s="18" t="str">
        <f t="shared" si="47"/>
        <v>City of Yonkers Ward 3 ED 29</v>
      </c>
      <c r="B797" s="19">
        <v>250329</v>
      </c>
      <c r="C797" s="19">
        <v>14</v>
      </c>
      <c r="D797" s="19">
        <v>0</v>
      </c>
      <c r="E797" s="19">
        <f t="shared" si="48"/>
        <v>14</v>
      </c>
      <c r="F797" s="26">
        <f t="shared" si="49"/>
        <v>10</v>
      </c>
      <c r="G797" s="19">
        <f t="shared" ref="G797:G863" si="50">VLOOKUP(B797,KEY,2,FALSE)</f>
        <v>24</v>
      </c>
    </row>
    <row r="798" spans="1:7" x14ac:dyDescent="0.25">
      <c r="A798" s="22"/>
      <c r="B798" s="11" t="s">
        <v>977</v>
      </c>
      <c r="C798" s="11">
        <f>SUM(C773:C797)</f>
        <v>3265</v>
      </c>
      <c r="D798" s="11">
        <f>SUM(D773:D797)</f>
        <v>8</v>
      </c>
      <c r="E798" s="11">
        <f>SUM(E773:E797)</f>
        <v>3273</v>
      </c>
      <c r="F798" s="11">
        <f>SUM(F773:F797)</f>
        <v>1453</v>
      </c>
      <c r="G798" s="11">
        <f>SUM(G773:G797)</f>
        <v>4726</v>
      </c>
    </row>
    <row r="799" spans="1:7" x14ac:dyDescent="0.25">
      <c r="A799" s="22" t="str">
        <f t="shared" si="47"/>
        <v>City of Yonkers Ward 4 ED 1</v>
      </c>
      <c r="B799" s="11">
        <v>250401</v>
      </c>
      <c r="C799" s="11">
        <v>216</v>
      </c>
      <c r="D799" s="11">
        <v>1</v>
      </c>
      <c r="E799" s="11">
        <f t="shared" si="48"/>
        <v>217</v>
      </c>
      <c r="F799" s="24">
        <f t="shared" si="49"/>
        <v>70</v>
      </c>
      <c r="G799" s="11">
        <f t="shared" si="50"/>
        <v>287</v>
      </c>
    </row>
    <row r="800" spans="1:7" x14ac:dyDescent="0.25">
      <c r="A800" s="22" t="str">
        <f t="shared" ref="A800:A866" si="51">VLOOKUP(B800,KEY,3,FALSE)</f>
        <v>City of Yonkers Ward 4 ED 2</v>
      </c>
      <c r="B800" s="11">
        <v>250402</v>
      </c>
      <c r="C800" s="11">
        <v>154</v>
      </c>
      <c r="D800" s="11">
        <v>0</v>
      </c>
      <c r="E800" s="11">
        <f t="shared" si="48"/>
        <v>154</v>
      </c>
      <c r="F800" s="24">
        <f t="shared" si="49"/>
        <v>46</v>
      </c>
      <c r="G800" s="11">
        <f t="shared" si="50"/>
        <v>200</v>
      </c>
    </row>
    <row r="801" spans="1:7" x14ac:dyDescent="0.25">
      <c r="A801" s="22" t="str">
        <f t="shared" si="51"/>
        <v>City of Yonkers Ward 4 ED 3</v>
      </c>
      <c r="B801" s="11">
        <v>250403</v>
      </c>
      <c r="C801" s="11">
        <v>271</v>
      </c>
      <c r="D801" s="11">
        <v>2</v>
      </c>
      <c r="E801" s="11">
        <f t="shared" si="48"/>
        <v>273</v>
      </c>
      <c r="F801" s="24">
        <f t="shared" si="49"/>
        <v>131</v>
      </c>
      <c r="G801" s="11">
        <f t="shared" si="50"/>
        <v>404</v>
      </c>
    </row>
    <row r="802" spans="1:7" x14ac:dyDescent="0.25">
      <c r="A802" s="22" t="str">
        <f t="shared" si="51"/>
        <v>City of Yonkers Ward 4 ED 4</v>
      </c>
      <c r="B802" s="11">
        <v>250404</v>
      </c>
      <c r="C802" s="11">
        <v>66</v>
      </c>
      <c r="D802" s="11">
        <v>0</v>
      </c>
      <c r="E802" s="11">
        <f t="shared" si="48"/>
        <v>66</v>
      </c>
      <c r="F802" s="24">
        <f t="shared" si="49"/>
        <v>43</v>
      </c>
      <c r="G802" s="11">
        <f t="shared" si="50"/>
        <v>109</v>
      </c>
    </row>
    <row r="803" spans="1:7" x14ac:dyDescent="0.25">
      <c r="A803" s="22" t="str">
        <f t="shared" si="51"/>
        <v>City of Yonkers Ward 4 ED 5</v>
      </c>
      <c r="B803" s="11">
        <v>250405</v>
      </c>
      <c r="C803" s="11">
        <v>198</v>
      </c>
      <c r="D803" s="11">
        <v>0</v>
      </c>
      <c r="E803" s="11">
        <f t="shared" si="48"/>
        <v>198</v>
      </c>
      <c r="F803" s="24">
        <f t="shared" si="49"/>
        <v>62</v>
      </c>
      <c r="G803" s="11">
        <f t="shared" si="50"/>
        <v>260</v>
      </c>
    </row>
    <row r="804" spans="1:7" x14ac:dyDescent="0.25">
      <c r="A804" s="22" t="str">
        <f t="shared" si="51"/>
        <v>City of Yonkers Ward 4 ED 6</v>
      </c>
      <c r="B804" s="11">
        <v>250406</v>
      </c>
      <c r="C804" s="11">
        <v>161</v>
      </c>
      <c r="D804" s="11">
        <v>0</v>
      </c>
      <c r="E804" s="11">
        <f t="shared" si="48"/>
        <v>161</v>
      </c>
      <c r="F804" s="24">
        <f t="shared" si="49"/>
        <v>82</v>
      </c>
      <c r="G804" s="11">
        <f t="shared" si="50"/>
        <v>243</v>
      </c>
    </row>
    <row r="805" spans="1:7" x14ac:dyDescent="0.25">
      <c r="A805" s="22" t="str">
        <f t="shared" si="51"/>
        <v>City of Yonkers Ward 4 ED 7</v>
      </c>
      <c r="B805" s="11">
        <v>250407</v>
      </c>
      <c r="C805" s="11">
        <v>139</v>
      </c>
      <c r="D805" s="11">
        <v>0</v>
      </c>
      <c r="E805" s="11">
        <f t="shared" si="48"/>
        <v>139</v>
      </c>
      <c r="F805" s="24">
        <f t="shared" si="49"/>
        <v>46</v>
      </c>
      <c r="G805" s="11">
        <f t="shared" si="50"/>
        <v>185</v>
      </c>
    </row>
    <row r="806" spans="1:7" x14ac:dyDescent="0.25">
      <c r="A806" s="22" t="str">
        <f t="shared" si="51"/>
        <v>City of Yonkers Ward 4 ED 8</v>
      </c>
      <c r="B806" s="11">
        <v>250408</v>
      </c>
      <c r="C806" s="11">
        <v>200</v>
      </c>
      <c r="D806" s="11">
        <v>1</v>
      </c>
      <c r="E806" s="11">
        <f t="shared" si="48"/>
        <v>201</v>
      </c>
      <c r="F806" s="24">
        <f t="shared" si="49"/>
        <v>79</v>
      </c>
      <c r="G806" s="11">
        <f t="shared" si="50"/>
        <v>280</v>
      </c>
    </row>
    <row r="807" spans="1:7" x14ac:dyDescent="0.25">
      <c r="A807" s="22" t="str">
        <f t="shared" si="51"/>
        <v>City of Yonkers Ward 4 ED 9</v>
      </c>
      <c r="B807" s="11">
        <v>250409</v>
      </c>
      <c r="C807" s="11">
        <v>70</v>
      </c>
      <c r="D807" s="11">
        <v>0</v>
      </c>
      <c r="E807" s="11">
        <f t="shared" si="48"/>
        <v>70</v>
      </c>
      <c r="F807" s="24">
        <f t="shared" si="49"/>
        <v>38</v>
      </c>
      <c r="G807" s="11">
        <f t="shared" si="50"/>
        <v>108</v>
      </c>
    </row>
    <row r="808" spans="1:7" x14ac:dyDescent="0.25">
      <c r="A808" s="22" t="str">
        <f t="shared" si="51"/>
        <v>City of Yonkers Ward 4 ED 10</v>
      </c>
      <c r="B808" s="11">
        <v>250410</v>
      </c>
      <c r="C808" s="11">
        <v>69</v>
      </c>
      <c r="D808" s="11">
        <v>0</v>
      </c>
      <c r="E808" s="11">
        <f t="shared" si="48"/>
        <v>69</v>
      </c>
      <c r="F808" s="24">
        <f t="shared" si="49"/>
        <v>49</v>
      </c>
      <c r="G808" s="11">
        <f t="shared" si="50"/>
        <v>118</v>
      </c>
    </row>
    <row r="809" spans="1:7" x14ac:dyDescent="0.25">
      <c r="A809" s="22" t="str">
        <f t="shared" si="51"/>
        <v>City of Yonkers Ward 4 ED 11</v>
      </c>
      <c r="B809" s="11">
        <v>250411</v>
      </c>
      <c r="C809" s="11">
        <v>98</v>
      </c>
      <c r="D809" s="11">
        <v>0</v>
      </c>
      <c r="E809" s="11">
        <f t="shared" si="48"/>
        <v>98</v>
      </c>
      <c r="F809" s="24">
        <f t="shared" si="49"/>
        <v>54</v>
      </c>
      <c r="G809" s="11">
        <f t="shared" si="50"/>
        <v>152</v>
      </c>
    </row>
    <row r="810" spans="1:7" x14ac:dyDescent="0.25">
      <c r="A810" s="22" t="str">
        <f t="shared" si="51"/>
        <v>City of Yonkers Ward 4 ED 12</v>
      </c>
      <c r="B810" s="11">
        <v>250412</v>
      </c>
      <c r="C810" s="11">
        <v>33</v>
      </c>
      <c r="D810" s="11">
        <v>0</v>
      </c>
      <c r="E810" s="11">
        <f t="shared" si="48"/>
        <v>33</v>
      </c>
      <c r="F810" s="24">
        <f t="shared" si="49"/>
        <v>11</v>
      </c>
      <c r="G810" s="11">
        <f t="shared" si="50"/>
        <v>44</v>
      </c>
    </row>
    <row r="811" spans="1:7" x14ac:dyDescent="0.25">
      <c r="A811" s="22" t="str">
        <f t="shared" si="51"/>
        <v>City of Yonkers Ward 4 ED 15</v>
      </c>
      <c r="B811" s="11">
        <v>250415</v>
      </c>
      <c r="C811" s="11">
        <v>130</v>
      </c>
      <c r="D811" s="11">
        <v>0</v>
      </c>
      <c r="E811" s="11">
        <f t="shared" si="48"/>
        <v>130</v>
      </c>
      <c r="F811" s="24">
        <f t="shared" si="49"/>
        <v>53</v>
      </c>
      <c r="G811" s="11">
        <f t="shared" si="50"/>
        <v>183</v>
      </c>
    </row>
    <row r="812" spans="1:7" x14ac:dyDescent="0.25">
      <c r="A812" s="22" t="str">
        <f t="shared" si="51"/>
        <v>City of Yonkers Ward 4 ED 16</v>
      </c>
      <c r="B812" s="11">
        <v>250416</v>
      </c>
      <c r="C812" s="11">
        <v>63</v>
      </c>
      <c r="D812" s="11">
        <v>1</v>
      </c>
      <c r="E812" s="11">
        <f t="shared" si="48"/>
        <v>64</v>
      </c>
      <c r="F812" s="24">
        <f t="shared" si="49"/>
        <v>42</v>
      </c>
      <c r="G812" s="11">
        <f t="shared" si="50"/>
        <v>106</v>
      </c>
    </row>
    <row r="813" spans="1:7" x14ac:dyDescent="0.25">
      <c r="A813" s="22" t="str">
        <f t="shared" si="51"/>
        <v>City of Yonkers Ward 4 ED 17</v>
      </c>
      <c r="B813" s="11">
        <v>250417</v>
      </c>
      <c r="C813" s="11">
        <v>51</v>
      </c>
      <c r="D813" s="11">
        <v>0</v>
      </c>
      <c r="E813" s="11">
        <f t="shared" si="48"/>
        <v>51</v>
      </c>
      <c r="F813" s="24">
        <f t="shared" si="49"/>
        <v>24</v>
      </c>
      <c r="G813" s="11">
        <f t="shared" si="50"/>
        <v>75</v>
      </c>
    </row>
    <row r="814" spans="1:7" x14ac:dyDescent="0.25">
      <c r="A814" s="22" t="str">
        <f t="shared" si="51"/>
        <v>City of Yonkers Ward 4 ED 18</v>
      </c>
      <c r="B814" s="11">
        <v>250418</v>
      </c>
      <c r="C814" s="11">
        <v>51</v>
      </c>
      <c r="D814" s="11">
        <v>0</v>
      </c>
      <c r="E814" s="11">
        <f t="shared" ref="E814:E880" si="52">SUM(C814:D814)</f>
        <v>51</v>
      </c>
      <c r="F814" s="24">
        <f t="shared" ref="F814:F880" si="53">SUM(G814-E814)</f>
        <v>52</v>
      </c>
      <c r="G814" s="11">
        <f t="shared" si="50"/>
        <v>103</v>
      </c>
    </row>
    <row r="815" spans="1:7" x14ac:dyDescent="0.25">
      <c r="A815" s="22" t="str">
        <f t="shared" si="51"/>
        <v>City of Yonkers Ward 4 ED 19</v>
      </c>
      <c r="B815" s="11">
        <v>250419</v>
      </c>
      <c r="C815" s="11">
        <v>59</v>
      </c>
      <c r="D815" s="11">
        <v>0</v>
      </c>
      <c r="E815" s="11">
        <f t="shared" si="52"/>
        <v>59</v>
      </c>
      <c r="F815" s="24">
        <f t="shared" si="53"/>
        <v>32</v>
      </c>
      <c r="G815" s="11">
        <f t="shared" si="50"/>
        <v>91</v>
      </c>
    </row>
    <row r="816" spans="1:7" ht="13.8" thickBot="1" x14ac:dyDescent="0.3">
      <c r="A816" s="18" t="str">
        <f t="shared" si="51"/>
        <v>City of Yonkers Ward 4 ED 21</v>
      </c>
      <c r="B816" s="19">
        <v>250421</v>
      </c>
      <c r="C816" s="19">
        <v>31</v>
      </c>
      <c r="D816" s="19">
        <v>0</v>
      </c>
      <c r="E816" s="19">
        <f t="shared" si="52"/>
        <v>31</v>
      </c>
      <c r="F816" s="26">
        <f t="shared" si="53"/>
        <v>5</v>
      </c>
      <c r="G816" s="19">
        <f t="shared" si="50"/>
        <v>36</v>
      </c>
    </row>
    <row r="817" spans="1:7" x14ac:dyDescent="0.25">
      <c r="A817" s="22"/>
      <c r="B817" s="11" t="s">
        <v>977</v>
      </c>
      <c r="C817" s="11">
        <f>SUM(C799:C816)</f>
        <v>2060</v>
      </c>
      <c r="D817" s="11">
        <f>SUM(D799:D816)</f>
        <v>5</v>
      </c>
      <c r="E817" s="11">
        <f>SUM(E799:E816)</f>
        <v>2065</v>
      </c>
      <c r="F817" s="11">
        <f>SUM(F799:F816)</f>
        <v>919</v>
      </c>
      <c r="G817" s="11">
        <f>SUM(G799:G816)</f>
        <v>2984</v>
      </c>
    </row>
    <row r="818" spans="1:7" x14ac:dyDescent="0.25">
      <c r="A818" s="22" t="str">
        <f t="shared" si="51"/>
        <v>City of Yonkers Ward 5 ED 1</v>
      </c>
      <c r="B818" s="11">
        <v>250501</v>
      </c>
      <c r="C818" s="11">
        <v>124</v>
      </c>
      <c r="D818" s="11">
        <v>0</v>
      </c>
      <c r="E818" s="11">
        <f t="shared" si="52"/>
        <v>124</v>
      </c>
      <c r="F818" s="24">
        <f t="shared" si="53"/>
        <v>150</v>
      </c>
      <c r="G818" s="11">
        <f t="shared" si="50"/>
        <v>274</v>
      </c>
    </row>
    <row r="819" spans="1:7" x14ac:dyDescent="0.25">
      <c r="A819" s="22" t="str">
        <f t="shared" si="51"/>
        <v>City of Yonkers Ward 5 ED 2</v>
      </c>
      <c r="B819" s="11">
        <v>250502</v>
      </c>
      <c r="C819" s="11">
        <v>48</v>
      </c>
      <c r="D819" s="11">
        <v>1</v>
      </c>
      <c r="E819" s="11">
        <f t="shared" si="52"/>
        <v>49</v>
      </c>
      <c r="F819" s="24">
        <f t="shared" si="53"/>
        <v>58</v>
      </c>
      <c r="G819" s="11">
        <f t="shared" si="50"/>
        <v>107</v>
      </c>
    </row>
    <row r="820" spans="1:7" x14ac:dyDescent="0.25">
      <c r="A820" s="22" t="str">
        <f t="shared" si="51"/>
        <v>City of Yonkers Ward 5 ED 3</v>
      </c>
      <c r="B820" s="11">
        <v>250503</v>
      </c>
      <c r="C820" s="11">
        <v>92</v>
      </c>
      <c r="D820" s="11">
        <v>0</v>
      </c>
      <c r="E820" s="11">
        <f t="shared" si="52"/>
        <v>92</v>
      </c>
      <c r="F820" s="24">
        <f t="shared" si="53"/>
        <v>121</v>
      </c>
      <c r="G820" s="11">
        <f t="shared" si="50"/>
        <v>213</v>
      </c>
    </row>
    <row r="821" spans="1:7" x14ac:dyDescent="0.25">
      <c r="A821" s="22" t="str">
        <f t="shared" si="51"/>
        <v>City of Yonkers Ward 5 ED 4</v>
      </c>
      <c r="B821" s="11">
        <v>250504</v>
      </c>
      <c r="C821" s="11">
        <v>130</v>
      </c>
      <c r="D821" s="11">
        <v>2</v>
      </c>
      <c r="E821" s="11">
        <f t="shared" si="52"/>
        <v>132</v>
      </c>
      <c r="F821" s="24">
        <f t="shared" si="53"/>
        <v>201</v>
      </c>
      <c r="G821" s="11">
        <f t="shared" si="50"/>
        <v>333</v>
      </c>
    </row>
    <row r="822" spans="1:7" x14ac:dyDescent="0.25">
      <c r="A822" s="22" t="str">
        <f t="shared" si="51"/>
        <v>City of Yonkers Ward 5 ED 5</v>
      </c>
      <c r="B822" s="11">
        <v>250505</v>
      </c>
      <c r="C822" s="11">
        <v>78</v>
      </c>
      <c r="D822" s="11">
        <v>3</v>
      </c>
      <c r="E822" s="11">
        <f t="shared" si="52"/>
        <v>81</v>
      </c>
      <c r="F822" s="24">
        <f t="shared" si="53"/>
        <v>146</v>
      </c>
      <c r="G822" s="11">
        <f t="shared" si="50"/>
        <v>227</v>
      </c>
    </row>
    <row r="823" spans="1:7" x14ac:dyDescent="0.25">
      <c r="A823" s="22" t="str">
        <f t="shared" si="51"/>
        <v>City of Yonkers Ward 5 ED 6</v>
      </c>
      <c r="B823" s="11">
        <v>250506</v>
      </c>
      <c r="C823" s="11">
        <v>168</v>
      </c>
      <c r="D823" s="11">
        <v>3</v>
      </c>
      <c r="E823" s="11">
        <f t="shared" si="52"/>
        <v>171</v>
      </c>
      <c r="F823" s="24">
        <f t="shared" si="53"/>
        <v>179</v>
      </c>
      <c r="G823" s="11">
        <f t="shared" si="50"/>
        <v>350</v>
      </c>
    </row>
    <row r="824" spans="1:7" x14ac:dyDescent="0.25">
      <c r="A824" s="22" t="str">
        <f t="shared" si="51"/>
        <v>City of Yonkers Ward 5 ED 7</v>
      </c>
      <c r="B824" s="11">
        <v>250507</v>
      </c>
      <c r="C824" s="11">
        <v>107</v>
      </c>
      <c r="D824" s="11">
        <v>0</v>
      </c>
      <c r="E824" s="11">
        <f t="shared" si="52"/>
        <v>107</v>
      </c>
      <c r="F824" s="24">
        <f t="shared" si="53"/>
        <v>123</v>
      </c>
      <c r="G824" s="11">
        <f t="shared" si="50"/>
        <v>230</v>
      </c>
    </row>
    <row r="825" spans="1:7" x14ac:dyDescent="0.25">
      <c r="A825" s="22" t="str">
        <f t="shared" si="51"/>
        <v>City of Yonkers Ward 5 ED 8</v>
      </c>
      <c r="B825" s="11">
        <v>250508</v>
      </c>
      <c r="C825" s="11">
        <v>191</v>
      </c>
      <c r="D825" s="11">
        <v>1</v>
      </c>
      <c r="E825" s="11">
        <f t="shared" si="52"/>
        <v>192</v>
      </c>
      <c r="F825" s="24">
        <f t="shared" si="53"/>
        <v>202</v>
      </c>
      <c r="G825" s="11">
        <f t="shared" si="50"/>
        <v>394</v>
      </c>
    </row>
    <row r="826" spans="1:7" x14ac:dyDescent="0.25">
      <c r="A826" s="22" t="str">
        <f t="shared" si="51"/>
        <v>City of Yonkers Ward 5 ED 9</v>
      </c>
      <c r="B826" s="11">
        <v>250509</v>
      </c>
      <c r="C826" s="11">
        <v>136</v>
      </c>
      <c r="D826" s="11">
        <v>0</v>
      </c>
      <c r="E826" s="11">
        <f t="shared" si="52"/>
        <v>136</v>
      </c>
      <c r="F826" s="24">
        <f t="shared" si="53"/>
        <v>98</v>
      </c>
      <c r="G826" s="11">
        <f t="shared" si="50"/>
        <v>234</v>
      </c>
    </row>
    <row r="827" spans="1:7" x14ac:dyDescent="0.25">
      <c r="A827" s="22" t="str">
        <f t="shared" si="51"/>
        <v>City of Yonkers Ward 5 ED 10</v>
      </c>
      <c r="B827" s="11">
        <v>250510</v>
      </c>
      <c r="C827" s="11">
        <v>96</v>
      </c>
      <c r="D827" s="11">
        <v>0</v>
      </c>
      <c r="E827" s="11">
        <f t="shared" si="52"/>
        <v>96</v>
      </c>
      <c r="F827" s="24">
        <f t="shared" si="53"/>
        <v>80</v>
      </c>
      <c r="G827" s="11">
        <f t="shared" si="50"/>
        <v>176</v>
      </c>
    </row>
    <row r="828" spans="1:7" x14ac:dyDescent="0.25">
      <c r="A828" s="22" t="str">
        <f t="shared" si="51"/>
        <v>City of Yonkers Ward 5 ED 11</v>
      </c>
      <c r="B828" s="11">
        <v>250511</v>
      </c>
      <c r="C828" s="11">
        <v>49</v>
      </c>
      <c r="D828" s="11">
        <v>2</v>
      </c>
      <c r="E828" s="11">
        <f t="shared" si="52"/>
        <v>51</v>
      </c>
      <c r="F828" s="24">
        <f t="shared" si="53"/>
        <v>46</v>
      </c>
      <c r="G828" s="11">
        <f t="shared" si="50"/>
        <v>97</v>
      </c>
    </row>
    <row r="829" spans="1:7" x14ac:dyDescent="0.25">
      <c r="A829" s="22" t="str">
        <f t="shared" si="51"/>
        <v>City of Yonkers Ward 5 ED 12</v>
      </c>
      <c r="B829" s="11">
        <v>250512</v>
      </c>
      <c r="C829" s="11">
        <v>126</v>
      </c>
      <c r="D829" s="11">
        <v>5</v>
      </c>
      <c r="E829" s="11">
        <f t="shared" si="52"/>
        <v>131</v>
      </c>
      <c r="F829" s="24">
        <f t="shared" si="53"/>
        <v>206</v>
      </c>
      <c r="G829" s="11">
        <f t="shared" si="50"/>
        <v>337</v>
      </c>
    </row>
    <row r="830" spans="1:7" x14ac:dyDescent="0.25">
      <c r="A830" s="22" t="str">
        <f t="shared" si="51"/>
        <v>City of Yonkers Ward 5 ED 13</v>
      </c>
      <c r="B830" s="11">
        <v>250513</v>
      </c>
      <c r="C830" s="11">
        <v>75</v>
      </c>
      <c r="D830" s="11">
        <v>0</v>
      </c>
      <c r="E830" s="11">
        <f t="shared" si="52"/>
        <v>75</v>
      </c>
      <c r="F830" s="24">
        <f t="shared" si="53"/>
        <v>46</v>
      </c>
      <c r="G830" s="11">
        <f t="shared" si="50"/>
        <v>121</v>
      </c>
    </row>
    <row r="831" spans="1:7" x14ac:dyDescent="0.25">
      <c r="A831" s="22" t="str">
        <f t="shared" si="51"/>
        <v>City of Yonkers Ward 5 ED 14</v>
      </c>
      <c r="B831" s="11">
        <v>250514</v>
      </c>
      <c r="C831" s="11">
        <v>126</v>
      </c>
      <c r="D831" s="11">
        <v>4</v>
      </c>
      <c r="E831" s="11">
        <f t="shared" si="52"/>
        <v>130</v>
      </c>
      <c r="F831" s="24">
        <f t="shared" si="53"/>
        <v>164</v>
      </c>
      <c r="G831" s="11">
        <f t="shared" si="50"/>
        <v>294</v>
      </c>
    </row>
    <row r="832" spans="1:7" x14ac:dyDescent="0.25">
      <c r="A832" s="22" t="str">
        <f t="shared" si="51"/>
        <v>City of Yonkers Ward 5 ED 15</v>
      </c>
      <c r="B832" s="11">
        <v>250515</v>
      </c>
      <c r="C832" s="11">
        <v>134</v>
      </c>
      <c r="D832" s="11">
        <v>1</v>
      </c>
      <c r="E832" s="11">
        <f t="shared" si="52"/>
        <v>135</v>
      </c>
      <c r="F832" s="24">
        <f t="shared" si="53"/>
        <v>72</v>
      </c>
      <c r="G832" s="11">
        <f t="shared" si="50"/>
        <v>207</v>
      </c>
    </row>
    <row r="833" spans="1:7" x14ac:dyDescent="0.25">
      <c r="A833" s="22" t="str">
        <f t="shared" si="51"/>
        <v>City of Yonkers Ward 5 ED 16</v>
      </c>
      <c r="B833" s="11">
        <v>250516</v>
      </c>
      <c r="C833" s="11">
        <v>115</v>
      </c>
      <c r="D833" s="11">
        <v>0</v>
      </c>
      <c r="E833" s="11">
        <f t="shared" si="52"/>
        <v>115</v>
      </c>
      <c r="F833" s="24">
        <f t="shared" si="53"/>
        <v>116</v>
      </c>
      <c r="G833" s="11">
        <f t="shared" si="50"/>
        <v>231</v>
      </c>
    </row>
    <row r="834" spans="1:7" x14ac:dyDescent="0.25">
      <c r="A834" s="22" t="str">
        <f t="shared" si="51"/>
        <v>City of Yonkers Ward 5 ED 17</v>
      </c>
      <c r="B834" s="11">
        <v>250517</v>
      </c>
      <c r="C834" s="11">
        <v>151</v>
      </c>
      <c r="D834" s="11">
        <v>1</v>
      </c>
      <c r="E834" s="11">
        <f t="shared" si="52"/>
        <v>152</v>
      </c>
      <c r="F834" s="24">
        <f t="shared" si="53"/>
        <v>166</v>
      </c>
      <c r="G834" s="11">
        <f t="shared" si="50"/>
        <v>318</v>
      </c>
    </row>
    <row r="835" spans="1:7" x14ac:dyDescent="0.25">
      <c r="A835" s="22" t="str">
        <f t="shared" si="51"/>
        <v>City of Yonkers Ward 5 ED 18</v>
      </c>
      <c r="B835" s="11">
        <v>250518</v>
      </c>
      <c r="C835" s="11">
        <v>198</v>
      </c>
      <c r="D835" s="11">
        <v>0</v>
      </c>
      <c r="E835" s="11">
        <f t="shared" si="52"/>
        <v>198</v>
      </c>
      <c r="F835" s="24">
        <f t="shared" si="53"/>
        <v>149</v>
      </c>
      <c r="G835" s="11">
        <f t="shared" si="50"/>
        <v>347</v>
      </c>
    </row>
    <row r="836" spans="1:7" x14ac:dyDescent="0.25">
      <c r="A836" s="22" t="str">
        <f t="shared" si="51"/>
        <v>City of Yonkers Ward 5 ED 19</v>
      </c>
      <c r="B836" s="11">
        <v>250519</v>
      </c>
      <c r="C836" s="11">
        <v>53</v>
      </c>
      <c r="D836" s="11">
        <v>1</v>
      </c>
      <c r="E836" s="11">
        <f t="shared" si="52"/>
        <v>54</v>
      </c>
      <c r="F836" s="24">
        <f t="shared" si="53"/>
        <v>112</v>
      </c>
      <c r="G836" s="11">
        <f t="shared" si="50"/>
        <v>166</v>
      </c>
    </row>
    <row r="837" spans="1:7" x14ac:dyDescent="0.25">
      <c r="A837" s="22" t="str">
        <f t="shared" si="51"/>
        <v>City of Yonkers Ward 5 ED 20</v>
      </c>
      <c r="B837" s="11">
        <v>250520</v>
      </c>
      <c r="C837" s="11">
        <v>136</v>
      </c>
      <c r="D837" s="11">
        <v>2</v>
      </c>
      <c r="E837" s="11">
        <f t="shared" si="52"/>
        <v>138</v>
      </c>
      <c r="F837" s="24">
        <f t="shared" si="53"/>
        <v>196</v>
      </c>
      <c r="G837" s="11">
        <f t="shared" si="50"/>
        <v>334</v>
      </c>
    </row>
    <row r="838" spans="1:7" x14ac:dyDescent="0.25">
      <c r="A838" s="22" t="str">
        <f t="shared" si="51"/>
        <v>City of Yonkers Ward 5 ED 22</v>
      </c>
      <c r="B838" s="11">
        <v>250522</v>
      </c>
      <c r="C838" s="11">
        <v>107</v>
      </c>
      <c r="D838" s="11">
        <v>0</v>
      </c>
      <c r="E838" s="11">
        <f t="shared" si="52"/>
        <v>107</v>
      </c>
      <c r="F838" s="24">
        <f t="shared" si="53"/>
        <v>83</v>
      </c>
      <c r="G838" s="11">
        <f t="shared" si="50"/>
        <v>190</v>
      </c>
    </row>
    <row r="839" spans="1:7" x14ac:dyDescent="0.25">
      <c r="A839" s="22" t="str">
        <f t="shared" si="51"/>
        <v>City of Yonkers Ward 5 ED 23</v>
      </c>
      <c r="B839" s="11">
        <v>250523</v>
      </c>
      <c r="C839" s="11">
        <v>38</v>
      </c>
      <c r="D839" s="11">
        <v>3</v>
      </c>
      <c r="E839" s="11">
        <f t="shared" si="52"/>
        <v>41</v>
      </c>
      <c r="F839" s="24">
        <f t="shared" si="53"/>
        <v>99</v>
      </c>
      <c r="G839" s="11">
        <f t="shared" si="50"/>
        <v>140</v>
      </c>
    </row>
    <row r="840" spans="1:7" ht="13.8" thickBot="1" x14ac:dyDescent="0.3">
      <c r="A840" s="18" t="str">
        <f t="shared" si="51"/>
        <v>City of Yonkers Ward 5 ED 24</v>
      </c>
      <c r="B840" s="19">
        <v>250524</v>
      </c>
      <c r="C840" s="19">
        <v>99</v>
      </c>
      <c r="D840" s="19">
        <v>2</v>
      </c>
      <c r="E840" s="19">
        <f t="shared" si="52"/>
        <v>101</v>
      </c>
      <c r="F840" s="26">
        <f t="shared" si="53"/>
        <v>100</v>
      </c>
      <c r="G840" s="19">
        <f t="shared" si="50"/>
        <v>201</v>
      </c>
    </row>
    <row r="841" spans="1:7" x14ac:dyDescent="0.25">
      <c r="A841" s="22"/>
      <c r="B841" s="11" t="s">
        <v>977</v>
      </c>
      <c r="C841" s="11">
        <f>SUM(C818:C840)</f>
        <v>2577</v>
      </c>
      <c r="D841" s="11">
        <f>SUM(D818:D840)</f>
        <v>31</v>
      </c>
      <c r="E841" s="11">
        <f>SUM(E818:E840)</f>
        <v>2608</v>
      </c>
      <c r="F841" s="11">
        <f>SUM(F818:F840)</f>
        <v>2913</v>
      </c>
      <c r="G841" s="11">
        <f>SUM(G818:G840)</f>
        <v>5521</v>
      </c>
    </row>
    <row r="842" spans="1:7" x14ac:dyDescent="0.25">
      <c r="A842" s="22" t="str">
        <f t="shared" si="51"/>
        <v>City of Yonkers Ward 6 ED 1</v>
      </c>
      <c r="B842" s="11">
        <v>250601</v>
      </c>
      <c r="C842" s="11">
        <v>77</v>
      </c>
      <c r="D842" s="11">
        <v>1</v>
      </c>
      <c r="E842" s="11">
        <f t="shared" si="52"/>
        <v>78</v>
      </c>
      <c r="F842" s="24">
        <f t="shared" si="53"/>
        <v>27</v>
      </c>
      <c r="G842" s="11">
        <f t="shared" si="50"/>
        <v>105</v>
      </c>
    </row>
    <row r="843" spans="1:7" x14ac:dyDescent="0.25">
      <c r="A843" s="22" t="str">
        <f t="shared" si="51"/>
        <v>City of Yonkers Ward 6 ED 2</v>
      </c>
      <c r="B843" s="11">
        <v>250602</v>
      </c>
      <c r="C843" s="11">
        <v>35</v>
      </c>
      <c r="D843" s="11">
        <v>0</v>
      </c>
      <c r="E843" s="11">
        <f t="shared" si="52"/>
        <v>35</v>
      </c>
      <c r="F843" s="24">
        <f t="shared" si="53"/>
        <v>17</v>
      </c>
      <c r="G843" s="11">
        <f t="shared" si="50"/>
        <v>52</v>
      </c>
    </row>
    <row r="844" spans="1:7" x14ac:dyDescent="0.25">
      <c r="A844" s="22" t="str">
        <f t="shared" si="51"/>
        <v>City of Yonkers Ward 6 ED 3</v>
      </c>
      <c r="B844" s="11">
        <v>250603</v>
      </c>
      <c r="C844" s="11">
        <v>69</v>
      </c>
      <c r="D844" s="11">
        <v>0</v>
      </c>
      <c r="E844" s="11">
        <f t="shared" si="52"/>
        <v>69</v>
      </c>
      <c r="F844" s="24">
        <f t="shared" si="53"/>
        <v>25</v>
      </c>
      <c r="G844" s="11">
        <f t="shared" si="50"/>
        <v>94</v>
      </c>
    </row>
    <row r="845" spans="1:7" x14ac:dyDescent="0.25">
      <c r="A845" s="22" t="str">
        <f t="shared" si="51"/>
        <v>City of Yonkers Ward 6 ED 4</v>
      </c>
      <c r="B845" s="11">
        <v>250604</v>
      </c>
      <c r="C845" s="11">
        <v>39</v>
      </c>
      <c r="D845" s="11">
        <v>0</v>
      </c>
      <c r="E845" s="11">
        <f t="shared" si="52"/>
        <v>39</v>
      </c>
      <c r="F845" s="24">
        <f t="shared" si="53"/>
        <v>40</v>
      </c>
      <c r="G845" s="11">
        <f t="shared" si="50"/>
        <v>79</v>
      </c>
    </row>
    <row r="846" spans="1:7" x14ac:dyDescent="0.25">
      <c r="A846" s="22" t="str">
        <f t="shared" si="51"/>
        <v>City of Yonkers Ward 6 ED 6</v>
      </c>
      <c r="B846" s="11">
        <v>250606</v>
      </c>
      <c r="C846" s="11">
        <v>184</v>
      </c>
      <c r="D846" s="11">
        <v>0</v>
      </c>
      <c r="E846" s="11">
        <f t="shared" si="52"/>
        <v>184</v>
      </c>
      <c r="F846" s="24">
        <f t="shared" si="53"/>
        <v>137</v>
      </c>
      <c r="G846" s="11">
        <f t="shared" si="50"/>
        <v>321</v>
      </c>
    </row>
    <row r="847" spans="1:7" x14ac:dyDescent="0.25">
      <c r="A847" s="22" t="str">
        <f t="shared" si="51"/>
        <v>City of Yonkers Ward 6 ED 7</v>
      </c>
      <c r="B847" s="11">
        <v>250607</v>
      </c>
      <c r="C847" s="11">
        <v>73</v>
      </c>
      <c r="D847" s="11">
        <v>0</v>
      </c>
      <c r="E847" s="11">
        <f t="shared" si="52"/>
        <v>73</v>
      </c>
      <c r="F847" s="24">
        <f t="shared" si="53"/>
        <v>93</v>
      </c>
      <c r="G847" s="11">
        <f t="shared" si="50"/>
        <v>166</v>
      </c>
    </row>
    <row r="848" spans="1:7" x14ac:dyDescent="0.25">
      <c r="A848" s="22" t="str">
        <f t="shared" si="51"/>
        <v>City of Yonkers Ward 6 ED 8</v>
      </c>
      <c r="B848" s="11">
        <v>250608</v>
      </c>
      <c r="C848" s="11">
        <v>65</v>
      </c>
      <c r="D848" s="11">
        <v>0</v>
      </c>
      <c r="E848" s="11">
        <f t="shared" si="52"/>
        <v>65</v>
      </c>
      <c r="F848" s="24">
        <f t="shared" si="53"/>
        <v>50</v>
      </c>
      <c r="G848" s="11">
        <f t="shared" si="50"/>
        <v>115</v>
      </c>
    </row>
    <row r="849" spans="1:7" x14ac:dyDescent="0.25">
      <c r="A849" s="22" t="str">
        <f t="shared" si="51"/>
        <v>City of Yonkers Ward 6 ED 10</v>
      </c>
      <c r="B849" s="11">
        <v>250610</v>
      </c>
      <c r="C849" s="11">
        <v>254</v>
      </c>
      <c r="D849" s="11">
        <v>3</v>
      </c>
      <c r="E849" s="11">
        <f t="shared" si="52"/>
        <v>257</v>
      </c>
      <c r="F849" s="24">
        <f t="shared" si="53"/>
        <v>260</v>
      </c>
      <c r="G849" s="11">
        <f t="shared" si="50"/>
        <v>517</v>
      </c>
    </row>
    <row r="850" spans="1:7" x14ac:dyDescent="0.25">
      <c r="A850" s="22" t="str">
        <f t="shared" si="51"/>
        <v>City of Yonkers Ward 6 ED 11</v>
      </c>
      <c r="B850" s="11">
        <v>250611</v>
      </c>
      <c r="C850" s="11">
        <v>84</v>
      </c>
      <c r="D850" s="11">
        <v>3</v>
      </c>
      <c r="E850" s="11">
        <f t="shared" si="52"/>
        <v>87</v>
      </c>
      <c r="F850" s="24">
        <f t="shared" si="53"/>
        <v>78</v>
      </c>
      <c r="G850" s="11">
        <f t="shared" si="50"/>
        <v>165</v>
      </c>
    </row>
    <row r="851" spans="1:7" x14ac:dyDescent="0.25">
      <c r="A851" s="22" t="str">
        <f t="shared" si="51"/>
        <v>City of Yonkers Ward 6 ED 12</v>
      </c>
      <c r="B851" s="11">
        <v>250612</v>
      </c>
      <c r="C851" s="11">
        <v>85</v>
      </c>
      <c r="D851" s="11">
        <v>0</v>
      </c>
      <c r="E851" s="11">
        <f t="shared" si="52"/>
        <v>85</v>
      </c>
      <c r="F851" s="24">
        <f t="shared" si="53"/>
        <v>67</v>
      </c>
      <c r="G851" s="11">
        <f t="shared" si="50"/>
        <v>152</v>
      </c>
    </row>
    <row r="852" spans="1:7" x14ac:dyDescent="0.25">
      <c r="A852" s="22" t="str">
        <f t="shared" si="51"/>
        <v>City of Yonkers Ward 6 ED 13</v>
      </c>
      <c r="B852" s="11">
        <v>250613</v>
      </c>
      <c r="C852" s="11">
        <v>56</v>
      </c>
      <c r="D852" s="11">
        <v>0</v>
      </c>
      <c r="E852" s="11">
        <f t="shared" si="52"/>
        <v>56</v>
      </c>
      <c r="F852" s="24">
        <f t="shared" si="53"/>
        <v>27</v>
      </c>
      <c r="G852" s="11">
        <f t="shared" si="50"/>
        <v>83</v>
      </c>
    </row>
    <row r="853" spans="1:7" x14ac:dyDescent="0.25">
      <c r="A853" s="22" t="str">
        <f t="shared" si="51"/>
        <v>City of Yonkers Ward 6 ED 14</v>
      </c>
      <c r="B853" s="11">
        <v>250614</v>
      </c>
      <c r="C853" s="11">
        <v>73</v>
      </c>
      <c r="D853" s="11">
        <v>0</v>
      </c>
      <c r="E853" s="11">
        <f t="shared" si="52"/>
        <v>73</v>
      </c>
      <c r="F853" s="24">
        <f t="shared" si="53"/>
        <v>67</v>
      </c>
      <c r="G853" s="11">
        <f t="shared" si="50"/>
        <v>140</v>
      </c>
    </row>
    <row r="854" spans="1:7" x14ac:dyDescent="0.25">
      <c r="A854" s="22" t="str">
        <f t="shared" si="51"/>
        <v>City of Yonkers Ward 6 ED 16</v>
      </c>
      <c r="B854" s="11">
        <v>250616</v>
      </c>
      <c r="C854" s="11">
        <v>84</v>
      </c>
      <c r="D854" s="11">
        <v>2</v>
      </c>
      <c r="E854" s="11">
        <f t="shared" si="52"/>
        <v>86</v>
      </c>
      <c r="F854" s="24">
        <f t="shared" si="53"/>
        <v>108</v>
      </c>
      <c r="G854" s="11">
        <f t="shared" si="50"/>
        <v>194</v>
      </c>
    </row>
    <row r="855" spans="1:7" x14ac:dyDescent="0.25">
      <c r="A855" s="22" t="str">
        <f t="shared" si="51"/>
        <v>City of Yonkers Ward 6 ED 17</v>
      </c>
      <c r="B855" s="11">
        <v>250617</v>
      </c>
      <c r="C855" s="11">
        <v>41</v>
      </c>
      <c r="D855" s="11">
        <v>0</v>
      </c>
      <c r="E855" s="11">
        <f t="shared" si="52"/>
        <v>41</v>
      </c>
      <c r="F855" s="24">
        <f t="shared" si="53"/>
        <v>17</v>
      </c>
      <c r="G855" s="11">
        <f t="shared" si="50"/>
        <v>58</v>
      </c>
    </row>
    <row r="856" spans="1:7" x14ac:dyDescent="0.25">
      <c r="A856" s="22" t="str">
        <f t="shared" si="51"/>
        <v>City of Yonkers Ward 6 ED 18</v>
      </c>
      <c r="B856" s="11">
        <v>250618</v>
      </c>
      <c r="C856" s="11">
        <v>200</v>
      </c>
      <c r="D856" s="11">
        <v>2</v>
      </c>
      <c r="E856" s="11">
        <f t="shared" si="52"/>
        <v>202</v>
      </c>
      <c r="F856" s="24">
        <f t="shared" si="53"/>
        <v>175</v>
      </c>
      <c r="G856" s="11">
        <f t="shared" si="50"/>
        <v>377</v>
      </c>
    </row>
    <row r="857" spans="1:7" x14ac:dyDescent="0.25">
      <c r="A857" s="22" t="str">
        <f t="shared" si="51"/>
        <v>City of Yonkers Ward 6 ED 20</v>
      </c>
      <c r="B857" s="11">
        <v>250620</v>
      </c>
      <c r="C857" s="11">
        <v>69</v>
      </c>
      <c r="D857" s="11">
        <v>0</v>
      </c>
      <c r="E857" s="11">
        <f t="shared" si="52"/>
        <v>69</v>
      </c>
      <c r="F857" s="24">
        <f t="shared" si="53"/>
        <v>28</v>
      </c>
      <c r="G857" s="11">
        <f t="shared" si="50"/>
        <v>97</v>
      </c>
    </row>
    <row r="858" spans="1:7" x14ac:dyDescent="0.25">
      <c r="A858" s="22" t="str">
        <f t="shared" si="51"/>
        <v>City of Yonkers Ward 6 ED 21</v>
      </c>
      <c r="B858" s="11">
        <v>250621</v>
      </c>
      <c r="C858" s="11">
        <v>32</v>
      </c>
      <c r="D858" s="11">
        <v>0</v>
      </c>
      <c r="E858" s="11">
        <f t="shared" si="52"/>
        <v>32</v>
      </c>
      <c r="F858" s="24">
        <f t="shared" si="53"/>
        <v>6</v>
      </c>
      <c r="G858" s="11">
        <f t="shared" si="50"/>
        <v>38</v>
      </c>
    </row>
    <row r="859" spans="1:7" x14ac:dyDescent="0.25">
      <c r="A859" s="22" t="str">
        <f t="shared" si="51"/>
        <v>City of Yonkers Ward 6 ED 22</v>
      </c>
      <c r="B859" s="11">
        <v>250622</v>
      </c>
      <c r="C859" s="11">
        <v>51</v>
      </c>
      <c r="D859" s="11">
        <v>0</v>
      </c>
      <c r="E859" s="11">
        <f t="shared" si="52"/>
        <v>51</v>
      </c>
      <c r="F859" s="24">
        <f t="shared" si="53"/>
        <v>20</v>
      </c>
      <c r="G859" s="11">
        <f t="shared" si="50"/>
        <v>71</v>
      </c>
    </row>
    <row r="860" spans="1:7" x14ac:dyDescent="0.25">
      <c r="A860" s="22" t="str">
        <f t="shared" si="51"/>
        <v>City of Yonkers Ward 6 ED 24</v>
      </c>
      <c r="B860" s="11">
        <v>250624</v>
      </c>
      <c r="C860" s="11">
        <v>121</v>
      </c>
      <c r="D860" s="11">
        <v>0</v>
      </c>
      <c r="E860" s="11">
        <f t="shared" si="52"/>
        <v>121</v>
      </c>
      <c r="F860" s="24">
        <f t="shared" si="53"/>
        <v>78</v>
      </c>
      <c r="G860" s="11">
        <f t="shared" si="50"/>
        <v>199</v>
      </c>
    </row>
    <row r="861" spans="1:7" x14ac:dyDescent="0.25">
      <c r="A861" s="22" t="str">
        <f t="shared" si="51"/>
        <v>City of Yonkers Ward 6 ED 28</v>
      </c>
      <c r="B861" s="11">
        <v>250628</v>
      </c>
      <c r="C861" s="11">
        <v>53</v>
      </c>
      <c r="D861" s="11">
        <v>0</v>
      </c>
      <c r="E861" s="11">
        <f t="shared" si="52"/>
        <v>53</v>
      </c>
      <c r="F861" s="24">
        <f t="shared" si="53"/>
        <v>23</v>
      </c>
      <c r="G861" s="11">
        <f t="shared" si="50"/>
        <v>76</v>
      </c>
    </row>
    <row r="862" spans="1:7" x14ac:dyDescent="0.25">
      <c r="A862" s="22" t="str">
        <f t="shared" si="51"/>
        <v>City of Yonkers Ward 6 ED 32</v>
      </c>
      <c r="B862" s="11">
        <v>250632</v>
      </c>
      <c r="C862" s="11">
        <v>34</v>
      </c>
      <c r="D862" s="11">
        <v>0</v>
      </c>
      <c r="E862" s="11">
        <f t="shared" si="52"/>
        <v>34</v>
      </c>
      <c r="F862" s="24">
        <f t="shared" si="53"/>
        <v>29</v>
      </c>
      <c r="G862" s="11">
        <f t="shared" si="50"/>
        <v>63</v>
      </c>
    </row>
    <row r="863" spans="1:7" ht="13.8" thickBot="1" x14ac:dyDescent="0.3">
      <c r="A863" s="18" t="str">
        <f t="shared" si="51"/>
        <v>City of Yonkers Ward 6 ED 33</v>
      </c>
      <c r="B863" s="19">
        <v>250633</v>
      </c>
      <c r="C863" s="19">
        <v>37</v>
      </c>
      <c r="D863" s="19">
        <v>0</v>
      </c>
      <c r="E863" s="19">
        <f t="shared" si="52"/>
        <v>37</v>
      </c>
      <c r="F863" s="26">
        <f t="shared" si="53"/>
        <v>35</v>
      </c>
      <c r="G863" s="19">
        <f t="shared" si="50"/>
        <v>72</v>
      </c>
    </row>
    <row r="864" spans="1:7" x14ac:dyDescent="0.25">
      <c r="A864" s="22"/>
      <c r="B864" s="11" t="s">
        <v>977</v>
      </c>
      <c r="C864" s="11">
        <f>SUM(C842:C863)</f>
        <v>1816</v>
      </c>
      <c r="D864" s="11">
        <f>SUM(D842:D863)</f>
        <v>11</v>
      </c>
      <c r="E864" s="11">
        <f>SUM(E842:E863)</f>
        <v>1827</v>
      </c>
      <c r="F864" s="11">
        <f>SUM(F842:F863)</f>
        <v>1407</v>
      </c>
      <c r="G864" s="11">
        <f>SUM(G842:G863)</f>
        <v>3234</v>
      </c>
    </row>
    <row r="865" spans="1:7" x14ac:dyDescent="0.25">
      <c r="A865" s="22" t="str">
        <f t="shared" si="51"/>
        <v>City of Yonkers Ward 7 ED 1</v>
      </c>
      <c r="B865" s="11">
        <v>250701</v>
      </c>
      <c r="C865" s="11">
        <v>28</v>
      </c>
      <c r="D865" s="11">
        <v>0</v>
      </c>
      <c r="E865" s="11">
        <f t="shared" si="52"/>
        <v>28</v>
      </c>
      <c r="F865" s="24">
        <f t="shared" si="53"/>
        <v>24</v>
      </c>
      <c r="G865" s="11">
        <f t="shared" ref="G865:G931" si="54">VLOOKUP(B865,KEY,2,FALSE)</f>
        <v>52</v>
      </c>
    </row>
    <row r="866" spans="1:7" x14ac:dyDescent="0.25">
      <c r="A866" s="22" t="str">
        <f t="shared" si="51"/>
        <v>City of Yonkers Ward 7 ED 2</v>
      </c>
      <c r="B866" s="11">
        <v>250702</v>
      </c>
      <c r="C866" s="11">
        <v>69</v>
      </c>
      <c r="D866" s="11">
        <v>0</v>
      </c>
      <c r="E866" s="11">
        <f t="shared" si="52"/>
        <v>69</v>
      </c>
      <c r="F866" s="24">
        <f t="shared" si="53"/>
        <v>27</v>
      </c>
      <c r="G866" s="11">
        <f t="shared" si="54"/>
        <v>96</v>
      </c>
    </row>
    <row r="867" spans="1:7" x14ac:dyDescent="0.25">
      <c r="A867" s="22" t="str">
        <f t="shared" ref="A867:A933" si="55">VLOOKUP(B867,KEY,3,FALSE)</f>
        <v>City of Yonkers Ward 7 ED 3</v>
      </c>
      <c r="B867" s="11">
        <v>250703</v>
      </c>
      <c r="C867" s="11">
        <v>99</v>
      </c>
      <c r="D867" s="11">
        <v>1</v>
      </c>
      <c r="E867" s="11">
        <f t="shared" si="52"/>
        <v>100</v>
      </c>
      <c r="F867" s="24">
        <f t="shared" si="53"/>
        <v>28</v>
      </c>
      <c r="G867" s="11">
        <f t="shared" si="54"/>
        <v>128</v>
      </c>
    </row>
    <row r="868" spans="1:7" x14ac:dyDescent="0.25">
      <c r="A868" s="22" t="str">
        <f t="shared" si="55"/>
        <v>City of Yonkers Ward 7 ED 4</v>
      </c>
      <c r="B868" s="11">
        <v>250704</v>
      </c>
      <c r="C868" s="11">
        <v>155</v>
      </c>
      <c r="D868" s="11">
        <v>1</v>
      </c>
      <c r="E868" s="11">
        <f t="shared" si="52"/>
        <v>156</v>
      </c>
      <c r="F868" s="24">
        <f t="shared" si="53"/>
        <v>154</v>
      </c>
      <c r="G868" s="11">
        <f t="shared" si="54"/>
        <v>310</v>
      </c>
    </row>
    <row r="869" spans="1:7" x14ac:dyDescent="0.25">
      <c r="A869" s="22" t="str">
        <f t="shared" si="55"/>
        <v>City of Yonkers Ward 7 ED 5</v>
      </c>
      <c r="B869" s="11">
        <v>250705</v>
      </c>
      <c r="C869" s="11">
        <v>37</v>
      </c>
      <c r="D869" s="11">
        <v>0</v>
      </c>
      <c r="E869" s="11">
        <f t="shared" si="52"/>
        <v>37</v>
      </c>
      <c r="F869" s="24">
        <f t="shared" si="53"/>
        <v>24</v>
      </c>
      <c r="G869" s="11">
        <f t="shared" si="54"/>
        <v>61</v>
      </c>
    </row>
    <row r="870" spans="1:7" x14ac:dyDescent="0.25">
      <c r="A870" s="22" t="str">
        <f t="shared" si="55"/>
        <v>City of Yonkers Ward 7 ED 6</v>
      </c>
      <c r="B870" s="11">
        <v>250706</v>
      </c>
      <c r="C870" s="11">
        <v>38</v>
      </c>
      <c r="D870" s="11">
        <v>0</v>
      </c>
      <c r="E870" s="11">
        <f t="shared" si="52"/>
        <v>38</v>
      </c>
      <c r="F870" s="24">
        <f t="shared" si="53"/>
        <v>14</v>
      </c>
      <c r="G870" s="11">
        <f t="shared" si="54"/>
        <v>52</v>
      </c>
    </row>
    <row r="871" spans="1:7" x14ac:dyDescent="0.25">
      <c r="A871" s="22" t="str">
        <f t="shared" si="55"/>
        <v>City of Yonkers Ward 7 ED 7</v>
      </c>
      <c r="B871" s="11">
        <v>250707</v>
      </c>
      <c r="C871" s="11">
        <v>28</v>
      </c>
      <c r="D871" s="11">
        <v>0</v>
      </c>
      <c r="E871" s="11">
        <f t="shared" si="52"/>
        <v>28</v>
      </c>
      <c r="F871" s="24">
        <f t="shared" si="53"/>
        <v>14</v>
      </c>
      <c r="G871" s="11">
        <f t="shared" si="54"/>
        <v>42</v>
      </c>
    </row>
    <row r="872" spans="1:7" x14ac:dyDescent="0.25">
      <c r="A872" s="22" t="str">
        <f t="shared" si="55"/>
        <v>City of Yonkers Ward 7 ED 8</v>
      </c>
      <c r="B872" s="11">
        <v>250708</v>
      </c>
      <c r="C872" s="11">
        <v>83</v>
      </c>
      <c r="D872" s="11">
        <v>0</v>
      </c>
      <c r="E872" s="11">
        <f t="shared" si="52"/>
        <v>83</v>
      </c>
      <c r="F872" s="24">
        <f t="shared" si="53"/>
        <v>28</v>
      </c>
      <c r="G872" s="11">
        <f t="shared" si="54"/>
        <v>111</v>
      </c>
    </row>
    <row r="873" spans="1:7" x14ac:dyDescent="0.25">
      <c r="A873" s="22" t="str">
        <f t="shared" si="55"/>
        <v>City of Yonkers Ward 7 ED 9</v>
      </c>
      <c r="B873" s="11">
        <v>250709</v>
      </c>
      <c r="C873" s="11">
        <v>149</v>
      </c>
      <c r="D873" s="11">
        <v>0</v>
      </c>
      <c r="E873" s="11">
        <f t="shared" si="52"/>
        <v>149</v>
      </c>
      <c r="F873" s="24">
        <f t="shared" si="53"/>
        <v>65</v>
      </c>
      <c r="G873" s="11">
        <f t="shared" si="54"/>
        <v>214</v>
      </c>
    </row>
    <row r="874" spans="1:7" x14ac:dyDescent="0.25">
      <c r="A874" s="22" t="str">
        <f t="shared" si="55"/>
        <v>City of Yonkers Ward 7 ED 11</v>
      </c>
      <c r="B874" s="11">
        <v>250711</v>
      </c>
      <c r="C874" s="11">
        <v>5</v>
      </c>
      <c r="D874" s="11">
        <v>0</v>
      </c>
      <c r="E874" s="11">
        <f t="shared" si="52"/>
        <v>5</v>
      </c>
      <c r="F874" s="24">
        <f t="shared" si="53"/>
        <v>2</v>
      </c>
      <c r="G874" s="11">
        <f t="shared" si="54"/>
        <v>7</v>
      </c>
    </row>
    <row r="875" spans="1:7" x14ac:dyDescent="0.25">
      <c r="A875" s="22" t="str">
        <f t="shared" si="55"/>
        <v>City of Yonkers Ward 7 ED 13</v>
      </c>
      <c r="B875" s="11">
        <v>250713</v>
      </c>
      <c r="C875" s="11">
        <v>139</v>
      </c>
      <c r="D875" s="11">
        <v>1</v>
      </c>
      <c r="E875" s="11">
        <f t="shared" si="52"/>
        <v>140</v>
      </c>
      <c r="F875" s="24">
        <f t="shared" si="53"/>
        <v>71</v>
      </c>
      <c r="G875" s="11">
        <f t="shared" si="54"/>
        <v>211</v>
      </c>
    </row>
    <row r="876" spans="1:7" x14ac:dyDescent="0.25">
      <c r="A876" s="22" t="str">
        <f t="shared" si="55"/>
        <v>City of Yonkers Ward 7 ED 14</v>
      </c>
      <c r="B876" s="11">
        <v>250714</v>
      </c>
      <c r="C876" s="11">
        <v>88</v>
      </c>
      <c r="D876" s="11">
        <v>0</v>
      </c>
      <c r="E876" s="11">
        <f t="shared" si="52"/>
        <v>88</v>
      </c>
      <c r="F876" s="24">
        <f t="shared" si="53"/>
        <v>116</v>
      </c>
      <c r="G876" s="11">
        <f t="shared" si="54"/>
        <v>204</v>
      </c>
    </row>
    <row r="877" spans="1:7" x14ac:dyDescent="0.25">
      <c r="A877" s="22" t="str">
        <f t="shared" si="55"/>
        <v>City of Yonkers Ward 7 ED 15</v>
      </c>
      <c r="B877" s="11">
        <v>250715</v>
      </c>
      <c r="C877" s="11">
        <v>89</v>
      </c>
      <c r="D877" s="11">
        <v>0</v>
      </c>
      <c r="E877" s="11">
        <f t="shared" si="52"/>
        <v>89</v>
      </c>
      <c r="F877" s="24">
        <f t="shared" si="53"/>
        <v>52</v>
      </c>
      <c r="G877" s="11">
        <f t="shared" si="54"/>
        <v>141</v>
      </c>
    </row>
    <row r="878" spans="1:7" x14ac:dyDescent="0.25">
      <c r="A878" s="22" t="str">
        <f t="shared" si="55"/>
        <v>City of Yonkers Ward 7 ED 16</v>
      </c>
      <c r="B878" s="11">
        <v>250716</v>
      </c>
      <c r="C878" s="11">
        <v>34</v>
      </c>
      <c r="D878" s="11">
        <v>0</v>
      </c>
      <c r="E878" s="11">
        <f t="shared" si="52"/>
        <v>34</v>
      </c>
      <c r="F878" s="24">
        <f t="shared" si="53"/>
        <v>25</v>
      </c>
      <c r="G878" s="11">
        <f t="shared" si="54"/>
        <v>59</v>
      </c>
    </row>
    <row r="879" spans="1:7" x14ac:dyDescent="0.25">
      <c r="A879" s="22" t="str">
        <f t="shared" si="55"/>
        <v>City of Yonkers Ward 7 ED 17</v>
      </c>
      <c r="B879" s="11">
        <v>250717</v>
      </c>
      <c r="C879" s="11">
        <v>31</v>
      </c>
      <c r="D879" s="11">
        <v>0</v>
      </c>
      <c r="E879" s="11">
        <f t="shared" si="52"/>
        <v>31</v>
      </c>
      <c r="F879" s="24">
        <f t="shared" si="53"/>
        <v>20</v>
      </c>
      <c r="G879" s="11">
        <f t="shared" si="54"/>
        <v>51</v>
      </c>
    </row>
    <row r="880" spans="1:7" x14ac:dyDescent="0.25">
      <c r="A880" s="22" t="str">
        <f t="shared" si="55"/>
        <v>City of Yonkers Ward 7 ED 19</v>
      </c>
      <c r="B880" s="11">
        <v>250719</v>
      </c>
      <c r="C880" s="11">
        <v>64</v>
      </c>
      <c r="D880" s="11">
        <v>1</v>
      </c>
      <c r="E880" s="11">
        <f t="shared" si="52"/>
        <v>65</v>
      </c>
      <c r="F880" s="24">
        <f t="shared" si="53"/>
        <v>36</v>
      </c>
      <c r="G880" s="11">
        <f t="shared" si="54"/>
        <v>101</v>
      </c>
    </row>
    <row r="881" spans="1:7" x14ac:dyDescent="0.25">
      <c r="A881" s="22" t="str">
        <f t="shared" si="55"/>
        <v>City of Yonkers Ward 7 ED 20</v>
      </c>
      <c r="B881" s="11">
        <v>250720</v>
      </c>
      <c r="C881" s="11">
        <v>55</v>
      </c>
      <c r="D881" s="11">
        <v>0</v>
      </c>
      <c r="E881" s="11">
        <f t="shared" ref="E881:E947" si="56">SUM(C881:D881)</f>
        <v>55</v>
      </c>
      <c r="F881" s="24">
        <f t="shared" ref="F881:F947" si="57">SUM(G881-E881)</f>
        <v>64</v>
      </c>
      <c r="G881" s="11">
        <f t="shared" si="54"/>
        <v>119</v>
      </c>
    </row>
    <row r="882" spans="1:7" x14ac:dyDescent="0.25">
      <c r="A882" s="22" t="str">
        <f t="shared" si="55"/>
        <v>City of Yonkers Ward 7 ED 21</v>
      </c>
      <c r="B882" s="11">
        <v>250721</v>
      </c>
      <c r="C882" s="11">
        <v>24</v>
      </c>
      <c r="D882" s="11">
        <v>0</v>
      </c>
      <c r="E882" s="11">
        <f t="shared" si="56"/>
        <v>24</v>
      </c>
      <c r="F882" s="24">
        <f t="shared" si="57"/>
        <v>34</v>
      </c>
      <c r="G882" s="11">
        <f t="shared" si="54"/>
        <v>58</v>
      </c>
    </row>
    <row r="883" spans="1:7" x14ac:dyDescent="0.25">
      <c r="A883" s="22" t="str">
        <f t="shared" si="55"/>
        <v>City of Yonkers Ward 7 ED 23</v>
      </c>
      <c r="B883" s="11">
        <v>250723</v>
      </c>
      <c r="C883" s="11">
        <v>74</v>
      </c>
      <c r="D883" s="11">
        <v>0</v>
      </c>
      <c r="E883" s="11">
        <f t="shared" si="56"/>
        <v>74</v>
      </c>
      <c r="F883" s="24">
        <f t="shared" si="57"/>
        <v>30</v>
      </c>
      <c r="G883" s="11">
        <f t="shared" si="54"/>
        <v>104</v>
      </c>
    </row>
    <row r="884" spans="1:7" x14ac:dyDescent="0.25">
      <c r="A884" s="22" t="str">
        <f t="shared" si="55"/>
        <v>City of Yonkers Ward 7 ED 24</v>
      </c>
      <c r="B884" s="11">
        <v>250724</v>
      </c>
      <c r="C884" s="11">
        <v>0</v>
      </c>
      <c r="D884" s="11">
        <v>0</v>
      </c>
      <c r="E884" s="11">
        <f t="shared" si="56"/>
        <v>0</v>
      </c>
      <c r="F884" s="24">
        <f t="shared" si="57"/>
        <v>0</v>
      </c>
      <c r="G884" s="11">
        <f t="shared" si="54"/>
        <v>0</v>
      </c>
    </row>
    <row r="885" spans="1:7" x14ac:dyDescent="0.25">
      <c r="A885" s="22" t="str">
        <f t="shared" si="55"/>
        <v>City of Yonkers Ward 7 ED 25</v>
      </c>
      <c r="B885" s="11">
        <v>250725</v>
      </c>
      <c r="C885" s="11">
        <v>46</v>
      </c>
      <c r="D885" s="11">
        <v>0</v>
      </c>
      <c r="E885" s="11">
        <f t="shared" si="56"/>
        <v>46</v>
      </c>
      <c r="F885" s="24">
        <f t="shared" si="57"/>
        <v>21</v>
      </c>
      <c r="G885" s="11">
        <f t="shared" si="54"/>
        <v>67</v>
      </c>
    </row>
    <row r="886" spans="1:7" x14ac:dyDescent="0.25">
      <c r="A886" s="22" t="str">
        <f t="shared" si="55"/>
        <v>City of Yonkers Ward 7 ED 26</v>
      </c>
      <c r="B886" s="11">
        <v>250726</v>
      </c>
      <c r="C886" s="11">
        <v>47</v>
      </c>
      <c r="D886" s="11">
        <v>0</v>
      </c>
      <c r="E886" s="11">
        <f t="shared" si="56"/>
        <v>47</v>
      </c>
      <c r="F886" s="24">
        <f t="shared" si="57"/>
        <v>49</v>
      </c>
      <c r="G886" s="11">
        <f t="shared" si="54"/>
        <v>96</v>
      </c>
    </row>
    <row r="887" spans="1:7" x14ac:dyDescent="0.25">
      <c r="A887" s="22" t="str">
        <f t="shared" si="55"/>
        <v>City of Yonkers Ward 7 ED 29</v>
      </c>
      <c r="B887" s="11">
        <v>250729</v>
      </c>
      <c r="C887" s="11">
        <v>33</v>
      </c>
      <c r="D887" s="11">
        <v>2</v>
      </c>
      <c r="E887" s="11">
        <f t="shared" si="56"/>
        <v>35</v>
      </c>
      <c r="F887" s="24">
        <f t="shared" si="57"/>
        <v>22</v>
      </c>
      <c r="G887" s="11">
        <f t="shared" si="54"/>
        <v>57</v>
      </c>
    </row>
    <row r="888" spans="1:7" x14ac:dyDescent="0.25">
      <c r="A888" s="22" t="str">
        <f t="shared" si="55"/>
        <v>City of Yonkers Ward 7 ED 30</v>
      </c>
      <c r="B888" s="11">
        <v>250730</v>
      </c>
      <c r="C888" s="11">
        <v>46</v>
      </c>
      <c r="D888" s="11">
        <v>0</v>
      </c>
      <c r="E888" s="11">
        <f t="shared" si="56"/>
        <v>46</v>
      </c>
      <c r="F888" s="24">
        <f t="shared" si="57"/>
        <v>41</v>
      </c>
      <c r="G888" s="11">
        <f t="shared" si="54"/>
        <v>87</v>
      </c>
    </row>
    <row r="889" spans="1:7" ht="13.8" thickBot="1" x14ac:dyDescent="0.3">
      <c r="A889" s="18" t="str">
        <f t="shared" si="55"/>
        <v>City of Yonkers Ward 7 ED 31</v>
      </c>
      <c r="B889" s="19">
        <v>250731</v>
      </c>
      <c r="C889" s="19">
        <v>45</v>
      </c>
      <c r="D889" s="19">
        <v>0</v>
      </c>
      <c r="E889" s="19">
        <f t="shared" si="56"/>
        <v>45</v>
      </c>
      <c r="F889" s="26">
        <f t="shared" si="57"/>
        <v>37</v>
      </c>
      <c r="G889" s="19">
        <f t="shared" si="54"/>
        <v>82</v>
      </c>
    </row>
    <row r="890" spans="1:7" x14ac:dyDescent="0.25">
      <c r="A890" s="22"/>
      <c r="B890" s="11" t="s">
        <v>977</v>
      </c>
      <c r="C890" s="11">
        <f>SUM(C865:C889)</f>
        <v>1506</v>
      </c>
      <c r="D890" s="11">
        <f>SUM(D865:D889)</f>
        <v>6</v>
      </c>
      <c r="E890" s="11">
        <f>SUM(E865:E889)</f>
        <v>1512</v>
      </c>
      <c r="F890" s="11">
        <f>SUM(F865:F889)</f>
        <v>998</v>
      </c>
      <c r="G890" s="11">
        <f>SUM(G865:G889)</f>
        <v>2510</v>
      </c>
    </row>
    <row r="891" spans="1:7" x14ac:dyDescent="0.25">
      <c r="A891" s="22" t="str">
        <f t="shared" si="55"/>
        <v>City of Yonkers Ward 8 ED 1</v>
      </c>
      <c r="B891" s="11">
        <v>250801</v>
      </c>
      <c r="C891" s="11">
        <v>63</v>
      </c>
      <c r="D891" s="11">
        <v>1</v>
      </c>
      <c r="E891" s="11">
        <f t="shared" si="56"/>
        <v>64</v>
      </c>
      <c r="F891" s="24">
        <f t="shared" si="57"/>
        <v>29</v>
      </c>
      <c r="G891" s="11">
        <f t="shared" si="54"/>
        <v>93</v>
      </c>
    </row>
    <row r="892" spans="1:7" x14ac:dyDescent="0.25">
      <c r="A892" s="22" t="str">
        <f t="shared" si="55"/>
        <v>City of Yonkers Ward 8 ED 2</v>
      </c>
      <c r="B892" s="11">
        <v>250802</v>
      </c>
      <c r="C892" s="11">
        <v>102</v>
      </c>
      <c r="D892" s="11">
        <v>0</v>
      </c>
      <c r="E892" s="11">
        <f t="shared" si="56"/>
        <v>102</v>
      </c>
      <c r="F892" s="24">
        <f t="shared" si="57"/>
        <v>43</v>
      </c>
      <c r="G892" s="11">
        <f t="shared" si="54"/>
        <v>145</v>
      </c>
    </row>
    <row r="893" spans="1:7" x14ac:dyDescent="0.25">
      <c r="A893" s="22" t="str">
        <f t="shared" si="55"/>
        <v>City of Yonkers Ward 8 ED 3</v>
      </c>
      <c r="B893" s="11">
        <v>250803</v>
      </c>
      <c r="C893" s="11">
        <v>90</v>
      </c>
      <c r="D893" s="11">
        <v>0</v>
      </c>
      <c r="E893" s="11">
        <f t="shared" si="56"/>
        <v>90</v>
      </c>
      <c r="F893" s="24">
        <f t="shared" si="57"/>
        <v>40</v>
      </c>
      <c r="G893" s="11">
        <f t="shared" si="54"/>
        <v>130</v>
      </c>
    </row>
    <row r="894" spans="1:7" x14ac:dyDescent="0.25">
      <c r="A894" s="22" t="str">
        <f t="shared" si="55"/>
        <v>City of Yonkers Ward 8 ED 5</v>
      </c>
      <c r="B894" s="11">
        <v>250805</v>
      </c>
      <c r="C894" s="11">
        <v>131</v>
      </c>
      <c r="D894" s="11">
        <v>0</v>
      </c>
      <c r="E894" s="11">
        <f t="shared" si="56"/>
        <v>131</v>
      </c>
      <c r="F894" s="24">
        <f t="shared" si="57"/>
        <v>70</v>
      </c>
      <c r="G894" s="11">
        <f t="shared" si="54"/>
        <v>201</v>
      </c>
    </row>
    <row r="895" spans="1:7" x14ac:dyDescent="0.25">
      <c r="A895" s="22" t="str">
        <f t="shared" si="55"/>
        <v>City of Yonkers Ward 8 ED 6</v>
      </c>
      <c r="B895" s="11">
        <v>250806</v>
      </c>
      <c r="C895" s="11">
        <v>166</v>
      </c>
      <c r="D895" s="11">
        <v>0</v>
      </c>
      <c r="E895" s="11">
        <f t="shared" si="56"/>
        <v>166</v>
      </c>
      <c r="F895" s="24">
        <f t="shared" si="57"/>
        <v>83</v>
      </c>
      <c r="G895" s="11">
        <f t="shared" si="54"/>
        <v>249</v>
      </c>
    </row>
    <row r="896" spans="1:7" x14ac:dyDescent="0.25">
      <c r="A896" s="22" t="str">
        <f t="shared" si="55"/>
        <v>City of Yonkers Ward 8 ED 7</v>
      </c>
      <c r="B896" s="11">
        <v>250807</v>
      </c>
      <c r="C896" s="11">
        <v>159</v>
      </c>
      <c r="D896" s="11">
        <v>0</v>
      </c>
      <c r="E896" s="11">
        <f t="shared" si="56"/>
        <v>159</v>
      </c>
      <c r="F896" s="24">
        <f t="shared" si="57"/>
        <v>80</v>
      </c>
      <c r="G896" s="11">
        <f t="shared" si="54"/>
        <v>239</v>
      </c>
    </row>
    <row r="897" spans="1:7" x14ac:dyDescent="0.25">
      <c r="A897" s="22" t="str">
        <f t="shared" si="55"/>
        <v>City of Yonkers Ward 8 ED 9</v>
      </c>
      <c r="B897" s="11">
        <v>250809</v>
      </c>
      <c r="C897" s="11">
        <v>62</v>
      </c>
      <c r="D897" s="11">
        <v>1</v>
      </c>
      <c r="E897" s="11">
        <f t="shared" si="56"/>
        <v>63</v>
      </c>
      <c r="F897" s="24">
        <f t="shared" si="57"/>
        <v>37</v>
      </c>
      <c r="G897" s="11">
        <f t="shared" si="54"/>
        <v>100</v>
      </c>
    </row>
    <row r="898" spans="1:7" x14ac:dyDescent="0.25">
      <c r="A898" s="22" t="str">
        <f t="shared" si="55"/>
        <v>City of Yonkers Ward 8 ED 10</v>
      </c>
      <c r="B898" s="11">
        <v>250810</v>
      </c>
      <c r="C898" s="11">
        <v>28</v>
      </c>
      <c r="D898" s="11">
        <v>0</v>
      </c>
      <c r="E898" s="11">
        <f t="shared" si="56"/>
        <v>28</v>
      </c>
      <c r="F898" s="24">
        <f t="shared" si="57"/>
        <v>12</v>
      </c>
      <c r="G898" s="11">
        <f t="shared" si="54"/>
        <v>40</v>
      </c>
    </row>
    <row r="899" spans="1:7" x14ac:dyDescent="0.25">
      <c r="A899" s="22" t="str">
        <f t="shared" si="55"/>
        <v>City of Yonkers Ward 8 ED 11</v>
      </c>
      <c r="B899" s="11">
        <v>250811</v>
      </c>
      <c r="C899" s="11">
        <v>13</v>
      </c>
      <c r="D899" s="11">
        <v>0</v>
      </c>
      <c r="E899" s="11">
        <f t="shared" si="56"/>
        <v>13</v>
      </c>
      <c r="F899" s="24">
        <f t="shared" si="57"/>
        <v>12</v>
      </c>
      <c r="G899" s="11">
        <f t="shared" si="54"/>
        <v>25</v>
      </c>
    </row>
    <row r="900" spans="1:7" x14ac:dyDescent="0.25">
      <c r="A900" s="22" t="str">
        <f t="shared" si="55"/>
        <v>City of Yonkers Ward 8 ED 12</v>
      </c>
      <c r="B900" s="11">
        <v>250812</v>
      </c>
      <c r="C900" s="11">
        <v>63</v>
      </c>
      <c r="D900" s="11">
        <v>0</v>
      </c>
      <c r="E900" s="11">
        <f t="shared" si="56"/>
        <v>63</v>
      </c>
      <c r="F900" s="24">
        <f t="shared" si="57"/>
        <v>43</v>
      </c>
      <c r="G900" s="11">
        <f t="shared" si="54"/>
        <v>106</v>
      </c>
    </row>
    <row r="901" spans="1:7" x14ac:dyDescent="0.25">
      <c r="A901" s="22" t="str">
        <f t="shared" si="55"/>
        <v>City of Yonkers Ward 8 ED 13</v>
      </c>
      <c r="B901" s="11">
        <v>250813</v>
      </c>
      <c r="C901" s="11">
        <v>54</v>
      </c>
      <c r="D901" s="11">
        <v>0</v>
      </c>
      <c r="E901" s="11">
        <f t="shared" si="56"/>
        <v>54</v>
      </c>
      <c r="F901" s="24">
        <f t="shared" si="57"/>
        <v>42</v>
      </c>
      <c r="G901" s="11">
        <f t="shared" si="54"/>
        <v>96</v>
      </c>
    </row>
    <row r="902" spans="1:7" x14ac:dyDescent="0.25">
      <c r="A902" s="22" t="str">
        <f t="shared" si="55"/>
        <v>City of Yonkers Ward 8 ED 14</v>
      </c>
      <c r="B902" s="11">
        <v>250814</v>
      </c>
      <c r="C902" s="11">
        <v>24</v>
      </c>
      <c r="D902" s="11">
        <v>0</v>
      </c>
      <c r="E902" s="11">
        <f t="shared" si="56"/>
        <v>24</v>
      </c>
      <c r="F902" s="24">
        <f t="shared" si="57"/>
        <v>6</v>
      </c>
      <c r="G902" s="11">
        <f t="shared" si="54"/>
        <v>30</v>
      </c>
    </row>
    <row r="903" spans="1:7" x14ac:dyDescent="0.25">
      <c r="A903" s="22" t="str">
        <f t="shared" si="55"/>
        <v>City of Yonkers Ward 8 ED 15</v>
      </c>
      <c r="B903" s="11">
        <v>250815</v>
      </c>
      <c r="C903" s="11">
        <v>85</v>
      </c>
      <c r="D903" s="11">
        <v>0</v>
      </c>
      <c r="E903" s="11">
        <f t="shared" si="56"/>
        <v>85</v>
      </c>
      <c r="F903" s="24">
        <f t="shared" si="57"/>
        <v>22</v>
      </c>
      <c r="G903" s="11">
        <f t="shared" si="54"/>
        <v>107</v>
      </c>
    </row>
    <row r="904" spans="1:7" x14ac:dyDescent="0.25">
      <c r="A904" s="22" t="str">
        <f t="shared" si="55"/>
        <v>City of Yonkers Ward 8 ED 17</v>
      </c>
      <c r="B904" s="11">
        <v>250817</v>
      </c>
      <c r="C904" s="11">
        <v>46</v>
      </c>
      <c r="D904" s="11">
        <v>0</v>
      </c>
      <c r="E904" s="11">
        <f t="shared" si="56"/>
        <v>46</v>
      </c>
      <c r="F904" s="24">
        <f t="shared" si="57"/>
        <v>29</v>
      </c>
      <c r="G904" s="11">
        <f t="shared" si="54"/>
        <v>75</v>
      </c>
    </row>
    <row r="905" spans="1:7" x14ac:dyDescent="0.25">
      <c r="A905" s="22" t="str">
        <f t="shared" si="55"/>
        <v>City of Yonkers Ward 8 ED 22</v>
      </c>
      <c r="B905" s="11">
        <v>250822</v>
      </c>
      <c r="C905" s="11">
        <v>15</v>
      </c>
      <c r="D905" s="11">
        <v>0</v>
      </c>
      <c r="E905" s="11">
        <f t="shared" si="56"/>
        <v>15</v>
      </c>
      <c r="F905" s="24">
        <f t="shared" si="57"/>
        <v>14</v>
      </c>
      <c r="G905" s="11">
        <f t="shared" si="54"/>
        <v>29</v>
      </c>
    </row>
    <row r="906" spans="1:7" x14ac:dyDescent="0.25">
      <c r="A906" s="22" t="str">
        <f t="shared" si="55"/>
        <v>City of Yonkers Ward 8 ED 23</v>
      </c>
      <c r="B906" s="11">
        <v>250823</v>
      </c>
      <c r="C906" s="11">
        <v>27</v>
      </c>
      <c r="D906" s="11">
        <v>0</v>
      </c>
      <c r="E906" s="11">
        <f t="shared" si="56"/>
        <v>27</v>
      </c>
      <c r="F906" s="24">
        <f t="shared" si="57"/>
        <v>20</v>
      </c>
      <c r="G906" s="11">
        <f t="shared" si="54"/>
        <v>47</v>
      </c>
    </row>
    <row r="907" spans="1:7" x14ac:dyDescent="0.25">
      <c r="A907" s="22" t="str">
        <f t="shared" si="55"/>
        <v>City of Yonkers Ward 8 ED 24</v>
      </c>
      <c r="B907" s="11">
        <v>250824</v>
      </c>
      <c r="C907" s="11">
        <v>12</v>
      </c>
      <c r="D907" s="11">
        <v>0</v>
      </c>
      <c r="E907" s="11">
        <f t="shared" si="56"/>
        <v>12</v>
      </c>
      <c r="F907" s="24">
        <f t="shared" si="57"/>
        <v>9</v>
      </c>
      <c r="G907" s="11">
        <f t="shared" si="54"/>
        <v>21</v>
      </c>
    </row>
    <row r="908" spans="1:7" x14ac:dyDescent="0.25">
      <c r="A908" s="22" t="str">
        <f t="shared" si="55"/>
        <v>City of Yonkers Ward 8 ED 26</v>
      </c>
      <c r="B908" s="11">
        <v>250826</v>
      </c>
      <c r="C908" s="11">
        <v>66</v>
      </c>
      <c r="D908" s="11">
        <v>0</v>
      </c>
      <c r="E908" s="11">
        <f t="shared" si="56"/>
        <v>66</v>
      </c>
      <c r="F908" s="24">
        <f t="shared" si="57"/>
        <v>41</v>
      </c>
      <c r="G908" s="11">
        <f t="shared" si="54"/>
        <v>107</v>
      </c>
    </row>
    <row r="909" spans="1:7" ht="13.8" thickBot="1" x14ac:dyDescent="0.3">
      <c r="A909" s="18" t="str">
        <f t="shared" si="55"/>
        <v>City of Yonkers Ward 8 ED 28</v>
      </c>
      <c r="B909" s="19">
        <v>250828</v>
      </c>
      <c r="C909" s="19">
        <v>58</v>
      </c>
      <c r="D909" s="19">
        <v>0</v>
      </c>
      <c r="E909" s="19">
        <f t="shared" si="56"/>
        <v>58</v>
      </c>
      <c r="F909" s="26">
        <f t="shared" si="57"/>
        <v>13</v>
      </c>
      <c r="G909" s="19">
        <f t="shared" si="54"/>
        <v>71</v>
      </c>
    </row>
    <row r="910" spans="1:7" x14ac:dyDescent="0.25">
      <c r="A910" s="22"/>
      <c r="B910" s="11" t="s">
        <v>977</v>
      </c>
      <c r="C910" s="11">
        <f>SUM(C891:C909)</f>
        <v>1264</v>
      </c>
      <c r="D910" s="11">
        <f>SUM(D891:D909)</f>
        <v>2</v>
      </c>
      <c r="E910" s="11">
        <f>SUM(E891:E909)</f>
        <v>1266</v>
      </c>
      <c r="F910" s="11">
        <f>SUM(F891:F909)</f>
        <v>645</v>
      </c>
      <c r="G910" s="11">
        <f>SUM(G891:G909)</f>
        <v>1911</v>
      </c>
    </row>
    <row r="911" spans="1:7" x14ac:dyDescent="0.25">
      <c r="A911" s="22" t="str">
        <f t="shared" si="55"/>
        <v>City of Yonkers Ward 9 ED 1</v>
      </c>
      <c r="B911" s="11">
        <v>250901</v>
      </c>
      <c r="C911" s="11">
        <v>216</v>
      </c>
      <c r="D911" s="11">
        <v>2</v>
      </c>
      <c r="E911" s="11">
        <f t="shared" si="56"/>
        <v>218</v>
      </c>
      <c r="F911" s="24">
        <f t="shared" si="57"/>
        <v>158</v>
      </c>
      <c r="G911" s="11">
        <f t="shared" si="54"/>
        <v>376</v>
      </c>
    </row>
    <row r="912" spans="1:7" x14ac:dyDescent="0.25">
      <c r="A912" s="22" t="str">
        <f t="shared" si="55"/>
        <v>City of Yonkers Ward 9 ED 2</v>
      </c>
      <c r="B912" s="11">
        <v>250902</v>
      </c>
      <c r="C912" s="11">
        <v>99</v>
      </c>
      <c r="D912" s="11">
        <v>0</v>
      </c>
      <c r="E912" s="11">
        <f t="shared" si="56"/>
        <v>99</v>
      </c>
      <c r="F912" s="24">
        <f t="shared" si="57"/>
        <v>58</v>
      </c>
      <c r="G912" s="11">
        <f t="shared" si="54"/>
        <v>157</v>
      </c>
    </row>
    <row r="913" spans="1:7" x14ac:dyDescent="0.25">
      <c r="A913" s="22" t="str">
        <f t="shared" si="55"/>
        <v>City of Yonkers Ward 9 ED 3</v>
      </c>
      <c r="B913" s="11">
        <v>250903</v>
      </c>
      <c r="C913" s="11">
        <v>116</v>
      </c>
      <c r="D913" s="11">
        <v>4</v>
      </c>
      <c r="E913" s="11">
        <f t="shared" si="56"/>
        <v>120</v>
      </c>
      <c r="F913" s="24">
        <f t="shared" si="57"/>
        <v>138</v>
      </c>
      <c r="G913" s="11">
        <f t="shared" si="54"/>
        <v>258</v>
      </c>
    </row>
    <row r="914" spans="1:7" x14ac:dyDescent="0.25">
      <c r="A914" s="22" t="str">
        <f t="shared" si="55"/>
        <v>City of Yonkers Ward 9 ED 4</v>
      </c>
      <c r="B914" s="11">
        <v>250904</v>
      </c>
      <c r="C914" s="11">
        <v>52</v>
      </c>
      <c r="D914" s="11">
        <v>0</v>
      </c>
      <c r="E914" s="11">
        <f t="shared" si="56"/>
        <v>52</v>
      </c>
      <c r="F914" s="24">
        <f t="shared" si="57"/>
        <v>64</v>
      </c>
      <c r="G914" s="11">
        <f t="shared" si="54"/>
        <v>116</v>
      </c>
    </row>
    <row r="915" spans="1:7" x14ac:dyDescent="0.25">
      <c r="A915" s="22" t="str">
        <f t="shared" si="55"/>
        <v>City of Yonkers Ward 9 ED 5</v>
      </c>
      <c r="B915" s="11">
        <v>250905</v>
      </c>
      <c r="C915" s="11">
        <v>89</v>
      </c>
      <c r="D915" s="11">
        <v>2</v>
      </c>
      <c r="E915" s="11">
        <f t="shared" si="56"/>
        <v>91</v>
      </c>
      <c r="F915" s="24">
        <f t="shared" si="57"/>
        <v>101</v>
      </c>
      <c r="G915" s="11">
        <f t="shared" si="54"/>
        <v>192</v>
      </c>
    </row>
    <row r="916" spans="1:7" x14ac:dyDescent="0.25">
      <c r="A916" s="22" t="str">
        <f t="shared" si="55"/>
        <v>City of Yonkers Ward 9 ED 6</v>
      </c>
      <c r="B916" s="11">
        <v>250906</v>
      </c>
      <c r="C916" s="11">
        <v>45</v>
      </c>
      <c r="D916" s="11">
        <v>0</v>
      </c>
      <c r="E916" s="11">
        <f t="shared" si="56"/>
        <v>45</v>
      </c>
      <c r="F916" s="24">
        <f t="shared" si="57"/>
        <v>54</v>
      </c>
      <c r="G916" s="11">
        <f t="shared" si="54"/>
        <v>99</v>
      </c>
    </row>
    <row r="917" spans="1:7" x14ac:dyDescent="0.25">
      <c r="A917" s="22" t="str">
        <f t="shared" si="55"/>
        <v>City of Yonkers Ward 9 ED 7</v>
      </c>
      <c r="B917" s="11">
        <v>250907</v>
      </c>
      <c r="C917" s="11">
        <v>241</v>
      </c>
      <c r="D917" s="11">
        <v>0</v>
      </c>
      <c r="E917" s="11">
        <f t="shared" si="56"/>
        <v>241</v>
      </c>
      <c r="F917" s="24">
        <f t="shared" si="57"/>
        <v>157</v>
      </c>
      <c r="G917" s="11">
        <f t="shared" si="54"/>
        <v>398</v>
      </c>
    </row>
    <row r="918" spans="1:7" x14ac:dyDescent="0.25">
      <c r="A918" s="22" t="str">
        <f t="shared" si="55"/>
        <v>City of Yonkers Ward 9 ED 8</v>
      </c>
      <c r="B918" s="11">
        <v>250908</v>
      </c>
      <c r="C918" s="11">
        <v>104</v>
      </c>
      <c r="D918" s="11">
        <v>1</v>
      </c>
      <c r="E918" s="11">
        <f t="shared" si="56"/>
        <v>105</v>
      </c>
      <c r="F918" s="24">
        <f t="shared" si="57"/>
        <v>94</v>
      </c>
      <c r="G918" s="11">
        <f t="shared" si="54"/>
        <v>199</v>
      </c>
    </row>
    <row r="919" spans="1:7" x14ac:dyDescent="0.25">
      <c r="A919" s="22" t="str">
        <f t="shared" si="55"/>
        <v>City of Yonkers Ward 9 ED 9</v>
      </c>
      <c r="B919" s="11">
        <v>250909</v>
      </c>
      <c r="C919" s="11">
        <v>183</v>
      </c>
      <c r="D919" s="11">
        <v>2</v>
      </c>
      <c r="E919" s="11">
        <f t="shared" si="56"/>
        <v>185</v>
      </c>
      <c r="F919" s="24">
        <f t="shared" si="57"/>
        <v>183</v>
      </c>
      <c r="G919" s="11">
        <f t="shared" si="54"/>
        <v>368</v>
      </c>
    </row>
    <row r="920" spans="1:7" x14ac:dyDescent="0.25">
      <c r="A920" s="22" t="str">
        <f t="shared" si="55"/>
        <v>City of Yonkers Ward 9 ED 10</v>
      </c>
      <c r="B920" s="11">
        <v>250910</v>
      </c>
      <c r="C920" s="11">
        <v>156</v>
      </c>
      <c r="D920" s="11">
        <v>1</v>
      </c>
      <c r="E920" s="11">
        <f t="shared" si="56"/>
        <v>157</v>
      </c>
      <c r="F920" s="24">
        <f t="shared" si="57"/>
        <v>211</v>
      </c>
      <c r="G920" s="11">
        <f t="shared" si="54"/>
        <v>368</v>
      </c>
    </row>
    <row r="921" spans="1:7" x14ac:dyDescent="0.25">
      <c r="A921" s="22" t="str">
        <f t="shared" si="55"/>
        <v>City of Yonkers Ward 9 ED 11</v>
      </c>
      <c r="B921" s="11">
        <v>250911</v>
      </c>
      <c r="C921" s="11">
        <v>156</v>
      </c>
      <c r="D921" s="11">
        <v>7</v>
      </c>
      <c r="E921" s="11">
        <f t="shared" si="56"/>
        <v>163</v>
      </c>
      <c r="F921" s="24">
        <f t="shared" si="57"/>
        <v>185</v>
      </c>
      <c r="G921" s="11">
        <f t="shared" si="54"/>
        <v>348</v>
      </c>
    </row>
    <row r="922" spans="1:7" x14ac:dyDescent="0.25">
      <c r="A922" s="22" t="str">
        <f t="shared" si="55"/>
        <v>City of Yonkers Ward 9 ED 12</v>
      </c>
      <c r="B922" s="11">
        <v>250912</v>
      </c>
      <c r="C922" s="11">
        <v>75</v>
      </c>
      <c r="D922" s="11">
        <v>2</v>
      </c>
      <c r="E922" s="11">
        <f t="shared" si="56"/>
        <v>77</v>
      </c>
      <c r="F922" s="24">
        <f t="shared" si="57"/>
        <v>106</v>
      </c>
      <c r="G922" s="11">
        <f t="shared" si="54"/>
        <v>183</v>
      </c>
    </row>
    <row r="923" spans="1:7" x14ac:dyDescent="0.25">
      <c r="A923" s="22" t="str">
        <f t="shared" si="55"/>
        <v>City of Yonkers Ward 9 ED 13</v>
      </c>
      <c r="B923" s="11">
        <v>250913</v>
      </c>
      <c r="C923" s="11">
        <v>88</v>
      </c>
      <c r="D923" s="11">
        <v>0</v>
      </c>
      <c r="E923" s="11">
        <f t="shared" si="56"/>
        <v>88</v>
      </c>
      <c r="F923" s="24">
        <f t="shared" si="57"/>
        <v>61</v>
      </c>
      <c r="G923" s="11">
        <f t="shared" si="54"/>
        <v>149</v>
      </c>
    </row>
    <row r="924" spans="1:7" x14ac:dyDescent="0.25">
      <c r="A924" s="22" t="str">
        <f t="shared" si="55"/>
        <v>City of Yonkers Ward 9 ED 15</v>
      </c>
      <c r="B924" s="11">
        <v>250915</v>
      </c>
      <c r="C924" s="11">
        <v>147</v>
      </c>
      <c r="D924" s="11">
        <v>3</v>
      </c>
      <c r="E924" s="11">
        <f t="shared" si="56"/>
        <v>150</v>
      </c>
      <c r="F924" s="24">
        <f t="shared" si="57"/>
        <v>229</v>
      </c>
      <c r="G924" s="11">
        <f t="shared" si="54"/>
        <v>379</v>
      </c>
    </row>
    <row r="925" spans="1:7" x14ac:dyDescent="0.25">
      <c r="A925" s="22" t="str">
        <f t="shared" si="55"/>
        <v>City of Yonkers Ward 9 ED 16</v>
      </c>
      <c r="B925" s="11">
        <v>250916</v>
      </c>
      <c r="C925" s="11">
        <v>123</v>
      </c>
      <c r="D925" s="11">
        <v>1</v>
      </c>
      <c r="E925" s="11">
        <f t="shared" si="56"/>
        <v>124</v>
      </c>
      <c r="F925" s="24">
        <f t="shared" si="57"/>
        <v>160</v>
      </c>
      <c r="G925" s="11">
        <f t="shared" si="54"/>
        <v>284</v>
      </c>
    </row>
    <row r="926" spans="1:7" ht="13.8" thickBot="1" x14ac:dyDescent="0.3">
      <c r="A926" s="18" t="str">
        <f t="shared" si="55"/>
        <v>City of Yonkers Ward 9 ED 17</v>
      </c>
      <c r="B926" s="19">
        <v>250917</v>
      </c>
      <c r="C926" s="19">
        <v>50</v>
      </c>
      <c r="D926" s="19">
        <v>1</v>
      </c>
      <c r="E926" s="19">
        <f t="shared" si="56"/>
        <v>51</v>
      </c>
      <c r="F926" s="26">
        <f t="shared" si="57"/>
        <v>39</v>
      </c>
      <c r="G926" s="19">
        <f t="shared" si="54"/>
        <v>90</v>
      </c>
    </row>
    <row r="927" spans="1:7" x14ac:dyDescent="0.25">
      <c r="A927" s="22"/>
      <c r="B927" s="11" t="s">
        <v>977</v>
      </c>
      <c r="C927" s="11">
        <f>SUM(C911:C926)</f>
        <v>1940</v>
      </c>
      <c r="D927" s="11">
        <f>SUM(D911:D926)</f>
        <v>26</v>
      </c>
      <c r="E927" s="11">
        <f>SUM(E911:E926)</f>
        <v>1966</v>
      </c>
      <c r="F927" s="11">
        <f>SUM(F911:F926)</f>
        <v>1998</v>
      </c>
      <c r="G927" s="11">
        <f>SUM(G911:G926)</f>
        <v>3964</v>
      </c>
    </row>
    <row r="928" spans="1:7" x14ac:dyDescent="0.25">
      <c r="A928" s="22" t="str">
        <f t="shared" si="55"/>
        <v>City of Yonkers Ward 10 ED 1</v>
      </c>
      <c r="B928" s="11">
        <v>251001</v>
      </c>
      <c r="C928" s="11">
        <v>116</v>
      </c>
      <c r="D928" s="11">
        <v>0</v>
      </c>
      <c r="E928" s="11">
        <f t="shared" si="56"/>
        <v>116</v>
      </c>
      <c r="F928" s="24">
        <f t="shared" si="57"/>
        <v>90</v>
      </c>
      <c r="G928" s="11">
        <f t="shared" si="54"/>
        <v>206</v>
      </c>
    </row>
    <row r="929" spans="1:7" x14ac:dyDescent="0.25">
      <c r="A929" s="22" t="str">
        <f t="shared" si="55"/>
        <v>City of Yonkers Ward 10 ED 2</v>
      </c>
      <c r="B929" s="11">
        <v>251002</v>
      </c>
      <c r="C929" s="11">
        <v>108</v>
      </c>
      <c r="D929" s="11">
        <v>0</v>
      </c>
      <c r="E929" s="11">
        <f t="shared" si="56"/>
        <v>108</v>
      </c>
      <c r="F929" s="24">
        <f t="shared" si="57"/>
        <v>75</v>
      </c>
      <c r="G929" s="11">
        <f t="shared" si="54"/>
        <v>183</v>
      </c>
    </row>
    <row r="930" spans="1:7" x14ac:dyDescent="0.25">
      <c r="A930" s="22" t="str">
        <f t="shared" si="55"/>
        <v>City of Yonkers Ward 10 ED 3</v>
      </c>
      <c r="B930" s="11">
        <v>251003</v>
      </c>
      <c r="C930" s="11">
        <v>131</v>
      </c>
      <c r="D930" s="11">
        <v>0</v>
      </c>
      <c r="E930" s="11">
        <f t="shared" si="56"/>
        <v>131</v>
      </c>
      <c r="F930" s="24">
        <f t="shared" si="57"/>
        <v>133</v>
      </c>
      <c r="G930" s="11">
        <f t="shared" si="54"/>
        <v>264</v>
      </c>
    </row>
    <row r="931" spans="1:7" x14ac:dyDescent="0.25">
      <c r="A931" s="22" t="str">
        <f t="shared" si="55"/>
        <v>City of Yonkers Ward 10 ED 4</v>
      </c>
      <c r="B931" s="11">
        <v>251004</v>
      </c>
      <c r="C931" s="11">
        <v>95</v>
      </c>
      <c r="D931" s="11">
        <v>4</v>
      </c>
      <c r="E931" s="11">
        <f t="shared" si="56"/>
        <v>99</v>
      </c>
      <c r="F931" s="24">
        <f t="shared" si="57"/>
        <v>123</v>
      </c>
      <c r="G931" s="11">
        <f t="shared" si="54"/>
        <v>222</v>
      </c>
    </row>
    <row r="932" spans="1:7" x14ac:dyDescent="0.25">
      <c r="A932" s="22" t="str">
        <f t="shared" si="55"/>
        <v>City of Yonkers Ward 10 ED 5</v>
      </c>
      <c r="B932" s="11">
        <v>251005</v>
      </c>
      <c r="C932" s="11">
        <v>71</v>
      </c>
      <c r="D932" s="11">
        <v>1</v>
      </c>
      <c r="E932" s="11">
        <f t="shared" si="56"/>
        <v>72</v>
      </c>
      <c r="F932" s="24">
        <f t="shared" si="57"/>
        <v>118</v>
      </c>
      <c r="G932" s="11">
        <f t="shared" ref="G932:G988" si="58">VLOOKUP(B932,KEY,2,FALSE)</f>
        <v>190</v>
      </c>
    </row>
    <row r="933" spans="1:7" x14ac:dyDescent="0.25">
      <c r="A933" s="22" t="str">
        <f t="shared" si="55"/>
        <v>City of Yonkers Ward 10 ED 6</v>
      </c>
      <c r="B933" s="11">
        <v>251006</v>
      </c>
      <c r="C933" s="11">
        <v>298</v>
      </c>
      <c r="D933" s="11">
        <v>0</v>
      </c>
      <c r="E933" s="11">
        <f t="shared" si="56"/>
        <v>298</v>
      </c>
      <c r="F933" s="24">
        <f t="shared" si="57"/>
        <v>63</v>
      </c>
      <c r="G933" s="11">
        <f t="shared" si="58"/>
        <v>361</v>
      </c>
    </row>
    <row r="934" spans="1:7" x14ac:dyDescent="0.25">
      <c r="A934" s="22" t="str">
        <f t="shared" ref="A934:A988" si="59">VLOOKUP(B934,KEY,3,FALSE)</f>
        <v>City of Yonkers Ward 10 ED 7</v>
      </c>
      <c r="B934" s="11">
        <v>251007</v>
      </c>
      <c r="C934" s="11">
        <v>254</v>
      </c>
      <c r="D934" s="11">
        <v>1</v>
      </c>
      <c r="E934" s="11">
        <f t="shared" si="56"/>
        <v>255</v>
      </c>
      <c r="F934" s="24">
        <f t="shared" si="57"/>
        <v>220</v>
      </c>
      <c r="G934" s="11">
        <f t="shared" si="58"/>
        <v>475</v>
      </c>
    </row>
    <row r="935" spans="1:7" x14ac:dyDescent="0.25">
      <c r="A935" s="22" t="str">
        <f t="shared" si="59"/>
        <v>City of Yonkers Ward 10 ED 8</v>
      </c>
      <c r="B935" s="11">
        <v>251008</v>
      </c>
      <c r="C935" s="11">
        <v>124</v>
      </c>
      <c r="D935" s="11">
        <v>1</v>
      </c>
      <c r="E935" s="11">
        <f t="shared" si="56"/>
        <v>125</v>
      </c>
      <c r="F935" s="24">
        <f t="shared" si="57"/>
        <v>152</v>
      </c>
      <c r="G935" s="11">
        <f t="shared" si="58"/>
        <v>277</v>
      </c>
    </row>
    <row r="936" spans="1:7" x14ac:dyDescent="0.25">
      <c r="A936" s="22" t="str">
        <f t="shared" si="59"/>
        <v>City of Yonkers Ward 10 ED 9</v>
      </c>
      <c r="B936" s="11">
        <v>251009</v>
      </c>
      <c r="C936" s="11">
        <v>196</v>
      </c>
      <c r="D936" s="11">
        <v>2</v>
      </c>
      <c r="E936" s="11">
        <f t="shared" si="56"/>
        <v>198</v>
      </c>
      <c r="F936" s="24">
        <f t="shared" si="57"/>
        <v>235</v>
      </c>
      <c r="G936" s="11">
        <f t="shared" si="58"/>
        <v>433</v>
      </c>
    </row>
    <row r="937" spans="1:7" x14ac:dyDescent="0.25">
      <c r="A937" s="22" t="str">
        <f t="shared" si="59"/>
        <v>City of Yonkers Ward 10 ED 11</v>
      </c>
      <c r="B937" s="11">
        <v>251011</v>
      </c>
      <c r="C937" s="11">
        <v>224</v>
      </c>
      <c r="D937" s="11">
        <v>1</v>
      </c>
      <c r="E937" s="11">
        <f t="shared" si="56"/>
        <v>225</v>
      </c>
      <c r="F937" s="24">
        <f t="shared" si="57"/>
        <v>240</v>
      </c>
      <c r="G937" s="11">
        <f t="shared" si="58"/>
        <v>465</v>
      </c>
    </row>
    <row r="938" spans="1:7" x14ac:dyDescent="0.25">
      <c r="A938" s="22" t="str">
        <f t="shared" si="59"/>
        <v>City of Yonkers Ward 10 ED 12</v>
      </c>
      <c r="B938" s="11">
        <v>251012</v>
      </c>
      <c r="C938" s="11">
        <v>207</v>
      </c>
      <c r="D938" s="11">
        <v>0</v>
      </c>
      <c r="E938" s="11">
        <f t="shared" si="56"/>
        <v>207</v>
      </c>
      <c r="F938" s="24">
        <f t="shared" si="57"/>
        <v>121</v>
      </c>
      <c r="G938" s="11">
        <f t="shared" si="58"/>
        <v>328</v>
      </c>
    </row>
    <row r="939" spans="1:7" x14ac:dyDescent="0.25">
      <c r="A939" s="22" t="str">
        <f t="shared" si="59"/>
        <v>City of Yonkers Ward 10 ED 13</v>
      </c>
      <c r="B939" s="11">
        <v>251013</v>
      </c>
      <c r="C939" s="11">
        <v>72</v>
      </c>
      <c r="D939" s="11">
        <v>0</v>
      </c>
      <c r="E939" s="11">
        <f t="shared" si="56"/>
        <v>72</v>
      </c>
      <c r="F939" s="24">
        <f t="shared" si="57"/>
        <v>60</v>
      </c>
      <c r="G939" s="11">
        <f t="shared" si="58"/>
        <v>132</v>
      </c>
    </row>
    <row r="940" spans="1:7" x14ac:dyDescent="0.25">
      <c r="A940" s="22" t="str">
        <f t="shared" si="59"/>
        <v>City of Yonkers Ward 10 ED 14</v>
      </c>
      <c r="B940" s="11">
        <v>251014</v>
      </c>
      <c r="C940" s="11">
        <v>218</v>
      </c>
      <c r="D940" s="11">
        <v>6</v>
      </c>
      <c r="E940" s="11">
        <f t="shared" si="56"/>
        <v>224</v>
      </c>
      <c r="F940" s="24">
        <f t="shared" si="57"/>
        <v>257</v>
      </c>
      <c r="G940" s="11">
        <f t="shared" si="58"/>
        <v>481</v>
      </c>
    </row>
    <row r="941" spans="1:7" x14ac:dyDescent="0.25">
      <c r="A941" s="22" t="str">
        <f t="shared" si="59"/>
        <v>City of Yonkers Ward 10 ED 15</v>
      </c>
      <c r="B941" s="11">
        <v>251015</v>
      </c>
      <c r="C941" s="11">
        <v>112</v>
      </c>
      <c r="D941" s="11">
        <v>0</v>
      </c>
      <c r="E941" s="11">
        <f t="shared" si="56"/>
        <v>112</v>
      </c>
      <c r="F941" s="24">
        <f t="shared" si="57"/>
        <v>53</v>
      </c>
      <c r="G941" s="11">
        <f t="shared" si="58"/>
        <v>165</v>
      </c>
    </row>
    <row r="942" spans="1:7" x14ac:dyDescent="0.25">
      <c r="A942" s="22" t="str">
        <f t="shared" si="59"/>
        <v>City of Yonkers Ward 10 ED 16</v>
      </c>
      <c r="B942" s="11">
        <v>251016</v>
      </c>
      <c r="C942" s="11">
        <v>195</v>
      </c>
      <c r="D942" s="11">
        <v>1</v>
      </c>
      <c r="E942" s="11">
        <f t="shared" si="56"/>
        <v>196</v>
      </c>
      <c r="F942" s="24">
        <f t="shared" si="57"/>
        <v>226</v>
      </c>
      <c r="G942" s="11">
        <f t="shared" si="58"/>
        <v>422</v>
      </c>
    </row>
    <row r="943" spans="1:7" x14ac:dyDescent="0.25">
      <c r="A943" s="22" t="str">
        <f t="shared" si="59"/>
        <v>City of Yonkers Ward 10 ED 17</v>
      </c>
      <c r="B943" s="11">
        <v>251017</v>
      </c>
      <c r="C943" s="11">
        <v>6</v>
      </c>
      <c r="D943" s="11">
        <v>0</v>
      </c>
      <c r="E943" s="11">
        <f t="shared" si="56"/>
        <v>6</v>
      </c>
      <c r="F943" s="24">
        <f t="shared" si="57"/>
        <v>12</v>
      </c>
      <c r="G943" s="11">
        <f t="shared" si="58"/>
        <v>18</v>
      </c>
    </row>
    <row r="944" spans="1:7" x14ac:dyDescent="0.25">
      <c r="A944" s="22" t="str">
        <f t="shared" si="59"/>
        <v>City of Yonkers Ward 10 ED 18</v>
      </c>
      <c r="B944" s="11">
        <v>251018</v>
      </c>
      <c r="C944" s="11">
        <v>23</v>
      </c>
      <c r="D944" s="11">
        <v>0</v>
      </c>
      <c r="E944" s="11">
        <f t="shared" si="56"/>
        <v>23</v>
      </c>
      <c r="F944" s="24">
        <f t="shared" si="57"/>
        <v>23</v>
      </c>
      <c r="G944" s="11">
        <f t="shared" si="58"/>
        <v>46</v>
      </c>
    </row>
    <row r="945" spans="1:7" x14ac:dyDescent="0.25">
      <c r="A945" s="22" t="str">
        <f t="shared" si="59"/>
        <v>City of Yonkers Ward 10 ED 20</v>
      </c>
      <c r="B945" s="11">
        <v>251020</v>
      </c>
      <c r="C945" s="11">
        <v>204</v>
      </c>
      <c r="D945" s="11">
        <v>0</v>
      </c>
      <c r="E945" s="11">
        <f t="shared" si="56"/>
        <v>204</v>
      </c>
      <c r="F945" s="24">
        <f t="shared" si="57"/>
        <v>218</v>
      </c>
      <c r="G945" s="11">
        <f t="shared" si="58"/>
        <v>422</v>
      </c>
    </row>
    <row r="946" spans="1:7" x14ac:dyDescent="0.25">
      <c r="A946" s="22" t="str">
        <f t="shared" si="59"/>
        <v>City of Yonkers Ward 10 ED 21</v>
      </c>
      <c r="B946" s="11">
        <v>251021</v>
      </c>
      <c r="C946" s="11">
        <v>38</v>
      </c>
      <c r="D946" s="11">
        <v>0</v>
      </c>
      <c r="E946" s="11">
        <f t="shared" si="56"/>
        <v>38</v>
      </c>
      <c r="F946" s="24">
        <f t="shared" si="57"/>
        <v>63</v>
      </c>
      <c r="G946" s="11">
        <f t="shared" si="58"/>
        <v>101</v>
      </c>
    </row>
    <row r="947" spans="1:7" ht="13.8" thickBot="1" x14ac:dyDescent="0.3">
      <c r="A947" s="18" t="str">
        <f t="shared" si="59"/>
        <v>City of Yonkers Ward 10 ED 25</v>
      </c>
      <c r="B947" s="19">
        <v>251025</v>
      </c>
      <c r="C947" s="19">
        <v>177</v>
      </c>
      <c r="D947" s="19">
        <v>0</v>
      </c>
      <c r="E947" s="19">
        <f t="shared" si="56"/>
        <v>177</v>
      </c>
      <c r="F947" s="26">
        <f t="shared" si="57"/>
        <v>169</v>
      </c>
      <c r="G947" s="19">
        <f t="shared" si="58"/>
        <v>346</v>
      </c>
    </row>
    <row r="948" spans="1:7" x14ac:dyDescent="0.25">
      <c r="A948" s="22"/>
      <c r="B948" s="11" t="s">
        <v>977</v>
      </c>
      <c r="C948" s="11">
        <f>SUM(C928:C947)</f>
        <v>2869</v>
      </c>
      <c r="D948" s="11">
        <f>SUM(D928:D947)</f>
        <v>17</v>
      </c>
      <c r="E948" s="11">
        <f>SUM(E928:E947)</f>
        <v>2886</v>
      </c>
      <c r="F948" s="11">
        <f>SUM(F928:F947)</f>
        <v>2651</v>
      </c>
      <c r="G948" s="11">
        <f>SUM(G928:G947)</f>
        <v>5537</v>
      </c>
    </row>
    <row r="949" spans="1:7" x14ac:dyDescent="0.25">
      <c r="A949" s="22" t="str">
        <f t="shared" si="59"/>
        <v>City of Yonkers Ward 11 ED 1</v>
      </c>
      <c r="B949" s="11">
        <v>251101</v>
      </c>
      <c r="C949" s="11">
        <v>229</v>
      </c>
      <c r="D949" s="11">
        <v>2</v>
      </c>
      <c r="E949" s="11">
        <f t="shared" ref="E949:E988" si="60">SUM(C949:D949)</f>
        <v>231</v>
      </c>
      <c r="F949" s="24">
        <f t="shared" ref="F949:F988" si="61">SUM(G949-E949)</f>
        <v>220</v>
      </c>
      <c r="G949" s="11">
        <f t="shared" si="58"/>
        <v>451</v>
      </c>
    </row>
    <row r="950" spans="1:7" x14ac:dyDescent="0.25">
      <c r="A950" s="22" t="str">
        <f t="shared" si="59"/>
        <v>City of Yonkers Ward 11 ED 2</v>
      </c>
      <c r="B950" s="11">
        <v>251102</v>
      </c>
      <c r="C950" s="11">
        <v>191</v>
      </c>
      <c r="D950" s="11">
        <v>1</v>
      </c>
      <c r="E950" s="11">
        <f t="shared" si="60"/>
        <v>192</v>
      </c>
      <c r="F950" s="24">
        <f t="shared" si="61"/>
        <v>177</v>
      </c>
      <c r="G950" s="11">
        <f t="shared" si="58"/>
        <v>369</v>
      </c>
    </row>
    <row r="951" spans="1:7" x14ac:dyDescent="0.25">
      <c r="A951" s="22" t="str">
        <f t="shared" si="59"/>
        <v>City of Yonkers Ward 11 ED 3</v>
      </c>
      <c r="B951" s="11">
        <v>251103</v>
      </c>
      <c r="C951" s="11">
        <v>173</v>
      </c>
      <c r="D951" s="11">
        <v>1</v>
      </c>
      <c r="E951" s="11">
        <f t="shared" si="60"/>
        <v>174</v>
      </c>
      <c r="F951" s="24">
        <f t="shared" si="61"/>
        <v>226</v>
      </c>
      <c r="G951" s="11">
        <f t="shared" si="58"/>
        <v>400</v>
      </c>
    </row>
    <row r="952" spans="1:7" x14ac:dyDescent="0.25">
      <c r="A952" s="22" t="str">
        <f t="shared" si="59"/>
        <v>City of Yonkers Ward 11 ED 4</v>
      </c>
      <c r="B952" s="11">
        <v>251104</v>
      </c>
      <c r="C952" s="11">
        <v>265</v>
      </c>
      <c r="D952" s="11">
        <v>4</v>
      </c>
      <c r="E952" s="11">
        <f t="shared" si="60"/>
        <v>269</v>
      </c>
      <c r="F952" s="24">
        <f t="shared" si="61"/>
        <v>141</v>
      </c>
      <c r="G952" s="11">
        <f t="shared" si="58"/>
        <v>410</v>
      </c>
    </row>
    <row r="953" spans="1:7" x14ac:dyDescent="0.25">
      <c r="A953" s="22" t="str">
        <f t="shared" si="59"/>
        <v>City of Yonkers Ward 11 ED 5</v>
      </c>
      <c r="B953" s="11">
        <v>251105</v>
      </c>
      <c r="C953" s="11">
        <v>259</v>
      </c>
      <c r="D953" s="11">
        <v>3</v>
      </c>
      <c r="E953" s="11">
        <f t="shared" si="60"/>
        <v>262</v>
      </c>
      <c r="F953" s="24">
        <f t="shared" si="61"/>
        <v>206</v>
      </c>
      <c r="G953" s="11">
        <f t="shared" si="58"/>
        <v>468</v>
      </c>
    </row>
    <row r="954" spans="1:7" x14ac:dyDescent="0.25">
      <c r="A954" s="22" t="str">
        <f t="shared" si="59"/>
        <v>City of Yonkers Ward 11 ED 6</v>
      </c>
      <c r="B954" s="11">
        <v>251106</v>
      </c>
      <c r="C954" s="11">
        <v>70</v>
      </c>
      <c r="D954" s="11">
        <v>0</v>
      </c>
      <c r="E954" s="11">
        <f t="shared" si="60"/>
        <v>70</v>
      </c>
      <c r="F954" s="24">
        <f t="shared" si="61"/>
        <v>74</v>
      </c>
      <c r="G954" s="11">
        <f t="shared" si="58"/>
        <v>144</v>
      </c>
    </row>
    <row r="955" spans="1:7" x14ac:dyDescent="0.25">
      <c r="A955" s="22" t="str">
        <f t="shared" si="59"/>
        <v>City of Yonkers Ward 11 ED 7</v>
      </c>
      <c r="B955" s="11">
        <v>251107</v>
      </c>
      <c r="C955" s="11">
        <v>177</v>
      </c>
      <c r="D955" s="11">
        <v>3</v>
      </c>
      <c r="E955" s="11">
        <f t="shared" si="60"/>
        <v>180</v>
      </c>
      <c r="F955" s="24">
        <f t="shared" si="61"/>
        <v>170</v>
      </c>
      <c r="G955" s="11">
        <f t="shared" si="58"/>
        <v>350</v>
      </c>
    </row>
    <row r="956" spans="1:7" x14ac:dyDescent="0.25">
      <c r="A956" s="22" t="str">
        <f t="shared" si="59"/>
        <v>City of Yonkers Ward 11 ED 8</v>
      </c>
      <c r="B956" s="11">
        <v>251108</v>
      </c>
      <c r="C956" s="11">
        <v>127</v>
      </c>
      <c r="D956" s="11">
        <v>1</v>
      </c>
      <c r="E956" s="11">
        <f t="shared" si="60"/>
        <v>128</v>
      </c>
      <c r="F956" s="24">
        <f t="shared" si="61"/>
        <v>141</v>
      </c>
      <c r="G956" s="11">
        <f t="shared" si="58"/>
        <v>269</v>
      </c>
    </row>
    <row r="957" spans="1:7" x14ac:dyDescent="0.25">
      <c r="A957" s="22" t="str">
        <f t="shared" si="59"/>
        <v>City of Yonkers Ward 11 ED 9</v>
      </c>
      <c r="B957" s="11">
        <v>251109</v>
      </c>
      <c r="C957" s="11">
        <v>117</v>
      </c>
      <c r="D957" s="11">
        <v>2</v>
      </c>
      <c r="E957" s="11">
        <f t="shared" si="60"/>
        <v>119</v>
      </c>
      <c r="F957" s="24">
        <f t="shared" si="61"/>
        <v>125</v>
      </c>
      <c r="G957" s="11">
        <f t="shared" si="58"/>
        <v>244</v>
      </c>
    </row>
    <row r="958" spans="1:7" x14ac:dyDescent="0.25">
      <c r="A958" s="22" t="str">
        <f t="shared" si="59"/>
        <v>City of Yonkers Ward 11 ED 10</v>
      </c>
      <c r="B958" s="11">
        <v>251110</v>
      </c>
      <c r="C958" s="11">
        <v>177</v>
      </c>
      <c r="D958" s="11">
        <v>5</v>
      </c>
      <c r="E958" s="11">
        <f t="shared" si="60"/>
        <v>182</v>
      </c>
      <c r="F958" s="24">
        <f t="shared" si="61"/>
        <v>195</v>
      </c>
      <c r="G958" s="11">
        <f t="shared" si="58"/>
        <v>377</v>
      </c>
    </row>
    <row r="959" spans="1:7" x14ac:dyDescent="0.25">
      <c r="A959" s="22" t="str">
        <f t="shared" si="59"/>
        <v>City of Yonkers Ward 11 ED 11</v>
      </c>
      <c r="B959" s="11">
        <v>251111</v>
      </c>
      <c r="C959" s="11">
        <v>185</v>
      </c>
      <c r="D959" s="11">
        <v>0</v>
      </c>
      <c r="E959" s="11">
        <f t="shared" si="60"/>
        <v>185</v>
      </c>
      <c r="F959" s="24">
        <f t="shared" si="61"/>
        <v>155</v>
      </c>
      <c r="G959" s="11">
        <f t="shared" si="58"/>
        <v>340</v>
      </c>
    </row>
    <row r="960" spans="1:7" x14ac:dyDescent="0.25">
      <c r="A960" s="22" t="str">
        <f t="shared" si="59"/>
        <v>City of Yonkers Ward 11 ED 12</v>
      </c>
      <c r="B960" s="11">
        <v>251112</v>
      </c>
      <c r="C960" s="11">
        <v>251</v>
      </c>
      <c r="D960" s="11">
        <v>1</v>
      </c>
      <c r="E960" s="11">
        <f t="shared" si="60"/>
        <v>252</v>
      </c>
      <c r="F960" s="24">
        <f t="shared" si="61"/>
        <v>131</v>
      </c>
      <c r="G960" s="11">
        <f t="shared" si="58"/>
        <v>383</v>
      </c>
    </row>
    <row r="961" spans="1:7" x14ac:dyDescent="0.25">
      <c r="A961" s="22" t="str">
        <f t="shared" si="59"/>
        <v>City of Yonkers Ward 11 ED 13</v>
      </c>
      <c r="B961" s="11">
        <v>251113</v>
      </c>
      <c r="C961" s="11">
        <v>76</v>
      </c>
      <c r="D961" s="11">
        <v>0</v>
      </c>
      <c r="E961" s="11">
        <f t="shared" si="60"/>
        <v>76</v>
      </c>
      <c r="F961" s="24">
        <f t="shared" si="61"/>
        <v>40</v>
      </c>
      <c r="G961" s="11">
        <f t="shared" si="58"/>
        <v>116</v>
      </c>
    </row>
    <row r="962" spans="1:7" x14ac:dyDescent="0.25">
      <c r="A962" s="22" t="str">
        <f t="shared" si="59"/>
        <v>City of Yonkers Ward 11 ED 14</v>
      </c>
      <c r="B962" s="11">
        <v>251114</v>
      </c>
      <c r="C962" s="11">
        <v>164</v>
      </c>
      <c r="D962" s="11">
        <v>0</v>
      </c>
      <c r="E962" s="11">
        <f t="shared" si="60"/>
        <v>164</v>
      </c>
      <c r="F962" s="24">
        <f t="shared" si="61"/>
        <v>130</v>
      </c>
      <c r="G962" s="11">
        <f t="shared" si="58"/>
        <v>294</v>
      </c>
    </row>
    <row r="963" spans="1:7" x14ac:dyDescent="0.25">
      <c r="A963" s="22" t="str">
        <f t="shared" si="59"/>
        <v>City of Yonkers Ward 11 ED 16</v>
      </c>
      <c r="B963" s="11">
        <v>251116</v>
      </c>
      <c r="C963" s="11">
        <v>118</v>
      </c>
      <c r="D963" s="11">
        <v>0</v>
      </c>
      <c r="E963" s="11">
        <f t="shared" si="60"/>
        <v>118</v>
      </c>
      <c r="F963" s="24">
        <f t="shared" si="61"/>
        <v>59</v>
      </c>
      <c r="G963" s="11">
        <f t="shared" si="58"/>
        <v>177</v>
      </c>
    </row>
    <row r="964" spans="1:7" x14ac:dyDescent="0.25">
      <c r="A964" s="22" t="str">
        <f t="shared" si="59"/>
        <v>City of Yonkers Ward 11 ED 17</v>
      </c>
      <c r="B964" s="11">
        <v>251117</v>
      </c>
      <c r="C964" s="11">
        <v>206</v>
      </c>
      <c r="D964" s="11">
        <v>2</v>
      </c>
      <c r="E964" s="11">
        <f t="shared" si="60"/>
        <v>208</v>
      </c>
      <c r="F964" s="24">
        <f t="shared" si="61"/>
        <v>215</v>
      </c>
      <c r="G964" s="11">
        <f t="shared" si="58"/>
        <v>423</v>
      </c>
    </row>
    <row r="965" spans="1:7" x14ac:dyDescent="0.25">
      <c r="A965" s="22" t="str">
        <f t="shared" si="59"/>
        <v>City of Yonkers Ward 11 ED 18</v>
      </c>
      <c r="B965" s="11">
        <v>251118</v>
      </c>
      <c r="C965" s="11">
        <v>119</v>
      </c>
      <c r="D965" s="11">
        <v>1</v>
      </c>
      <c r="E965" s="11">
        <f t="shared" si="60"/>
        <v>120</v>
      </c>
      <c r="F965" s="24">
        <f t="shared" si="61"/>
        <v>96</v>
      </c>
      <c r="G965" s="11">
        <f t="shared" si="58"/>
        <v>216</v>
      </c>
    </row>
    <row r="966" spans="1:7" x14ac:dyDescent="0.25">
      <c r="A966" s="22" t="str">
        <f t="shared" si="59"/>
        <v>City of Yonkers Ward 11 ED 19</v>
      </c>
      <c r="B966" s="11">
        <v>251119</v>
      </c>
      <c r="C966" s="11">
        <v>99</v>
      </c>
      <c r="D966" s="11">
        <v>1</v>
      </c>
      <c r="E966" s="11">
        <f t="shared" si="60"/>
        <v>100</v>
      </c>
      <c r="F966" s="24">
        <f t="shared" si="61"/>
        <v>135</v>
      </c>
      <c r="G966" s="11">
        <f t="shared" si="58"/>
        <v>235</v>
      </c>
    </row>
    <row r="967" spans="1:7" x14ac:dyDescent="0.25">
      <c r="A967" s="22" t="str">
        <f t="shared" si="59"/>
        <v>City of Yonkers Ward 11 ED 20</v>
      </c>
      <c r="B967" s="11">
        <v>251120</v>
      </c>
      <c r="C967" s="11">
        <v>98</v>
      </c>
      <c r="D967" s="11">
        <v>0</v>
      </c>
      <c r="E967" s="11">
        <f t="shared" si="60"/>
        <v>98</v>
      </c>
      <c r="F967" s="24">
        <f t="shared" si="61"/>
        <v>72</v>
      </c>
      <c r="G967" s="11">
        <f t="shared" si="58"/>
        <v>170</v>
      </c>
    </row>
    <row r="968" spans="1:7" ht="13.8" thickBot="1" x14ac:dyDescent="0.3">
      <c r="A968" s="18" t="str">
        <f t="shared" si="59"/>
        <v>City of Yonkers Ward 11 ED 21</v>
      </c>
      <c r="B968" s="19">
        <v>251121</v>
      </c>
      <c r="C968" s="19">
        <v>125</v>
      </c>
      <c r="D968" s="19">
        <v>0</v>
      </c>
      <c r="E968" s="19">
        <f t="shared" si="60"/>
        <v>125</v>
      </c>
      <c r="F968" s="26">
        <f t="shared" si="61"/>
        <v>50</v>
      </c>
      <c r="G968" s="19">
        <f t="shared" si="58"/>
        <v>175</v>
      </c>
    </row>
    <row r="969" spans="1:7" x14ac:dyDescent="0.25">
      <c r="A969" s="22"/>
      <c r="B969" s="11" t="s">
        <v>977</v>
      </c>
      <c r="C969" s="11">
        <f>SUM(C949:C968)</f>
        <v>3226</v>
      </c>
      <c r="D969" s="11">
        <f>SUM(D949:D968)</f>
        <v>27</v>
      </c>
      <c r="E969" s="11">
        <f>SUM(E949:E968)</f>
        <v>3253</v>
      </c>
      <c r="F969" s="11">
        <f>SUM(F949:F968)</f>
        <v>2758</v>
      </c>
      <c r="G969" s="11">
        <f>SUM(G949:G968)</f>
        <v>6011</v>
      </c>
    </row>
    <row r="970" spans="1:7" x14ac:dyDescent="0.25">
      <c r="A970" s="22" t="str">
        <f t="shared" si="59"/>
        <v>City of Yonkers Ward 12 ED 1</v>
      </c>
      <c r="B970" s="11">
        <v>251201</v>
      </c>
      <c r="C970" s="11">
        <v>108</v>
      </c>
      <c r="D970" s="11">
        <v>0</v>
      </c>
      <c r="E970" s="11">
        <f t="shared" si="60"/>
        <v>108</v>
      </c>
      <c r="F970" s="24">
        <f t="shared" si="61"/>
        <v>106</v>
      </c>
      <c r="G970" s="11">
        <f t="shared" si="58"/>
        <v>214</v>
      </c>
    </row>
    <row r="971" spans="1:7" x14ac:dyDescent="0.25">
      <c r="A971" s="22" t="str">
        <f t="shared" si="59"/>
        <v>City of Yonkers Ward 12 ED 2</v>
      </c>
      <c r="B971" s="11">
        <v>251202</v>
      </c>
      <c r="C971" s="11">
        <v>123</v>
      </c>
      <c r="D971" s="11">
        <v>1</v>
      </c>
      <c r="E971" s="11">
        <f t="shared" si="60"/>
        <v>124</v>
      </c>
      <c r="F971" s="24">
        <f t="shared" si="61"/>
        <v>57</v>
      </c>
      <c r="G971" s="11">
        <f t="shared" si="58"/>
        <v>181</v>
      </c>
    </row>
    <row r="972" spans="1:7" x14ac:dyDescent="0.25">
      <c r="A972" s="22" t="str">
        <f t="shared" si="59"/>
        <v>City of Yonkers Ward 12 ED 3</v>
      </c>
      <c r="B972" s="11">
        <v>251203</v>
      </c>
      <c r="C972" s="11">
        <v>76</v>
      </c>
      <c r="D972" s="11">
        <v>1</v>
      </c>
      <c r="E972" s="11">
        <f t="shared" si="60"/>
        <v>77</v>
      </c>
      <c r="F972" s="24">
        <f t="shared" si="61"/>
        <v>97</v>
      </c>
      <c r="G972" s="11">
        <f t="shared" si="58"/>
        <v>174</v>
      </c>
    </row>
    <row r="973" spans="1:7" x14ac:dyDescent="0.25">
      <c r="A973" s="22" t="str">
        <f t="shared" si="59"/>
        <v>City of Yonkers Ward 12 ED 4</v>
      </c>
      <c r="B973" s="11">
        <v>251204</v>
      </c>
      <c r="C973" s="11">
        <v>203</v>
      </c>
      <c r="D973" s="11">
        <v>1</v>
      </c>
      <c r="E973" s="11">
        <f t="shared" si="60"/>
        <v>204</v>
      </c>
      <c r="F973" s="24">
        <f t="shared" si="61"/>
        <v>95</v>
      </c>
      <c r="G973" s="11">
        <f t="shared" si="58"/>
        <v>299</v>
      </c>
    </row>
    <row r="974" spans="1:7" x14ac:dyDescent="0.25">
      <c r="A974" s="22" t="str">
        <f t="shared" si="59"/>
        <v>City of Yonkers Ward 12 ED 5</v>
      </c>
      <c r="B974" s="11">
        <v>251205</v>
      </c>
      <c r="C974" s="11">
        <v>78</v>
      </c>
      <c r="D974" s="11">
        <v>1</v>
      </c>
      <c r="E974" s="11">
        <f t="shared" si="60"/>
        <v>79</v>
      </c>
      <c r="F974" s="24">
        <f t="shared" si="61"/>
        <v>99</v>
      </c>
      <c r="G974" s="11">
        <f t="shared" si="58"/>
        <v>178</v>
      </c>
    </row>
    <row r="975" spans="1:7" x14ac:dyDescent="0.25">
      <c r="A975" s="22" t="str">
        <f t="shared" si="59"/>
        <v>City of Yonkers Ward 12 ED 6</v>
      </c>
      <c r="B975" s="11">
        <v>251206</v>
      </c>
      <c r="C975" s="11">
        <v>320</v>
      </c>
      <c r="D975" s="11">
        <v>4</v>
      </c>
      <c r="E975" s="11">
        <f t="shared" si="60"/>
        <v>324</v>
      </c>
      <c r="F975" s="24">
        <f t="shared" si="61"/>
        <v>210</v>
      </c>
      <c r="G975" s="11">
        <f t="shared" si="58"/>
        <v>534</v>
      </c>
    </row>
    <row r="976" spans="1:7" x14ac:dyDescent="0.25">
      <c r="A976" s="22" t="str">
        <f t="shared" si="59"/>
        <v>City of Yonkers Ward 12 ED 7</v>
      </c>
      <c r="B976" s="11">
        <v>251207</v>
      </c>
      <c r="C976" s="11">
        <v>200</v>
      </c>
      <c r="D976" s="11">
        <v>0</v>
      </c>
      <c r="E976" s="11">
        <f t="shared" si="60"/>
        <v>200</v>
      </c>
      <c r="F976" s="24">
        <f t="shared" si="61"/>
        <v>128</v>
      </c>
      <c r="G976" s="11">
        <f t="shared" si="58"/>
        <v>328</v>
      </c>
    </row>
    <row r="977" spans="1:7" x14ac:dyDescent="0.25">
      <c r="A977" s="22" t="str">
        <f t="shared" si="59"/>
        <v>City of Yonkers Ward 12 ED 8</v>
      </c>
      <c r="B977" s="11">
        <v>251208</v>
      </c>
      <c r="C977" s="11">
        <v>180</v>
      </c>
      <c r="D977" s="11">
        <v>2</v>
      </c>
      <c r="E977" s="11">
        <f t="shared" si="60"/>
        <v>182</v>
      </c>
      <c r="F977" s="24">
        <f t="shared" si="61"/>
        <v>215</v>
      </c>
      <c r="G977" s="11">
        <f t="shared" si="58"/>
        <v>397</v>
      </c>
    </row>
    <row r="978" spans="1:7" x14ac:dyDescent="0.25">
      <c r="A978" s="22" t="str">
        <f t="shared" si="59"/>
        <v>City of Yonkers Ward 12 ED 9</v>
      </c>
      <c r="B978" s="11">
        <v>251209</v>
      </c>
      <c r="C978" s="11">
        <v>142</v>
      </c>
      <c r="D978" s="11">
        <v>1</v>
      </c>
      <c r="E978" s="11">
        <f t="shared" si="60"/>
        <v>143</v>
      </c>
      <c r="F978" s="24">
        <f t="shared" si="61"/>
        <v>80</v>
      </c>
      <c r="G978" s="11">
        <f t="shared" si="58"/>
        <v>223</v>
      </c>
    </row>
    <row r="979" spans="1:7" x14ac:dyDescent="0.25">
      <c r="A979" s="22" t="str">
        <f t="shared" si="59"/>
        <v xml:space="preserve">City of Yonkers Ward 12 ED 10 </v>
      </c>
      <c r="B979" s="11">
        <v>251210</v>
      </c>
      <c r="C979" s="11">
        <v>122</v>
      </c>
      <c r="D979" s="11">
        <v>2</v>
      </c>
      <c r="E979" s="11">
        <f t="shared" si="60"/>
        <v>124</v>
      </c>
      <c r="F979" s="24">
        <f t="shared" si="61"/>
        <v>62</v>
      </c>
      <c r="G979" s="11">
        <f t="shared" si="58"/>
        <v>186</v>
      </c>
    </row>
    <row r="980" spans="1:7" x14ac:dyDescent="0.25">
      <c r="A980" s="22" t="str">
        <f t="shared" si="59"/>
        <v>City of Yonkers Ward 12 ED 11</v>
      </c>
      <c r="B980" s="11">
        <v>251211</v>
      </c>
      <c r="C980" s="11">
        <v>84</v>
      </c>
      <c r="D980" s="11">
        <v>1</v>
      </c>
      <c r="E980" s="11">
        <f t="shared" si="60"/>
        <v>85</v>
      </c>
      <c r="F980" s="24">
        <f t="shared" si="61"/>
        <v>66</v>
      </c>
      <c r="G980" s="11">
        <f t="shared" si="58"/>
        <v>151</v>
      </c>
    </row>
    <row r="981" spans="1:7" x14ac:dyDescent="0.25">
      <c r="A981" s="22" t="str">
        <f t="shared" si="59"/>
        <v>City of Yonkers Ward 12 ED 12</v>
      </c>
      <c r="B981" s="11">
        <v>251212</v>
      </c>
      <c r="C981" s="11">
        <v>49</v>
      </c>
      <c r="D981" s="11">
        <v>1</v>
      </c>
      <c r="E981" s="11">
        <f t="shared" si="60"/>
        <v>50</v>
      </c>
      <c r="F981" s="24">
        <f t="shared" si="61"/>
        <v>108</v>
      </c>
      <c r="G981" s="11">
        <f t="shared" si="58"/>
        <v>158</v>
      </c>
    </row>
    <row r="982" spans="1:7" x14ac:dyDescent="0.25">
      <c r="A982" s="22" t="str">
        <f t="shared" si="59"/>
        <v>City of Yonkers Ward 12 ED 13</v>
      </c>
      <c r="B982" s="11">
        <v>251213</v>
      </c>
      <c r="C982" s="11">
        <v>305</v>
      </c>
      <c r="D982" s="11">
        <v>3</v>
      </c>
      <c r="E982" s="11">
        <f t="shared" si="60"/>
        <v>308</v>
      </c>
      <c r="F982" s="24">
        <f t="shared" si="61"/>
        <v>179</v>
      </c>
      <c r="G982" s="11">
        <f t="shared" si="58"/>
        <v>487</v>
      </c>
    </row>
    <row r="983" spans="1:7" x14ac:dyDescent="0.25">
      <c r="A983" s="22" t="str">
        <f t="shared" si="59"/>
        <v>City of Yonkers Ward 12 ED 15</v>
      </c>
      <c r="B983" s="11">
        <v>251215</v>
      </c>
      <c r="C983" s="11">
        <v>27</v>
      </c>
      <c r="D983" s="11">
        <v>0</v>
      </c>
      <c r="E983" s="11">
        <f t="shared" si="60"/>
        <v>27</v>
      </c>
      <c r="F983" s="24">
        <f t="shared" si="61"/>
        <v>32</v>
      </c>
      <c r="G983" s="11">
        <f t="shared" si="58"/>
        <v>59</v>
      </c>
    </row>
    <row r="984" spans="1:7" x14ac:dyDescent="0.25">
      <c r="A984" s="22" t="str">
        <f t="shared" si="59"/>
        <v>City of Yonkers Ward 12 ED 16</v>
      </c>
      <c r="B984" s="11">
        <v>251216</v>
      </c>
      <c r="C984" s="11">
        <v>159</v>
      </c>
      <c r="D984" s="11">
        <v>2</v>
      </c>
      <c r="E984" s="11">
        <f t="shared" si="60"/>
        <v>161</v>
      </c>
      <c r="F984" s="24">
        <f t="shared" si="61"/>
        <v>149</v>
      </c>
      <c r="G984" s="11">
        <f t="shared" si="58"/>
        <v>310</v>
      </c>
    </row>
    <row r="985" spans="1:7" x14ac:dyDescent="0.25">
      <c r="A985" s="22" t="str">
        <f t="shared" si="59"/>
        <v>City of Yonkers Ward 12 ED 17</v>
      </c>
      <c r="B985" s="11">
        <v>251217</v>
      </c>
      <c r="C985" s="11">
        <v>30</v>
      </c>
      <c r="D985" s="11">
        <v>0</v>
      </c>
      <c r="E985" s="11">
        <f t="shared" si="60"/>
        <v>30</v>
      </c>
      <c r="F985" s="24">
        <f t="shared" si="61"/>
        <v>38</v>
      </c>
      <c r="G985" s="11">
        <f t="shared" si="58"/>
        <v>68</v>
      </c>
    </row>
    <row r="986" spans="1:7" x14ac:dyDescent="0.25">
      <c r="A986" s="22" t="str">
        <f t="shared" si="59"/>
        <v>City of Yonkers Ward 12 ED 18</v>
      </c>
      <c r="B986" s="11">
        <v>251218</v>
      </c>
      <c r="C986" s="11">
        <v>202</v>
      </c>
      <c r="D986" s="11">
        <v>1</v>
      </c>
      <c r="E986" s="11">
        <f t="shared" si="60"/>
        <v>203</v>
      </c>
      <c r="F986" s="24">
        <f t="shared" si="61"/>
        <v>101</v>
      </c>
      <c r="G986" s="11">
        <f t="shared" si="58"/>
        <v>304</v>
      </c>
    </row>
    <row r="987" spans="1:7" x14ac:dyDescent="0.25">
      <c r="A987" s="22" t="str">
        <f t="shared" si="59"/>
        <v>City of Yonkers Ward 12 ED 19</v>
      </c>
      <c r="B987" s="11">
        <v>251219</v>
      </c>
      <c r="C987" s="11">
        <v>65</v>
      </c>
      <c r="D987" s="11">
        <v>0</v>
      </c>
      <c r="E987" s="11">
        <f t="shared" si="60"/>
        <v>65</v>
      </c>
      <c r="F987" s="24">
        <f t="shared" si="61"/>
        <v>46</v>
      </c>
      <c r="G987" s="11">
        <f t="shared" si="58"/>
        <v>111</v>
      </c>
    </row>
    <row r="988" spans="1:7" ht="13.8" thickBot="1" x14ac:dyDescent="0.3">
      <c r="A988" s="18" t="str">
        <f t="shared" si="59"/>
        <v>City of Yonkers Ward 12 ED 20</v>
      </c>
      <c r="B988" s="19">
        <v>251220</v>
      </c>
      <c r="C988" s="19">
        <v>22</v>
      </c>
      <c r="D988" s="19">
        <v>0</v>
      </c>
      <c r="E988" s="19">
        <f t="shared" si="60"/>
        <v>22</v>
      </c>
      <c r="F988" s="26">
        <f t="shared" si="61"/>
        <v>10</v>
      </c>
      <c r="G988" s="19">
        <f t="shared" si="58"/>
        <v>32</v>
      </c>
    </row>
    <row r="989" spans="1:7" x14ac:dyDescent="0.25">
      <c r="B989" s="11" t="s">
        <v>977</v>
      </c>
      <c r="C989" s="11">
        <f>SUM(C970:C988)</f>
        <v>2495</v>
      </c>
      <c r="D989" s="11">
        <f>SUM(D970:D988)</f>
        <v>21</v>
      </c>
      <c r="E989" s="11">
        <f>SUM(E970:E988)</f>
        <v>2516</v>
      </c>
      <c r="F989" s="11">
        <f>SUM(F970:F988)</f>
        <v>1878</v>
      </c>
      <c r="G989" s="11">
        <f>SUM(G970:G988)</f>
        <v>4394</v>
      </c>
    </row>
    <row r="990" spans="1:7" x14ac:dyDescent="0.25">
      <c r="E990"/>
      <c r="F990" s="21"/>
      <c r="G990"/>
    </row>
    <row r="991" spans="1:7" ht="13.8" x14ac:dyDescent="0.3">
      <c r="A991" s="15" t="s">
        <v>658</v>
      </c>
      <c r="B991" s="12"/>
      <c r="E991"/>
      <c r="F991" s="21"/>
      <c r="G991"/>
    </row>
    <row r="992" spans="1:7" ht="13.8" x14ac:dyDescent="0.3">
      <c r="A992" s="15" t="s">
        <v>663</v>
      </c>
      <c r="B992" s="14" t="s">
        <v>659</v>
      </c>
      <c r="C992" s="11">
        <f>SUM(C749,C772,C798,C817,C841,C864,C890,C910,C927,C948,C969,C989)</f>
        <v>27222</v>
      </c>
      <c r="D992" s="11">
        <f>SUM(D749,D772,D798,D817,D841,D864,D890,D910,D927,D948,D969,D989)</f>
        <v>186</v>
      </c>
      <c r="E992" s="11">
        <f>SUM(E749,E772,E798,E817,E841,E864,E890,E910,E927,E948,E969,E989)</f>
        <v>27408</v>
      </c>
      <c r="F992" s="11">
        <f>SUM(F749,F772,F798,F817,F841,F864,F890,F910,F927,F948,F969,F989)</f>
        <v>20344</v>
      </c>
      <c r="G992" s="11">
        <f>SUM(G749,G772,G798,G817,G841,G864,G890,G910,G927,G948,G969,G989)</f>
        <v>47752</v>
      </c>
    </row>
    <row r="993" spans="1:7" ht="13.8" x14ac:dyDescent="0.3">
      <c r="A993" s="15"/>
      <c r="B993" s="14"/>
      <c r="E993"/>
      <c r="F993" s="21"/>
      <c r="G993"/>
    </row>
    <row r="994" spans="1:7" ht="13.8" x14ac:dyDescent="0.3">
      <c r="A994" s="15" t="s">
        <v>660</v>
      </c>
      <c r="B994" s="12"/>
      <c r="E994"/>
      <c r="F994" s="21"/>
      <c r="G994"/>
    </row>
    <row r="995" spans="1:7" ht="13.8" x14ac:dyDescent="0.3">
      <c r="A995" s="15" t="s">
        <v>663</v>
      </c>
      <c r="B995" s="14" t="s">
        <v>659</v>
      </c>
      <c r="C995" s="11">
        <f>SUM(C21,C59,C99,C181,C202,C215,C244,C252,C295,C312,C324,C333,C364,C375,C380,C412,C432,C451,C495)</f>
        <v>131645</v>
      </c>
      <c r="D995" s="11">
        <f>SUM(D21,D59,D99,D181,D202,D215,D244,D252,D295,D312,D324,D333,D364,D375,D380,D412,D432,D451,D495)</f>
        <v>642</v>
      </c>
      <c r="E995" s="11">
        <f>SUM(E21,E59,E99,E181,E202,E215,E244,E252,E295,E312,E324,E333,E364,E375,E380,E412,E432,E451,E495)</f>
        <v>132287</v>
      </c>
      <c r="F995" s="11">
        <f>SUM(F21,F59,F99,F181,F202,F215,F244,F252,F295,F312,F324,F333,F364,F375,F380,F412,F432,F451,F495)</f>
        <v>80701</v>
      </c>
      <c r="G995" s="11">
        <f>SUM(G21,G59,G99,G181,G202,G215,G244,G252,G295,G312,G324,G333,G364,G375,G380,G412,G432,G451,G495)</f>
        <v>212988</v>
      </c>
    </row>
    <row r="996" spans="1:7" x14ac:dyDescent="0.25">
      <c r="A996" s="16"/>
      <c r="B996" s="12"/>
      <c r="E996"/>
      <c r="F996" s="21"/>
      <c r="G996"/>
    </row>
    <row r="997" spans="1:7" ht="13.8" x14ac:dyDescent="0.3">
      <c r="A997" s="15" t="s">
        <v>661</v>
      </c>
      <c r="B997" s="12"/>
      <c r="E997"/>
      <c r="F997" s="21"/>
      <c r="G997"/>
    </row>
    <row r="998" spans="1:7" ht="13.8" x14ac:dyDescent="0.3">
      <c r="A998" s="15" t="s">
        <v>663</v>
      </c>
      <c r="B998" s="14" t="s">
        <v>659</v>
      </c>
      <c r="C998" s="11">
        <f>SUM(C570,C647,C670,C685,C733,C749,C772,C798,C817,C841,C864,C890,C910,C927,C948,C969,C989)</f>
        <v>75946</v>
      </c>
      <c r="D998" s="11">
        <f>SUM(D570,D647,D670,D685,D733,D749,D772,D798,D817,D841,D864,D890,D910,D927,D948,D969,D989)</f>
        <v>370</v>
      </c>
      <c r="E998" s="11">
        <f>SUM(E570,E647,E670,E685,E733,E749,E772,E798,E817,E841,E864,E890,E910,E927,E948,E969,E989)</f>
        <v>76316</v>
      </c>
      <c r="F998" s="11">
        <f>SUM(F570,F647,F670,F685,F733,F749,F772,F798,F817,F841,F864,F890,F910,F927,F948,F969,F989)</f>
        <v>42282</v>
      </c>
      <c r="G998" s="11">
        <f>SUM(G570,G647,G670,G685,G733,G749,G772,G798,G817,G841,G864,G890,G910,G927,G948,G969,G989)</f>
        <v>118598</v>
      </c>
    </row>
    <row r="999" spans="1:7" ht="13.8" x14ac:dyDescent="0.3">
      <c r="A999" s="16"/>
      <c r="B999" s="14" t="s">
        <v>663</v>
      </c>
      <c r="E999"/>
      <c r="F999" s="21"/>
      <c r="G999"/>
    </row>
    <row r="1000" spans="1:7" ht="13.8" x14ac:dyDescent="0.3">
      <c r="A1000" s="15" t="s">
        <v>662</v>
      </c>
      <c r="B1000" s="12"/>
      <c r="E1000"/>
      <c r="F1000" s="21"/>
      <c r="G1000"/>
    </row>
    <row r="1001" spans="1:7" ht="13.8" x14ac:dyDescent="0.3">
      <c r="A1001" s="15" t="s">
        <v>663</v>
      </c>
      <c r="B1001" s="14" t="s">
        <v>659</v>
      </c>
      <c r="C1001" s="11">
        <f>SUM(C998,C995)</f>
        <v>207591</v>
      </c>
      <c r="D1001" s="11">
        <f>SUM(D998,D995)</f>
        <v>1012</v>
      </c>
      <c r="E1001" s="11">
        <f>SUM(E998,E995)</f>
        <v>208603</v>
      </c>
      <c r="F1001" s="11">
        <f>SUM(F998,F995)</f>
        <v>122983</v>
      </c>
      <c r="G1001" s="11">
        <f>SUM(G998,G995)</f>
        <v>331586</v>
      </c>
    </row>
    <row r="1002" spans="1:7" x14ac:dyDescent="0.25">
      <c r="E1002"/>
      <c r="F1002" s="21"/>
      <c r="G1002"/>
    </row>
    <row r="1005" spans="1:7" x14ac:dyDescent="0.25">
      <c r="C1005" s="11"/>
      <c r="D1005" s="11"/>
    </row>
  </sheetData>
  <pageMargins left="0" right="0" top="1.75" bottom="0.75" header="1.25" footer="0"/>
  <pageSetup orientation="landscape" horizontalDpi="300" verticalDpi="300" r:id="rId1"/>
  <headerFooter alignWithMargins="0">
    <oddHeader>&amp;L&amp;"Arial Black,Regular"2022 GENERAL&amp;C&amp;"Arial Black,Regular"&amp;16COUNTY COURT JUDGE&amp;R&amp;"Arial Black,Regular"&amp;P OF 630</oddHeader>
  </headerFooter>
  <rowBreaks count="51" manualBreakCount="51">
    <brk id="21" max="16383" man="1"/>
    <brk id="59" max="16383" man="1"/>
    <brk id="99" max="16383" man="1"/>
    <brk id="165" max="16383" man="1"/>
    <brk id="181" max="16383" man="1"/>
    <brk id="202" max="16383" man="1"/>
    <brk id="215" max="16383" man="1"/>
    <brk id="232" max="16383" man="1"/>
    <brk id="244" max="16383" man="1"/>
    <brk id="252" max="16383" man="1"/>
    <brk id="295" max="16383" man="1"/>
    <brk id="312" max="16383" man="1"/>
    <brk id="324" max="16383" man="1"/>
    <brk id="333" max="16383" man="1"/>
    <brk id="347" max="16383" man="1"/>
    <brk id="364" max="16383" man="1"/>
    <brk id="375" max="16383" man="1"/>
    <brk id="380" max="16383" man="1"/>
    <brk id="395" max="16383" man="1"/>
    <brk id="412" max="16383" man="1"/>
    <brk id="432" max="16383" man="1"/>
    <brk id="451" max="16383" man="1"/>
    <brk id="469" max="16383" man="1"/>
    <brk id="483" max="16383" man="1"/>
    <brk id="495" max="16383" man="1"/>
    <brk id="514" max="16383" man="1"/>
    <brk id="556" max="16383" man="1"/>
    <brk id="570" max="16383" man="1"/>
    <brk id="590" max="16383" man="1"/>
    <brk id="630" max="16383" man="1"/>
    <brk id="647" max="16383" man="1"/>
    <brk id="660" max="16383" man="1"/>
    <brk id="670" max="16383" man="1"/>
    <brk id="685" max="16383" man="1"/>
    <brk id="708" max="16383" man="1"/>
    <brk id="733" max="16383" man="1"/>
    <brk id="749" max="16383" man="1"/>
    <brk id="772" max="16383" man="1"/>
    <brk id="786" max="16383" man="1"/>
    <brk id="798" max="16383" man="1"/>
    <brk id="809" max="16383" man="1"/>
    <brk id="817" max="16383" man="1"/>
    <brk id="841" max="16383" man="1"/>
    <brk id="864" max="16383" man="1"/>
    <brk id="879" max="16383" man="1"/>
    <brk id="890" max="16383" man="1"/>
    <brk id="910" max="16383" man="1"/>
    <brk id="927" max="16383" man="1"/>
    <brk id="948" max="16383" man="1"/>
    <brk id="969" max="16383" man="1"/>
    <brk id="98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
  <sheetViews>
    <sheetView topLeftCell="A3" zoomScaleNormal="100" workbookViewId="0">
      <selection activeCell="C6" sqref="C6"/>
    </sheetView>
  </sheetViews>
  <sheetFormatPr defaultRowHeight="13.2" x14ac:dyDescent="0.25"/>
  <cols>
    <col min="1" max="1" width="22.6640625" bestFit="1" customWidth="1"/>
  </cols>
  <sheetData>
    <row r="1" spans="1:8" ht="13.8" x14ac:dyDescent="0.3">
      <c r="A1" s="1" t="s">
        <v>663</v>
      </c>
      <c r="B1" s="2"/>
      <c r="C1" s="2" t="s">
        <v>684</v>
      </c>
      <c r="D1" s="2" t="s">
        <v>982</v>
      </c>
      <c r="E1" s="2" t="s">
        <v>982</v>
      </c>
      <c r="F1" s="3"/>
      <c r="G1" s="3"/>
      <c r="H1" s="3"/>
    </row>
    <row r="2" spans="1:8" ht="118.95" customHeight="1" thickBot="1" x14ac:dyDescent="0.3">
      <c r="A2" s="4"/>
      <c r="B2" s="5" t="s">
        <v>665</v>
      </c>
      <c r="C2" s="5" t="s">
        <v>1081</v>
      </c>
      <c r="D2" s="5" t="s">
        <v>1128</v>
      </c>
      <c r="E2" s="5" t="s">
        <v>984</v>
      </c>
      <c r="F2" s="5" t="s">
        <v>666</v>
      </c>
      <c r="G2" s="5" t="s">
        <v>667</v>
      </c>
      <c r="H2" s="5" t="s">
        <v>668</v>
      </c>
    </row>
    <row r="3" spans="1:8" x14ac:dyDescent="0.25">
      <c r="A3" t="str">
        <f t="shared" ref="A3:A20" si="0">VLOOKUP(B3,KEY,3,FALSE)</f>
        <v>Town of Bedford - 1</v>
      </c>
      <c r="B3" s="11">
        <v>10001</v>
      </c>
      <c r="C3" s="11">
        <v>172</v>
      </c>
      <c r="D3" s="11">
        <v>22</v>
      </c>
      <c r="E3" s="11">
        <v>2</v>
      </c>
      <c r="F3" s="11">
        <f>SUM(C3:E3)</f>
        <v>196</v>
      </c>
      <c r="G3" s="11">
        <f>SUM(H3-F3)</f>
        <v>65</v>
      </c>
      <c r="H3" s="11">
        <f t="shared" ref="H3:H20" si="1">VLOOKUP(B3,KEY,2,FALSE)</f>
        <v>261</v>
      </c>
    </row>
    <row r="4" spans="1:8" x14ac:dyDescent="0.25">
      <c r="A4" t="str">
        <f t="shared" si="0"/>
        <v>Town of Bedford - 2</v>
      </c>
      <c r="B4" s="11">
        <v>10002</v>
      </c>
      <c r="C4" s="11">
        <v>229</v>
      </c>
      <c r="D4" s="11">
        <v>19</v>
      </c>
      <c r="E4" s="11">
        <v>3</v>
      </c>
      <c r="F4" s="11">
        <f t="shared" ref="F4:F20" si="2">SUM(C4:E4)</f>
        <v>251</v>
      </c>
      <c r="G4" s="11">
        <f t="shared" ref="G4:G20" si="3">SUM(H4-F4)</f>
        <v>99</v>
      </c>
      <c r="H4" s="11">
        <f t="shared" si="1"/>
        <v>350</v>
      </c>
    </row>
    <row r="5" spans="1:8" x14ac:dyDescent="0.25">
      <c r="A5" t="str">
        <f t="shared" si="0"/>
        <v>Town of Bedford - 3</v>
      </c>
      <c r="B5" s="11">
        <v>10003</v>
      </c>
      <c r="C5" s="11">
        <v>331</v>
      </c>
      <c r="D5" s="11">
        <v>76</v>
      </c>
      <c r="E5" s="11">
        <v>2</v>
      </c>
      <c r="F5" s="11">
        <f t="shared" si="2"/>
        <v>409</v>
      </c>
      <c r="G5" s="11">
        <f t="shared" si="3"/>
        <v>111</v>
      </c>
      <c r="H5" s="11">
        <f t="shared" si="1"/>
        <v>520</v>
      </c>
    </row>
    <row r="6" spans="1:8" x14ac:dyDescent="0.25">
      <c r="A6" t="str">
        <f t="shared" si="0"/>
        <v>Town of Bedford - 4</v>
      </c>
      <c r="B6" s="11">
        <v>10004</v>
      </c>
      <c r="C6" s="11">
        <v>261</v>
      </c>
      <c r="D6" s="11">
        <v>93</v>
      </c>
      <c r="E6" s="11">
        <v>7</v>
      </c>
      <c r="F6" s="11">
        <f t="shared" si="2"/>
        <v>361</v>
      </c>
      <c r="G6" s="11">
        <f t="shared" si="3"/>
        <v>98</v>
      </c>
      <c r="H6" s="11">
        <f t="shared" si="1"/>
        <v>459</v>
      </c>
    </row>
    <row r="7" spans="1:8" x14ac:dyDescent="0.25">
      <c r="A7" t="str">
        <f t="shared" si="0"/>
        <v>Town of Bedford - 5</v>
      </c>
      <c r="B7" s="11">
        <v>10005</v>
      </c>
      <c r="C7" s="11">
        <v>224</v>
      </c>
      <c r="D7" s="11">
        <v>56</v>
      </c>
      <c r="E7" s="11">
        <v>6</v>
      </c>
      <c r="F7" s="11">
        <f t="shared" si="2"/>
        <v>286</v>
      </c>
      <c r="G7" s="11">
        <f t="shared" si="3"/>
        <v>109</v>
      </c>
      <c r="H7" s="11">
        <f t="shared" si="1"/>
        <v>395</v>
      </c>
    </row>
    <row r="8" spans="1:8" x14ac:dyDescent="0.25">
      <c r="A8" t="str">
        <f t="shared" si="0"/>
        <v>Town of Bedford - 6</v>
      </c>
      <c r="B8" s="11">
        <v>10006</v>
      </c>
      <c r="C8" s="11">
        <v>265</v>
      </c>
      <c r="D8" s="11">
        <v>31</v>
      </c>
      <c r="E8" s="11">
        <v>3</v>
      </c>
      <c r="F8" s="11">
        <f t="shared" si="2"/>
        <v>299</v>
      </c>
      <c r="G8" s="11">
        <f t="shared" si="3"/>
        <v>67</v>
      </c>
      <c r="H8" s="11">
        <f t="shared" si="1"/>
        <v>366</v>
      </c>
    </row>
    <row r="9" spans="1:8" x14ac:dyDescent="0.25">
      <c r="A9" t="str">
        <f t="shared" si="0"/>
        <v>Town of Bedford - 7</v>
      </c>
      <c r="B9" s="11">
        <v>10007</v>
      </c>
      <c r="C9" s="11">
        <v>53</v>
      </c>
      <c r="D9" s="11">
        <v>12</v>
      </c>
      <c r="E9" s="11">
        <v>1</v>
      </c>
      <c r="F9" s="11">
        <f t="shared" si="2"/>
        <v>66</v>
      </c>
      <c r="G9" s="11">
        <f t="shared" si="3"/>
        <v>31</v>
      </c>
      <c r="H9" s="11">
        <f t="shared" si="1"/>
        <v>97</v>
      </c>
    </row>
    <row r="10" spans="1:8" x14ac:dyDescent="0.25">
      <c r="A10" t="str">
        <f t="shared" si="0"/>
        <v>Town of Bedford - 8</v>
      </c>
      <c r="B10" s="11">
        <v>10008</v>
      </c>
      <c r="C10" s="11">
        <v>442</v>
      </c>
      <c r="D10" s="11">
        <v>53</v>
      </c>
      <c r="E10" s="11">
        <v>4</v>
      </c>
      <c r="F10" s="11">
        <f t="shared" si="2"/>
        <v>499</v>
      </c>
      <c r="G10" s="11">
        <f t="shared" si="3"/>
        <v>123</v>
      </c>
      <c r="H10" s="11">
        <f t="shared" si="1"/>
        <v>622</v>
      </c>
    </row>
    <row r="11" spans="1:8" x14ac:dyDescent="0.25">
      <c r="A11" t="str">
        <f t="shared" si="0"/>
        <v>Town of Bedford - 9</v>
      </c>
      <c r="B11" s="11">
        <v>10009</v>
      </c>
      <c r="C11" s="11">
        <v>315</v>
      </c>
      <c r="D11" s="11">
        <v>40</v>
      </c>
      <c r="E11" s="11">
        <v>4</v>
      </c>
      <c r="F11" s="11">
        <f t="shared" si="2"/>
        <v>359</v>
      </c>
      <c r="G11" s="11">
        <f t="shared" si="3"/>
        <v>110</v>
      </c>
      <c r="H11" s="11">
        <f t="shared" si="1"/>
        <v>469</v>
      </c>
    </row>
    <row r="12" spans="1:8" x14ac:dyDescent="0.25">
      <c r="A12" t="str">
        <f t="shared" si="0"/>
        <v>Town of Bedford - 10</v>
      </c>
      <c r="B12" s="11">
        <v>10010</v>
      </c>
      <c r="C12" s="11">
        <v>344</v>
      </c>
      <c r="D12" s="11">
        <v>72</v>
      </c>
      <c r="E12" s="11">
        <v>3</v>
      </c>
      <c r="F12" s="11">
        <f t="shared" si="2"/>
        <v>419</v>
      </c>
      <c r="G12" s="11">
        <f t="shared" si="3"/>
        <v>141</v>
      </c>
      <c r="H12" s="11">
        <f t="shared" si="1"/>
        <v>560</v>
      </c>
    </row>
    <row r="13" spans="1:8" x14ac:dyDescent="0.25">
      <c r="A13" t="str">
        <f t="shared" si="0"/>
        <v>Town of Bedford - 11</v>
      </c>
      <c r="B13" s="11">
        <v>10011</v>
      </c>
      <c r="C13" s="11">
        <v>268</v>
      </c>
      <c r="D13" s="11">
        <v>57</v>
      </c>
      <c r="E13" s="11">
        <v>9</v>
      </c>
      <c r="F13" s="11">
        <f t="shared" si="2"/>
        <v>334</v>
      </c>
      <c r="G13" s="11">
        <f t="shared" si="3"/>
        <v>90</v>
      </c>
      <c r="H13" s="11">
        <f t="shared" si="1"/>
        <v>424</v>
      </c>
    </row>
    <row r="14" spans="1:8" x14ac:dyDescent="0.25">
      <c r="A14" t="str">
        <f t="shared" si="0"/>
        <v>Town of Bedford - 12</v>
      </c>
      <c r="B14" s="11">
        <v>10012</v>
      </c>
      <c r="C14" s="11">
        <v>279</v>
      </c>
      <c r="D14" s="11">
        <v>39</v>
      </c>
      <c r="E14" s="11">
        <v>5</v>
      </c>
      <c r="F14" s="11">
        <f t="shared" si="2"/>
        <v>323</v>
      </c>
      <c r="G14" s="11">
        <f t="shared" si="3"/>
        <v>128</v>
      </c>
      <c r="H14" s="11">
        <f t="shared" si="1"/>
        <v>451</v>
      </c>
    </row>
    <row r="15" spans="1:8" x14ac:dyDescent="0.25">
      <c r="A15" t="str">
        <f t="shared" si="0"/>
        <v>Town of Bedford - 13</v>
      </c>
      <c r="B15" s="11">
        <v>10013</v>
      </c>
      <c r="C15" s="11">
        <v>245</v>
      </c>
      <c r="D15" s="11">
        <v>37</v>
      </c>
      <c r="E15" s="11">
        <v>3</v>
      </c>
      <c r="F15" s="11">
        <f t="shared" si="2"/>
        <v>285</v>
      </c>
      <c r="G15" s="11">
        <f t="shared" si="3"/>
        <v>111</v>
      </c>
      <c r="H15" s="11">
        <f t="shared" si="1"/>
        <v>396</v>
      </c>
    </row>
    <row r="16" spans="1:8" x14ac:dyDescent="0.25">
      <c r="A16" t="str">
        <f t="shared" si="0"/>
        <v>Town of Bedford - 14</v>
      </c>
      <c r="B16" s="11">
        <v>10014</v>
      </c>
      <c r="C16" s="11">
        <v>360</v>
      </c>
      <c r="D16" s="11">
        <v>43</v>
      </c>
      <c r="E16" s="11">
        <v>6</v>
      </c>
      <c r="F16" s="11">
        <f t="shared" si="2"/>
        <v>409</v>
      </c>
      <c r="G16" s="11">
        <f t="shared" si="3"/>
        <v>117</v>
      </c>
      <c r="H16" s="11">
        <f t="shared" si="1"/>
        <v>526</v>
      </c>
    </row>
    <row r="17" spans="1:8" x14ac:dyDescent="0.25">
      <c r="A17" t="str">
        <f t="shared" si="0"/>
        <v>Town of Bedford - 15</v>
      </c>
      <c r="B17" s="11">
        <v>10015</v>
      </c>
      <c r="C17" s="11">
        <v>281</v>
      </c>
      <c r="D17" s="11">
        <v>40</v>
      </c>
      <c r="E17" s="11">
        <v>3</v>
      </c>
      <c r="F17" s="11">
        <f t="shared" si="2"/>
        <v>324</v>
      </c>
      <c r="G17" s="11">
        <f t="shared" si="3"/>
        <v>89</v>
      </c>
      <c r="H17" s="11">
        <f t="shared" si="1"/>
        <v>413</v>
      </c>
    </row>
    <row r="18" spans="1:8" x14ac:dyDescent="0.25">
      <c r="A18" t="str">
        <f t="shared" si="0"/>
        <v>Town of Bedford - 16</v>
      </c>
      <c r="B18" s="11">
        <v>10016</v>
      </c>
      <c r="C18" s="11">
        <v>346</v>
      </c>
      <c r="D18" s="11">
        <v>42</v>
      </c>
      <c r="E18" s="11">
        <v>3</v>
      </c>
      <c r="F18" s="11">
        <f t="shared" si="2"/>
        <v>391</v>
      </c>
      <c r="G18" s="11">
        <f t="shared" si="3"/>
        <v>118</v>
      </c>
      <c r="H18" s="11">
        <f t="shared" si="1"/>
        <v>509</v>
      </c>
    </row>
    <row r="19" spans="1:8" x14ac:dyDescent="0.25">
      <c r="A19" t="str">
        <f t="shared" si="0"/>
        <v>Town of Bedford - 17</v>
      </c>
      <c r="B19" s="11">
        <v>10017</v>
      </c>
      <c r="C19" s="11">
        <v>173</v>
      </c>
      <c r="D19" s="11">
        <v>27</v>
      </c>
      <c r="E19" s="11">
        <v>5</v>
      </c>
      <c r="F19" s="11">
        <f t="shared" si="2"/>
        <v>205</v>
      </c>
      <c r="G19" s="11">
        <f t="shared" si="3"/>
        <v>82</v>
      </c>
      <c r="H19" s="11">
        <f t="shared" si="1"/>
        <v>287</v>
      </c>
    </row>
    <row r="20" spans="1:8" ht="13.8" thickBot="1" x14ac:dyDescent="0.3">
      <c r="A20" s="18" t="str">
        <f t="shared" si="0"/>
        <v>Town of Bedford - 18</v>
      </c>
      <c r="B20" s="19">
        <v>10018</v>
      </c>
      <c r="C20" s="19">
        <v>127</v>
      </c>
      <c r="D20" s="19">
        <v>13</v>
      </c>
      <c r="E20" s="19">
        <v>4</v>
      </c>
      <c r="F20" s="19">
        <f t="shared" si="2"/>
        <v>144</v>
      </c>
      <c r="G20" s="19">
        <f t="shared" si="3"/>
        <v>67</v>
      </c>
      <c r="H20" s="19">
        <f t="shared" si="1"/>
        <v>211</v>
      </c>
    </row>
    <row r="21" spans="1:8" x14ac:dyDescent="0.25">
      <c r="B21" s="11" t="s">
        <v>977</v>
      </c>
      <c r="C21" s="11">
        <f t="shared" ref="C21:H21" si="4">SUM(C3:C20)</f>
        <v>4715</v>
      </c>
      <c r="D21" s="11">
        <f t="shared" si="4"/>
        <v>772</v>
      </c>
      <c r="E21" s="11">
        <f t="shared" si="4"/>
        <v>73</v>
      </c>
      <c r="F21" s="11">
        <f t="shared" si="4"/>
        <v>5560</v>
      </c>
      <c r="G21" s="11">
        <f t="shared" si="4"/>
        <v>1756</v>
      </c>
      <c r="H21" s="11">
        <f t="shared" si="4"/>
        <v>7316</v>
      </c>
    </row>
  </sheetData>
  <pageMargins left="0" right="0" top="1.75" bottom="0.75" header="1.25" footer="0"/>
  <pageSetup orientation="landscape" horizontalDpi="300" verticalDpi="300" r:id="rId1"/>
  <headerFooter alignWithMargins="0">
    <oddHeader>&amp;L&amp;"Arial Black,Regular"2022 GENERAL&amp;C&amp;"Arial Black,Regular"&amp;16BEDFORD - COUNCIL MEMBER - UNEXPIRED &amp;R&amp;"Arial Black,Regular"&amp;P OF 630</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I40"/>
  <sheetViews>
    <sheetView topLeftCell="A7" zoomScaleNormal="100" workbookViewId="0">
      <selection activeCell="C6" sqref="C6"/>
    </sheetView>
  </sheetViews>
  <sheetFormatPr defaultRowHeight="13.2" x14ac:dyDescent="0.25"/>
  <cols>
    <col min="1" max="1" width="22.6640625" bestFit="1" customWidth="1"/>
  </cols>
  <sheetData>
    <row r="1" spans="1:9" ht="13.8" x14ac:dyDescent="0.3">
      <c r="A1" s="1" t="s">
        <v>663</v>
      </c>
      <c r="B1" s="2"/>
      <c r="C1" s="2" t="s">
        <v>684</v>
      </c>
      <c r="D1" s="2" t="s">
        <v>664</v>
      </c>
      <c r="E1" s="2" t="s">
        <v>685</v>
      </c>
      <c r="F1" s="2" t="s">
        <v>982</v>
      </c>
      <c r="G1" s="3"/>
      <c r="H1" s="3"/>
      <c r="I1" s="3"/>
    </row>
    <row r="2" spans="1:9" ht="111" customHeight="1" thickBot="1" x14ac:dyDescent="0.3">
      <c r="A2" s="4"/>
      <c r="B2" s="5" t="s">
        <v>665</v>
      </c>
      <c r="C2" s="5" t="s">
        <v>1082</v>
      </c>
      <c r="D2" s="5" t="s">
        <v>1083</v>
      </c>
      <c r="E2" s="5" t="s">
        <v>1083</v>
      </c>
      <c r="F2" s="5" t="s">
        <v>984</v>
      </c>
      <c r="G2" s="5" t="s">
        <v>666</v>
      </c>
      <c r="H2" s="5" t="s">
        <v>667</v>
      </c>
      <c r="I2" s="5" t="s">
        <v>668</v>
      </c>
    </row>
    <row r="3" spans="1:9" x14ac:dyDescent="0.25">
      <c r="A3" t="str">
        <f t="shared" ref="A3:A39" si="0">VLOOKUP(B3,KEY,3,FALSE)</f>
        <v>Town of Cortlandt - 1</v>
      </c>
      <c r="B3" s="11">
        <v>20001</v>
      </c>
      <c r="C3" s="11">
        <v>170</v>
      </c>
      <c r="D3" s="11">
        <v>266</v>
      </c>
      <c r="E3" s="11">
        <v>37</v>
      </c>
      <c r="F3" s="11">
        <v>0</v>
      </c>
      <c r="G3" s="11">
        <f>SUM(C3:F3)</f>
        <v>473</v>
      </c>
      <c r="H3" s="11">
        <f>SUM(I3-G3)</f>
        <v>26</v>
      </c>
      <c r="I3" s="11">
        <f t="shared" ref="I3:I28" si="1">VLOOKUP(B3,KEY,2,FALSE)</f>
        <v>499</v>
      </c>
    </row>
    <row r="4" spans="1:9" x14ac:dyDescent="0.25">
      <c r="A4" t="str">
        <f t="shared" si="0"/>
        <v>Town of Cortlandt - 2</v>
      </c>
      <c r="B4" s="11">
        <v>20002</v>
      </c>
      <c r="C4" s="11">
        <v>117</v>
      </c>
      <c r="D4" s="11">
        <v>182</v>
      </c>
      <c r="E4" s="11">
        <v>22</v>
      </c>
      <c r="F4" s="11">
        <v>0</v>
      </c>
      <c r="G4" s="11">
        <f t="shared" ref="G4:G28" si="2">SUM(C4:F4)</f>
        <v>321</v>
      </c>
      <c r="H4" s="11">
        <f t="shared" ref="H4:H28" si="3">SUM(I4-G4)</f>
        <v>23</v>
      </c>
      <c r="I4" s="11">
        <f t="shared" si="1"/>
        <v>344</v>
      </c>
    </row>
    <row r="5" spans="1:9" x14ac:dyDescent="0.25">
      <c r="A5" t="str">
        <f t="shared" si="0"/>
        <v>Town of Cortlandt - 3</v>
      </c>
      <c r="B5" s="11">
        <v>20003</v>
      </c>
      <c r="C5" s="11">
        <v>57</v>
      </c>
      <c r="D5" s="11">
        <v>134</v>
      </c>
      <c r="E5" s="11">
        <v>16</v>
      </c>
      <c r="F5" s="11">
        <v>0</v>
      </c>
      <c r="G5" s="11">
        <f t="shared" si="2"/>
        <v>207</v>
      </c>
      <c r="H5" s="11">
        <f t="shared" si="3"/>
        <v>7</v>
      </c>
      <c r="I5" s="11">
        <f t="shared" si="1"/>
        <v>214</v>
      </c>
    </row>
    <row r="6" spans="1:9" x14ac:dyDescent="0.25">
      <c r="A6" t="str">
        <f t="shared" si="0"/>
        <v>Town of Cortlandt - 4</v>
      </c>
      <c r="B6" s="11">
        <v>20004</v>
      </c>
      <c r="C6" s="11">
        <v>213</v>
      </c>
      <c r="D6" s="11">
        <v>223</v>
      </c>
      <c r="E6" s="11">
        <v>24</v>
      </c>
      <c r="F6" s="11">
        <v>0</v>
      </c>
      <c r="G6" s="11">
        <f t="shared" si="2"/>
        <v>460</v>
      </c>
      <c r="H6" s="11">
        <f t="shared" si="3"/>
        <v>22</v>
      </c>
      <c r="I6" s="11">
        <f t="shared" si="1"/>
        <v>482</v>
      </c>
    </row>
    <row r="7" spans="1:9" x14ac:dyDescent="0.25">
      <c r="A7" t="str">
        <f t="shared" si="0"/>
        <v>Town of Cortlandt - 5</v>
      </c>
      <c r="B7" s="11">
        <v>20005</v>
      </c>
      <c r="C7" s="11">
        <v>278</v>
      </c>
      <c r="D7" s="11">
        <v>147</v>
      </c>
      <c r="E7" s="11">
        <v>21</v>
      </c>
      <c r="F7" s="11">
        <v>1</v>
      </c>
      <c r="G7" s="11">
        <f t="shared" si="2"/>
        <v>447</v>
      </c>
      <c r="H7" s="11">
        <f t="shared" si="3"/>
        <v>36</v>
      </c>
      <c r="I7" s="11">
        <f t="shared" si="1"/>
        <v>483</v>
      </c>
    </row>
    <row r="8" spans="1:9" x14ac:dyDescent="0.25">
      <c r="A8" t="str">
        <f t="shared" si="0"/>
        <v>Town of Cortlandt - 6</v>
      </c>
      <c r="B8" s="11">
        <v>20006</v>
      </c>
      <c r="C8" s="11">
        <v>416</v>
      </c>
      <c r="D8" s="11">
        <v>80</v>
      </c>
      <c r="E8" s="11">
        <v>11</v>
      </c>
      <c r="F8" s="11">
        <v>0</v>
      </c>
      <c r="G8" s="11">
        <f t="shared" si="2"/>
        <v>507</v>
      </c>
      <c r="H8" s="11">
        <f t="shared" si="3"/>
        <v>29</v>
      </c>
      <c r="I8" s="11">
        <f t="shared" si="1"/>
        <v>536</v>
      </c>
    </row>
    <row r="9" spans="1:9" x14ac:dyDescent="0.25">
      <c r="A9" t="str">
        <f t="shared" si="0"/>
        <v>Town of Cortlandt - 7</v>
      </c>
      <c r="B9" s="11">
        <v>20007</v>
      </c>
      <c r="C9" s="11">
        <v>282</v>
      </c>
      <c r="D9" s="11">
        <v>88</v>
      </c>
      <c r="E9" s="11">
        <v>7</v>
      </c>
      <c r="F9" s="11">
        <v>0</v>
      </c>
      <c r="G9" s="11">
        <f t="shared" si="2"/>
        <v>377</v>
      </c>
      <c r="H9" s="11">
        <f t="shared" si="3"/>
        <v>26</v>
      </c>
      <c r="I9" s="11">
        <f t="shared" si="1"/>
        <v>403</v>
      </c>
    </row>
    <row r="10" spans="1:9" x14ac:dyDescent="0.25">
      <c r="A10" t="str">
        <f t="shared" si="0"/>
        <v>Town of Cortlandt - 8</v>
      </c>
      <c r="B10" s="11">
        <v>20008</v>
      </c>
      <c r="C10" s="11">
        <v>309</v>
      </c>
      <c r="D10" s="11">
        <v>96</v>
      </c>
      <c r="E10" s="11">
        <v>7</v>
      </c>
      <c r="F10" s="11">
        <v>0</v>
      </c>
      <c r="G10" s="11">
        <f t="shared" si="2"/>
        <v>412</v>
      </c>
      <c r="H10" s="11">
        <f t="shared" si="3"/>
        <v>27</v>
      </c>
      <c r="I10" s="11">
        <f t="shared" si="1"/>
        <v>439</v>
      </c>
    </row>
    <row r="11" spans="1:9" x14ac:dyDescent="0.25">
      <c r="A11" t="str">
        <f t="shared" si="0"/>
        <v>Town of Cortlandt - 9</v>
      </c>
      <c r="B11" s="11">
        <v>20009</v>
      </c>
      <c r="C11" s="11">
        <v>225</v>
      </c>
      <c r="D11" s="11">
        <v>69</v>
      </c>
      <c r="E11" s="11">
        <v>8</v>
      </c>
      <c r="F11" s="11">
        <v>0</v>
      </c>
      <c r="G11" s="11">
        <f t="shared" si="2"/>
        <v>302</v>
      </c>
      <c r="H11" s="11">
        <f t="shared" si="3"/>
        <v>19</v>
      </c>
      <c r="I11" s="11">
        <f t="shared" si="1"/>
        <v>321</v>
      </c>
    </row>
    <row r="12" spans="1:9" x14ac:dyDescent="0.25">
      <c r="A12" t="str">
        <f t="shared" si="0"/>
        <v>Town of Cortlandt - 10</v>
      </c>
      <c r="B12" s="11">
        <v>20010</v>
      </c>
      <c r="C12" s="11">
        <v>407</v>
      </c>
      <c r="D12" s="11">
        <v>155</v>
      </c>
      <c r="E12" s="11">
        <v>16</v>
      </c>
      <c r="F12" s="11">
        <v>0</v>
      </c>
      <c r="G12" s="11">
        <f t="shared" si="2"/>
        <v>578</v>
      </c>
      <c r="H12" s="11">
        <f t="shared" si="3"/>
        <v>49</v>
      </c>
      <c r="I12" s="11">
        <f t="shared" si="1"/>
        <v>627</v>
      </c>
    </row>
    <row r="13" spans="1:9" x14ac:dyDescent="0.25">
      <c r="A13" t="str">
        <f t="shared" si="0"/>
        <v>Town of Cortlandt - 11</v>
      </c>
      <c r="B13" s="11">
        <v>20011</v>
      </c>
      <c r="C13" s="11">
        <v>280</v>
      </c>
      <c r="D13" s="11">
        <v>190</v>
      </c>
      <c r="E13" s="11">
        <v>31</v>
      </c>
      <c r="F13" s="11">
        <v>0</v>
      </c>
      <c r="G13" s="11">
        <f t="shared" si="2"/>
        <v>501</v>
      </c>
      <c r="H13" s="11">
        <f t="shared" si="3"/>
        <v>16</v>
      </c>
      <c r="I13" s="11">
        <f t="shared" si="1"/>
        <v>517</v>
      </c>
    </row>
    <row r="14" spans="1:9" x14ac:dyDescent="0.25">
      <c r="A14" t="str">
        <f t="shared" si="0"/>
        <v>Town of Cortlandt - 12</v>
      </c>
      <c r="B14" s="11">
        <v>20012</v>
      </c>
      <c r="C14" s="11">
        <v>231</v>
      </c>
      <c r="D14" s="11">
        <v>165</v>
      </c>
      <c r="E14" s="11">
        <v>22</v>
      </c>
      <c r="F14" s="11">
        <v>0</v>
      </c>
      <c r="G14" s="11">
        <f t="shared" si="2"/>
        <v>418</v>
      </c>
      <c r="H14" s="11">
        <f t="shared" si="3"/>
        <v>16</v>
      </c>
      <c r="I14" s="11">
        <f t="shared" si="1"/>
        <v>434</v>
      </c>
    </row>
    <row r="15" spans="1:9" x14ac:dyDescent="0.25">
      <c r="A15" t="str">
        <f t="shared" si="0"/>
        <v>Town of Cortlandt - 13</v>
      </c>
      <c r="B15" s="11">
        <v>20013</v>
      </c>
      <c r="C15" s="11">
        <v>411</v>
      </c>
      <c r="D15" s="11">
        <v>354</v>
      </c>
      <c r="E15" s="11">
        <v>24</v>
      </c>
      <c r="F15" s="11">
        <v>0</v>
      </c>
      <c r="G15" s="11">
        <f t="shared" si="2"/>
        <v>789</v>
      </c>
      <c r="H15" s="11">
        <f t="shared" si="3"/>
        <v>47</v>
      </c>
      <c r="I15" s="11">
        <f t="shared" si="1"/>
        <v>836</v>
      </c>
    </row>
    <row r="16" spans="1:9" x14ac:dyDescent="0.25">
      <c r="A16" t="str">
        <f t="shared" si="0"/>
        <v>Town of Cortlandt - 14</v>
      </c>
      <c r="B16" s="11">
        <v>20014</v>
      </c>
      <c r="C16" s="11">
        <v>251</v>
      </c>
      <c r="D16" s="11">
        <v>198</v>
      </c>
      <c r="E16" s="11">
        <v>15</v>
      </c>
      <c r="F16" s="11">
        <v>0</v>
      </c>
      <c r="G16" s="11">
        <f t="shared" si="2"/>
        <v>464</v>
      </c>
      <c r="H16" s="11">
        <f t="shared" si="3"/>
        <v>31</v>
      </c>
      <c r="I16" s="11">
        <f t="shared" si="1"/>
        <v>495</v>
      </c>
    </row>
    <row r="17" spans="1:9" x14ac:dyDescent="0.25">
      <c r="A17" t="str">
        <f t="shared" si="0"/>
        <v>Town of Cortlandt - 15</v>
      </c>
      <c r="B17" s="11">
        <v>20015</v>
      </c>
      <c r="C17" s="11">
        <v>349</v>
      </c>
      <c r="D17" s="11">
        <v>256</v>
      </c>
      <c r="E17" s="11">
        <v>27</v>
      </c>
      <c r="F17" s="11">
        <v>0</v>
      </c>
      <c r="G17" s="11">
        <f t="shared" si="2"/>
        <v>632</v>
      </c>
      <c r="H17" s="11">
        <f t="shared" si="3"/>
        <v>22</v>
      </c>
      <c r="I17" s="11">
        <f t="shared" si="1"/>
        <v>654</v>
      </c>
    </row>
    <row r="18" spans="1:9" x14ac:dyDescent="0.25">
      <c r="A18" t="str">
        <f t="shared" si="0"/>
        <v>Town of Cortlandt - 16</v>
      </c>
      <c r="B18" s="11">
        <v>20016</v>
      </c>
      <c r="C18" s="11">
        <v>84</v>
      </c>
      <c r="D18" s="11">
        <v>203</v>
      </c>
      <c r="E18" s="11">
        <v>29</v>
      </c>
      <c r="F18" s="11">
        <v>0</v>
      </c>
      <c r="G18" s="11">
        <f t="shared" si="2"/>
        <v>316</v>
      </c>
      <c r="H18" s="11">
        <f t="shared" si="3"/>
        <v>6</v>
      </c>
      <c r="I18" s="11">
        <f t="shared" si="1"/>
        <v>322</v>
      </c>
    </row>
    <row r="19" spans="1:9" x14ac:dyDescent="0.25">
      <c r="A19" t="str">
        <f t="shared" si="0"/>
        <v>Town of Cortlandt - 17</v>
      </c>
      <c r="B19" s="11">
        <v>20017</v>
      </c>
      <c r="C19" s="11">
        <v>166</v>
      </c>
      <c r="D19" s="11">
        <v>118</v>
      </c>
      <c r="E19" s="11">
        <v>13</v>
      </c>
      <c r="F19" s="11">
        <v>0</v>
      </c>
      <c r="G19" s="11">
        <f t="shared" si="2"/>
        <v>297</v>
      </c>
      <c r="H19" s="11">
        <f t="shared" si="3"/>
        <v>11</v>
      </c>
      <c r="I19" s="11">
        <f t="shared" si="1"/>
        <v>308</v>
      </c>
    </row>
    <row r="20" spans="1:9" x14ac:dyDescent="0.25">
      <c r="A20" t="str">
        <f t="shared" si="0"/>
        <v>Town of Cortlandt - 18</v>
      </c>
      <c r="B20" s="11">
        <v>20018</v>
      </c>
      <c r="C20" s="11">
        <v>186</v>
      </c>
      <c r="D20" s="11">
        <v>155</v>
      </c>
      <c r="E20" s="11">
        <v>14</v>
      </c>
      <c r="F20" s="11">
        <v>0</v>
      </c>
      <c r="G20" s="11">
        <f t="shared" si="2"/>
        <v>355</v>
      </c>
      <c r="H20" s="11">
        <f t="shared" si="3"/>
        <v>22</v>
      </c>
      <c r="I20" s="11">
        <f t="shared" si="1"/>
        <v>377</v>
      </c>
    </row>
    <row r="21" spans="1:9" x14ac:dyDescent="0.25">
      <c r="A21" t="str">
        <f t="shared" si="0"/>
        <v>Town of Cortlandt - 19</v>
      </c>
      <c r="B21" s="11">
        <v>20019</v>
      </c>
      <c r="C21" s="11">
        <v>157</v>
      </c>
      <c r="D21" s="11">
        <v>44</v>
      </c>
      <c r="E21" s="11">
        <v>6</v>
      </c>
      <c r="F21" s="11">
        <v>0</v>
      </c>
      <c r="G21" s="11">
        <f t="shared" si="2"/>
        <v>207</v>
      </c>
      <c r="H21" s="11">
        <f t="shared" si="3"/>
        <v>8</v>
      </c>
      <c r="I21" s="11">
        <f t="shared" si="1"/>
        <v>215</v>
      </c>
    </row>
    <row r="22" spans="1:9" x14ac:dyDescent="0.25">
      <c r="A22" t="str">
        <f t="shared" si="0"/>
        <v>Town of Cortlandt - 20</v>
      </c>
      <c r="B22" s="11">
        <v>20020</v>
      </c>
      <c r="C22" s="11">
        <v>214</v>
      </c>
      <c r="D22" s="11">
        <v>188</v>
      </c>
      <c r="E22" s="11">
        <v>15</v>
      </c>
      <c r="F22" s="11">
        <v>1</v>
      </c>
      <c r="G22" s="11">
        <f t="shared" si="2"/>
        <v>418</v>
      </c>
      <c r="H22" s="11">
        <f t="shared" si="3"/>
        <v>26</v>
      </c>
      <c r="I22" s="11">
        <f t="shared" si="1"/>
        <v>444</v>
      </c>
    </row>
    <row r="23" spans="1:9" x14ac:dyDescent="0.25">
      <c r="A23" t="str">
        <f t="shared" si="0"/>
        <v>Town of Cortlandt - 21</v>
      </c>
      <c r="B23" s="11">
        <v>20021</v>
      </c>
      <c r="C23" s="11">
        <v>280</v>
      </c>
      <c r="D23" s="11">
        <v>278</v>
      </c>
      <c r="E23" s="11">
        <v>34</v>
      </c>
      <c r="F23" s="11">
        <v>0</v>
      </c>
      <c r="G23" s="11">
        <f t="shared" si="2"/>
        <v>592</v>
      </c>
      <c r="H23" s="11">
        <f t="shared" si="3"/>
        <v>25</v>
      </c>
      <c r="I23" s="11">
        <f t="shared" si="1"/>
        <v>617</v>
      </c>
    </row>
    <row r="24" spans="1:9" x14ac:dyDescent="0.25">
      <c r="A24" t="str">
        <f t="shared" si="0"/>
        <v>Town of Cortlandt - 22</v>
      </c>
      <c r="B24" s="11">
        <v>20022</v>
      </c>
      <c r="C24" s="11">
        <v>549</v>
      </c>
      <c r="D24" s="11">
        <v>272</v>
      </c>
      <c r="E24" s="11">
        <v>25</v>
      </c>
      <c r="F24" s="11">
        <v>0</v>
      </c>
      <c r="G24" s="11">
        <f t="shared" si="2"/>
        <v>846</v>
      </c>
      <c r="H24" s="11">
        <f t="shared" si="3"/>
        <v>37</v>
      </c>
      <c r="I24" s="11">
        <f t="shared" si="1"/>
        <v>883</v>
      </c>
    </row>
    <row r="25" spans="1:9" x14ac:dyDescent="0.25">
      <c r="A25" t="str">
        <f t="shared" si="0"/>
        <v>Town of Cortlandt - 23</v>
      </c>
      <c r="B25" s="11">
        <v>20023</v>
      </c>
      <c r="C25" s="11">
        <v>292</v>
      </c>
      <c r="D25" s="11">
        <v>166</v>
      </c>
      <c r="E25" s="11">
        <v>18</v>
      </c>
      <c r="F25" s="11">
        <v>0</v>
      </c>
      <c r="G25" s="11">
        <f t="shared" si="2"/>
        <v>476</v>
      </c>
      <c r="H25" s="11">
        <f t="shared" si="3"/>
        <v>29</v>
      </c>
      <c r="I25" s="11">
        <f t="shared" si="1"/>
        <v>505</v>
      </c>
    </row>
    <row r="26" spans="1:9" x14ac:dyDescent="0.25">
      <c r="A26" t="str">
        <f t="shared" si="0"/>
        <v>Town of Cortlandt - 24</v>
      </c>
      <c r="B26" s="11">
        <v>20024</v>
      </c>
      <c r="C26" s="11">
        <v>280</v>
      </c>
      <c r="D26" s="11">
        <v>235</v>
      </c>
      <c r="E26" s="11">
        <v>20</v>
      </c>
      <c r="F26" s="11">
        <v>0</v>
      </c>
      <c r="G26" s="11">
        <f t="shared" si="2"/>
        <v>535</v>
      </c>
      <c r="H26" s="11">
        <f t="shared" si="3"/>
        <v>33</v>
      </c>
      <c r="I26" s="11">
        <f t="shared" si="1"/>
        <v>568</v>
      </c>
    </row>
    <row r="27" spans="1:9" x14ac:dyDescent="0.25">
      <c r="A27" t="str">
        <f t="shared" si="0"/>
        <v>Town of Cortlandt - 25</v>
      </c>
      <c r="B27" s="11">
        <v>20025</v>
      </c>
      <c r="C27" s="11">
        <v>524</v>
      </c>
      <c r="D27" s="11">
        <v>152</v>
      </c>
      <c r="E27" s="11">
        <v>23</v>
      </c>
      <c r="F27" s="11">
        <v>1</v>
      </c>
      <c r="G27" s="11">
        <f t="shared" si="2"/>
        <v>700</v>
      </c>
      <c r="H27" s="11">
        <f t="shared" si="3"/>
        <v>48</v>
      </c>
      <c r="I27" s="11">
        <f t="shared" si="1"/>
        <v>748</v>
      </c>
    </row>
    <row r="28" spans="1:9" x14ac:dyDescent="0.25">
      <c r="A28" t="str">
        <f t="shared" si="0"/>
        <v>Town of Cortlandt - 26</v>
      </c>
      <c r="B28" s="11">
        <v>20026</v>
      </c>
      <c r="C28" s="11">
        <v>198</v>
      </c>
      <c r="D28" s="11">
        <v>203</v>
      </c>
      <c r="E28" s="11">
        <v>20</v>
      </c>
      <c r="F28" s="11">
        <v>0</v>
      </c>
      <c r="G28" s="11">
        <f t="shared" si="2"/>
        <v>421</v>
      </c>
      <c r="H28" s="11">
        <f t="shared" si="3"/>
        <v>21</v>
      </c>
      <c r="I28" s="11">
        <f t="shared" si="1"/>
        <v>442</v>
      </c>
    </row>
    <row r="29" spans="1:9" x14ac:dyDescent="0.25">
      <c r="A29" t="str">
        <f t="shared" si="0"/>
        <v>Town of Cortlandt - 27</v>
      </c>
      <c r="B29" s="11">
        <v>20027</v>
      </c>
      <c r="C29" s="11">
        <v>222</v>
      </c>
      <c r="D29" s="11">
        <v>298</v>
      </c>
      <c r="E29" s="11">
        <v>29</v>
      </c>
      <c r="F29" s="11">
        <v>0</v>
      </c>
      <c r="G29" s="11">
        <f t="shared" ref="G29:G39" si="4">SUM(C29:F29)</f>
        <v>549</v>
      </c>
      <c r="H29" s="11">
        <f t="shared" ref="H29:H39" si="5">SUM(I29-G29)</f>
        <v>28</v>
      </c>
      <c r="I29" s="11">
        <f t="shared" ref="I29:I39" si="6">VLOOKUP(B29,KEY,2,FALSE)</f>
        <v>577</v>
      </c>
    </row>
    <row r="30" spans="1:9" x14ac:dyDescent="0.25">
      <c r="A30" t="str">
        <f t="shared" si="0"/>
        <v>Town of Cortlandt - 28</v>
      </c>
      <c r="B30" s="11">
        <v>20028</v>
      </c>
      <c r="C30" s="11">
        <v>379</v>
      </c>
      <c r="D30" s="11">
        <v>266</v>
      </c>
      <c r="E30" s="11">
        <v>29</v>
      </c>
      <c r="F30" s="11">
        <v>0</v>
      </c>
      <c r="G30" s="11">
        <f t="shared" si="4"/>
        <v>674</v>
      </c>
      <c r="H30" s="11">
        <f t="shared" si="5"/>
        <v>41</v>
      </c>
      <c r="I30" s="11">
        <f t="shared" si="6"/>
        <v>715</v>
      </c>
    </row>
    <row r="31" spans="1:9" x14ac:dyDescent="0.25">
      <c r="A31" t="str">
        <f t="shared" si="0"/>
        <v>Town of Cortlandt - 29</v>
      </c>
      <c r="B31" s="11">
        <v>20029</v>
      </c>
      <c r="C31" s="11">
        <v>152</v>
      </c>
      <c r="D31" s="11">
        <v>42</v>
      </c>
      <c r="E31" s="11">
        <v>5</v>
      </c>
      <c r="F31" s="11">
        <v>0</v>
      </c>
      <c r="G31" s="11">
        <f t="shared" si="4"/>
        <v>199</v>
      </c>
      <c r="H31" s="11">
        <f t="shared" si="5"/>
        <v>1</v>
      </c>
      <c r="I31" s="11">
        <f t="shared" si="6"/>
        <v>200</v>
      </c>
    </row>
    <row r="32" spans="1:9" x14ac:dyDescent="0.25">
      <c r="A32" t="str">
        <f t="shared" si="0"/>
        <v>Town of Cortlandt - 30</v>
      </c>
      <c r="B32" s="11">
        <v>20030</v>
      </c>
      <c r="C32" s="11">
        <v>238</v>
      </c>
      <c r="D32" s="11">
        <v>139</v>
      </c>
      <c r="E32" s="11">
        <v>14</v>
      </c>
      <c r="F32" s="11">
        <v>0</v>
      </c>
      <c r="G32" s="11">
        <f t="shared" si="4"/>
        <v>391</v>
      </c>
      <c r="H32" s="11">
        <f t="shared" si="5"/>
        <v>25</v>
      </c>
      <c r="I32" s="11">
        <f t="shared" si="6"/>
        <v>416</v>
      </c>
    </row>
    <row r="33" spans="1:9" x14ac:dyDescent="0.25">
      <c r="A33" t="str">
        <f t="shared" si="0"/>
        <v>Town of Cortlandt - 31</v>
      </c>
      <c r="B33" s="11">
        <v>20031</v>
      </c>
      <c r="C33" s="11">
        <v>233</v>
      </c>
      <c r="D33" s="11">
        <v>102</v>
      </c>
      <c r="E33" s="11">
        <v>15</v>
      </c>
      <c r="F33" s="11">
        <v>0</v>
      </c>
      <c r="G33" s="11">
        <f t="shared" si="4"/>
        <v>350</v>
      </c>
      <c r="H33" s="11">
        <f t="shared" si="5"/>
        <v>19</v>
      </c>
      <c r="I33" s="11">
        <f t="shared" si="6"/>
        <v>369</v>
      </c>
    </row>
    <row r="34" spans="1:9" x14ac:dyDescent="0.25">
      <c r="A34" t="str">
        <f t="shared" si="0"/>
        <v>Town of Cortlandt - 32</v>
      </c>
      <c r="B34" s="11">
        <v>20032</v>
      </c>
      <c r="C34" s="11">
        <v>230</v>
      </c>
      <c r="D34" s="11">
        <v>62</v>
      </c>
      <c r="E34" s="11">
        <v>10</v>
      </c>
      <c r="F34" s="11">
        <v>0</v>
      </c>
      <c r="G34" s="11">
        <f t="shared" si="4"/>
        <v>302</v>
      </c>
      <c r="H34" s="11">
        <f t="shared" si="5"/>
        <v>15</v>
      </c>
      <c r="I34" s="11">
        <f t="shared" si="6"/>
        <v>317</v>
      </c>
    </row>
    <row r="35" spans="1:9" x14ac:dyDescent="0.25">
      <c r="A35" t="str">
        <f t="shared" si="0"/>
        <v>Town of Cortlandt - 33</v>
      </c>
      <c r="B35" s="11">
        <v>20033</v>
      </c>
      <c r="C35" s="11">
        <v>249</v>
      </c>
      <c r="D35" s="11">
        <v>119</v>
      </c>
      <c r="E35" s="11">
        <v>12</v>
      </c>
      <c r="F35" s="11">
        <v>0</v>
      </c>
      <c r="G35" s="11">
        <f t="shared" si="4"/>
        <v>380</v>
      </c>
      <c r="H35" s="11">
        <f t="shared" si="5"/>
        <v>13</v>
      </c>
      <c r="I35" s="11">
        <f t="shared" si="6"/>
        <v>393</v>
      </c>
    </row>
    <row r="36" spans="1:9" x14ac:dyDescent="0.25">
      <c r="A36" t="str">
        <f t="shared" si="0"/>
        <v>Town of Cortlandt - 34</v>
      </c>
      <c r="B36" s="11">
        <v>20034</v>
      </c>
      <c r="C36" s="11">
        <v>290</v>
      </c>
      <c r="D36" s="11">
        <v>241</v>
      </c>
      <c r="E36" s="11">
        <v>37</v>
      </c>
      <c r="F36" s="11">
        <v>0</v>
      </c>
      <c r="G36" s="11">
        <f t="shared" si="4"/>
        <v>568</v>
      </c>
      <c r="H36" s="11">
        <f t="shared" si="5"/>
        <v>48</v>
      </c>
      <c r="I36" s="11">
        <f t="shared" si="6"/>
        <v>616</v>
      </c>
    </row>
    <row r="37" spans="1:9" x14ac:dyDescent="0.25">
      <c r="A37" t="str">
        <f t="shared" si="0"/>
        <v>Town of Cortlandt - 35</v>
      </c>
      <c r="B37" s="11">
        <v>20035</v>
      </c>
      <c r="C37" s="11">
        <v>155</v>
      </c>
      <c r="D37" s="11">
        <v>143</v>
      </c>
      <c r="E37" s="11">
        <v>12</v>
      </c>
      <c r="F37" s="11">
        <v>0</v>
      </c>
      <c r="G37" s="11">
        <f t="shared" si="4"/>
        <v>310</v>
      </c>
      <c r="H37" s="11">
        <f t="shared" si="5"/>
        <v>16</v>
      </c>
      <c r="I37" s="11">
        <f t="shared" si="6"/>
        <v>326</v>
      </c>
    </row>
    <row r="38" spans="1:9" x14ac:dyDescent="0.25">
      <c r="A38" t="str">
        <f t="shared" si="0"/>
        <v>Town of Cortlandt - 38</v>
      </c>
      <c r="B38" s="11">
        <v>20038</v>
      </c>
      <c r="C38" s="11">
        <v>337</v>
      </c>
      <c r="D38" s="11">
        <v>200</v>
      </c>
      <c r="E38" s="11">
        <v>31</v>
      </c>
      <c r="F38" s="11">
        <v>0</v>
      </c>
      <c r="G38" s="11">
        <f t="shared" si="4"/>
        <v>568</v>
      </c>
      <c r="H38" s="11">
        <f t="shared" si="5"/>
        <v>21</v>
      </c>
      <c r="I38" s="11">
        <f t="shared" si="6"/>
        <v>589</v>
      </c>
    </row>
    <row r="39" spans="1:9" ht="13.8" thickBot="1" x14ac:dyDescent="0.3">
      <c r="A39" s="18" t="str">
        <f t="shared" si="0"/>
        <v>Town of Cortlandt - 39</v>
      </c>
      <c r="B39" s="19">
        <v>20039</v>
      </c>
      <c r="C39" s="19">
        <v>386</v>
      </c>
      <c r="D39" s="19">
        <v>177</v>
      </c>
      <c r="E39" s="19">
        <v>15</v>
      </c>
      <c r="F39" s="19">
        <v>0</v>
      </c>
      <c r="G39" s="19">
        <f t="shared" si="4"/>
        <v>578</v>
      </c>
      <c r="H39" s="19">
        <f t="shared" si="5"/>
        <v>39</v>
      </c>
      <c r="I39" s="19">
        <f t="shared" si="6"/>
        <v>617</v>
      </c>
    </row>
    <row r="40" spans="1:9" x14ac:dyDescent="0.25">
      <c r="B40" s="11" t="s">
        <v>977</v>
      </c>
      <c r="C40" s="11">
        <f>SUM(C3:C39)</f>
        <v>9797</v>
      </c>
      <c r="D40" s="11">
        <f t="shared" ref="D40:I40" si="7">SUM(D3:D39)</f>
        <v>6406</v>
      </c>
      <c r="E40" s="11">
        <f t="shared" si="7"/>
        <v>714</v>
      </c>
      <c r="F40" s="11">
        <f t="shared" si="7"/>
        <v>3</v>
      </c>
      <c r="G40" s="11">
        <f t="shared" si="7"/>
        <v>16920</v>
      </c>
      <c r="H40" s="11">
        <f t="shared" si="7"/>
        <v>928</v>
      </c>
      <c r="I40" s="11">
        <f t="shared" si="7"/>
        <v>17848</v>
      </c>
    </row>
  </sheetData>
  <pageMargins left="0" right="0" top="1.75" bottom="0.75" header="1.25" footer="0"/>
  <pageSetup orientation="landscape" horizontalDpi="300" verticalDpi="300" r:id="rId1"/>
  <headerFooter alignWithMargins="0">
    <oddHeader>&amp;L&amp;"Arial Black,Regular"2022 GENERAL&amp;C&amp;"Arial Black,Regular"&amp;16CORTLANDT- COUNCIL MEMBER - UNEXPIRED &amp;R&amp;"Arial Black,Regular"&amp;P OF 630</oddHeader>
  </headerFooter>
  <rowBreaks count="1" manualBreakCount="1">
    <brk id="20" max="8"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G11"/>
  <sheetViews>
    <sheetView topLeftCell="A3" zoomScaleNormal="100" workbookViewId="0">
      <selection activeCell="C6" sqref="C6"/>
    </sheetView>
  </sheetViews>
  <sheetFormatPr defaultRowHeight="13.2" x14ac:dyDescent="0.25"/>
  <cols>
    <col min="1" max="1" width="19.33203125" bestFit="1" customWidth="1"/>
  </cols>
  <sheetData>
    <row r="1" spans="1:7" ht="13.8" x14ac:dyDescent="0.3">
      <c r="A1" s="1" t="s">
        <v>663</v>
      </c>
      <c r="B1" s="2"/>
      <c r="C1" s="2" t="s">
        <v>684</v>
      </c>
      <c r="D1" s="2" t="s">
        <v>982</v>
      </c>
      <c r="E1" s="3"/>
      <c r="F1" s="3"/>
      <c r="G1" s="3"/>
    </row>
    <row r="2" spans="1:7" ht="105.6" customHeight="1" thickBot="1" x14ac:dyDescent="0.3">
      <c r="A2" s="4"/>
      <c r="B2" s="5" t="s">
        <v>665</v>
      </c>
      <c r="C2" s="5" t="s">
        <v>1084</v>
      </c>
      <c r="D2" s="5" t="s">
        <v>984</v>
      </c>
      <c r="E2" s="5" t="s">
        <v>666</v>
      </c>
      <c r="F2" s="5" t="s">
        <v>667</v>
      </c>
      <c r="G2" s="5" t="s">
        <v>668</v>
      </c>
    </row>
    <row r="3" spans="1:7" x14ac:dyDescent="0.25">
      <c r="A3" t="str">
        <f t="shared" ref="A3:A10" si="0">VLOOKUP(B3,KEY,3,FALSE)</f>
        <v>Town of Cortlandt - 6</v>
      </c>
      <c r="B3" s="11">
        <v>20006</v>
      </c>
      <c r="C3" s="11">
        <v>432</v>
      </c>
      <c r="D3" s="11">
        <v>6</v>
      </c>
      <c r="E3" s="11">
        <f>SUM(C3:D3)</f>
        <v>438</v>
      </c>
      <c r="F3" s="11">
        <f>SUM(G3-E3)</f>
        <v>98</v>
      </c>
      <c r="G3" s="11">
        <f t="shared" ref="G3:G10" si="1">VLOOKUP(B3,KEY,2,FALSE)</f>
        <v>536</v>
      </c>
    </row>
    <row r="4" spans="1:7" x14ac:dyDescent="0.25">
      <c r="A4" t="str">
        <f t="shared" si="0"/>
        <v>Town of Cortlandt - 7</v>
      </c>
      <c r="B4" s="11">
        <v>20007</v>
      </c>
      <c r="C4" s="11">
        <v>304</v>
      </c>
      <c r="D4" s="11">
        <v>0</v>
      </c>
      <c r="E4" s="11">
        <f t="shared" ref="E4:E10" si="2">SUM(C4:D4)</f>
        <v>304</v>
      </c>
      <c r="F4" s="11">
        <f t="shared" ref="F4:F10" si="3">SUM(G4-E4)</f>
        <v>99</v>
      </c>
      <c r="G4" s="11">
        <f t="shared" si="1"/>
        <v>403</v>
      </c>
    </row>
    <row r="5" spans="1:7" x14ac:dyDescent="0.25">
      <c r="A5" t="str">
        <f t="shared" si="0"/>
        <v>Town of Cortlandt - 8</v>
      </c>
      <c r="B5" s="11">
        <v>20008</v>
      </c>
      <c r="C5" s="11">
        <v>329</v>
      </c>
      <c r="D5" s="11">
        <v>0</v>
      </c>
      <c r="E5" s="11">
        <f t="shared" si="2"/>
        <v>329</v>
      </c>
      <c r="F5" s="11">
        <f t="shared" si="3"/>
        <v>110</v>
      </c>
      <c r="G5" s="11">
        <f t="shared" si="1"/>
        <v>439</v>
      </c>
    </row>
    <row r="6" spans="1:7" x14ac:dyDescent="0.25">
      <c r="A6" t="str">
        <f t="shared" si="0"/>
        <v>Town of Cortlandt - 9</v>
      </c>
      <c r="B6" s="11">
        <v>20009</v>
      </c>
      <c r="C6" s="11">
        <v>238</v>
      </c>
      <c r="D6" s="11">
        <v>2</v>
      </c>
      <c r="E6" s="11">
        <f t="shared" si="2"/>
        <v>240</v>
      </c>
      <c r="F6" s="11">
        <f t="shared" si="3"/>
        <v>81</v>
      </c>
      <c r="G6" s="11">
        <f t="shared" si="1"/>
        <v>321</v>
      </c>
    </row>
    <row r="7" spans="1:7" x14ac:dyDescent="0.25">
      <c r="A7" t="str">
        <f t="shared" si="0"/>
        <v>Town of Cortlandt - 10</v>
      </c>
      <c r="B7" s="11">
        <v>20010</v>
      </c>
      <c r="C7" s="11">
        <v>450</v>
      </c>
      <c r="D7" s="11">
        <v>2</v>
      </c>
      <c r="E7" s="11">
        <f t="shared" si="2"/>
        <v>452</v>
      </c>
      <c r="F7" s="11">
        <f t="shared" si="3"/>
        <v>175</v>
      </c>
      <c r="G7" s="11">
        <f t="shared" si="1"/>
        <v>627</v>
      </c>
    </row>
    <row r="8" spans="1:7" x14ac:dyDescent="0.25">
      <c r="A8" t="str">
        <f t="shared" si="0"/>
        <v>Town of Cortlandt - 25</v>
      </c>
      <c r="B8" s="11">
        <v>20025</v>
      </c>
      <c r="C8" s="11">
        <v>575</v>
      </c>
      <c r="D8" s="11">
        <v>7</v>
      </c>
      <c r="E8" s="11">
        <f t="shared" si="2"/>
        <v>582</v>
      </c>
      <c r="F8" s="11">
        <f t="shared" si="3"/>
        <v>166</v>
      </c>
      <c r="G8" s="11">
        <f t="shared" si="1"/>
        <v>748</v>
      </c>
    </row>
    <row r="9" spans="1:7" x14ac:dyDescent="0.25">
      <c r="A9" t="str">
        <f t="shared" si="0"/>
        <v>Town of Cortlandt - 31</v>
      </c>
      <c r="B9" s="11">
        <v>20031</v>
      </c>
      <c r="C9" s="11">
        <v>257</v>
      </c>
      <c r="D9" s="11">
        <v>4</v>
      </c>
      <c r="E9" s="11">
        <f t="shared" si="2"/>
        <v>261</v>
      </c>
      <c r="F9" s="11">
        <f t="shared" si="3"/>
        <v>108</v>
      </c>
      <c r="G9" s="11">
        <f t="shared" si="1"/>
        <v>369</v>
      </c>
    </row>
    <row r="10" spans="1:7" ht="13.8" thickBot="1" x14ac:dyDescent="0.3">
      <c r="A10" s="18" t="str">
        <f t="shared" si="0"/>
        <v>Town of Cortlandt - 39</v>
      </c>
      <c r="B10" s="19">
        <v>20039</v>
      </c>
      <c r="C10" s="19">
        <v>445</v>
      </c>
      <c r="D10" s="19">
        <v>2</v>
      </c>
      <c r="E10" s="19">
        <f t="shared" si="2"/>
        <v>447</v>
      </c>
      <c r="F10" s="19">
        <f t="shared" si="3"/>
        <v>170</v>
      </c>
      <c r="G10" s="19">
        <f t="shared" si="1"/>
        <v>617</v>
      </c>
    </row>
    <row r="11" spans="1:7" x14ac:dyDescent="0.25">
      <c r="B11" s="11" t="s">
        <v>977</v>
      </c>
      <c r="C11" s="11">
        <f>SUM(C3:C10)</f>
        <v>3030</v>
      </c>
      <c r="D11" s="11">
        <f>SUM(D3:D10)</f>
        <v>23</v>
      </c>
      <c r="E11" s="11">
        <f>SUM(E3:E10)</f>
        <v>3053</v>
      </c>
      <c r="F11" s="11">
        <f>SUM(F3:F10)</f>
        <v>1007</v>
      </c>
      <c r="G11" s="11">
        <f>SUM(G3:G10)</f>
        <v>4060</v>
      </c>
    </row>
  </sheetData>
  <pageMargins left="0" right="0" top="1.75" bottom="0.75" header="1.25" footer="0"/>
  <pageSetup orientation="landscape" horizontalDpi="300" verticalDpi="300" r:id="rId1"/>
  <headerFooter alignWithMargins="0">
    <oddHeader>&amp;L&amp;"Arial Black,Regular"2022 GENERAL&amp;C&amp;"Arial Black,Regular"&amp;16VILLAGE OF CROTON ON HUDSON - VILLAGE JUSTICE&amp;R&amp;"Arial Black,Regular"&amp;P OF 630</oddHead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J11"/>
  <sheetViews>
    <sheetView topLeftCell="A3" zoomScaleNormal="100" workbookViewId="0">
      <selection activeCell="C6" sqref="C6"/>
    </sheetView>
  </sheetViews>
  <sheetFormatPr defaultRowHeight="13.2" x14ac:dyDescent="0.25"/>
  <cols>
    <col min="1" max="1" width="21.5546875" bestFit="1" customWidth="1"/>
    <col min="3" max="7" width="7" customWidth="1"/>
  </cols>
  <sheetData>
    <row r="1" spans="1:10" ht="13.8" x14ac:dyDescent="0.3">
      <c r="A1" s="1" t="s">
        <v>663</v>
      </c>
      <c r="B1" s="2"/>
      <c r="C1" s="2" t="s">
        <v>684</v>
      </c>
      <c r="D1" s="2" t="s">
        <v>684</v>
      </c>
      <c r="E1" s="2" t="s">
        <v>686</v>
      </c>
      <c r="F1" s="2" t="s">
        <v>686</v>
      </c>
      <c r="G1" s="2" t="s">
        <v>982</v>
      </c>
      <c r="H1" s="3"/>
      <c r="I1" s="3"/>
      <c r="J1" s="3"/>
    </row>
    <row r="2" spans="1:10" ht="102.6" customHeight="1" thickBot="1" x14ac:dyDescent="0.3">
      <c r="A2" s="4"/>
      <c r="B2" s="5" t="s">
        <v>665</v>
      </c>
      <c r="C2" s="5" t="s">
        <v>1085</v>
      </c>
      <c r="D2" s="5" t="s">
        <v>1086</v>
      </c>
      <c r="E2" s="5" t="s">
        <v>1085</v>
      </c>
      <c r="F2" s="5" t="s">
        <v>1086</v>
      </c>
      <c r="G2" s="5" t="s">
        <v>984</v>
      </c>
      <c r="H2" s="5" t="s">
        <v>666</v>
      </c>
      <c r="I2" s="5" t="s">
        <v>667</v>
      </c>
      <c r="J2" s="5" t="s">
        <v>668</v>
      </c>
    </row>
    <row r="3" spans="1:10" x14ac:dyDescent="0.25">
      <c r="A3" t="str">
        <f t="shared" ref="A3:A10" si="0">VLOOKUP(B3,KEY,3,FALSE)</f>
        <v>Town of Cortlandt - 6</v>
      </c>
      <c r="B3" s="11">
        <v>20006</v>
      </c>
      <c r="C3" s="11">
        <v>377</v>
      </c>
      <c r="D3" s="11">
        <v>374</v>
      </c>
      <c r="E3" s="11">
        <v>38</v>
      </c>
      <c r="F3" s="11">
        <v>37</v>
      </c>
      <c r="G3" s="11">
        <v>7</v>
      </c>
      <c r="H3" s="11">
        <f t="shared" ref="H3:H10" si="1">SUM(C3:G3)</f>
        <v>833</v>
      </c>
      <c r="I3" s="11">
        <f>SUM(J3-H3)</f>
        <v>239</v>
      </c>
      <c r="J3" s="11">
        <f t="shared" ref="J3:J10" si="2">VLOOKUP(B3,KEY,2,FALSE)*2</f>
        <v>1072</v>
      </c>
    </row>
    <row r="4" spans="1:10" x14ac:dyDescent="0.25">
      <c r="A4" t="str">
        <f t="shared" si="0"/>
        <v>Town of Cortlandt - 7</v>
      </c>
      <c r="B4" s="11">
        <v>20007</v>
      </c>
      <c r="C4" s="11">
        <v>258</v>
      </c>
      <c r="D4" s="11">
        <v>244</v>
      </c>
      <c r="E4" s="11">
        <v>44</v>
      </c>
      <c r="F4" s="11">
        <v>46</v>
      </c>
      <c r="G4" s="11">
        <v>3</v>
      </c>
      <c r="H4" s="11">
        <f t="shared" si="1"/>
        <v>595</v>
      </c>
      <c r="I4" s="11">
        <f t="shared" ref="I4:I10" si="3">SUM(J4-H4)</f>
        <v>211</v>
      </c>
      <c r="J4" s="11">
        <f t="shared" si="2"/>
        <v>806</v>
      </c>
    </row>
    <row r="5" spans="1:10" x14ac:dyDescent="0.25">
      <c r="A5" t="str">
        <f t="shared" si="0"/>
        <v>Town of Cortlandt - 8</v>
      </c>
      <c r="B5" s="11">
        <v>20008</v>
      </c>
      <c r="C5" s="11">
        <v>289</v>
      </c>
      <c r="D5" s="11">
        <v>280</v>
      </c>
      <c r="E5" s="11">
        <v>39</v>
      </c>
      <c r="F5" s="11">
        <v>39</v>
      </c>
      <c r="G5" s="11">
        <v>3</v>
      </c>
      <c r="H5" s="11">
        <f t="shared" si="1"/>
        <v>650</v>
      </c>
      <c r="I5" s="11">
        <f t="shared" si="3"/>
        <v>228</v>
      </c>
      <c r="J5" s="11">
        <f t="shared" si="2"/>
        <v>878</v>
      </c>
    </row>
    <row r="6" spans="1:10" x14ac:dyDescent="0.25">
      <c r="A6" t="str">
        <f t="shared" si="0"/>
        <v>Town of Cortlandt - 9</v>
      </c>
      <c r="B6" s="11">
        <v>20009</v>
      </c>
      <c r="C6" s="11">
        <v>199</v>
      </c>
      <c r="D6" s="11">
        <v>198</v>
      </c>
      <c r="E6" s="11">
        <v>33</v>
      </c>
      <c r="F6" s="11">
        <v>37</v>
      </c>
      <c r="G6" s="11">
        <v>5</v>
      </c>
      <c r="H6" s="11">
        <f t="shared" si="1"/>
        <v>472</v>
      </c>
      <c r="I6" s="11">
        <f t="shared" si="3"/>
        <v>170</v>
      </c>
      <c r="J6" s="11">
        <f t="shared" si="2"/>
        <v>642</v>
      </c>
    </row>
    <row r="7" spans="1:10" x14ac:dyDescent="0.25">
      <c r="A7" t="str">
        <f t="shared" si="0"/>
        <v>Town of Cortlandt - 10</v>
      </c>
      <c r="B7" s="11">
        <v>20010</v>
      </c>
      <c r="C7" s="11">
        <v>369</v>
      </c>
      <c r="D7" s="11">
        <v>364</v>
      </c>
      <c r="E7" s="11">
        <v>65</v>
      </c>
      <c r="F7" s="11">
        <v>66</v>
      </c>
      <c r="G7" s="11">
        <v>20</v>
      </c>
      <c r="H7" s="11">
        <f t="shared" si="1"/>
        <v>884</v>
      </c>
      <c r="I7" s="11">
        <f t="shared" si="3"/>
        <v>370</v>
      </c>
      <c r="J7" s="11">
        <f t="shared" si="2"/>
        <v>1254</v>
      </c>
    </row>
    <row r="8" spans="1:10" x14ac:dyDescent="0.25">
      <c r="A8" t="str">
        <f t="shared" si="0"/>
        <v>Town of Cortlandt - 25</v>
      </c>
      <c r="B8" s="11">
        <v>20025</v>
      </c>
      <c r="C8" s="11">
        <v>482</v>
      </c>
      <c r="D8" s="11">
        <v>470</v>
      </c>
      <c r="E8" s="11">
        <v>73</v>
      </c>
      <c r="F8" s="11">
        <v>78</v>
      </c>
      <c r="G8" s="11">
        <v>27</v>
      </c>
      <c r="H8" s="11">
        <f t="shared" si="1"/>
        <v>1130</v>
      </c>
      <c r="I8" s="11">
        <f t="shared" si="3"/>
        <v>366</v>
      </c>
      <c r="J8" s="11">
        <f t="shared" si="2"/>
        <v>1496</v>
      </c>
    </row>
    <row r="9" spans="1:10" x14ac:dyDescent="0.25">
      <c r="A9" t="str">
        <f t="shared" si="0"/>
        <v>Town of Cortlandt - 31</v>
      </c>
      <c r="B9" s="11">
        <v>20031</v>
      </c>
      <c r="C9" s="11">
        <v>218</v>
      </c>
      <c r="D9" s="11">
        <v>215</v>
      </c>
      <c r="E9" s="11">
        <v>34</v>
      </c>
      <c r="F9" s="11">
        <v>32</v>
      </c>
      <c r="G9" s="11">
        <v>16</v>
      </c>
      <c r="H9" s="11">
        <f t="shared" si="1"/>
        <v>515</v>
      </c>
      <c r="I9" s="11">
        <f t="shared" si="3"/>
        <v>223</v>
      </c>
      <c r="J9" s="11">
        <f t="shared" si="2"/>
        <v>738</v>
      </c>
    </row>
    <row r="10" spans="1:10" ht="13.8" thickBot="1" x14ac:dyDescent="0.3">
      <c r="A10" s="18" t="str">
        <f t="shared" si="0"/>
        <v>Town of Cortlandt - 39</v>
      </c>
      <c r="B10" s="19">
        <v>20039</v>
      </c>
      <c r="C10" s="19">
        <v>395</v>
      </c>
      <c r="D10" s="19">
        <v>371</v>
      </c>
      <c r="E10" s="19">
        <v>41</v>
      </c>
      <c r="F10" s="19">
        <v>42</v>
      </c>
      <c r="G10" s="19">
        <v>7</v>
      </c>
      <c r="H10" s="19">
        <f t="shared" si="1"/>
        <v>856</v>
      </c>
      <c r="I10" s="19">
        <f t="shared" si="3"/>
        <v>378</v>
      </c>
      <c r="J10" s="19">
        <f t="shared" si="2"/>
        <v>1234</v>
      </c>
    </row>
    <row r="11" spans="1:10" x14ac:dyDescent="0.25">
      <c r="B11" s="11" t="s">
        <v>977</v>
      </c>
      <c r="C11" s="11">
        <f>SUM(C3:C10)</f>
        <v>2587</v>
      </c>
      <c r="D11" s="11">
        <f t="shared" ref="D11:J11" si="4">SUM(D3:D10)</f>
        <v>2516</v>
      </c>
      <c r="E11" s="11">
        <f t="shared" si="4"/>
        <v>367</v>
      </c>
      <c r="F11" s="11">
        <f t="shared" si="4"/>
        <v>377</v>
      </c>
      <c r="G11" s="11">
        <f t="shared" si="4"/>
        <v>88</v>
      </c>
      <c r="H11" s="11">
        <f t="shared" si="4"/>
        <v>5935</v>
      </c>
      <c r="I11" s="11">
        <f t="shared" si="4"/>
        <v>2185</v>
      </c>
      <c r="J11" s="11">
        <f t="shared" si="4"/>
        <v>8120</v>
      </c>
    </row>
  </sheetData>
  <pageMargins left="0" right="0" top="1.75" bottom="0.75" header="1.25" footer="0"/>
  <pageSetup orientation="landscape" horizontalDpi="300" verticalDpi="300" r:id="rId1"/>
  <headerFooter alignWithMargins="0">
    <oddHeader>&amp;L&amp;"Arial Black,Regular"2022 GENERAL&amp;C&amp;"Arial Black,Regular"&amp;16VILLAGE OF CROTON ON HUDSON - VILLAGE TRUSTEE&amp;R&amp;"Arial Black,Regular"&amp;P OF 630</oddHead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1022</v>
      </c>
      <c r="B1" s="2"/>
      <c r="C1" s="2"/>
      <c r="D1" s="2"/>
      <c r="E1" s="3"/>
      <c r="F1" s="3"/>
      <c r="G1" s="3"/>
    </row>
    <row r="2" spans="1:7" ht="15.6" x14ac:dyDescent="0.3">
      <c r="A2" s="9"/>
      <c r="B2" s="10"/>
      <c r="C2" s="10"/>
      <c r="D2" s="10"/>
      <c r="E2" s="10"/>
      <c r="F2" s="10"/>
      <c r="G2" s="10"/>
    </row>
    <row r="3" spans="1:7" ht="66" x14ac:dyDescent="0.25">
      <c r="A3" s="25" t="s">
        <v>1023</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TWO,
  VILLAGE PROPOSITION ONE FOR VILLAGE OF TUCKAHOE&amp;R&amp;"Arial Black,Regular"&amp;P OF 630</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topLeftCell="A2" zoomScaleNormal="100" workbookViewId="0">
      <selection activeCell="C6" sqref="C6"/>
    </sheetView>
  </sheetViews>
  <sheetFormatPr defaultRowHeight="13.2" x14ac:dyDescent="0.25"/>
  <cols>
    <col min="1" max="1" width="21.5546875" bestFit="1" customWidth="1"/>
  </cols>
  <sheetData>
    <row r="1" spans="1:7" ht="91.2" customHeight="1" thickBot="1" x14ac:dyDescent="0.3">
      <c r="A1" s="4"/>
      <c r="B1" s="5" t="s">
        <v>665</v>
      </c>
      <c r="C1" s="5" t="s">
        <v>671</v>
      </c>
      <c r="D1" s="5" t="s">
        <v>672</v>
      </c>
      <c r="E1" s="5" t="s">
        <v>666</v>
      </c>
      <c r="F1" s="5" t="s">
        <v>667</v>
      </c>
      <c r="G1" s="5" t="s">
        <v>668</v>
      </c>
    </row>
    <row r="2" spans="1:7" x14ac:dyDescent="0.25">
      <c r="A2" t="str">
        <f t="shared" ref="A2:A8" si="0">VLOOKUP(B2,KEY,3,FALSE)</f>
        <v>Town of Eastchester - 10</v>
      </c>
      <c r="B2" s="11">
        <v>30010</v>
      </c>
      <c r="C2" s="11">
        <v>309</v>
      </c>
      <c r="D2" s="11">
        <v>107</v>
      </c>
      <c r="E2" s="11">
        <f>SUM(C2:D2)</f>
        <v>416</v>
      </c>
      <c r="F2" s="11">
        <f>SUM(G2-E2)</f>
        <v>49</v>
      </c>
      <c r="G2" s="11">
        <f t="shared" ref="G2:G8" si="1">VLOOKUP(B2,KEY,2,FALSE)</f>
        <v>465</v>
      </c>
    </row>
    <row r="3" spans="1:7" x14ac:dyDescent="0.25">
      <c r="A3" t="str">
        <f t="shared" si="0"/>
        <v>Town of Eastchester - 11</v>
      </c>
      <c r="B3" s="11">
        <v>30011</v>
      </c>
      <c r="C3" s="11">
        <v>145</v>
      </c>
      <c r="D3" s="11">
        <v>36</v>
      </c>
      <c r="E3" s="11">
        <f t="shared" ref="E3:E8" si="2">SUM(C3:D3)</f>
        <v>181</v>
      </c>
      <c r="F3" s="11">
        <f t="shared" ref="F3:F8" si="3">SUM(G3-E3)</f>
        <v>17</v>
      </c>
      <c r="G3" s="11">
        <f t="shared" si="1"/>
        <v>198</v>
      </c>
    </row>
    <row r="4" spans="1:7" x14ac:dyDescent="0.25">
      <c r="A4" t="str">
        <f t="shared" si="0"/>
        <v>Town of Eastchester - 12</v>
      </c>
      <c r="B4" s="11">
        <v>30012</v>
      </c>
      <c r="C4" s="11">
        <v>227</v>
      </c>
      <c r="D4" s="11">
        <v>40</v>
      </c>
      <c r="E4" s="11">
        <f t="shared" si="2"/>
        <v>267</v>
      </c>
      <c r="F4" s="11">
        <f t="shared" si="3"/>
        <v>46</v>
      </c>
      <c r="G4" s="11">
        <f t="shared" si="1"/>
        <v>313</v>
      </c>
    </row>
    <row r="5" spans="1:7" x14ac:dyDescent="0.25">
      <c r="A5" t="str">
        <f t="shared" si="0"/>
        <v>Town of Eastchester - 13</v>
      </c>
      <c r="B5" s="11">
        <v>30013</v>
      </c>
      <c r="C5" s="11">
        <v>401</v>
      </c>
      <c r="D5" s="11">
        <v>141</v>
      </c>
      <c r="E5" s="11">
        <f t="shared" si="2"/>
        <v>542</v>
      </c>
      <c r="F5" s="11">
        <f t="shared" si="3"/>
        <v>87</v>
      </c>
      <c r="G5" s="11">
        <f t="shared" si="1"/>
        <v>629</v>
      </c>
    </row>
    <row r="6" spans="1:7" x14ac:dyDescent="0.25">
      <c r="A6" t="str">
        <f t="shared" si="0"/>
        <v>Town of Eastchester - 14</v>
      </c>
      <c r="B6" s="11">
        <v>30014</v>
      </c>
      <c r="C6" s="11">
        <v>247</v>
      </c>
      <c r="D6" s="11">
        <v>65</v>
      </c>
      <c r="E6" s="11">
        <f t="shared" si="2"/>
        <v>312</v>
      </c>
      <c r="F6" s="11">
        <f t="shared" si="3"/>
        <v>88</v>
      </c>
      <c r="G6" s="11">
        <f t="shared" si="1"/>
        <v>400</v>
      </c>
    </row>
    <row r="7" spans="1:7" x14ac:dyDescent="0.25">
      <c r="A7" t="str">
        <f t="shared" si="0"/>
        <v>Town of Eastchester - 32</v>
      </c>
      <c r="B7" s="11">
        <v>30032</v>
      </c>
      <c r="C7" s="11">
        <v>263</v>
      </c>
      <c r="D7" s="11">
        <v>71</v>
      </c>
      <c r="E7" s="11">
        <f t="shared" si="2"/>
        <v>334</v>
      </c>
      <c r="F7" s="11">
        <f t="shared" si="3"/>
        <v>36</v>
      </c>
      <c r="G7" s="11">
        <f t="shared" si="1"/>
        <v>370</v>
      </c>
    </row>
    <row r="8" spans="1:7" ht="13.8" thickBot="1" x14ac:dyDescent="0.3">
      <c r="A8" s="18" t="str">
        <f t="shared" si="0"/>
        <v>Town of Eastchester - 33</v>
      </c>
      <c r="B8" s="19">
        <v>30033</v>
      </c>
      <c r="C8" s="19">
        <v>247</v>
      </c>
      <c r="D8" s="19">
        <v>50</v>
      </c>
      <c r="E8" s="19">
        <f t="shared" si="2"/>
        <v>297</v>
      </c>
      <c r="F8" s="19">
        <f t="shared" si="3"/>
        <v>36</v>
      </c>
      <c r="G8" s="19">
        <f t="shared" si="1"/>
        <v>333</v>
      </c>
    </row>
    <row r="9" spans="1:7" x14ac:dyDescent="0.25">
      <c r="A9" t="s">
        <v>663</v>
      </c>
      <c r="B9" s="11" t="s">
        <v>977</v>
      </c>
      <c r="C9" s="11">
        <f>SUM(C2:C8)</f>
        <v>1839</v>
      </c>
      <c r="D9" s="11">
        <f>SUM(D2:D8)</f>
        <v>510</v>
      </c>
      <c r="E9" s="11">
        <f>SUM(E2:E8)</f>
        <v>2349</v>
      </c>
      <c r="F9" s="11">
        <f>SUM(F2:F8)</f>
        <v>359</v>
      </c>
      <c r="G9" s="11">
        <f>SUM(G2:G8)</f>
        <v>2708</v>
      </c>
    </row>
  </sheetData>
  <pageMargins left="0" right="0" top="1.75" bottom="0.75" header="1" footer="0"/>
  <pageSetup orientation="landscape" horizontalDpi="300" verticalDpi="300" r:id="rId1"/>
  <headerFooter alignWithMargins="0">
    <oddHeader>&amp;L&amp;"Arial Black,Regular"2022 GENERAL&amp;C&amp;"Arial Black,Regular"&amp;16PROPOSAL TWO,
  VILLAGE PROPOSITION ONE FOR VILLAGE OF TUCKAHOE&amp;R&amp;"Arial Black,Regular"&amp;P OF 630</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1022</v>
      </c>
      <c r="B1" s="2"/>
      <c r="C1" s="2"/>
      <c r="D1" s="2"/>
      <c r="E1" s="3"/>
      <c r="F1" s="3"/>
      <c r="G1" s="3"/>
    </row>
    <row r="2" spans="1:7" ht="15.6" x14ac:dyDescent="0.3">
      <c r="A2" s="9"/>
      <c r="B2" s="10"/>
      <c r="C2" s="10"/>
      <c r="D2" s="10"/>
      <c r="E2" s="10"/>
      <c r="F2" s="10"/>
      <c r="G2" s="10"/>
    </row>
    <row r="3" spans="1:7" ht="66" x14ac:dyDescent="0.25">
      <c r="A3" s="25" t="s">
        <v>1024</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HASTINGS ON HUDSON&amp;R&amp;"Arial Black,Regular"&amp;P OF 630</oddHead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topLeftCell="A2" zoomScaleNormal="100" workbookViewId="0">
      <selection activeCell="C6" sqref="C6"/>
    </sheetView>
  </sheetViews>
  <sheetFormatPr defaultRowHeight="13.2" x14ac:dyDescent="0.25"/>
  <cols>
    <col min="1" max="1" width="21.6640625" bestFit="1" customWidth="1"/>
  </cols>
  <sheetData>
    <row r="1" spans="1:7" ht="94.2" customHeight="1" thickBot="1" x14ac:dyDescent="0.3">
      <c r="A1" s="4"/>
      <c r="B1" s="5" t="s">
        <v>665</v>
      </c>
      <c r="C1" s="5" t="s">
        <v>671</v>
      </c>
      <c r="D1" s="5" t="s">
        <v>672</v>
      </c>
      <c r="E1" s="5" t="s">
        <v>666</v>
      </c>
      <c r="F1" s="5" t="s">
        <v>667</v>
      </c>
      <c r="G1" s="5" t="s">
        <v>668</v>
      </c>
    </row>
    <row r="2" spans="1:7" x14ac:dyDescent="0.25">
      <c r="A2" t="str">
        <f t="shared" ref="A2:A9" si="0">VLOOKUP(B2,KEY,3,FALSE)</f>
        <v>Town of Greenburgh - 18</v>
      </c>
      <c r="B2" s="11">
        <v>40018</v>
      </c>
      <c r="C2" s="11">
        <v>467</v>
      </c>
      <c r="D2" s="11">
        <v>49</v>
      </c>
      <c r="E2" s="11">
        <f>SUM(C2:D2)</f>
        <v>516</v>
      </c>
      <c r="F2" s="11">
        <f>SUM(G2-E2)</f>
        <v>65</v>
      </c>
      <c r="G2" s="11">
        <f t="shared" ref="G2:G9" si="1">VLOOKUP(B2,KEY,2,FALSE)</f>
        <v>581</v>
      </c>
    </row>
    <row r="3" spans="1:7" x14ac:dyDescent="0.25">
      <c r="A3" t="str">
        <f t="shared" si="0"/>
        <v>Town of Greenburgh - 19</v>
      </c>
      <c r="B3" s="11">
        <v>40019</v>
      </c>
      <c r="C3" s="11">
        <v>458</v>
      </c>
      <c r="D3" s="11">
        <v>67</v>
      </c>
      <c r="E3" s="11">
        <f t="shared" ref="E3:E9" si="2">SUM(C3:D3)</f>
        <v>525</v>
      </c>
      <c r="F3" s="11">
        <f t="shared" ref="F3:F9" si="3">SUM(G3-E3)</f>
        <v>66</v>
      </c>
      <c r="G3" s="11">
        <f t="shared" si="1"/>
        <v>591</v>
      </c>
    </row>
    <row r="4" spans="1:7" x14ac:dyDescent="0.25">
      <c r="A4" t="str">
        <f t="shared" si="0"/>
        <v>Town of Greenburgh - 20</v>
      </c>
      <c r="B4" s="11">
        <v>40020</v>
      </c>
      <c r="C4" s="11">
        <v>343</v>
      </c>
      <c r="D4" s="11">
        <v>53</v>
      </c>
      <c r="E4" s="11">
        <f t="shared" si="2"/>
        <v>396</v>
      </c>
      <c r="F4" s="11">
        <f t="shared" si="3"/>
        <v>66</v>
      </c>
      <c r="G4" s="11">
        <f t="shared" si="1"/>
        <v>462</v>
      </c>
    </row>
    <row r="5" spans="1:7" x14ac:dyDescent="0.25">
      <c r="A5" t="str">
        <f t="shared" si="0"/>
        <v>Town of Greenburgh - 21</v>
      </c>
      <c r="B5" s="11">
        <v>40021</v>
      </c>
      <c r="C5" s="11">
        <v>287</v>
      </c>
      <c r="D5" s="11">
        <v>29</v>
      </c>
      <c r="E5" s="11">
        <f t="shared" si="2"/>
        <v>316</v>
      </c>
      <c r="F5" s="11">
        <f t="shared" si="3"/>
        <v>55</v>
      </c>
      <c r="G5" s="11">
        <f t="shared" si="1"/>
        <v>371</v>
      </c>
    </row>
    <row r="6" spans="1:7" x14ac:dyDescent="0.25">
      <c r="A6" t="str">
        <f t="shared" si="0"/>
        <v>Town of Greenburgh - 22</v>
      </c>
      <c r="B6" s="11">
        <v>40022</v>
      </c>
      <c r="C6" s="11">
        <v>255</v>
      </c>
      <c r="D6" s="11">
        <v>25</v>
      </c>
      <c r="E6" s="11">
        <f t="shared" si="2"/>
        <v>280</v>
      </c>
      <c r="F6" s="11">
        <f t="shared" si="3"/>
        <v>54</v>
      </c>
      <c r="G6" s="11">
        <f t="shared" si="1"/>
        <v>334</v>
      </c>
    </row>
    <row r="7" spans="1:7" x14ac:dyDescent="0.25">
      <c r="A7" t="str">
        <f t="shared" si="0"/>
        <v>Town of Greenburgh - 23</v>
      </c>
      <c r="B7" s="11">
        <v>40023</v>
      </c>
      <c r="C7" s="11">
        <v>617</v>
      </c>
      <c r="D7" s="11">
        <v>70</v>
      </c>
      <c r="E7" s="11">
        <f t="shared" si="2"/>
        <v>687</v>
      </c>
      <c r="F7" s="11">
        <f t="shared" si="3"/>
        <v>103</v>
      </c>
      <c r="G7" s="11">
        <f t="shared" si="1"/>
        <v>790</v>
      </c>
    </row>
    <row r="8" spans="1:7" x14ac:dyDescent="0.25">
      <c r="A8" t="str">
        <f t="shared" si="0"/>
        <v>Town of Greenburgh - 52</v>
      </c>
      <c r="B8" s="11">
        <v>40052</v>
      </c>
      <c r="C8" s="11">
        <v>425</v>
      </c>
      <c r="D8" s="11">
        <v>77</v>
      </c>
      <c r="E8" s="11">
        <f t="shared" si="2"/>
        <v>502</v>
      </c>
      <c r="F8" s="11">
        <f t="shared" si="3"/>
        <v>70</v>
      </c>
      <c r="G8" s="11">
        <f t="shared" si="1"/>
        <v>572</v>
      </c>
    </row>
    <row r="9" spans="1:7" ht="13.8" thickBot="1" x14ac:dyDescent="0.3">
      <c r="A9" s="18" t="str">
        <f t="shared" si="0"/>
        <v>Town of Greenburgh - 59</v>
      </c>
      <c r="B9" s="19">
        <v>40059</v>
      </c>
      <c r="C9" s="19">
        <v>397</v>
      </c>
      <c r="D9" s="19">
        <v>65</v>
      </c>
      <c r="E9" s="19">
        <f t="shared" si="2"/>
        <v>462</v>
      </c>
      <c r="F9" s="19">
        <f t="shared" si="3"/>
        <v>53</v>
      </c>
      <c r="G9" s="19">
        <f t="shared" si="1"/>
        <v>515</v>
      </c>
    </row>
    <row r="10" spans="1:7" x14ac:dyDescent="0.25">
      <c r="A10" t="s">
        <v>663</v>
      </c>
      <c r="B10" s="11" t="s">
        <v>977</v>
      </c>
      <c r="C10" s="11">
        <f>SUM(C2:C9)</f>
        <v>3249</v>
      </c>
      <c r="D10" s="11">
        <f>SUM(D2:D9)</f>
        <v>435</v>
      </c>
      <c r="E10" s="11">
        <f>SUM(E2:E9)</f>
        <v>3684</v>
      </c>
      <c r="F10" s="11">
        <f>SUM(F2:F9)</f>
        <v>532</v>
      </c>
      <c r="G10" s="11">
        <f>SUM(G2:G9)</f>
        <v>4216</v>
      </c>
    </row>
  </sheetData>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HASTINGS ON HUDSON&amp;R&amp;"Arial Black,Regular"&amp;P OF 630</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topLeftCell="A43" zoomScaleNormal="100" workbookViewId="0">
      <selection activeCell="C6" sqref="C6"/>
    </sheetView>
  </sheetViews>
  <sheetFormatPr defaultRowHeight="13.2" x14ac:dyDescent="0.25"/>
  <cols>
    <col min="1" max="1" width="21.5546875" bestFit="1" customWidth="1"/>
  </cols>
  <sheetData>
    <row r="1" spans="1:7" ht="13.8" x14ac:dyDescent="0.3">
      <c r="A1" s="1" t="s">
        <v>663</v>
      </c>
      <c r="B1" s="2"/>
      <c r="C1" s="2" t="s">
        <v>684</v>
      </c>
      <c r="D1" s="2" t="s">
        <v>982</v>
      </c>
      <c r="E1" s="3"/>
      <c r="F1" s="3"/>
      <c r="G1" s="3"/>
    </row>
    <row r="2" spans="1:7" ht="91.95" customHeight="1" thickBot="1" x14ac:dyDescent="0.3">
      <c r="A2" s="4"/>
      <c r="B2" s="5" t="s">
        <v>665</v>
      </c>
      <c r="C2" s="5" t="s">
        <v>1087</v>
      </c>
      <c r="D2" s="5" t="s">
        <v>984</v>
      </c>
      <c r="E2" s="5" t="s">
        <v>666</v>
      </c>
      <c r="F2" s="5" t="s">
        <v>667</v>
      </c>
      <c r="G2" s="5" t="s">
        <v>668</v>
      </c>
    </row>
    <row r="3" spans="1:7" x14ac:dyDescent="0.25">
      <c r="A3" t="str">
        <f t="shared" ref="A3:A34" si="0">VLOOKUP(B3,KEY,3,FALSE)</f>
        <v>Town of Greenburgh - 1</v>
      </c>
      <c r="B3" s="11">
        <v>40001</v>
      </c>
      <c r="C3" s="11">
        <v>623</v>
      </c>
      <c r="D3" s="11">
        <v>1</v>
      </c>
      <c r="E3" s="11">
        <f>SUM(C3:D3)</f>
        <v>624</v>
      </c>
      <c r="F3" s="11">
        <f>SUM(G3-E3)</f>
        <v>218</v>
      </c>
      <c r="G3" s="11">
        <f t="shared" ref="G3:G34" si="1">VLOOKUP(B3,KEY,2,FALSE)</f>
        <v>842</v>
      </c>
    </row>
    <row r="4" spans="1:7" x14ac:dyDescent="0.25">
      <c r="A4" t="str">
        <f t="shared" si="0"/>
        <v>Town of Greenburgh - 2</v>
      </c>
      <c r="B4" s="11">
        <v>40002</v>
      </c>
      <c r="C4" s="11">
        <v>218</v>
      </c>
      <c r="D4" s="11">
        <v>0</v>
      </c>
      <c r="E4" s="11">
        <f>SUM(C4:D4)</f>
        <v>218</v>
      </c>
      <c r="F4" s="11">
        <f>SUM(G4-E4)</f>
        <v>65</v>
      </c>
      <c r="G4" s="11">
        <f t="shared" si="1"/>
        <v>283</v>
      </c>
    </row>
    <row r="5" spans="1:7" x14ac:dyDescent="0.25">
      <c r="A5" t="str">
        <f t="shared" si="0"/>
        <v>Town of Greenburgh - 3</v>
      </c>
      <c r="B5" s="11">
        <v>40003</v>
      </c>
      <c r="C5" s="11">
        <v>524</v>
      </c>
      <c r="D5" s="11">
        <v>0</v>
      </c>
      <c r="E5" s="11">
        <f>SUM(C5:D5)</f>
        <v>524</v>
      </c>
      <c r="F5" s="11">
        <f>SUM(G5-E5)</f>
        <v>155</v>
      </c>
      <c r="G5" s="11">
        <f t="shared" si="1"/>
        <v>679</v>
      </c>
    </row>
    <row r="6" spans="1:7" x14ac:dyDescent="0.25">
      <c r="A6" t="str">
        <f t="shared" si="0"/>
        <v>Town of Greenburgh - 4</v>
      </c>
      <c r="B6" s="11">
        <v>40004</v>
      </c>
      <c r="C6" s="11">
        <v>87</v>
      </c>
      <c r="D6" s="11">
        <v>0</v>
      </c>
      <c r="E6" s="11">
        <f t="shared" ref="E6:E69" si="2">SUM(C6:D6)</f>
        <v>87</v>
      </c>
      <c r="F6" s="11">
        <f t="shared" ref="F6:F69" si="3">SUM(G6-E6)</f>
        <v>24</v>
      </c>
      <c r="G6" s="11">
        <f t="shared" si="1"/>
        <v>111</v>
      </c>
    </row>
    <row r="7" spans="1:7" x14ac:dyDescent="0.25">
      <c r="A7" t="str">
        <f t="shared" si="0"/>
        <v>Town of Greenburgh - 5</v>
      </c>
      <c r="B7" s="11">
        <v>40005</v>
      </c>
      <c r="C7" s="11">
        <v>445</v>
      </c>
      <c r="D7" s="11">
        <v>1</v>
      </c>
      <c r="E7" s="11">
        <f t="shared" si="2"/>
        <v>446</v>
      </c>
      <c r="F7" s="11">
        <f t="shared" si="3"/>
        <v>224</v>
      </c>
      <c r="G7" s="11">
        <f t="shared" si="1"/>
        <v>670</v>
      </c>
    </row>
    <row r="8" spans="1:7" x14ac:dyDescent="0.25">
      <c r="A8" t="str">
        <f t="shared" si="0"/>
        <v>Town of Greenburgh - 6</v>
      </c>
      <c r="B8" s="11">
        <v>40006</v>
      </c>
      <c r="C8" s="11">
        <v>177</v>
      </c>
      <c r="D8" s="11">
        <v>1</v>
      </c>
      <c r="E8" s="11">
        <f t="shared" si="2"/>
        <v>178</v>
      </c>
      <c r="F8" s="11">
        <f t="shared" si="3"/>
        <v>81</v>
      </c>
      <c r="G8" s="11">
        <f t="shared" si="1"/>
        <v>259</v>
      </c>
    </row>
    <row r="9" spans="1:7" x14ac:dyDescent="0.25">
      <c r="A9" t="str">
        <f t="shared" si="0"/>
        <v>Town of Greenburgh - 7</v>
      </c>
      <c r="B9" s="11">
        <v>40007</v>
      </c>
      <c r="C9" s="11">
        <v>254</v>
      </c>
      <c r="D9" s="11">
        <v>0</v>
      </c>
      <c r="E9" s="11">
        <f t="shared" si="2"/>
        <v>254</v>
      </c>
      <c r="F9" s="11">
        <f t="shared" si="3"/>
        <v>158</v>
      </c>
      <c r="G9" s="11">
        <f t="shared" si="1"/>
        <v>412</v>
      </c>
    </row>
    <row r="10" spans="1:7" x14ac:dyDescent="0.25">
      <c r="A10" t="str">
        <f t="shared" si="0"/>
        <v>Town of Greenburgh - 8</v>
      </c>
      <c r="B10" s="11">
        <v>40008</v>
      </c>
      <c r="C10" s="11">
        <v>409</v>
      </c>
      <c r="D10" s="11">
        <v>1</v>
      </c>
      <c r="E10" s="11">
        <f t="shared" si="2"/>
        <v>410</v>
      </c>
      <c r="F10" s="11">
        <f t="shared" si="3"/>
        <v>141</v>
      </c>
      <c r="G10" s="11">
        <f t="shared" si="1"/>
        <v>551</v>
      </c>
    </row>
    <row r="11" spans="1:7" x14ac:dyDescent="0.25">
      <c r="A11" t="str">
        <f t="shared" si="0"/>
        <v>Town of Greenburgh - 9</v>
      </c>
      <c r="B11" s="11">
        <v>40009</v>
      </c>
      <c r="C11" s="11">
        <v>384</v>
      </c>
      <c r="D11" s="11">
        <v>1</v>
      </c>
      <c r="E11" s="11">
        <f t="shared" si="2"/>
        <v>385</v>
      </c>
      <c r="F11" s="11">
        <f t="shared" si="3"/>
        <v>141</v>
      </c>
      <c r="G11" s="11">
        <f t="shared" si="1"/>
        <v>526</v>
      </c>
    </row>
    <row r="12" spans="1:7" x14ac:dyDescent="0.25">
      <c r="A12" t="str">
        <f t="shared" si="0"/>
        <v>Town of Greenburgh - 10</v>
      </c>
      <c r="B12" s="11">
        <v>40010</v>
      </c>
      <c r="C12" s="11">
        <v>454</v>
      </c>
      <c r="D12" s="11">
        <v>0</v>
      </c>
      <c r="E12" s="11">
        <f t="shared" si="2"/>
        <v>454</v>
      </c>
      <c r="F12" s="11">
        <f t="shared" si="3"/>
        <v>202</v>
      </c>
      <c r="G12" s="11">
        <f t="shared" si="1"/>
        <v>656</v>
      </c>
    </row>
    <row r="13" spans="1:7" x14ac:dyDescent="0.25">
      <c r="A13" t="str">
        <f t="shared" si="0"/>
        <v>Town of Greenburgh - 11</v>
      </c>
      <c r="B13" s="11">
        <v>40011</v>
      </c>
      <c r="C13" s="11">
        <v>220</v>
      </c>
      <c r="D13" s="11">
        <v>0</v>
      </c>
      <c r="E13" s="11">
        <f t="shared" si="2"/>
        <v>220</v>
      </c>
      <c r="F13" s="11">
        <f t="shared" si="3"/>
        <v>61</v>
      </c>
      <c r="G13" s="11">
        <f t="shared" si="1"/>
        <v>281</v>
      </c>
    </row>
    <row r="14" spans="1:7" x14ac:dyDescent="0.25">
      <c r="A14" t="str">
        <f t="shared" si="0"/>
        <v>Town of Greenburgh - 12</v>
      </c>
      <c r="B14" s="11">
        <v>40012</v>
      </c>
      <c r="C14" s="11">
        <v>269</v>
      </c>
      <c r="D14" s="11">
        <v>1</v>
      </c>
      <c r="E14" s="11">
        <f t="shared" si="2"/>
        <v>270</v>
      </c>
      <c r="F14" s="11">
        <f t="shared" si="3"/>
        <v>175</v>
      </c>
      <c r="G14" s="11">
        <f t="shared" si="1"/>
        <v>445</v>
      </c>
    </row>
    <row r="15" spans="1:7" x14ac:dyDescent="0.25">
      <c r="A15" t="str">
        <f t="shared" si="0"/>
        <v>Town of Greenburgh - 13</v>
      </c>
      <c r="B15" s="11">
        <v>40013</v>
      </c>
      <c r="C15" s="11">
        <v>543</v>
      </c>
      <c r="D15" s="11">
        <v>1</v>
      </c>
      <c r="E15" s="11">
        <f t="shared" si="2"/>
        <v>544</v>
      </c>
      <c r="F15" s="11">
        <f t="shared" si="3"/>
        <v>261</v>
      </c>
      <c r="G15" s="11">
        <f t="shared" si="1"/>
        <v>805</v>
      </c>
    </row>
    <row r="16" spans="1:7" x14ac:dyDescent="0.25">
      <c r="A16" t="str">
        <f t="shared" si="0"/>
        <v>Town of Greenburgh - 14</v>
      </c>
      <c r="B16" s="11">
        <v>40014</v>
      </c>
      <c r="C16" s="11">
        <v>360</v>
      </c>
      <c r="D16" s="11">
        <v>0</v>
      </c>
      <c r="E16" s="11">
        <f t="shared" si="2"/>
        <v>360</v>
      </c>
      <c r="F16" s="11">
        <f t="shared" si="3"/>
        <v>73</v>
      </c>
      <c r="G16" s="11">
        <f t="shared" si="1"/>
        <v>433</v>
      </c>
    </row>
    <row r="17" spans="1:7" x14ac:dyDescent="0.25">
      <c r="A17" t="str">
        <f t="shared" si="0"/>
        <v>Town of Greenburgh - 15</v>
      </c>
      <c r="B17" s="11">
        <v>40015</v>
      </c>
      <c r="C17" s="11">
        <v>381</v>
      </c>
      <c r="D17" s="11">
        <v>0</v>
      </c>
      <c r="E17" s="11">
        <f t="shared" si="2"/>
        <v>381</v>
      </c>
      <c r="F17" s="11">
        <f t="shared" si="3"/>
        <v>93</v>
      </c>
      <c r="G17" s="11">
        <f t="shared" si="1"/>
        <v>474</v>
      </c>
    </row>
    <row r="18" spans="1:7" x14ac:dyDescent="0.25">
      <c r="A18" t="str">
        <f t="shared" si="0"/>
        <v>Town of Greenburgh - 16</v>
      </c>
      <c r="B18" s="11">
        <v>40016</v>
      </c>
      <c r="C18" s="11">
        <v>383</v>
      </c>
      <c r="D18" s="11">
        <v>0</v>
      </c>
      <c r="E18" s="11">
        <f t="shared" si="2"/>
        <v>383</v>
      </c>
      <c r="F18" s="11">
        <f t="shared" si="3"/>
        <v>156</v>
      </c>
      <c r="G18" s="11">
        <f t="shared" si="1"/>
        <v>539</v>
      </c>
    </row>
    <row r="19" spans="1:7" x14ac:dyDescent="0.25">
      <c r="A19" t="str">
        <f t="shared" si="0"/>
        <v>Town of Greenburgh - 17</v>
      </c>
      <c r="B19" s="11">
        <v>40017</v>
      </c>
      <c r="C19" s="11">
        <v>307</v>
      </c>
      <c r="D19" s="11">
        <v>0</v>
      </c>
      <c r="E19" s="11">
        <f t="shared" si="2"/>
        <v>307</v>
      </c>
      <c r="F19" s="11">
        <f t="shared" si="3"/>
        <v>136</v>
      </c>
      <c r="G19" s="11">
        <f t="shared" si="1"/>
        <v>443</v>
      </c>
    </row>
    <row r="20" spans="1:7" x14ac:dyDescent="0.25">
      <c r="A20" t="str">
        <f t="shared" si="0"/>
        <v>Town of Greenburgh - 18</v>
      </c>
      <c r="B20" s="11">
        <v>40018</v>
      </c>
      <c r="C20" s="11">
        <v>462</v>
      </c>
      <c r="D20" s="11">
        <v>1</v>
      </c>
      <c r="E20" s="11">
        <f t="shared" si="2"/>
        <v>463</v>
      </c>
      <c r="F20" s="11">
        <f t="shared" si="3"/>
        <v>118</v>
      </c>
      <c r="G20" s="11">
        <f t="shared" si="1"/>
        <v>581</v>
      </c>
    </row>
    <row r="21" spans="1:7" x14ac:dyDescent="0.25">
      <c r="A21" t="str">
        <f t="shared" si="0"/>
        <v>Town of Greenburgh - 19</v>
      </c>
      <c r="B21" s="11">
        <v>40019</v>
      </c>
      <c r="C21" s="11">
        <v>491</v>
      </c>
      <c r="D21" s="11">
        <v>1</v>
      </c>
      <c r="E21" s="11">
        <f t="shared" si="2"/>
        <v>492</v>
      </c>
      <c r="F21" s="11">
        <f t="shared" si="3"/>
        <v>99</v>
      </c>
      <c r="G21" s="11">
        <f t="shared" si="1"/>
        <v>591</v>
      </c>
    </row>
    <row r="22" spans="1:7" x14ac:dyDescent="0.25">
      <c r="A22" t="str">
        <f t="shared" si="0"/>
        <v>Town of Greenburgh - 20</v>
      </c>
      <c r="B22" s="11">
        <v>40020</v>
      </c>
      <c r="C22" s="11">
        <v>340</v>
      </c>
      <c r="D22" s="11">
        <v>3</v>
      </c>
      <c r="E22" s="11">
        <f t="shared" si="2"/>
        <v>343</v>
      </c>
      <c r="F22" s="11">
        <f t="shared" si="3"/>
        <v>119</v>
      </c>
      <c r="G22" s="11">
        <f t="shared" si="1"/>
        <v>462</v>
      </c>
    </row>
    <row r="23" spans="1:7" x14ac:dyDescent="0.25">
      <c r="A23" t="str">
        <f t="shared" si="0"/>
        <v>Town of Greenburgh - 21</v>
      </c>
      <c r="B23" s="11">
        <v>40021</v>
      </c>
      <c r="C23" s="11">
        <v>290</v>
      </c>
      <c r="D23" s="11">
        <v>1</v>
      </c>
      <c r="E23" s="11">
        <f t="shared" si="2"/>
        <v>291</v>
      </c>
      <c r="F23" s="11">
        <f t="shared" si="3"/>
        <v>80</v>
      </c>
      <c r="G23" s="11">
        <f t="shared" si="1"/>
        <v>371</v>
      </c>
    </row>
    <row r="24" spans="1:7" x14ac:dyDescent="0.25">
      <c r="A24" t="str">
        <f t="shared" si="0"/>
        <v>Town of Greenburgh - 22</v>
      </c>
      <c r="B24" s="11">
        <v>40022</v>
      </c>
      <c r="C24" s="11">
        <v>253</v>
      </c>
      <c r="D24" s="11">
        <v>0</v>
      </c>
      <c r="E24" s="11">
        <f t="shared" si="2"/>
        <v>253</v>
      </c>
      <c r="F24" s="11">
        <f t="shared" si="3"/>
        <v>81</v>
      </c>
      <c r="G24" s="11">
        <f t="shared" si="1"/>
        <v>334</v>
      </c>
    </row>
    <row r="25" spans="1:7" x14ac:dyDescent="0.25">
      <c r="A25" t="str">
        <f t="shared" si="0"/>
        <v>Town of Greenburgh - 23</v>
      </c>
      <c r="B25" s="11">
        <v>40023</v>
      </c>
      <c r="C25" s="11">
        <v>661</v>
      </c>
      <c r="D25" s="11">
        <v>0</v>
      </c>
      <c r="E25" s="11">
        <f t="shared" si="2"/>
        <v>661</v>
      </c>
      <c r="F25" s="11">
        <f t="shared" si="3"/>
        <v>129</v>
      </c>
      <c r="G25" s="11">
        <f t="shared" si="1"/>
        <v>790</v>
      </c>
    </row>
    <row r="26" spans="1:7" x14ac:dyDescent="0.25">
      <c r="A26" t="str">
        <f t="shared" si="0"/>
        <v>Town of Greenburgh - 24</v>
      </c>
      <c r="B26" s="11">
        <v>40024</v>
      </c>
      <c r="C26" s="11">
        <v>448</v>
      </c>
      <c r="D26" s="11">
        <v>2</v>
      </c>
      <c r="E26" s="11">
        <f t="shared" si="2"/>
        <v>450</v>
      </c>
      <c r="F26" s="11">
        <f t="shared" si="3"/>
        <v>197</v>
      </c>
      <c r="G26" s="11">
        <f t="shared" si="1"/>
        <v>647</v>
      </c>
    </row>
    <row r="27" spans="1:7" x14ac:dyDescent="0.25">
      <c r="A27" t="str">
        <f t="shared" si="0"/>
        <v>Town of Greenburgh - 25</v>
      </c>
      <c r="B27" s="11">
        <v>40025</v>
      </c>
      <c r="C27" s="11">
        <v>416</v>
      </c>
      <c r="D27" s="11">
        <v>1</v>
      </c>
      <c r="E27" s="11">
        <f t="shared" si="2"/>
        <v>417</v>
      </c>
      <c r="F27" s="11">
        <f t="shared" si="3"/>
        <v>139</v>
      </c>
      <c r="G27" s="11">
        <f t="shared" si="1"/>
        <v>556</v>
      </c>
    </row>
    <row r="28" spans="1:7" x14ac:dyDescent="0.25">
      <c r="A28" t="str">
        <f t="shared" si="0"/>
        <v>Town of Greenburgh - 26</v>
      </c>
      <c r="B28" s="11">
        <v>40026</v>
      </c>
      <c r="C28" s="11">
        <v>366</v>
      </c>
      <c r="D28" s="11">
        <v>1</v>
      </c>
      <c r="E28" s="11">
        <f t="shared" si="2"/>
        <v>367</v>
      </c>
      <c r="F28" s="11">
        <f t="shared" si="3"/>
        <v>217</v>
      </c>
      <c r="G28" s="11">
        <f t="shared" si="1"/>
        <v>584</v>
      </c>
    </row>
    <row r="29" spans="1:7" x14ac:dyDescent="0.25">
      <c r="A29" t="str">
        <f t="shared" si="0"/>
        <v>Town of Greenburgh - 27</v>
      </c>
      <c r="B29" s="11">
        <v>40027</v>
      </c>
      <c r="C29" s="11">
        <v>249</v>
      </c>
      <c r="D29" s="11">
        <v>0</v>
      </c>
      <c r="E29" s="11">
        <f t="shared" si="2"/>
        <v>249</v>
      </c>
      <c r="F29" s="11">
        <f t="shared" si="3"/>
        <v>144</v>
      </c>
      <c r="G29" s="11">
        <f t="shared" si="1"/>
        <v>393</v>
      </c>
    </row>
    <row r="30" spans="1:7" x14ac:dyDescent="0.25">
      <c r="A30" t="str">
        <f t="shared" si="0"/>
        <v>Town of Greenburgh - 28</v>
      </c>
      <c r="B30" s="11">
        <v>40028</v>
      </c>
      <c r="C30" s="11">
        <v>137</v>
      </c>
      <c r="D30" s="11">
        <v>0</v>
      </c>
      <c r="E30" s="11">
        <f t="shared" si="2"/>
        <v>137</v>
      </c>
      <c r="F30" s="11">
        <f t="shared" si="3"/>
        <v>76</v>
      </c>
      <c r="G30" s="11">
        <f t="shared" si="1"/>
        <v>213</v>
      </c>
    </row>
    <row r="31" spans="1:7" x14ac:dyDescent="0.25">
      <c r="A31" t="str">
        <f t="shared" si="0"/>
        <v>Town of Greenburgh - 29</v>
      </c>
      <c r="B31" s="11">
        <v>40029</v>
      </c>
      <c r="C31" s="11">
        <v>70</v>
      </c>
      <c r="D31" s="11">
        <v>1</v>
      </c>
      <c r="E31" s="11">
        <f t="shared" si="2"/>
        <v>71</v>
      </c>
      <c r="F31" s="11">
        <f t="shared" si="3"/>
        <v>64</v>
      </c>
      <c r="G31" s="11">
        <f t="shared" si="1"/>
        <v>135</v>
      </c>
    </row>
    <row r="32" spans="1:7" x14ac:dyDescent="0.25">
      <c r="A32" t="str">
        <f t="shared" si="0"/>
        <v>Town of Greenburgh - 30</v>
      </c>
      <c r="B32" s="11">
        <v>40030</v>
      </c>
      <c r="C32" s="11">
        <v>430</v>
      </c>
      <c r="D32" s="11">
        <v>3</v>
      </c>
      <c r="E32" s="11">
        <f t="shared" si="2"/>
        <v>433</v>
      </c>
      <c r="F32" s="11">
        <f t="shared" si="3"/>
        <v>221</v>
      </c>
      <c r="G32" s="11">
        <f t="shared" si="1"/>
        <v>654</v>
      </c>
    </row>
    <row r="33" spans="1:7" x14ac:dyDescent="0.25">
      <c r="A33" t="str">
        <f t="shared" si="0"/>
        <v>Town of Greenburgh - 31</v>
      </c>
      <c r="B33" s="11">
        <v>40031</v>
      </c>
      <c r="C33" s="11">
        <v>491</v>
      </c>
      <c r="D33" s="11">
        <v>0</v>
      </c>
      <c r="E33" s="11">
        <f t="shared" si="2"/>
        <v>491</v>
      </c>
      <c r="F33" s="11">
        <f t="shared" si="3"/>
        <v>193</v>
      </c>
      <c r="G33" s="11">
        <f t="shared" si="1"/>
        <v>684</v>
      </c>
    </row>
    <row r="34" spans="1:7" x14ac:dyDescent="0.25">
      <c r="A34" t="str">
        <f t="shared" si="0"/>
        <v>Town of Greenburgh - 32</v>
      </c>
      <c r="B34" s="11">
        <v>40032</v>
      </c>
      <c r="C34" s="11">
        <v>256</v>
      </c>
      <c r="D34" s="11">
        <v>1</v>
      </c>
      <c r="E34" s="11">
        <f t="shared" si="2"/>
        <v>257</v>
      </c>
      <c r="F34" s="11">
        <f t="shared" si="3"/>
        <v>102</v>
      </c>
      <c r="G34" s="11">
        <f t="shared" si="1"/>
        <v>359</v>
      </c>
    </row>
    <row r="35" spans="1:7" x14ac:dyDescent="0.25">
      <c r="A35" t="str">
        <f t="shared" ref="A35:A66" si="4">VLOOKUP(B35,KEY,3,FALSE)</f>
        <v>Town of Greenburgh - 33</v>
      </c>
      <c r="B35" s="11">
        <v>40033</v>
      </c>
      <c r="C35" s="11">
        <v>404</v>
      </c>
      <c r="D35" s="11">
        <v>1</v>
      </c>
      <c r="E35" s="11">
        <f t="shared" si="2"/>
        <v>405</v>
      </c>
      <c r="F35" s="11">
        <f t="shared" si="3"/>
        <v>194</v>
      </c>
      <c r="G35" s="11">
        <f t="shared" ref="G35:G66" si="5">VLOOKUP(B35,KEY,2,FALSE)</f>
        <v>599</v>
      </c>
    </row>
    <row r="36" spans="1:7" x14ac:dyDescent="0.25">
      <c r="A36" t="str">
        <f t="shared" si="4"/>
        <v>Town of Greenburgh - 34</v>
      </c>
      <c r="B36" s="11">
        <v>40034</v>
      </c>
      <c r="C36" s="11">
        <v>480</v>
      </c>
      <c r="D36" s="11">
        <v>4</v>
      </c>
      <c r="E36" s="11">
        <f t="shared" si="2"/>
        <v>484</v>
      </c>
      <c r="F36" s="11">
        <f t="shared" si="3"/>
        <v>147</v>
      </c>
      <c r="G36" s="11">
        <f t="shared" si="5"/>
        <v>631</v>
      </c>
    </row>
    <row r="37" spans="1:7" x14ac:dyDescent="0.25">
      <c r="A37" t="str">
        <f t="shared" si="4"/>
        <v>Town of Greenburgh - 35</v>
      </c>
      <c r="B37" s="11">
        <v>40035</v>
      </c>
      <c r="C37" s="11">
        <v>391</v>
      </c>
      <c r="D37" s="11">
        <v>0</v>
      </c>
      <c r="E37" s="11">
        <f t="shared" si="2"/>
        <v>391</v>
      </c>
      <c r="F37" s="11">
        <f t="shared" si="3"/>
        <v>123</v>
      </c>
      <c r="G37" s="11">
        <f t="shared" si="5"/>
        <v>514</v>
      </c>
    </row>
    <row r="38" spans="1:7" x14ac:dyDescent="0.25">
      <c r="A38" t="str">
        <f t="shared" si="4"/>
        <v>Town of Greenburgh - 36</v>
      </c>
      <c r="B38" s="11">
        <v>40036</v>
      </c>
      <c r="C38" s="11">
        <v>252</v>
      </c>
      <c r="D38" s="11">
        <v>1</v>
      </c>
      <c r="E38" s="11">
        <f t="shared" si="2"/>
        <v>253</v>
      </c>
      <c r="F38" s="11">
        <f t="shared" si="3"/>
        <v>112</v>
      </c>
      <c r="G38" s="11">
        <f t="shared" si="5"/>
        <v>365</v>
      </c>
    </row>
    <row r="39" spans="1:7" x14ac:dyDescent="0.25">
      <c r="A39" t="str">
        <f t="shared" si="4"/>
        <v>Town of Greenburgh - 37</v>
      </c>
      <c r="B39" s="11">
        <v>40037</v>
      </c>
      <c r="C39" s="11">
        <v>325</v>
      </c>
      <c r="D39" s="11">
        <v>2</v>
      </c>
      <c r="E39" s="11">
        <f t="shared" si="2"/>
        <v>327</v>
      </c>
      <c r="F39" s="11">
        <f t="shared" si="3"/>
        <v>170</v>
      </c>
      <c r="G39" s="11">
        <f t="shared" si="5"/>
        <v>497</v>
      </c>
    </row>
    <row r="40" spans="1:7" x14ac:dyDescent="0.25">
      <c r="A40" t="str">
        <f t="shared" si="4"/>
        <v>Town of Greenburgh - 38</v>
      </c>
      <c r="B40" s="11">
        <v>40038</v>
      </c>
      <c r="C40" s="11">
        <v>146</v>
      </c>
      <c r="D40" s="11">
        <v>0</v>
      </c>
      <c r="E40" s="11">
        <f t="shared" si="2"/>
        <v>146</v>
      </c>
      <c r="F40" s="11">
        <f t="shared" si="3"/>
        <v>76</v>
      </c>
      <c r="G40" s="11">
        <f t="shared" si="5"/>
        <v>222</v>
      </c>
    </row>
    <row r="41" spans="1:7" x14ac:dyDescent="0.25">
      <c r="A41" t="str">
        <f t="shared" si="4"/>
        <v>Town of Greenburgh - 39</v>
      </c>
      <c r="B41" s="11">
        <v>40039</v>
      </c>
      <c r="C41" s="11">
        <v>284</v>
      </c>
      <c r="D41" s="11">
        <v>1</v>
      </c>
      <c r="E41" s="11">
        <f t="shared" si="2"/>
        <v>285</v>
      </c>
      <c r="F41" s="11">
        <f t="shared" si="3"/>
        <v>133</v>
      </c>
      <c r="G41" s="11">
        <f t="shared" si="5"/>
        <v>418</v>
      </c>
    </row>
    <row r="42" spans="1:7" x14ac:dyDescent="0.25">
      <c r="A42" t="str">
        <f t="shared" si="4"/>
        <v>Town of Greenburgh - 40</v>
      </c>
      <c r="B42" s="11">
        <v>40040</v>
      </c>
      <c r="C42" s="11">
        <v>261</v>
      </c>
      <c r="D42" s="11">
        <v>1</v>
      </c>
      <c r="E42" s="11">
        <f t="shared" si="2"/>
        <v>262</v>
      </c>
      <c r="F42" s="11">
        <f t="shared" si="3"/>
        <v>178</v>
      </c>
      <c r="G42" s="11">
        <f t="shared" si="5"/>
        <v>440</v>
      </c>
    </row>
    <row r="43" spans="1:7" x14ac:dyDescent="0.25">
      <c r="A43" t="str">
        <f t="shared" si="4"/>
        <v>Town of Greenburgh - 41</v>
      </c>
      <c r="B43" s="11">
        <v>40041</v>
      </c>
      <c r="C43" s="11">
        <v>289</v>
      </c>
      <c r="D43" s="11">
        <v>0</v>
      </c>
      <c r="E43" s="11">
        <f t="shared" si="2"/>
        <v>289</v>
      </c>
      <c r="F43" s="11">
        <f t="shared" si="3"/>
        <v>139</v>
      </c>
      <c r="G43" s="11">
        <f t="shared" si="5"/>
        <v>428</v>
      </c>
    </row>
    <row r="44" spans="1:7" x14ac:dyDescent="0.25">
      <c r="A44" t="str">
        <f t="shared" si="4"/>
        <v>Town of Greenburgh - 42</v>
      </c>
      <c r="B44" s="11">
        <v>40042</v>
      </c>
      <c r="C44" s="11">
        <v>323</v>
      </c>
      <c r="D44" s="11">
        <v>1</v>
      </c>
      <c r="E44" s="11">
        <f t="shared" si="2"/>
        <v>324</v>
      </c>
      <c r="F44" s="11">
        <f t="shared" si="3"/>
        <v>105</v>
      </c>
      <c r="G44" s="11">
        <f t="shared" si="5"/>
        <v>429</v>
      </c>
    </row>
    <row r="45" spans="1:7" x14ac:dyDescent="0.25">
      <c r="A45" t="str">
        <f t="shared" si="4"/>
        <v>Town of Greenburgh - 43</v>
      </c>
      <c r="B45" s="11">
        <v>40043</v>
      </c>
      <c r="C45" s="11">
        <v>216</v>
      </c>
      <c r="D45" s="11">
        <v>2</v>
      </c>
      <c r="E45" s="11">
        <f t="shared" si="2"/>
        <v>218</v>
      </c>
      <c r="F45" s="11">
        <f t="shared" si="3"/>
        <v>86</v>
      </c>
      <c r="G45" s="11">
        <f t="shared" si="5"/>
        <v>304</v>
      </c>
    </row>
    <row r="46" spans="1:7" x14ac:dyDescent="0.25">
      <c r="A46" t="str">
        <f t="shared" si="4"/>
        <v>Town of Greenburgh - 44</v>
      </c>
      <c r="B46" s="11">
        <v>40044</v>
      </c>
      <c r="C46" s="11">
        <v>344</v>
      </c>
      <c r="D46" s="11">
        <v>2</v>
      </c>
      <c r="E46" s="11">
        <f t="shared" si="2"/>
        <v>346</v>
      </c>
      <c r="F46" s="11">
        <f t="shared" si="3"/>
        <v>106</v>
      </c>
      <c r="G46" s="11">
        <f t="shared" si="5"/>
        <v>452</v>
      </c>
    </row>
    <row r="47" spans="1:7" x14ac:dyDescent="0.25">
      <c r="A47" t="str">
        <f t="shared" si="4"/>
        <v>Town of Greenburgh - 45</v>
      </c>
      <c r="B47" s="11">
        <v>40045</v>
      </c>
      <c r="C47" s="11">
        <v>138</v>
      </c>
      <c r="D47" s="11">
        <v>1</v>
      </c>
      <c r="E47" s="11">
        <f t="shared" si="2"/>
        <v>139</v>
      </c>
      <c r="F47" s="11">
        <f t="shared" si="3"/>
        <v>53</v>
      </c>
      <c r="G47" s="11">
        <f t="shared" si="5"/>
        <v>192</v>
      </c>
    </row>
    <row r="48" spans="1:7" x14ac:dyDescent="0.25">
      <c r="A48" t="str">
        <f t="shared" si="4"/>
        <v>Town of Greenburgh - 46</v>
      </c>
      <c r="B48" s="11">
        <v>40046</v>
      </c>
      <c r="C48" s="11">
        <v>323</v>
      </c>
      <c r="D48" s="11">
        <v>1</v>
      </c>
      <c r="E48" s="11">
        <f t="shared" si="2"/>
        <v>324</v>
      </c>
      <c r="F48" s="11">
        <f t="shared" si="3"/>
        <v>84</v>
      </c>
      <c r="G48" s="11">
        <f t="shared" si="5"/>
        <v>408</v>
      </c>
    </row>
    <row r="49" spans="1:7" x14ac:dyDescent="0.25">
      <c r="A49" t="str">
        <f t="shared" si="4"/>
        <v>Town of Greenburgh - 47</v>
      </c>
      <c r="B49" s="11">
        <v>40047</v>
      </c>
      <c r="C49" s="11">
        <v>217</v>
      </c>
      <c r="D49" s="11">
        <v>0</v>
      </c>
      <c r="E49" s="11">
        <f t="shared" si="2"/>
        <v>217</v>
      </c>
      <c r="F49" s="11">
        <f t="shared" si="3"/>
        <v>51</v>
      </c>
      <c r="G49" s="11">
        <f t="shared" si="5"/>
        <v>268</v>
      </c>
    </row>
    <row r="50" spans="1:7" x14ac:dyDescent="0.25">
      <c r="A50" t="str">
        <f t="shared" si="4"/>
        <v>Town of Greenburgh - 48</v>
      </c>
      <c r="B50" s="11">
        <v>40048</v>
      </c>
      <c r="C50" s="11">
        <v>353</v>
      </c>
      <c r="D50" s="11">
        <v>4</v>
      </c>
      <c r="E50" s="11">
        <f t="shared" si="2"/>
        <v>357</v>
      </c>
      <c r="F50" s="11">
        <f t="shared" si="3"/>
        <v>230</v>
      </c>
      <c r="G50" s="11">
        <f t="shared" si="5"/>
        <v>587</v>
      </c>
    </row>
    <row r="51" spans="1:7" x14ac:dyDescent="0.25">
      <c r="A51" t="str">
        <f t="shared" si="4"/>
        <v>Town of Greenburgh - 49</v>
      </c>
      <c r="B51" s="11">
        <v>40049</v>
      </c>
      <c r="C51" s="11">
        <v>368</v>
      </c>
      <c r="D51" s="11">
        <v>1</v>
      </c>
      <c r="E51" s="11">
        <f t="shared" si="2"/>
        <v>369</v>
      </c>
      <c r="F51" s="11">
        <f t="shared" si="3"/>
        <v>185</v>
      </c>
      <c r="G51" s="11">
        <f t="shared" si="5"/>
        <v>554</v>
      </c>
    </row>
    <row r="52" spans="1:7" x14ac:dyDescent="0.25">
      <c r="A52" t="str">
        <f t="shared" si="4"/>
        <v>Town of Greenburgh - 50</v>
      </c>
      <c r="B52" s="11">
        <v>40050</v>
      </c>
      <c r="C52" s="11">
        <v>435</v>
      </c>
      <c r="D52" s="11">
        <v>4</v>
      </c>
      <c r="E52" s="11">
        <f t="shared" si="2"/>
        <v>439</v>
      </c>
      <c r="F52" s="11">
        <f t="shared" si="3"/>
        <v>234</v>
      </c>
      <c r="G52" s="11">
        <f t="shared" si="5"/>
        <v>673</v>
      </c>
    </row>
    <row r="53" spans="1:7" x14ac:dyDescent="0.25">
      <c r="A53" t="str">
        <f t="shared" si="4"/>
        <v>Town of Greenburgh - 51</v>
      </c>
      <c r="B53" s="11">
        <v>40051</v>
      </c>
      <c r="C53" s="11">
        <v>155</v>
      </c>
      <c r="D53" s="11">
        <v>0</v>
      </c>
      <c r="E53" s="11">
        <f t="shared" si="2"/>
        <v>155</v>
      </c>
      <c r="F53" s="11">
        <f t="shared" si="3"/>
        <v>109</v>
      </c>
      <c r="G53" s="11">
        <f t="shared" si="5"/>
        <v>264</v>
      </c>
    </row>
    <row r="54" spans="1:7" x14ac:dyDescent="0.25">
      <c r="A54" t="str">
        <f t="shared" si="4"/>
        <v>Town of Greenburgh - 52</v>
      </c>
      <c r="B54" s="11">
        <v>40052</v>
      </c>
      <c r="C54" s="11">
        <v>386</v>
      </c>
      <c r="D54" s="11">
        <v>3</v>
      </c>
      <c r="E54" s="11">
        <f t="shared" si="2"/>
        <v>389</v>
      </c>
      <c r="F54" s="11">
        <f t="shared" si="3"/>
        <v>183</v>
      </c>
      <c r="G54" s="11">
        <f t="shared" si="5"/>
        <v>572</v>
      </c>
    </row>
    <row r="55" spans="1:7" x14ac:dyDescent="0.25">
      <c r="A55" t="str">
        <f t="shared" si="4"/>
        <v>Town of Greenburgh - 53</v>
      </c>
      <c r="B55" s="11">
        <v>40053</v>
      </c>
      <c r="C55" s="11">
        <v>373</v>
      </c>
      <c r="D55" s="11">
        <v>0</v>
      </c>
      <c r="E55" s="11">
        <f t="shared" si="2"/>
        <v>373</v>
      </c>
      <c r="F55" s="11">
        <f t="shared" si="3"/>
        <v>106</v>
      </c>
      <c r="G55" s="11">
        <f t="shared" si="5"/>
        <v>479</v>
      </c>
    </row>
    <row r="56" spans="1:7" x14ac:dyDescent="0.25">
      <c r="A56" t="str">
        <f t="shared" si="4"/>
        <v>Town of Greenburgh - 54</v>
      </c>
      <c r="B56" s="11">
        <v>40054</v>
      </c>
      <c r="C56" s="11">
        <v>199</v>
      </c>
      <c r="D56" s="11">
        <v>2</v>
      </c>
      <c r="E56" s="11">
        <f t="shared" si="2"/>
        <v>201</v>
      </c>
      <c r="F56" s="11">
        <f t="shared" si="3"/>
        <v>109</v>
      </c>
      <c r="G56" s="11">
        <f t="shared" si="5"/>
        <v>310</v>
      </c>
    </row>
    <row r="57" spans="1:7" x14ac:dyDescent="0.25">
      <c r="A57" t="str">
        <f t="shared" si="4"/>
        <v>Town of Greenburgh - 55</v>
      </c>
      <c r="B57" s="11">
        <v>40055</v>
      </c>
      <c r="C57" s="11">
        <v>304</v>
      </c>
      <c r="D57" s="11">
        <v>0</v>
      </c>
      <c r="E57" s="11">
        <f t="shared" si="2"/>
        <v>304</v>
      </c>
      <c r="F57" s="11">
        <f t="shared" si="3"/>
        <v>126</v>
      </c>
      <c r="G57" s="11">
        <f t="shared" si="5"/>
        <v>430</v>
      </c>
    </row>
    <row r="58" spans="1:7" x14ac:dyDescent="0.25">
      <c r="A58" t="str">
        <f t="shared" si="4"/>
        <v>Town of Greenburgh - 56</v>
      </c>
      <c r="B58" s="11">
        <v>40056</v>
      </c>
      <c r="C58" s="11">
        <v>327</v>
      </c>
      <c r="D58" s="11">
        <v>0</v>
      </c>
      <c r="E58" s="11">
        <f t="shared" si="2"/>
        <v>327</v>
      </c>
      <c r="F58" s="11">
        <f t="shared" si="3"/>
        <v>103</v>
      </c>
      <c r="G58" s="11">
        <f t="shared" si="5"/>
        <v>430</v>
      </c>
    </row>
    <row r="59" spans="1:7" x14ac:dyDescent="0.25">
      <c r="A59" t="str">
        <f t="shared" si="4"/>
        <v>Town of Greenburgh - 57</v>
      </c>
      <c r="B59" s="11">
        <v>40057</v>
      </c>
      <c r="C59" s="11">
        <v>344</v>
      </c>
      <c r="D59" s="11">
        <v>3</v>
      </c>
      <c r="E59" s="11">
        <f t="shared" si="2"/>
        <v>347</v>
      </c>
      <c r="F59" s="11">
        <f t="shared" si="3"/>
        <v>146</v>
      </c>
      <c r="G59" s="11">
        <f t="shared" si="5"/>
        <v>493</v>
      </c>
    </row>
    <row r="60" spans="1:7" x14ac:dyDescent="0.25">
      <c r="A60" t="str">
        <f t="shared" si="4"/>
        <v>Town of Greenburgh - 58</v>
      </c>
      <c r="B60" s="11">
        <v>40058</v>
      </c>
      <c r="C60" s="11">
        <v>405</v>
      </c>
      <c r="D60" s="11">
        <v>0</v>
      </c>
      <c r="E60" s="11">
        <f t="shared" si="2"/>
        <v>405</v>
      </c>
      <c r="F60" s="11">
        <f t="shared" si="3"/>
        <v>181</v>
      </c>
      <c r="G60" s="11">
        <f t="shared" si="5"/>
        <v>586</v>
      </c>
    </row>
    <row r="61" spans="1:7" x14ac:dyDescent="0.25">
      <c r="A61" t="str">
        <f t="shared" si="4"/>
        <v>Town of Greenburgh - 59</v>
      </c>
      <c r="B61" s="11">
        <v>40059</v>
      </c>
      <c r="C61" s="11">
        <v>416</v>
      </c>
      <c r="D61" s="11">
        <v>0</v>
      </c>
      <c r="E61" s="11">
        <f t="shared" si="2"/>
        <v>416</v>
      </c>
      <c r="F61" s="11">
        <f t="shared" si="3"/>
        <v>99</v>
      </c>
      <c r="G61" s="11">
        <f t="shared" si="5"/>
        <v>515</v>
      </c>
    </row>
    <row r="62" spans="1:7" x14ac:dyDescent="0.25">
      <c r="A62" t="str">
        <f t="shared" si="4"/>
        <v>Town of Greenburgh - 60</v>
      </c>
      <c r="B62" s="11">
        <v>40060</v>
      </c>
      <c r="C62" s="11">
        <v>389</v>
      </c>
      <c r="D62" s="11">
        <v>1</v>
      </c>
      <c r="E62" s="11">
        <f t="shared" si="2"/>
        <v>390</v>
      </c>
      <c r="F62" s="11">
        <f t="shared" si="3"/>
        <v>89</v>
      </c>
      <c r="G62" s="11">
        <f t="shared" si="5"/>
        <v>479</v>
      </c>
    </row>
    <row r="63" spans="1:7" x14ac:dyDescent="0.25">
      <c r="A63" t="str">
        <f t="shared" si="4"/>
        <v>Town of Greenburgh - 61</v>
      </c>
      <c r="B63" s="11">
        <v>40061</v>
      </c>
      <c r="C63" s="11">
        <v>289</v>
      </c>
      <c r="D63" s="11">
        <v>4</v>
      </c>
      <c r="E63" s="11">
        <f t="shared" si="2"/>
        <v>293</v>
      </c>
      <c r="F63" s="11">
        <f t="shared" si="3"/>
        <v>130</v>
      </c>
      <c r="G63" s="11">
        <f t="shared" si="5"/>
        <v>423</v>
      </c>
    </row>
    <row r="64" spans="1:7" x14ac:dyDescent="0.25">
      <c r="A64" t="str">
        <f t="shared" si="4"/>
        <v>Town of Greenburgh - 62</v>
      </c>
      <c r="B64" s="11">
        <v>40062</v>
      </c>
      <c r="C64" s="11">
        <v>374</v>
      </c>
      <c r="D64" s="11">
        <v>1</v>
      </c>
      <c r="E64" s="11">
        <f t="shared" si="2"/>
        <v>375</v>
      </c>
      <c r="F64" s="11">
        <f t="shared" si="3"/>
        <v>101</v>
      </c>
      <c r="G64" s="11">
        <f t="shared" si="5"/>
        <v>476</v>
      </c>
    </row>
    <row r="65" spans="1:7" x14ac:dyDescent="0.25">
      <c r="A65" t="str">
        <f t="shared" si="4"/>
        <v>Town of Greenburgh - 63</v>
      </c>
      <c r="B65" s="11">
        <v>40063</v>
      </c>
      <c r="C65" s="11">
        <v>431</v>
      </c>
      <c r="D65" s="11">
        <v>3</v>
      </c>
      <c r="E65" s="11">
        <f t="shared" si="2"/>
        <v>434</v>
      </c>
      <c r="F65" s="11">
        <f t="shared" si="3"/>
        <v>112</v>
      </c>
      <c r="G65" s="11">
        <f t="shared" si="5"/>
        <v>546</v>
      </c>
    </row>
    <row r="66" spans="1:7" x14ac:dyDescent="0.25">
      <c r="A66" t="str">
        <f t="shared" si="4"/>
        <v>Town of Greenburgh - 64</v>
      </c>
      <c r="B66" s="11">
        <v>40064</v>
      </c>
      <c r="C66" s="11">
        <v>381</v>
      </c>
      <c r="D66" s="11">
        <v>0</v>
      </c>
      <c r="E66" s="11">
        <f t="shared" si="2"/>
        <v>381</v>
      </c>
      <c r="F66" s="11">
        <f t="shared" si="3"/>
        <v>89</v>
      </c>
      <c r="G66" s="11">
        <f t="shared" si="5"/>
        <v>470</v>
      </c>
    </row>
    <row r="67" spans="1:7" x14ac:dyDescent="0.25">
      <c r="A67" t="str">
        <f t="shared" ref="A67:A83" si="6">VLOOKUP(B67,KEY,3,FALSE)</f>
        <v>Town of Greenburgh - 65</v>
      </c>
      <c r="B67" s="11">
        <v>40065</v>
      </c>
      <c r="C67" s="11">
        <v>337</v>
      </c>
      <c r="D67" s="11">
        <v>0</v>
      </c>
      <c r="E67" s="11">
        <f t="shared" si="2"/>
        <v>337</v>
      </c>
      <c r="F67" s="11">
        <f t="shared" si="3"/>
        <v>183</v>
      </c>
      <c r="G67" s="11">
        <f t="shared" ref="G67:G83" si="7">VLOOKUP(B67,KEY,2,FALSE)</f>
        <v>520</v>
      </c>
    </row>
    <row r="68" spans="1:7" x14ac:dyDescent="0.25">
      <c r="A68" t="str">
        <f t="shared" si="6"/>
        <v>Town of Greenburgh - 66</v>
      </c>
      <c r="B68" s="11">
        <v>40066</v>
      </c>
      <c r="C68" s="11">
        <v>188</v>
      </c>
      <c r="D68" s="11">
        <v>2</v>
      </c>
      <c r="E68" s="11">
        <f t="shared" si="2"/>
        <v>190</v>
      </c>
      <c r="F68" s="11">
        <f t="shared" si="3"/>
        <v>122</v>
      </c>
      <c r="G68" s="11">
        <f t="shared" si="7"/>
        <v>312</v>
      </c>
    </row>
    <row r="69" spans="1:7" x14ac:dyDescent="0.25">
      <c r="A69" t="str">
        <f t="shared" si="6"/>
        <v>Town of Greenburgh - 67</v>
      </c>
      <c r="B69" s="11">
        <v>40067</v>
      </c>
      <c r="C69" s="11">
        <v>405</v>
      </c>
      <c r="D69" s="11">
        <v>1</v>
      </c>
      <c r="E69" s="11">
        <f t="shared" si="2"/>
        <v>406</v>
      </c>
      <c r="F69" s="11">
        <f t="shared" si="3"/>
        <v>176</v>
      </c>
      <c r="G69" s="11">
        <f t="shared" si="7"/>
        <v>582</v>
      </c>
    </row>
    <row r="70" spans="1:7" x14ac:dyDescent="0.25">
      <c r="A70" t="str">
        <f t="shared" si="6"/>
        <v>Town of Greenburgh - 68</v>
      </c>
      <c r="B70" s="11">
        <v>40068</v>
      </c>
      <c r="C70" s="11">
        <v>233</v>
      </c>
      <c r="D70" s="11">
        <v>0</v>
      </c>
      <c r="E70" s="11">
        <f t="shared" ref="E70:E83" si="8">SUM(C70:D70)</f>
        <v>233</v>
      </c>
      <c r="F70" s="11">
        <f t="shared" ref="F70:F83" si="9">SUM(G70-E70)</f>
        <v>133</v>
      </c>
      <c r="G70" s="11">
        <f t="shared" si="7"/>
        <v>366</v>
      </c>
    </row>
    <row r="71" spans="1:7" x14ac:dyDescent="0.25">
      <c r="A71" t="str">
        <f t="shared" si="6"/>
        <v>Town of Greenburgh - 69</v>
      </c>
      <c r="B71" s="11">
        <v>40069</v>
      </c>
      <c r="C71" s="11">
        <v>367</v>
      </c>
      <c r="D71" s="11">
        <v>5</v>
      </c>
      <c r="E71" s="11">
        <f t="shared" si="8"/>
        <v>372</v>
      </c>
      <c r="F71" s="11">
        <f t="shared" si="9"/>
        <v>138</v>
      </c>
      <c r="G71" s="11">
        <f t="shared" si="7"/>
        <v>510</v>
      </c>
    </row>
    <row r="72" spans="1:7" x14ac:dyDescent="0.25">
      <c r="A72" t="str">
        <f t="shared" si="6"/>
        <v>Town of Greenburgh - 70</v>
      </c>
      <c r="B72" s="11">
        <v>40070</v>
      </c>
      <c r="C72" s="11">
        <v>300</v>
      </c>
      <c r="D72" s="11">
        <v>0</v>
      </c>
      <c r="E72" s="11">
        <f t="shared" si="8"/>
        <v>300</v>
      </c>
      <c r="F72" s="11">
        <f t="shared" si="9"/>
        <v>142</v>
      </c>
      <c r="G72" s="11">
        <f t="shared" si="7"/>
        <v>442</v>
      </c>
    </row>
    <row r="73" spans="1:7" x14ac:dyDescent="0.25">
      <c r="A73" t="str">
        <f t="shared" si="6"/>
        <v>Town of Greenburgh - 71</v>
      </c>
      <c r="B73" s="11">
        <v>40071</v>
      </c>
      <c r="C73" s="11">
        <v>239</v>
      </c>
      <c r="D73" s="11">
        <v>1</v>
      </c>
      <c r="E73" s="11">
        <f t="shared" si="8"/>
        <v>240</v>
      </c>
      <c r="F73" s="11">
        <f t="shared" si="9"/>
        <v>111</v>
      </c>
      <c r="G73" s="11">
        <f t="shared" si="7"/>
        <v>351</v>
      </c>
    </row>
    <row r="74" spans="1:7" x14ac:dyDescent="0.25">
      <c r="A74" t="str">
        <f t="shared" si="6"/>
        <v>Town of Greenburgh - 72</v>
      </c>
      <c r="B74" s="11">
        <v>40072</v>
      </c>
      <c r="C74" s="11">
        <v>265</v>
      </c>
      <c r="D74" s="11">
        <v>1</v>
      </c>
      <c r="E74" s="11">
        <f t="shared" si="8"/>
        <v>266</v>
      </c>
      <c r="F74" s="11">
        <f t="shared" si="9"/>
        <v>120</v>
      </c>
      <c r="G74" s="11">
        <f t="shared" si="7"/>
        <v>386</v>
      </c>
    </row>
    <row r="75" spans="1:7" x14ac:dyDescent="0.25">
      <c r="A75" t="str">
        <f t="shared" si="6"/>
        <v>Town of Greenburgh - 73</v>
      </c>
      <c r="B75" s="11">
        <v>40073</v>
      </c>
      <c r="C75" s="11">
        <v>497</v>
      </c>
      <c r="D75" s="11">
        <v>1</v>
      </c>
      <c r="E75" s="11">
        <f t="shared" si="8"/>
        <v>498</v>
      </c>
      <c r="F75" s="11">
        <f t="shared" si="9"/>
        <v>167</v>
      </c>
      <c r="G75" s="11">
        <f t="shared" si="7"/>
        <v>665</v>
      </c>
    </row>
    <row r="76" spans="1:7" x14ac:dyDescent="0.25">
      <c r="A76" t="str">
        <f t="shared" si="6"/>
        <v>Town of Greenburgh - 74</v>
      </c>
      <c r="B76" s="11">
        <v>40074</v>
      </c>
      <c r="C76" s="11">
        <v>399</v>
      </c>
      <c r="D76" s="11">
        <v>3</v>
      </c>
      <c r="E76" s="11">
        <f t="shared" si="8"/>
        <v>402</v>
      </c>
      <c r="F76" s="11">
        <f t="shared" si="9"/>
        <v>148</v>
      </c>
      <c r="G76" s="11">
        <f t="shared" si="7"/>
        <v>550</v>
      </c>
    </row>
    <row r="77" spans="1:7" x14ac:dyDescent="0.25">
      <c r="A77" t="str">
        <f t="shared" si="6"/>
        <v>Town of Greenburgh - 75</v>
      </c>
      <c r="B77" s="11">
        <v>40075</v>
      </c>
      <c r="C77" s="11">
        <v>136</v>
      </c>
      <c r="D77" s="11">
        <v>0</v>
      </c>
      <c r="E77" s="11">
        <f t="shared" si="8"/>
        <v>136</v>
      </c>
      <c r="F77" s="11">
        <f t="shared" si="9"/>
        <v>102</v>
      </c>
      <c r="G77" s="11">
        <f t="shared" si="7"/>
        <v>238</v>
      </c>
    </row>
    <row r="78" spans="1:7" x14ac:dyDescent="0.25">
      <c r="A78" t="str">
        <f t="shared" si="6"/>
        <v>Town of Greenburgh - 76</v>
      </c>
      <c r="B78" s="11">
        <v>40076</v>
      </c>
      <c r="C78" s="11">
        <v>255</v>
      </c>
      <c r="D78" s="11">
        <v>1</v>
      </c>
      <c r="E78" s="11">
        <f t="shared" si="8"/>
        <v>256</v>
      </c>
      <c r="F78" s="11">
        <f t="shared" si="9"/>
        <v>112</v>
      </c>
      <c r="G78" s="11">
        <f t="shared" si="7"/>
        <v>368</v>
      </c>
    </row>
    <row r="79" spans="1:7" x14ac:dyDescent="0.25">
      <c r="A79" t="str">
        <f t="shared" si="6"/>
        <v>Town of Greenburgh - 77</v>
      </c>
      <c r="B79" s="11">
        <v>40077</v>
      </c>
      <c r="C79" s="11">
        <v>314</v>
      </c>
      <c r="D79" s="11">
        <v>1</v>
      </c>
      <c r="E79" s="11">
        <f t="shared" si="8"/>
        <v>315</v>
      </c>
      <c r="F79" s="11">
        <f t="shared" si="9"/>
        <v>174</v>
      </c>
      <c r="G79" s="11">
        <f t="shared" si="7"/>
        <v>489</v>
      </c>
    </row>
    <row r="80" spans="1:7" x14ac:dyDescent="0.25">
      <c r="A80" t="str">
        <f t="shared" si="6"/>
        <v>Town of Greenburgh - 78</v>
      </c>
      <c r="B80" s="11">
        <v>40078</v>
      </c>
      <c r="C80" s="11">
        <v>377</v>
      </c>
      <c r="D80" s="11">
        <v>2</v>
      </c>
      <c r="E80" s="11">
        <f t="shared" si="8"/>
        <v>379</v>
      </c>
      <c r="F80" s="11">
        <f t="shared" si="9"/>
        <v>75</v>
      </c>
      <c r="G80" s="11">
        <f t="shared" si="7"/>
        <v>454</v>
      </c>
    </row>
    <row r="81" spans="1:7" x14ac:dyDescent="0.25">
      <c r="A81" t="str">
        <f t="shared" si="6"/>
        <v>Town of Greenburgh - 79</v>
      </c>
      <c r="B81" s="11">
        <v>40079</v>
      </c>
      <c r="C81" s="11">
        <v>541</v>
      </c>
      <c r="D81" s="11">
        <v>2</v>
      </c>
      <c r="E81" s="11">
        <f t="shared" si="8"/>
        <v>543</v>
      </c>
      <c r="F81" s="11">
        <f t="shared" si="9"/>
        <v>160</v>
      </c>
      <c r="G81" s="11">
        <f t="shared" si="7"/>
        <v>703</v>
      </c>
    </row>
    <row r="82" spans="1:7" x14ac:dyDescent="0.25">
      <c r="A82" t="str">
        <f t="shared" si="6"/>
        <v>Town of Greenburgh - 80</v>
      </c>
      <c r="B82" s="11">
        <v>40080</v>
      </c>
      <c r="C82" s="11">
        <v>175</v>
      </c>
      <c r="D82" s="11">
        <v>0</v>
      </c>
      <c r="E82" s="11">
        <f t="shared" si="8"/>
        <v>175</v>
      </c>
      <c r="F82" s="11">
        <f t="shared" si="9"/>
        <v>51</v>
      </c>
      <c r="G82" s="11">
        <f t="shared" si="7"/>
        <v>226</v>
      </c>
    </row>
    <row r="83" spans="1:7" ht="13.8" thickBot="1" x14ac:dyDescent="0.3">
      <c r="A83" s="18" t="str">
        <f t="shared" si="6"/>
        <v>Town of Greenburgh - 81</v>
      </c>
      <c r="B83" s="19">
        <v>40081</v>
      </c>
      <c r="C83" s="19">
        <v>213</v>
      </c>
      <c r="D83" s="19">
        <v>0</v>
      </c>
      <c r="E83" s="19">
        <f t="shared" si="8"/>
        <v>213</v>
      </c>
      <c r="F83" s="19">
        <f t="shared" si="9"/>
        <v>56</v>
      </c>
      <c r="G83" s="19">
        <f t="shared" si="7"/>
        <v>269</v>
      </c>
    </row>
    <row r="84" spans="1:7" x14ac:dyDescent="0.25">
      <c r="B84" s="11" t="s">
        <v>977</v>
      </c>
      <c r="C84" s="11">
        <f>SUM(C3:C83)</f>
        <v>26961</v>
      </c>
      <c r="D84" s="11">
        <f>SUM(D3:D83)</f>
        <v>85</v>
      </c>
      <c r="E84" s="11">
        <f>SUM(E3:E83)</f>
        <v>27046</v>
      </c>
      <c r="F84" s="11">
        <f>SUM(F3:F83)</f>
        <v>10602</v>
      </c>
      <c r="G84" s="11">
        <f>SUM(G3:G83)</f>
        <v>37648</v>
      </c>
    </row>
  </sheetData>
  <pageMargins left="0" right="0" top="1.75" bottom="0.75" header="1.25" footer="0"/>
  <pageSetup orientation="landscape" horizontalDpi="300" verticalDpi="300" r:id="rId1"/>
  <headerFooter alignWithMargins="0">
    <oddHeader>&amp;L&amp;"Arial Black,Regular"2022 GENERAL&amp;C&amp;"Arial Black,Regular"&amp;16  TOWN OF GREENBURGH - TOWN JUSTICE&amp;R&amp;"Arial Black,Regular"&amp;P OF 630</oddHeader>
  </headerFooter>
  <rowBreaks count="1" manualBreakCount="1">
    <brk id="70"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G7"/>
  <sheetViews>
    <sheetView topLeftCell="A2" zoomScaleNormal="100" workbookViewId="0">
      <selection activeCell="C6" sqref="C6"/>
    </sheetView>
  </sheetViews>
  <sheetFormatPr defaultRowHeight="13.2" x14ac:dyDescent="0.25"/>
  <cols>
    <col min="1" max="1" width="21.5546875" bestFit="1" customWidth="1"/>
  </cols>
  <sheetData>
    <row r="1" spans="1:7" ht="13.8" x14ac:dyDescent="0.3">
      <c r="A1" s="1" t="s">
        <v>663</v>
      </c>
      <c r="B1" s="2"/>
      <c r="C1" s="2" t="s">
        <v>684</v>
      </c>
      <c r="D1" s="2" t="s">
        <v>982</v>
      </c>
      <c r="E1" s="3"/>
      <c r="F1" s="3"/>
      <c r="G1" s="3"/>
    </row>
    <row r="2" spans="1:7" ht="94.2" customHeight="1" thickBot="1" x14ac:dyDescent="0.3">
      <c r="A2" s="4"/>
      <c r="B2" s="5" t="s">
        <v>665</v>
      </c>
      <c r="C2" s="5" t="s">
        <v>1088</v>
      </c>
      <c r="D2" s="5" t="s">
        <v>984</v>
      </c>
      <c r="E2" s="5" t="s">
        <v>666</v>
      </c>
      <c r="F2" s="5" t="s">
        <v>667</v>
      </c>
      <c r="G2" s="5" t="s">
        <v>668</v>
      </c>
    </row>
    <row r="3" spans="1:7" x14ac:dyDescent="0.25">
      <c r="A3" t="str">
        <f>VLOOKUP(B3,KEY,3,FALSE)</f>
        <v>Town of Greenburgh - 24</v>
      </c>
      <c r="B3" s="11">
        <v>40024</v>
      </c>
      <c r="C3" s="11">
        <v>447</v>
      </c>
      <c r="D3" s="11">
        <v>1</v>
      </c>
      <c r="E3" s="11">
        <f>SUM(C3:D3)</f>
        <v>448</v>
      </c>
      <c r="F3" s="11">
        <f>SUM(G3-E3)</f>
        <v>199</v>
      </c>
      <c r="G3" s="11">
        <f>VLOOKUP(B3,KEY,2,FALSE)</f>
        <v>647</v>
      </c>
    </row>
    <row r="4" spans="1:7" x14ac:dyDescent="0.25">
      <c r="A4" t="str">
        <f>VLOOKUP(B4,KEY,3,FALSE)</f>
        <v>Town of Greenburgh - 25</v>
      </c>
      <c r="B4" s="11">
        <v>40025</v>
      </c>
      <c r="C4" s="11">
        <v>410</v>
      </c>
      <c r="D4" s="11">
        <v>1</v>
      </c>
      <c r="E4" s="11">
        <f>SUM(C4:D4)</f>
        <v>411</v>
      </c>
      <c r="F4" s="11">
        <f>SUM(G4-E4)</f>
        <v>145</v>
      </c>
      <c r="G4" s="11">
        <f>VLOOKUP(B4,KEY,2,FALSE)</f>
        <v>556</v>
      </c>
    </row>
    <row r="5" spans="1:7" x14ac:dyDescent="0.25">
      <c r="A5" t="str">
        <f>VLOOKUP(B5,KEY,3,FALSE)</f>
        <v>Town of Greenburgh - 53</v>
      </c>
      <c r="B5" s="11">
        <v>40053</v>
      </c>
      <c r="C5" s="11">
        <v>363</v>
      </c>
      <c r="D5" s="11">
        <v>0</v>
      </c>
      <c r="E5" s="11">
        <f>SUM(C5:D5)</f>
        <v>363</v>
      </c>
      <c r="F5" s="11">
        <f>SUM(G5-E5)</f>
        <v>116</v>
      </c>
      <c r="G5" s="11">
        <f>VLOOKUP(B5,KEY,2,FALSE)</f>
        <v>479</v>
      </c>
    </row>
    <row r="6" spans="1:7" ht="13.8" thickBot="1" x14ac:dyDescent="0.3">
      <c r="A6" s="18" t="str">
        <f>VLOOKUP(B6,KEY,3,FALSE)</f>
        <v>Town of Greenburgh - 54</v>
      </c>
      <c r="B6" s="19">
        <v>40054</v>
      </c>
      <c r="C6" s="19">
        <v>213</v>
      </c>
      <c r="D6" s="19">
        <v>0</v>
      </c>
      <c r="E6" s="19">
        <f>SUM(C6:D6)</f>
        <v>213</v>
      </c>
      <c r="F6" s="19">
        <f>SUM(G6-E6)</f>
        <v>97</v>
      </c>
      <c r="G6" s="19">
        <f>VLOOKUP(B6,KEY,2,FALSE)</f>
        <v>310</v>
      </c>
    </row>
    <row r="7" spans="1:7" x14ac:dyDescent="0.25">
      <c r="B7" s="11" t="s">
        <v>977</v>
      </c>
      <c r="C7" s="11">
        <f>SUM(C3:C6)</f>
        <v>1433</v>
      </c>
      <c r="D7" s="11">
        <f>SUM(D3:D6)</f>
        <v>2</v>
      </c>
      <c r="E7" s="11">
        <f>SUM(E3:E6)</f>
        <v>1435</v>
      </c>
      <c r="F7" s="11">
        <f>SUM(F3:F6)</f>
        <v>557</v>
      </c>
      <c r="G7" s="11">
        <f>SUM(G3:G6)</f>
        <v>1992</v>
      </c>
    </row>
  </sheetData>
  <pageMargins left="0" right="0" top="1.75" bottom="0.75" header="1.25" footer="0"/>
  <pageSetup orientation="landscape" horizontalDpi="300" verticalDpi="300" r:id="rId1"/>
  <headerFooter alignWithMargins="0">
    <oddHeader>&amp;L&amp;"Arial Black,Regular"2022 GENERAL&amp;C&amp;"Arial Black,Regular"&amp;16  VILLAGE OF ARDSLEY - VILLAGE JUSTICE&amp;R&amp;"Arial Black,Regular"&amp;P OF 630</oddHead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7"/>
  <sheetViews>
    <sheetView topLeftCell="A3" zoomScaleNormal="100" workbookViewId="0">
      <selection activeCell="C6" sqref="C6"/>
    </sheetView>
  </sheetViews>
  <sheetFormatPr defaultRowHeight="13.2" x14ac:dyDescent="0.25"/>
  <cols>
    <col min="1" max="1" width="21.5546875" bestFit="1" customWidth="1"/>
  </cols>
  <sheetData>
    <row r="1" spans="1:8" ht="13.8" x14ac:dyDescent="0.3">
      <c r="A1" s="1" t="s">
        <v>663</v>
      </c>
      <c r="B1" s="2"/>
      <c r="C1" s="2" t="s">
        <v>684</v>
      </c>
      <c r="D1" s="2" t="s">
        <v>684</v>
      </c>
      <c r="E1" s="2" t="s">
        <v>982</v>
      </c>
      <c r="F1" s="3"/>
      <c r="G1" s="3"/>
      <c r="H1" s="3"/>
    </row>
    <row r="2" spans="1:8" ht="112.2" customHeight="1" thickBot="1" x14ac:dyDescent="0.3">
      <c r="A2" s="4"/>
      <c r="B2" s="5" t="s">
        <v>665</v>
      </c>
      <c r="C2" s="5" t="s">
        <v>1089</v>
      </c>
      <c r="D2" s="5" t="s">
        <v>1090</v>
      </c>
      <c r="E2" s="5" t="s">
        <v>984</v>
      </c>
      <c r="F2" s="5" t="s">
        <v>666</v>
      </c>
      <c r="G2" s="5" t="s">
        <v>667</v>
      </c>
      <c r="H2" s="5" t="s">
        <v>668</v>
      </c>
    </row>
    <row r="3" spans="1:8" x14ac:dyDescent="0.25">
      <c r="A3" t="str">
        <f>VLOOKUP(B3,KEY,3,FALSE)</f>
        <v>Town of Greenburgh - 24</v>
      </c>
      <c r="B3" s="11">
        <v>40024</v>
      </c>
      <c r="C3" s="11">
        <v>444</v>
      </c>
      <c r="D3" s="11">
        <v>414</v>
      </c>
      <c r="E3" s="11">
        <v>4</v>
      </c>
      <c r="F3" s="11">
        <f>SUM(C3:E3)</f>
        <v>862</v>
      </c>
      <c r="G3" s="11">
        <f>SUM(H3-F3)</f>
        <v>432</v>
      </c>
      <c r="H3" s="11">
        <f>VLOOKUP(B3,KEY,2,FALSE)*2</f>
        <v>1294</v>
      </c>
    </row>
    <row r="4" spans="1:8" x14ac:dyDescent="0.25">
      <c r="A4" t="str">
        <f>VLOOKUP(B4,KEY,3,FALSE)</f>
        <v>Town of Greenburgh - 25</v>
      </c>
      <c r="B4" s="11">
        <v>40025</v>
      </c>
      <c r="C4" s="11">
        <v>395</v>
      </c>
      <c r="D4" s="11">
        <v>356</v>
      </c>
      <c r="E4" s="11">
        <v>5</v>
      </c>
      <c r="F4" s="11">
        <f>SUM(C4:E4)</f>
        <v>756</v>
      </c>
      <c r="G4" s="11">
        <f>SUM(H4-F4)</f>
        <v>356</v>
      </c>
      <c r="H4" s="11">
        <f>VLOOKUP(B4,KEY,2,FALSE)*2</f>
        <v>1112</v>
      </c>
    </row>
    <row r="5" spans="1:8" x14ac:dyDescent="0.25">
      <c r="A5" t="str">
        <f>VLOOKUP(B5,KEY,3,FALSE)</f>
        <v>Town of Greenburgh - 53</v>
      </c>
      <c r="B5" s="11">
        <v>40053</v>
      </c>
      <c r="C5" s="11">
        <v>364</v>
      </c>
      <c r="D5" s="11">
        <v>293</v>
      </c>
      <c r="E5" s="11">
        <v>13</v>
      </c>
      <c r="F5" s="11">
        <f>SUM(C5:E5)</f>
        <v>670</v>
      </c>
      <c r="G5" s="11">
        <f>SUM(H5-F5)</f>
        <v>288</v>
      </c>
      <c r="H5" s="11">
        <f>VLOOKUP(B5,KEY,2,FALSE)*2</f>
        <v>958</v>
      </c>
    </row>
    <row r="6" spans="1:8" ht="13.8" thickBot="1" x14ac:dyDescent="0.3">
      <c r="A6" s="18" t="str">
        <f>VLOOKUP(B6,KEY,3,FALSE)</f>
        <v>Town of Greenburgh - 54</v>
      </c>
      <c r="B6" s="19">
        <v>40054</v>
      </c>
      <c r="C6" s="19">
        <v>199</v>
      </c>
      <c r="D6" s="19">
        <v>169</v>
      </c>
      <c r="E6" s="19">
        <v>5</v>
      </c>
      <c r="F6" s="19">
        <f>SUM(C6:E6)</f>
        <v>373</v>
      </c>
      <c r="G6" s="19">
        <f>SUM(H6-F6)</f>
        <v>247</v>
      </c>
      <c r="H6" s="19">
        <f>VLOOKUP(B6,KEY,2,FALSE)*2</f>
        <v>620</v>
      </c>
    </row>
    <row r="7" spans="1:8" x14ac:dyDescent="0.25">
      <c r="B7" s="11" t="s">
        <v>977</v>
      </c>
      <c r="C7" s="11">
        <f t="shared" ref="C7:H7" si="0">SUM(C3:C6)</f>
        <v>1402</v>
      </c>
      <c r="D7" s="11">
        <f t="shared" si="0"/>
        <v>1232</v>
      </c>
      <c r="E7" s="11">
        <f t="shared" si="0"/>
        <v>27</v>
      </c>
      <c r="F7" s="11">
        <f t="shared" si="0"/>
        <v>2661</v>
      </c>
      <c r="G7" s="11">
        <f t="shared" si="0"/>
        <v>1323</v>
      </c>
      <c r="H7" s="11">
        <f t="shared" si="0"/>
        <v>3984</v>
      </c>
    </row>
  </sheetData>
  <customSheetViews>
    <customSheetView guid="{21F6F7E7-9A75-4345-9750-5E0B3659CEC9}" showRuler="0">
      <selection activeCell="F3" sqref="F3"/>
      <pageMargins left="0" right="0" top="1.75" bottom="0" header="1.25" footer="0.75"/>
      <pageSetup orientation="landscape" r:id="rId1"/>
      <headerFooter alignWithMargins="0">
        <oddHeader>&amp;L&amp;"Arial Black,Regular"2008&amp;C&amp;"Arial Black,Regular"&amp;16TRUSTEE - VILLAGE OF ARDSLEY&amp;R&amp;"Arial Black,Regular"&amp;P OF &amp;N</oddHeader>
      </headerFooter>
    </customSheetView>
    <customSheetView guid="{953A518F-01B4-4B4A-96C2-DE2B3F25C938}" showRuler="0">
      <selection activeCell="F3" sqref="F3"/>
      <pageMargins left="0" right="0" top="1.75" bottom="0" header="1.25" footer="0.75"/>
      <pageSetup orientation="landscape" r:id="rId2"/>
      <headerFooter alignWithMargins="0">
        <oddHeader>&amp;L&amp;"Arial Black,Regular"2008&amp;C&amp;"Arial Black,Regular"&amp;16TRUSTEE - VILLAGE OF ARDSLEY&amp;R&amp;"Arial Black,Regular"&amp;P OF &amp;N</oddHeader>
      </headerFooter>
    </customSheetView>
    <customSheetView guid="{ECF63988-E563-49ED-820F-97C798C1C961}" showPageBreaks="1" showRuler="0">
      <selection activeCell="F3" sqref="F3"/>
      <pageMargins left="0" right="0" top="1.75" bottom="0" header="1.25" footer="0.75"/>
      <pageSetup orientation="landscape" r:id="rId3"/>
      <headerFooter alignWithMargins="0">
        <oddHeader>&amp;L&amp;"Arial Black,Regular"2008&amp;C&amp;"Arial Black,Regular"&amp;16TRUSTEE - VILLAGE OF ARDSLEY&amp;R&amp;"Arial Black,Regular"&amp;P OF &amp;N</oddHeader>
      </headerFooter>
    </customSheetView>
    <customSheetView guid="{4E2DE85C-C13E-4014-8E0F-42F2EAA57FE2}" showPageBreaks="1" showRuler="0">
      <selection activeCell="K4" sqref="K4"/>
      <pageMargins left="0" right="0" top="1.75" bottom="0" header="1.25" footer="0.75"/>
      <pageSetup orientation="landscape" r:id="rId4"/>
      <headerFooter alignWithMargins="0">
        <oddHeader>&amp;L&amp;"Arial Black,Regular"2008&amp;C&amp;"Arial Black,Regular"&amp;16TRUSTEE - VILLAGE OF ARDSLEY&amp;R&amp;"Arial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ARDSLEY - VILLAGE TRUSTEE&amp;R&amp;"Arial Black,Regular"&amp;P OF 630</oddHead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I12"/>
  <sheetViews>
    <sheetView topLeftCell="A3" zoomScaleNormal="100" workbookViewId="0">
      <selection activeCell="C6" sqref="C6"/>
    </sheetView>
  </sheetViews>
  <sheetFormatPr defaultRowHeight="13.2" x14ac:dyDescent="0.25"/>
  <cols>
    <col min="1" max="1" width="21.5546875" bestFit="1" customWidth="1"/>
    <col min="3" max="6" width="8.44140625" customWidth="1"/>
    <col min="7" max="9" width="7.6640625" customWidth="1"/>
  </cols>
  <sheetData>
    <row r="1" spans="1:9" ht="13.8" x14ac:dyDescent="0.3">
      <c r="A1" s="1" t="s">
        <v>663</v>
      </c>
      <c r="B1" s="2"/>
      <c r="C1" s="2" t="s">
        <v>684</v>
      </c>
      <c r="D1" s="2" t="s">
        <v>684</v>
      </c>
      <c r="E1" s="2" t="s">
        <v>684</v>
      </c>
      <c r="F1" s="2" t="s">
        <v>982</v>
      </c>
      <c r="G1" s="3"/>
      <c r="H1" s="3"/>
      <c r="I1" s="3"/>
    </row>
    <row r="2" spans="1:9" ht="164.4" customHeight="1" thickBot="1" x14ac:dyDescent="0.3">
      <c r="A2" s="4"/>
      <c r="B2" s="5" t="s">
        <v>665</v>
      </c>
      <c r="C2" s="5" t="s">
        <v>1091</v>
      </c>
      <c r="D2" s="5" t="s">
        <v>1092</v>
      </c>
      <c r="E2" s="5" t="s">
        <v>1093</v>
      </c>
      <c r="F2" s="5" t="s">
        <v>984</v>
      </c>
      <c r="G2" s="5" t="s">
        <v>666</v>
      </c>
      <c r="H2" s="5" t="s">
        <v>667</v>
      </c>
      <c r="I2" s="5" t="s">
        <v>668</v>
      </c>
    </row>
    <row r="3" spans="1:9" x14ac:dyDescent="0.25">
      <c r="A3" t="str">
        <f t="shared" ref="A3:A11" si="0">VLOOKUP(B3,KEY,3,FALSE)</f>
        <v>Town of Greenburgh - 12</v>
      </c>
      <c r="B3" s="11">
        <v>40012</v>
      </c>
      <c r="C3" s="11">
        <v>255</v>
      </c>
      <c r="D3" s="11">
        <v>250</v>
      </c>
      <c r="E3" s="11">
        <v>253</v>
      </c>
      <c r="F3" s="11">
        <v>3</v>
      </c>
      <c r="G3" s="11">
        <f>SUM(C3:F3)</f>
        <v>761</v>
      </c>
      <c r="H3" s="11">
        <f>SUM(I3-G3)</f>
        <v>574</v>
      </c>
      <c r="I3" s="11">
        <f t="shared" ref="I3:I11" si="1">VLOOKUP(B3,KEY,2,FALSE)*3</f>
        <v>1335</v>
      </c>
    </row>
    <row r="4" spans="1:9" x14ac:dyDescent="0.25">
      <c r="A4" t="str">
        <f t="shared" si="0"/>
        <v>Town of Greenburgh - 13</v>
      </c>
      <c r="B4" s="11">
        <v>40013</v>
      </c>
      <c r="C4" s="11">
        <v>528</v>
      </c>
      <c r="D4" s="11">
        <v>485</v>
      </c>
      <c r="E4" s="11">
        <v>496</v>
      </c>
      <c r="F4" s="11">
        <v>8</v>
      </c>
      <c r="G4" s="11">
        <f t="shared" ref="G4:G11" si="2">SUM(C4:F4)</f>
        <v>1517</v>
      </c>
      <c r="H4" s="11">
        <f t="shared" ref="H4:H11" si="3">SUM(I4-G4)</f>
        <v>898</v>
      </c>
      <c r="I4" s="11">
        <f t="shared" si="1"/>
        <v>2415</v>
      </c>
    </row>
    <row r="5" spans="1:9" x14ac:dyDescent="0.25">
      <c r="A5" t="str">
        <f t="shared" si="0"/>
        <v>Town of Greenburgh - 14</v>
      </c>
      <c r="B5" s="11">
        <v>40014</v>
      </c>
      <c r="C5" s="11">
        <v>344</v>
      </c>
      <c r="D5" s="11">
        <v>333</v>
      </c>
      <c r="E5" s="11">
        <v>336</v>
      </c>
      <c r="F5" s="11">
        <v>0</v>
      </c>
      <c r="G5" s="11">
        <f t="shared" si="2"/>
        <v>1013</v>
      </c>
      <c r="H5" s="11">
        <f t="shared" si="3"/>
        <v>286</v>
      </c>
      <c r="I5" s="11">
        <f t="shared" si="1"/>
        <v>1299</v>
      </c>
    </row>
    <row r="6" spans="1:9" x14ac:dyDescent="0.25">
      <c r="A6" t="str">
        <f t="shared" si="0"/>
        <v>Town of Greenburgh - 15</v>
      </c>
      <c r="B6" s="11">
        <v>40015</v>
      </c>
      <c r="C6" s="11">
        <v>371</v>
      </c>
      <c r="D6" s="11">
        <v>357</v>
      </c>
      <c r="E6" s="11">
        <v>366</v>
      </c>
      <c r="F6" s="11">
        <v>4</v>
      </c>
      <c r="G6" s="11">
        <f t="shared" si="2"/>
        <v>1098</v>
      </c>
      <c r="H6" s="11">
        <f t="shared" si="3"/>
        <v>324</v>
      </c>
      <c r="I6" s="11">
        <f t="shared" si="1"/>
        <v>1422</v>
      </c>
    </row>
    <row r="7" spans="1:9" x14ac:dyDescent="0.25">
      <c r="A7" t="str">
        <f t="shared" si="0"/>
        <v>Town of Greenburgh - 16</v>
      </c>
      <c r="B7" s="11">
        <v>40016</v>
      </c>
      <c r="C7" s="11">
        <v>364</v>
      </c>
      <c r="D7" s="11">
        <v>350</v>
      </c>
      <c r="E7" s="11">
        <v>354</v>
      </c>
      <c r="F7" s="11">
        <v>8</v>
      </c>
      <c r="G7" s="11">
        <f t="shared" si="2"/>
        <v>1076</v>
      </c>
      <c r="H7" s="11">
        <f t="shared" si="3"/>
        <v>541</v>
      </c>
      <c r="I7" s="11">
        <f t="shared" si="1"/>
        <v>1617</v>
      </c>
    </row>
    <row r="8" spans="1:9" x14ac:dyDescent="0.25">
      <c r="A8" t="str">
        <f t="shared" si="0"/>
        <v>Town of Greenburgh - 17</v>
      </c>
      <c r="B8" s="11">
        <v>40017</v>
      </c>
      <c r="C8" s="11">
        <v>292</v>
      </c>
      <c r="D8" s="11">
        <v>269</v>
      </c>
      <c r="E8" s="11">
        <v>278</v>
      </c>
      <c r="F8" s="11">
        <v>8</v>
      </c>
      <c r="G8" s="11">
        <f t="shared" si="2"/>
        <v>847</v>
      </c>
      <c r="H8" s="11">
        <f t="shared" si="3"/>
        <v>482</v>
      </c>
      <c r="I8" s="11">
        <f t="shared" si="1"/>
        <v>1329</v>
      </c>
    </row>
    <row r="9" spans="1:9" x14ac:dyDescent="0.25">
      <c r="A9" t="str">
        <f t="shared" si="0"/>
        <v>Town of Greenburgh - 58</v>
      </c>
      <c r="B9" s="11">
        <v>40058</v>
      </c>
      <c r="C9" s="11">
        <v>399</v>
      </c>
      <c r="D9" s="11">
        <v>368</v>
      </c>
      <c r="E9" s="11">
        <v>364</v>
      </c>
      <c r="F9" s="11">
        <v>1</v>
      </c>
      <c r="G9" s="11">
        <f t="shared" si="2"/>
        <v>1132</v>
      </c>
      <c r="H9" s="11">
        <f t="shared" si="3"/>
        <v>626</v>
      </c>
      <c r="I9" s="11">
        <f t="shared" si="1"/>
        <v>1758</v>
      </c>
    </row>
    <row r="10" spans="1:9" x14ac:dyDescent="0.25">
      <c r="A10" t="str">
        <f t="shared" si="0"/>
        <v>Town of Greenburgh - 65</v>
      </c>
      <c r="B10" s="11">
        <v>40065</v>
      </c>
      <c r="C10" s="11">
        <v>330</v>
      </c>
      <c r="D10" s="11">
        <v>314</v>
      </c>
      <c r="E10" s="11">
        <v>312</v>
      </c>
      <c r="F10" s="11">
        <v>7</v>
      </c>
      <c r="G10" s="11">
        <f t="shared" si="2"/>
        <v>963</v>
      </c>
      <c r="H10" s="11">
        <f t="shared" si="3"/>
        <v>597</v>
      </c>
      <c r="I10" s="11">
        <f t="shared" si="1"/>
        <v>1560</v>
      </c>
    </row>
    <row r="11" spans="1:9" ht="13.8" thickBot="1" x14ac:dyDescent="0.3">
      <c r="A11" s="18" t="str">
        <f t="shared" si="0"/>
        <v>Town of Greenburgh - 80</v>
      </c>
      <c r="B11" s="19">
        <v>40080</v>
      </c>
      <c r="C11" s="19">
        <v>171</v>
      </c>
      <c r="D11" s="19">
        <v>155</v>
      </c>
      <c r="E11" s="19">
        <v>159</v>
      </c>
      <c r="F11" s="19">
        <v>0</v>
      </c>
      <c r="G11" s="19">
        <f t="shared" si="2"/>
        <v>485</v>
      </c>
      <c r="H11" s="19">
        <f t="shared" si="3"/>
        <v>193</v>
      </c>
      <c r="I11" s="19">
        <f t="shared" si="1"/>
        <v>678</v>
      </c>
    </row>
    <row r="12" spans="1:9" x14ac:dyDescent="0.25">
      <c r="B12" s="11" t="s">
        <v>977</v>
      </c>
      <c r="C12" s="11">
        <f>SUM(C3:C11)</f>
        <v>3054</v>
      </c>
      <c r="D12" s="11">
        <f t="shared" ref="D12:I12" si="4">SUM(D3:D11)</f>
        <v>2881</v>
      </c>
      <c r="E12" s="11">
        <f t="shared" si="4"/>
        <v>2918</v>
      </c>
      <c r="F12" s="11">
        <f t="shared" si="4"/>
        <v>39</v>
      </c>
      <c r="G12" s="11">
        <f t="shared" si="4"/>
        <v>8892</v>
      </c>
      <c r="H12" s="11">
        <f t="shared" si="4"/>
        <v>4521</v>
      </c>
      <c r="I12" s="11">
        <f t="shared" si="4"/>
        <v>13413</v>
      </c>
    </row>
  </sheetData>
  <customSheetViews>
    <customSheetView guid="{21F6F7E7-9A75-4345-9750-5E0B3659CEC9}" showRuler="0">
      <selection activeCell="F1" sqref="F1"/>
      <pageMargins left="0" right="0" top="1.75" bottom="0" header="1.25" footer="0.75"/>
      <pageSetup orientation="landscape" r:id="rId1"/>
      <headerFooter alignWithMargins="0">
        <oddHeader>&amp;L&amp;"Arial Black,Regular"2008&amp;C&amp;"Arial Black,Regular"&amp;16TRUSTEE - VILLAGE OF DOBBS FERRY&amp;R&amp;"Arial Black,Regular"&amp;P OF &amp;N</oddHeader>
      </headerFooter>
    </customSheetView>
    <customSheetView guid="{953A518F-01B4-4B4A-96C2-DE2B3F25C938}" showRuler="0">
      <selection activeCell="F1" sqref="F1"/>
      <pageMargins left="0" right="0" top="1.75" bottom="0" header="1.25" footer="0.75"/>
      <pageSetup orientation="landscape" r:id="rId2"/>
      <headerFooter alignWithMargins="0">
        <oddHeader>&amp;L&amp;"Arial Black,Regular"2008&amp;C&amp;"Arial Black,Regular"&amp;16TRUSTEE - VILLAGE OF DOBBS FERRY&amp;R&amp;"Arial Black,Regular"&amp;P OF &amp;N</oddHeader>
      </headerFooter>
    </customSheetView>
    <customSheetView guid="{ECF63988-E563-49ED-820F-97C798C1C961}" showPageBreaks="1" showRuler="0">
      <selection activeCell="F1" sqref="F1"/>
      <pageMargins left="0" right="0" top="1.75" bottom="0" header="1.25" footer="0.75"/>
      <pageSetup orientation="landscape" r:id="rId3"/>
      <headerFooter alignWithMargins="0">
        <oddHeader>&amp;L&amp;"Arial Black,Regular"2008&amp;C&amp;"Arial Black,Regular"&amp;16TRUSTEE - VILLAGE OF DOBBS FERRY&amp;R&amp;"Arial Black,Regular"&amp;P OF &amp;N</oddHeader>
      </headerFooter>
    </customSheetView>
    <customSheetView guid="{4E2DE85C-C13E-4014-8E0F-42F2EAA57FE2}" showPageBreaks="1" showRuler="0" topLeftCell="A3">
      <selection activeCell="P16" sqref="P16"/>
      <pageMargins left="0" right="0" top="1.75" bottom="0" header="1.25" footer="0.75"/>
      <pageSetup orientation="landscape" r:id="rId4"/>
      <headerFooter alignWithMargins="0">
        <oddHeader>&amp;L&amp;"Arial Black,Regular"2008&amp;C&amp;"Arial Black,Regular"&amp;16TRUSTEE - VILLAGE OF DOBBS FERRY&amp;R&amp;"Arial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DOBBS FERRY - VILLAGE TRUSTEE&amp;R&amp;"Arial Black,Regular"&amp;P OF 630</oddHead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H9"/>
  <sheetViews>
    <sheetView topLeftCell="A3" zoomScaleNormal="100" workbookViewId="0">
      <selection activeCell="C6" sqref="C6"/>
    </sheetView>
  </sheetViews>
  <sheetFormatPr defaultRowHeight="13.2" x14ac:dyDescent="0.25"/>
  <cols>
    <col min="1" max="1" width="21.5546875" bestFit="1" customWidth="1"/>
    <col min="3" max="8" width="7.6640625" customWidth="1"/>
  </cols>
  <sheetData>
    <row r="1" spans="1:8" ht="13.8" x14ac:dyDescent="0.3">
      <c r="A1" s="1" t="s">
        <v>663</v>
      </c>
      <c r="B1" s="2"/>
      <c r="C1" s="2" t="s">
        <v>684</v>
      </c>
      <c r="D1" s="2" t="s">
        <v>684</v>
      </c>
      <c r="E1" s="2" t="s">
        <v>982</v>
      </c>
      <c r="F1" s="3"/>
      <c r="G1" s="3"/>
      <c r="H1" s="3"/>
    </row>
    <row r="2" spans="1:8" ht="133.94999999999999" customHeight="1" thickBot="1" x14ac:dyDescent="0.3">
      <c r="A2" s="4"/>
      <c r="B2" s="5" t="s">
        <v>665</v>
      </c>
      <c r="C2" s="5" t="s">
        <v>1094</v>
      </c>
      <c r="D2" s="5" t="s">
        <v>1011</v>
      </c>
      <c r="E2" s="5" t="s">
        <v>984</v>
      </c>
      <c r="F2" s="5" t="s">
        <v>666</v>
      </c>
      <c r="G2" s="5" t="s">
        <v>667</v>
      </c>
      <c r="H2" s="5" t="s">
        <v>668</v>
      </c>
    </row>
    <row r="3" spans="1:8" x14ac:dyDescent="0.25">
      <c r="A3" t="str">
        <f t="shared" ref="A3:A8" si="0">VLOOKUP(B3,KEY,3,FALSE)</f>
        <v>Town of Greenburgh - 8</v>
      </c>
      <c r="B3" s="11">
        <v>40008</v>
      </c>
      <c r="C3" s="11">
        <v>384</v>
      </c>
      <c r="D3" s="11">
        <v>374</v>
      </c>
      <c r="E3" s="11">
        <v>5</v>
      </c>
      <c r="F3" s="11">
        <f t="shared" ref="F3:F8" si="1">SUM(C3:E3)</f>
        <v>763</v>
      </c>
      <c r="G3" s="11">
        <f t="shared" ref="G3:G8" si="2">SUM(H3-F3)</f>
        <v>339</v>
      </c>
      <c r="H3" s="11">
        <f t="shared" ref="H3:H8" si="3">VLOOKUP(B3,KEY,2,FALSE)*2</f>
        <v>1102</v>
      </c>
    </row>
    <row r="4" spans="1:8" x14ac:dyDescent="0.25">
      <c r="A4" t="str">
        <f t="shared" si="0"/>
        <v>Town of Greenburgh - 9</v>
      </c>
      <c r="B4" s="11">
        <v>40009</v>
      </c>
      <c r="C4" s="11">
        <v>372</v>
      </c>
      <c r="D4" s="11">
        <v>373</v>
      </c>
      <c r="E4" s="11">
        <v>2</v>
      </c>
      <c r="F4" s="11">
        <f t="shared" si="1"/>
        <v>747</v>
      </c>
      <c r="G4" s="11">
        <f t="shared" si="2"/>
        <v>305</v>
      </c>
      <c r="H4" s="11">
        <f t="shared" si="3"/>
        <v>1052</v>
      </c>
    </row>
    <row r="5" spans="1:8" x14ac:dyDescent="0.25">
      <c r="A5" t="str">
        <f t="shared" si="0"/>
        <v>Town of Greenburgh - 10</v>
      </c>
      <c r="B5" s="11">
        <v>40010</v>
      </c>
      <c r="C5" s="11">
        <v>429</v>
      </c>
      <c r="D5" s="11">
        <v>430</v>
      </c>
      <c r="E5" s="11">
        <v>1</v>
      </c>
      <c r="F5" s="11">
        <f t="shared" si="1"/>
        <v>860</v>
      </c>
      <c r="G5" s="11">
        <f t="shared" si="2"/>
        <v>452</v>
      </c>
      <c r="H5" s="11">
        <f t="shared" si="3"/>
        <v>1312</v>
      </c>
    </row>
    <row r="6" spans="1:8" x14ac:dyDescent="0.25">
      <c r="A6" t="str">
        <f t="shared" si="0"/>
        <v>Town of Greenburgh - 11</v>
      </c>
      <c r="B6" s="11">
        <v>40011</v>
      </c>
      <c r="C6" s="11">
        <v>209</v>
      </c>
      <c r="D6" s="11">
        <v>211</v>
      </c>
      <c r="E6" s="11">
        <v>0</v>
      </c>
      <c r="F6" s="11">
        <f t="shared" si="1"/>
        <v>420</v>
      </c>
      <c r="G6" s="11">
        <f t="shared" si="2"/>
        <v>142</v>
      </c>
      <c r="H6" s="11">
        <f t="shared" si="3"/>
        <v>562</v>
      </c>
    </row>
    <row r="7" spans="1:8" x14ac:dyDescent="0.25">
      <c r="A7" t="str">
        <f t="shared" si="0"/>
        <v>Town of Greenburgh - 60</v>
      </c>
      <c r="B7" s="11">
        <v>40060</v>
      </c>
      <c r="C7" s="11">
        <v>372</v>
      </c>
      <c r="D7" s="11">
        <v>373</v>
      </c>
      <c r="E7" s="11">
        <v>3</v>
      </c>
      <c r="F7" s="11">
        <f t="shared" si="1"/>
        <v>748</v>
      </c>
      <c r="G7" s="11">
        <f t="shared" si="2"/>
        <v>210</v>
      </c>
      <c r="H7" s="11">
        <f t="shared" si="3"/>
        <v>958</v>
      </c>
    </row>
    <row r="8" spans="1:8" ht="13.8" thickBot="1" x14ac:dyDescent="0.3">
      <c r="A8" s="18" t="str">
        <f t="shared" si="0"/>
        <v>Town of Greenburgh - 79</v>
      </c>
      <c r="B8" s="19">
        <v>40079</v>
      </c>
      <c r="C8" s="19">
        <v>528</v>
      </c>
      <c r="D8" s="19">
        <v>518</v>
      </c>
      <c r="E8" s="19">
        <v>4</v>
      </c>
      <c r="F8" s="19">
        <f t="shared" si="1"/>
        <v>1050</v>
      </c>
      <c r="G8" s="19">
        <f t="shared" si="2"/>
        <v>356</v>
      </c>
      <c r="H8" s="19">
        <f t="shared" si="3"/>
        <v>1406</v>
      </c>
    </row>
    <row r="9" spans="1:8" x14ac:dyDescent="0.25">
      <c r="B9" s="11" t="s">
        <v>977</v>
      </c>
      <c r="C9" s="11">
        <f t="shared" ref="C9:H9" si="4">SUM(C3:C8)</f>
        <v>2294</v>
      </c>
      <c r="D9" s="11">
        <f t="shared" si="4"/>
        <v>2279</v>
      </c>
      <c r="E9" s="11">
        <f t="shared" si="4"/>
        <v>15</v>
      </c>
      <c r="F9" s="11">
        <f t="shared" si="4"/>
        <v>4588</v>
      </c>
      <c r="G9" s="11">
        <f t="shared" si="4"/>
        <v>1804</v>
      </c>
      <c r="H9" s="11">
        <f t="shared" si="4"/>
        <v>6392</v>
      </c>
    </row>
  </sheetData>
  <pageMargins left="0" right="0" top="1.75" bottom="0.75" header="1.25" footer="0"/>
  <pageSetup orientation="landscape" horizontalDpi="300" verticalDpi="300" r:id="rId1"/>
  <headerFooter alignWithMargins="0">
    <oddHeader>&amp;L&amp;"Arial Black,Regular"2022 GENERAL&amp;C&amp;"Arial Black,Regular"&amp;16VILLAGE OF IRVINGTON - VILLAGE TRUSTEE&amp;R&amp;"Arial Black,Regular"&amp;P OF 630</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3" zoomScaleNormal="100" workbookViewId="0">
      <selection activeCell="C6" sqref="C6"/>
    </sheetView>
  </sheetViews>
  <sheetFormatPr defaultRowHeight="13.2" x14ac:dyDescent="0.25"/>
  <cols>
    <col min="1" max="1" width="21.5546875" bestFit="1" customWidth="1"/>
    <col min="3" max="9" width="7.6640625" customWidth="1"/>
  </cols>
  <sheetData>
    <row r="1" spans="1:9" ht="13.8" x14ac:dyDescent="0.3">
      <c r="A1" s="1" t="s">
        <v>663</v>
      </c>
      <c r="B1" s="2"/>
      <c r="C1" s="2" t="s">
        <v>684</v>
      </c>
      <c r="D1" s="2" t="s">
        <v>684</v>
      </c>
      <c r="E1" s="2" t="s">
        <v>684</v>
      </c>
      <c r="F1" s="2" t="s">
        <v>982</v>
      </c>
      <c r="G1" s="3"/>
      <c r="H1" s="3"/>
      <c r="I1" s="3"/>
    </row>
    <row r="2" spans="1:9" ht="113.4" customHeight="1" thickBot="1" x14ac:dyDescent="0.3">
      <c r="A2" s="4"/>
      <c r="B2" s="5" t="s">
        <v>665</v>
      </c>
      <c r="C2" s="5" t="s">
        <v>1095</v>
      </c>
      <c r="D2" s="5" t="s">
        <v>1096</v>
      </c>
      <c r="E2" s="5" t="s">
        <v>1097</v>
      </c>
      <c r="F2" s="5" t="s">
        <v>984</v>
      </c>
      <c r="G2" s="5" t="s">
        <v>666</v>
      </c>
      <c r="H2" s="5" t="s">
        <v>667</v>
      </c>
      <c r="I2" s="5" t="s">
        <v>668</v>
      </c>
    </row>
    <row r="3" spans="1:9" x14ac:dyDescent="0.25">
      <c r="A3" t="str">
        <f t="shared" ref="A3:A12" si="0">VLOOKUP(B3,KEY,3,FALSE)</f>
        <v>Town of Greenburgh - 1</v>
      </c>
      <c r="B3" s="11">
        <v>40001</v>
      </c>
      <c r="C3" s="11">
        <v>598</v>
      </c>
      <c r="D3" s="11">
        <v>561</v>
      </c>
      <c r="E3" s="11">
        <v>562</v>
      </c>
      <c r="F3" s="11">
        <v>4</v>
      </c>
      <c r="G3" s="11">
        <f t="shared" ref="G3:G12" si="1">SUM(C3:F3)</f>
        <v>1725</v>
      </c>
      <c r="H3" s="11">
        <f t="shared" ref="H3:H12" si="2">SUM(I3-G3)</f>
        <v>801</v>
      </c>
      <c r="I3" s="11">
        <f t="shared" ref="I3:I12" si="3">VLOOKUP(B3,KEY,2,FALSE)*3</f>
        <v>2526</v>
      </c>
    </row>
    <row r="4" spans="1:9" x14ac:dyDescent="0.25">
      <c r="A4" t="str">
        <f t="shared" si="0"/>
        <v>Town of Greenburgh - 2</v>
      </c>
      <c r="B4" s="11">
        <v>40002</v>
      </c>
      <c r="C4" s="11">
        <v>213</v>
      </c>
      <c r="D4" s="11">
        <v>207</v>
      </c>
      <c r="E4" s="11">
        <v>209</v>
      </c>
      <c r="F4" s="11">
        <v>0</v>
      </c>
      <c r="G4" s="11">
        <f t="shared" si="1"/>
        <v>629</v>
      </c>
      <c r="H4" s="11">
        <f t="shared" si="2"/>
        <v>220</v>
      </c>
      <c r="I4" s="11">
        <f t="shared" si="3"/>
        <v>849</v>
      </c>
    </row>
    <row r="5" spans="1:9" x14ac:dyDescent="0.25">
      <c r="A5" t="str">
        <f t="shared" si="0"/>
        <v>Town of Greenburgh - 3</v>
      </c>
      <c r="B5" s="11">
        <v>40003</v>
      </c>
      <c r="C5" s="11">
        <v>517</v>
      </c>
      <c r="D5" s="11">
        <v>509</v>
      </c>
      <c r="E5" s="11">
        <v>498</v>
      </c>
      <c r="F5" s="11">
        <v>4</v>
      </c>
      <c r="G5" s="11">
        <f t="shared" si="1"/>
        <v>1528</v>
      </c>
      <c r="H5" s="11">
        <f t="shared" si="2"/>
        <v>509</v>
      </c>
      <c r="I5" s="11">
        <f t="shared" si="3"/>
        <v>2037</v>
      </c>
    </row>
    <row r="6" spans="1:9" x14ac:dyDescent="0.25">
      <c r="A6" t="str">
        <f t="shared" si="0"/>
        <v>Town of Greenburgh - 4</v>
      </c>
      <c r="B6" s="11">
        <v>40004</v>
      </c>
      <c r="C6" s="11">
        <v>84</v>
      </c>
      <c r="D6" s="11">
        <v>77</v>
      </c>
      <c r="E6" s="11">
        <v>76</v>
      </c>
      <c r="F6" s="11">
        <v>1</v>
      </c>
      <c r="G6" s="11">
        <f t="shared" si="1"/>
        <v>238</v>
      </c>
      <c r="H6" s="11">
        <f t="shared" si="2"/>
        <v>95</v>
      </c>
      <c r="I6" s="11">
        <f t="shared" si="3"/>
        <v>333</v>
      </c>
    </row>
    <row r="7" spans="1:9" x14ac:dyDescent="0.25">
      <c r="A7" t="str">
        <f t="shared" si="0"/>
        <v>Town of Greenburgh - 5</v>
      </c>
      <c r="B7" s="11">
        <v>40005</v>
      </c>
      <c r="C7" s="11">
        <v>436</v>
      </c>
      <c r="D7" s="11">
        <v>429</v>
      </c>
      <c r="E7" s="11">
        <v>419</v>
      </c>
      <c r="F7" s="11">
        <v>5</v>
      </c>
      <c r="G7" s="11">
        <f t="shared" si="1"/>
        <v>1289</v>
      </c>
      <c r="H7" s="11">
        <f t="shared" si="2"/>
        <v>721</v>
      </c>
      <c r="I7" s="11">
        <f t="shared" si="3"/>
        <v>2010</v>
      </c>
    </row>
    <row r="8" spans="1:9" x14ac:dyDescent="0.25">
      <c r="A8" t="str">
        <f t="shared" si="0"/>
        <v>Town of Greenburgh - 6</v>
      </c>
      <c r="B8" s="11">
        <v>40006</v>
      </c>
      <c r="C8" s="11">
        <v>179</v>
      </c>
      <c r="D8" s="11">
        <v>173</v>
      </c>
      <c r="E8" s="11">
        <v>167</v>
      </c>
      <c r="F8" s="11">
        <v>1</v>
      </c>
      <c r="G8" s="11">
        <f t="shared" si="1"/>
        <v>520</v>
      </c>
      <c r="H8" s="11">
        <f t="shared" si="2"/>
        <v>257</v>
      </c>
      <c r="I8" s="11">
        <f t="shared" si="3"/>
        <v>777</v>
      </c>
    </row>
    <row r="9" spans="1:9" x14ac:dyDescent="0.25">
      <c r="A9" t="str">
        <f t="shared" si="0"/>
        <v>Town of Greenburgh - 7</v>
      </c>
      <c r="B9" s="11">
        <v>40007</v>
      </c>
      <c r="C9" s="11">
        <v>235</v>
      </c>
      <c r="D9" s="11">
        <v>229</v>
      </c>
      <c r="E9" s="11">
        <v>226</v>
      </c>
      <c r="F9" s="11">
        <v>1</v>
      </c>
      <c r="G9" s="11">
        <f t="shared" si="1"/>
        <v>691</v>
      </c>
      <c r="H9" s="11">
        <f t="shared" si="2"/>
        <v>545</v>
      </c>
      <c r="I9" s="11">
        <f t="shared" si="3"/>
        <v>1236</v>
      </c>
    </row>
    <row r="10" spans="1:9" x14ac:dyDescent="0.25">
      <c r="A10" t="str">
        <f t="shared" si="0"/>
        <v>Town of Greenburgh - 55</v>
      </c>
      <c r="B10" s="11">
        <v>40055</v>
      </c>
      <c r="C10" s="11">
        <v>292</v>
      </c>
      <c r="D10" s="11">
        <v>276</v>
      </c>
      <c r="E10" s="11">
        <v>276</v>
      </c>
      <c r="F10" s="11">
        <v>0</v>
      </c>
      <c r="G10" s="11">
        <f t="shared" si="1"/>
        <v>844</v>
      </c>
      <c r="H10" s="11">
        <f t="shared" si="2"/>
        <v>446</v>
      </c>
      <c r="I10" s="11">
        <f t="shared" si="3"/>
        <v>1290</v>
      </c>
    </row>
    <row r="11" spans="1:9" x14ac:dyDescent="0.25">
      <c r="A11" t="str">
        <f t="shared" si="0"/>
        <v>Town of Greenburgh - 74</v>
      </c>
      <c r="B11" s="11">
        <v>40074</v>
      </c>
      <c r="C11" s="11">
        <v>385</v>
      </c>
      <c r="D11" s="11">
        <v>380</v>
      </c>
      <c r="E11" s="11">
        <v>367</v>
      </c>
      <c r="F11" s="11">
        <v>5</v>
      </c>
      <c r="G11" s="11">
        <f t="shared" si="1"/>
        <v>1137</v>
      </c>
      <c r="H11" s="11">
        <f t="shared" si="2"/>
        <v>513</v>
      </c>
      <c r="I11" s="11">
        <f t="shared" si="3"/>
        <v>1650</v>
      </c>
    </row>
    <row r="12" spans="1:9" ht="13.8" thickBot="1" x14ac:dyDescent="0.3">
      <c r="A12" s="18" t="str">
        <f t="shared" si="0"/>
        <v>Town of Greenburgh - 76</v>
      </c>
      <c r="B12" s="19">
        <v>40076</v>
      </c>
      <c r="C12" s="19">
        <v>256</v>
      </c>
      <c r="D12" s="19">
        <v>256</v>
      </c>
      <c r="E12" s="19">
        <v>247</v>
      </c>
      <c r="F12" s="19">
        <v>1</v>
      </c>
      <c r="G12" s="19">
        <f t="shared" si="1"/>
        <v>760</v>
      </c>
      <c r="H12" s="19">
        <f t="shared" si="2"/>
        <v>344</v>
      </c>
      <c r="I12" s="19">
        <f t="shared" si="3"/>
        <v>1104</v>
      </c>
    </row>
    <row r="13" spans="1:9" x14ac:dyDescent="0.25">
      <c r="B13" s="11" t="s">
        <v>977</v>
      </c>
      <c r="C13" s="11">
        <f>SUM(C3:C12)</f>
        <v>3195</v>
      </c>
      <c r="D13" s="11">
        <f t="shared" ref="D13:I13" si="4">SUM(D3:D12)</f>
        <v>3097</v>
      </c>
      <c r="E13" s="11">
        <f t="shared" si="4"/>
        <v>3047</v>
      </c>
      <c r="F13" s="11">
        <f t="shared" si="4"/>
        <v>22</v>
      </c>
      <c r="G13" s="11">
        <f t="shared" si="4"/>
        <v>9361</v>
      </c>
      <c r="H13" s="11">
        <f t="shared" si="4"/>
        <v>4451</v>
      </c>
      <c r="I13" s="11">
        <f t="shared" si="4"/>
        <v>13812</v>
      </c>
    </row>
  </sheetData>
  <pageMargins left="0" right="0" top="1.75" bottom="0.75" header="1.25" footer="0"/>
  <pageSetup orientation="landscape" horizontalDpi="300" verticalDpi="300" r:id="rId1"/>
  <headerFooter alignWithMargins="0">
    <oddHeader>&amp;L&amp;"Arial Black,Regular"2022 GENERAL&amp;C&amp;"Arial Black,Regular"&amp;16VILLAGE OF TARRYTOWN - VILLAGE TRUSTEE&amp;R&amp;"Arial Black,Regular"&amp;P OF 630</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1022</v>
      </c>
      <c r="B1" s="2"/>
      <c r="C1" s="2"/>
      <c r="D1" s="2"/>
      <c r="E1" s="3"/>
      <c r="F1" s="3"/>
      <c r="G1" s="3"/>
    </row>
    <row r="2" spans="1:7" ht="15.6" x14ac:dyDescent="0.3">
      <c r="A2" s="9"/>
      <c r="B2" s="10"/>
      <c r="C2" s="10"/>
      <c r="D2" s="10"/>
      <c r="E2" s="10"/>
      <c r="F2" s="10"/>
      <c r="G2" s="10"/>
    </row>
    <row r="3" spans="1:7" ht="66" x14ac:dyDescent="0.25">
      <c r="A3" s="25" t="s">
        <v>1025</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MAMARONECK&amp;R&amp;"Arial Black,Regular"&amp;P OF 630</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opLeftCell="A2" zoomScaleNormal="100" workbookViewId="0">
      <selection activeCell="C6" sqref="C6"/>
    </sheetView>
  </sheetViews>
  <sheetFormatPr defaultRowHeight="13.2" x14ac:dyDescent="0.25"/>
  <cols>
    <col min="1" max="1" width="22.44140625" bestFit="1" customWidth="1"/>
  </cols>
  <sheetData>
    <row r="1" spans="1:7" ht="91.95" customHeight="1" thickBot="1" x14ac:dyDescent="0.3">
      <c r="A1" s="4"/>
      <c r="B1" s="5" t="s">
        <v>665</v>
      </c>
      <c r="C1" s="5" t="s">
        <v>671</v>
      </c>
      <c r="D1" s="5" t="s">
        <v>672</v>
      </c>
      <c r="E1" s="5" t="s">
        <v>666</v>
      </c>
      <c r="F1" s="5" t="s">
        <v>667</v>
      </c>
      <c r="G1" s="5" t="s">
        <v>668</v>
      </c>
    </row>
    <row r="2" spans="1:7" x14ac:dyDescent="0.25">
      <c r="A2" t="str">
        <f t="shared" ref="A2:A16" si="0">VLOOKUP(B2,KEY,3,FALSE)</f>
        <v>Town of Mamaroneck - 1</v>
      </c>
      <c r="B2" s="11">
        <v>70001</v>
      </c>
      <c r="C2" s="11">
        <v>114</v>
      </c>
      <c r="D2" s="11">
        <v>114</v>
      </c>
      <c r="E2" s="11">
        <f>SUM(C2:D2)</f>
        <v>228</v>
      </c>
      <c r="F2" s="11">
        <f>SUM(G2-E2)</f>
        <v>74</v>
      </c>
      <c r="G2" s="11">
        <f t="shared" ref="G2:G16" si="1">VLOOKUP(B2,KEY,2,FALSE)</f>
        <v>302</v>
      </c>
    </row>
    <row r="3" spans="1:7" x14ac:dyDescent="0.25">
      <c r="A3" t="str">
        <f t="shared" si="0"/>
        <v>Town of Mamaroneck - 2</v>
      </c>
      <c r="B3" s="11">
        <v>70002</v>
      </c>
      <c r="C3" s="11">
        <v>144</v>
      </c>
      <c r="D3" s="11">
        <v>135</v>
      </c>
      <c r="E3" s="11">
        <f t="shared" ref="E3:E16" si="2">SUM(C3:D3)</f>
        <v>279</v>
      </c>
      <c r="F3" s="11">
        <f t="shared" ref="F3:F16" si="3">SUM(G3-E3)</f>
        <v>76</v>
      </c>
      <c r="G3" s="11">
        <f t="shared" si="1"/>
        <v>355</v>
      </c>
    </row>
    <row r="4" spans="1:7" x14ac:dyDescent="0.25">
      <c r="A4" t="str">
        <f t="shared" si="0"/>
        <v>Town of Mamaroneck - 3</v>
      </c>
      <c r="B4" s="11">
        <v>70003</v>
      </c>
      <c r="C4" s="11">
        <v>289</v>
      </c>
      <c r="D4" s="11">
        <v>212</v>
      </c>
      <c r="E4" s="11">
        <f t="shared" si="2"/>
        <v>501</v>
      </c>
      <c r="F4" s="11">
        <f t="shared" si="3"/>
        <v>111</v>
      </c>
      <c r="G4" s="11">
        <f t="shared" si="1"/>
        <v>612</v>
      </c>
    </row>
    <row r="5" spans="1:7" x14ac:dyDescent="0.25">
      <c r="A5" t="str">
        <f t="shared" si="0"/>
        <v>Town of Mamaroneck - 4</v>
      </c>
      <c r="B5" s="11">
        <v>70004</v>
      </c>
      <c r="C5" s="11">
        <v>176</v>
      </c>
      <c r="D5" s="11">
        <v>223</v>
      </c>
      <c r="E5" s="11">
        <f t="shared" si="2"/>
        <v>399</v>
      </c>
      <c r="F5" s="11">
        <f t="shared" si="3"/>
        <v>102</v>
      </c>
      <c r="G5" s="11">
        <f t="shared" si="1"/>
        <v>501</v>
      </c>
    </row>
    <row r="6" spans="1:7" x14ac:dyDescent="0.25">
      <c r="A6" t="str">
        <f t="shared" si="0"/>
        <v>Town of Mamaroneck - 5</v>
      </c>
      <c r="B6" s="11">
        <v>70005</v>
      </c>
      <c r="C6" s="11">
        <v>98</v>
      </c>
      <c r="D6" s="11">
        <v>139</v>
      </c>
      <c r="E6" s="11">
        <f t="shared" si="2"/>
        <v>237</v>
      </c>
      <c r="F6" s="11">
        <f t="shared" si="3"/>
        <v>45</v>
      </c>
      <c r="G6" s="11">
        <f t="shared" si="1"/>
        <v>282</v>
      </c>
    </row>
    <row r="7" spans="1:7" x14ac:dyDescent="0.25">
      <c r="A7" t="str">
        <f t="shared" si="0"/>
        <v>Town of Mamaroneck - 17</v>
      </c>
      <c r="B7" s="11">
        <v>70017</v>
      </c>
      <c r="C7" s="11">
        <v>179</v>
      </c>
      <c r="D7" s="11">
        <v>216</v>
      </c>
      <c r="E7" s="11">
        <f t="shared" si="2"/>
        <v>395</v>
      </c>
      <c r="F7" s="11">
        <f t="shared" si="3"/>
        <v>75</v>
      </c>
      <c r="G7" s="11">
        <f t="shared" si="1"/>
        <v>470</v>
      </c>
    </row>
    <row r="8" spans="1:7" x14ac:dyDescent="0.25">
      <c r="A8" t="str">
        <f t="shared" si="0"/>
        <v>Town of Mamaroneck - 22</v>
      </c>
      <c r="B8" s="11">
        <v>70022</v>
      </c>
      <c r="C8" s="11">
        <v>148</v>
      </c>
      <c r="D8" s="11">
        <v>134</v>
      </c>
      <c r="E8" s="11">
        <f t="shared" si="2"/>
        <v>282</v>
      </c>
      <c r="F8" s="11">
        <f t="shared" si="3"/>
        <v>90</v>
      </c>
      <c r="G8" s="11">
        <f t="shared" si="1"/>
        <v>372</v>
      </c>
    </row>
    <row r="9" spans="1:7" x14ac:dyDescent="0.25">
      <c r="A9" t="str">
        <f t="shared" si="0"/>
        <v>Town of Mamaroneck - 23</v>
      </c>
      <c r="B9" s="11">
        <v>70023</v>
      </c>
      <c r="C9" s="11">
        <v>213</v>
      </c>
      <c r="D9" s="11">
        <v>241</v>
      </c>
      <c r="E9" s="11">
        <f t="shared" si="2"/>
        <v>454</v>
      </c>
      <c r="F9" s="11">
        <f t="shared" si="3"/>
        <v>103</v>
      </c>
      <c r="G9" s="11">
        <f t="shared" si="1"/>
        <v>557</v>
      </c>
    </row>
    <row r="10" spans="1:7" x14ac:dyDescent="0.25">
      <c r="A10" t="str">
        <f t="shared" si="0"/>
        <v>Town of Mamaroneck - 27</v>
      </c>
      <c r="B10" s="11">
        <v>70027</v>
      </c>
      <c r="C10" s="11">
        <v>118</v>
      </c>
      <c r="D10" s="11">
        <v>192</v>
      </c>
      <c r="E10" s="11">
        <f t="shared" si="2"/>
        <v>310</v>
      </c>
      <c r="F10" s="11">
        <f t="shared" si="3"/>
        <v>20</v>
      </c>
      <c r="G10" s="11">
        <f t="shared" si="1"/>
        <v>330</v>
      </c>
    </row>
    <row r="11" spans="1:7" x14ac:dyDescent="0.25">
      <c r="A11" t="str">
        <f t="shared" si="0"/>
        <v>Town of Rye - 1</v>
      </c>
      <c r="B11" s="11">
        <v>160001</v>
      </c>
      <c r="C11" s="11">
        <v>165</v>
      </c>
      <c r="D11" s="11">
        <v>198</v>
      </c>
      <c r="E11" s="11">
        <f t="shared" si="2"/>
        <v>363</v>
      </c>
      <c r="F11" s="11">
        <f t="shared" si="3"/>
        <v>57</v>
      </c>
      <c r="G11" s="11">
        <f t="shared" si="1"/>
        <v>420</v>
      </c>
    </row>
    <row r="12" spans="1:7" x14ac:dyDescent="0.25">
      <c r="A12" t="str">
        <f t="shared" si="0"/>
        <v>Town of Rye - 2</v>
      </c>
      <c r="B12" s="11">
        <v>160002</v>
      </c>
      <c r="C12" s="11">
        <v>239</v>
      </c>
      <c r="D12" s="11">
        <v>243</v>
      </c>
      <c r="E12" s="11">
        <f t="shared" si="2"/>
        <v>482</v>
      </c>
      <c r="F12" s="11">
        <f t="shared" si="3"/>
        <v>79</v>
      </c>
      <c r="G12" s="11">
        <f t="shared" si="1"/>
        <v>561</v>
      </c>
    </row>
    <row r="13" spans="1:7" x14ac:dyDescent="0.25">
      <c r="A13" t="str">
        <f t="shared" si="0"/>
        <v>Town of Rye - 3</v>
      </c>
      <c r="B13" s="11">
        <v>160003</v>
      </c>
      <c r="C13" s="11">
        <v>224</v>
      </c>
      <c r="D13" s="11">
        <v>207</v>
      </c>
      <c r="E13" s="11">
        <f t="shared" si="2"/>
        <v>431</v>
      </c>
      <c r="F13" s="11">
        <f t="shared" si="3"/>
        <v>84</v>
      </c>
      <c r="G13" s="11">
        <f t="shared" si="1"/>
        <v>515</v>
      </c>
    </row>
    <row r="14" spans="1:7" x14ac:dyDescent="0.25">
      <c r="A14" t="str">
        <f t="shared" si="0"/>
        <v>Town of Rye - 4</v>
      </c>
      <c r="B14" s="11">
        <v>160004</v>
      </c>
      <c r="C14" s="11">
        <v>152</v>
      </c>
      <c r="D14" s="11">
        <v>228</v>
      </c>
      <c r="E14" s="11">
        <f t="shared" si="2"/>
        <v>380</v>
      </c>
      <c r="F14" s="11">
        <f t="shared" si="3"/>
        <v>70</v>
      </c>
      <c r="G14" s="11">
        <f t="shared" si="1"/>
        <v>450</v>
      </c>
    </row>
    <row r="15" spans="1:7" x14ac:dyDescent="0.25">
      <c r="A15" t="str">
        <f t="shared" si="0"/>
        <v>Town of Rye - 24</v>
      </c>
      <c r="B15" s="11">
        <v>160024</v>
      </c>
      <c r="C15" s="11">
        <v>225</v>
      </c>
      <c r="D15" s="11">
        <v>215</v>
      </c>
      <c r="E15" s="11">
        <f t="shared" si="2"/>
        <v>440</v>
      </c>
      <c r="F15" s="11">
        <f t="shared" si="3"/>
        <v>88</v>
      </c>
      <c r="G15" s="11">
        <f t="shared" si="1"/>
        <v>528</v>
      </c>
    </row>
    <row r="16" spans="1:7" ht="13.8" thickBot="1" x14ac:dyDescent="0.3">
      <c r="A16" s="18" t="str">
        <f t="shared" si="0"/>
        <v>Town of Rye - 28</v>
      </c>
      <c r="B16" s="19">
        <v>160028</v>
      </c>
      <c r="C16" s="19">
        <v>156</v>
      </c>
      <c r="D16" s="19">
        <v>204</v>
      </c>
      <c r="E16" s="19">
        <f t="shared" si="2"/>
        <v>360</v>
      </c>
      <c r="F16" s="19">
        <f t="shared" si="3"/>
        <v>50</v>
      </c>
      <c r="G16" s="19">
        <f t="shared" si="1"/>
        <v>410</v>
      </c>
    </row>
    <row r="17" spans="1:7" x14ac:dyDescent="0.25">
      <c r="A17" t="s">
        <v>663</v>
      </c>
      <c r="B17" s="11" t="s">
        <v>977</v>
      </c>
      <c r="C17" s="11">
        <f>SUM(C2:C16)</f>
        <v>2640</v>
      </c>
      <c r="D17" s="11">
        <f>SUM(D2:D16)</f>
        <v>2901</v>
      </c>
      <c r="E17" s="11">
        <f>SUM(E2:E16)</f>
        <v>5541</v>
      </c>
      <c r="F17" s="11">
        <f>SUM(F2:F16)</f>
        <v>1124</v>
      </c>
      <c r="G17" s="11">
        <f>SUM(G2:G16)</f>
        <v>6665</v>
      </c>
    </row>
  </sheetData>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MAMARONECK&amp;R&amp;"Arial Black,Regular"&amp;P OF 630</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1026</v>
      </c>
      <c r="B1" s="2"/>
      <c r="C1" s="2"/>
      <c r="D1" s="2"/>
      <c r="E1" s="3"/>
      <c r="F1" s="3"/>
      <c r="G1" s="3"/>
    </row>
    <row r="2" spans="1:7" ht="15.6" x14ac:dyDescent="0.3">
      <c r="A2" s="9"/>
      <c r="B2" s="10"/>
      <c r="C2" s="10"/>
      <c r="D2" s="10"/>
      <c r="E2" s="10"/>
      <c r="F2" s="10"/>
      <c r="G2" s="10"/>
    </row>
    <row r="3" spans="1:7" ht="79.2" x14ac:dyDescent="0.25">
      <c r="A3" s="25" t="s">
        <v>1027</v>
      </c>
    </row>
    <row r="4" spans="1:7" x14ac:dyDescent="0.25">
      <c r="A4" s="11"/>
    </row>
    <row r="5" spans="1:7" x14ac:dyDescent="0.25">
      <c r="A5" s="11"/>
    </row>
    <row r="6" spans="1:7" x14ac:dyDescent="0.25">
      <c r="A6" s="11"/>
    </row>
    <row r="7" spans="1:7" x14ac:dyDescent="0.25">
      <c r="A7" s="11"/>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THREE,
  PROPOSITION NUMBER TWO FOR VILLAGE OF MAMARONECK&amp;R&amp;"Arial Black,Regular"&amp;P OF 630</oddHead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opLeftCell="A2" zoomScaleNormal="100" workbookViewId="0">
      <selection activeCell="C6" sqref="C6"/>
    </sheetView>
  </sheetViews>
  <sheetFormatPr defaultRowHeight="13.2" x14ac:dyDescent="0.25"/>
  <cols>
    <col min="1" max="1" width="22.44140625" bestFit="1" customWidth="1"/>
  </cols>
  <sheetData>
    <row r="1" spans="1:7" ht="91.95" customHeight="1" thickBot="1" x14ac:dyDescent="0.3">
      <c r="A1" s="4"/>
      <c r="B1" s="5" t="s">
        <v>665</v>
      </c>
      <c r="C1" s="5" t="s">
        <v>671</v>
      </c>
      <c r="D1" s="5" t="s">
        <v>672</v>
      </c>
      <c r="E1" s="5" t="s">
        <v>666</v>
      </c>
      <c r="F1" s="5" t="s">
        <v>667</v>
      </c>
      <c r="G1" s="5" t="s">
        <v>668</v>
      </c>
    </row>
    <row r="2" spans="1:7" x14ac:dyDescent="0.25">
      <c r="A2" t="str">
        <f t="shared" ref="A2:A16" si="0">VLOOKUP(B2,KEY,3,FALSE)</f>
        <v>Town of Mamaroneck - 1</v>
      </c>
      <c r="B2" s="11">
        <v>70001</v>
      </c>
      <c r="C2" s="11">
        <v>120</v>
      </c>
      <c r="D2" s="11">
        <v>111</v>
      </c>
      <c r="E2" s="11">
        <f>SUM(C2:D2)</f>
        <v>231</v>
      </c>
      <c r="F2" s="11">
        <f>SUM(G2-E2)</f>
        <v>71</v>
      </c>
      <c r="G2" s="11">
        <f t="shared" ref="G2:G16" si="1">VLOOKUP(B2,KEY,2,FALSE)</f>
        <v>302</v>
      </c>
    </row>
    <row r="3" spans="1:7" x14ac:dyDescent="0.25">
      <c r="A3" t="str">
        <f t="shared" si="0"/>
        <v>Town of Mamaroneck - 2</v>
      </c>
      <c r="B3" s="11">
        <v>70002</v>
      </c>
      <c r="C3" s="11">
        <v>152</v>
      </c>
      <c r="D3" s="11">
        <v>129</v>
      </c>
      <c r="E3" s="11">
        <f t="shared" ref="E3:E16" si="2">SUM(C3:D3)</f>
        <v>281</v>
      </c>
      <c r="F3" s="11">
        <f t="shared" ref="F3:F16" si="3">SUM(G3-E3)</f>
        <v>74</v>
      </c>
      <c r="G3" s="11">
        <f t="shared" si="1"/>
        <v>355</v>
      </c>
    </row>
    <row r="4" spans="1:7" x14ac:dyDescent="0.25">
      <c r="A4" t="str">
        <f t="shared" si="0"/>
        <v>Town of Mamaroneck - 3</v>
      </c>
      <c r="B4" s="11">
        <v>70003</v>
      </c>
      <c r="C4" s="11">
        <v>285</v>
      </c>
      <c r="D4" s="11">
        <v>221</v>
      </c>
      <c r="E4" s="11">
        <f t="shared" si="2"/>
        <v>506</v>
      </c>
      <c r="F4" s="11">
        <f t="shared" si="3"/>
        <v>106</v>
      </c>
      <c r="G4" s="11">
        <f t="shared" si="1"/>
        <v>612</v>
      </c>
    </row>
    <row r="5" spans="1:7" x14ac:dyDescent="0.25">
      <c r="A5" t="str">
        <f t="shared" si="0"/>
        <v>Town of Mamaroneck - 4</v>
      </c>
      <c r="B5" s="11">
        <v>70004</v>
      </c>
      <c r="C5" s="11">
        <v>191</v>
      </c>
      <c r="D5" s="11">
        <v>214</v>
      </c>
      <c r="E5" s="11">
        <f t="shared" si="2"/>
        <v>405</v>
      </c>
      <c r="F5" s="11">
        <f t="shared" si="3"/>
        <v>96</v>
      </c>
      <c r="G5" s="11">
        <f t="shared" si="1"/>
        <v>501</v>
      </c>
    </row>
    <row r="6" spans="1:7" x14ac:dyDescent="0.25">
      <c r="A6" t="str">
        <f t="shared" si="0"/>
        <v>Town of Mamaroneck - 5</v>
      </c>
      <c r="B6" s="11">
        <v>70005</v>
      </c>
      <c r="C6" s="11">
        <v>96</v>
      </c>
      <c r="D6" s="11">
        <v>138</v>
      </c>
      <c r="E6" s="11">
        <f t="shared" si="2"/>
        <v>234</v>
      </c>
      <c r="F6" s="11">
        <f t="shared" si="3"/>
        <v>48</v>
      </c>
      <c r="G6" s="11">
        <f t="shared" si="1"/>
        <v>282</v>
      </c>
    </row>
    <row r="7" spans="1:7" x14ac:dyDescent="0.25">
      <c r="A7" t="str">
        <f t="shared" si="0"/>
        <v>Town of Mamaroneck - 17</v>
      </c>
      <c r="B7" s="11">
        <v>70017</v>
      </c>
      <c r="C7" s="11">
        <v>183</v>
      </c>
      <c r="D7" s="11">
        <v>212</v>
      </c>
      <c r="E7" s="11">
        <f t="shared" si="2"/>
        <v>395</v>
      </c>
      <c r="F7" s="11">
        <f t="shared" si="3"/>
        <v>75</v>
      </c>
      <c r="G7" s="11">
        <f t="shared" si="1"/>
        <v>470</v>
      </c>
    </row>
    <row r="8" spans="1:7" x14ac:dyDescent="0.25">
      <c r="A8" t="str">
        <f t="shared" si="0"/>
        <v>Town of Mamaroneck - 22</v>
      </c>
      <c r="B8" s="11">
        <v>70022</v>
      </c>
      <c r="C8" s="11">
        <v>145</v>
      </c>
      <c r="D8" s="11">
        <v>136</v>
      </c>
      <c r="E8" s="11">
        <f t="shared" si="2"/>
        <v>281</v>
      </c>
      <c r="F8" s="11">
        <f t="shared" si="3"/>
        <v>91</v>
      </c>
      <c r="G8" s="11">
        <f t="shared" si="1"/>
        <v>372</v>
      </c>
    </row>
    <row r="9" spans="1:7" x14ac:dyDescent="0.25">
      <c r="A9" t="str">
        <f t="shared" si="0"/>
        <v>Town of Mamaroneck - 23</v>
      </c>
      <c r="B9" s="11">
        <v>70023</v>
      </c>
      <c r="C9" s="11">
        <v>203</v>
      </c>
      <c r="D9" s="11">
        <v>255</v>
      </c>
      <c r="E9" s="11">
        <f t="shared" si="2"/>
        <v>458</v>
      </c>
      <c r="F9" s="11">
        <f t="shared" si="3"/>
        <v>99</v>
      </c>
      <c r="G9" s="11">
        <f t="shared" si="1"/>
        <v>557</v>
      </c>
    </row>
    <row r="10" spans="1:7" x14ac:dyDescent="0.25">
      <c r="A10" t="str">
        <f t="shared" si="0"/>
        <v>Town of Mamaroneck - 27</v>
      </c>
      <c r="B10" s="11">
        <v>70027</v>
      </c>
      <c r="C10" s="11">
        <v>120</v>
      </c>
      <c r="D10" s="11">
        <v>189</v>
      </c>
      <c r="E10" s="11">
        <f t="shared" si="2"/>
        <v>309</v>
      </c>
      <c r="F10" s="11">
        <f t="shared" si="3"/>
        <v>21</v>
      </c>
      <c r="G10" s="11">
        <f t="shared" si="1"/>
        <v>330</v>
      </c>
    </row>
    <row r="11" spans="1:7" x14ac:dyDescent="0.25">
      <c r="A11" t="str">
        <f t="shared" si="0"/>
        <v>Town of Rye - 1</v>
      </c>
      <c r="B11" s="11">
        <v>160001</v>
      </c>
      <c r="C11" s="11">
        <v>170</v>
      </c>
      <c r="D11" s="11">
        <v>194</v>
      </c>
      <c r="E11" s="11">
        <f t="shared" si="2"/>
        <v>364</v>
      </c>
      <c r="F11" s="11">
        <f t="shared" si="3"/>
        <v>56</v>
      </c>
      <c r="G11" s="11">
        <f t="shared" si="1"/>
        <v>420</v>
      </c>
    </row>
    <row r="12" spans="1:7" x14ac:dyDescent="0.25">
      <c r="A12" t="str">
        <f t="shared" si="0"/>
        <v>Town of Rye - 2</v>
      </c>
      <c r="B12" s="11">
        <v>160002</v>
      </c>
      <c r="C12" s="11">
        <v>242</v>
      </c>
      <c r="D12" s="11">
        <v>239</v>
      </c>
      <c r="E12" s="11">
        <f t="shared" si="2"/>
        <v>481</v>
      </c>
      <c r="F12" s="11">
        <f t="shared" si="3"/>
        <v>80</v>
      </c>
      <c r="G12" s="11">
        <f t="shared" si="1"/>
        <v>561</v>
      </c>
    </row>
    <row r="13" spans="1:7" x14ac:dyDescent="0.25">
      <c r="A13" t="str">
        <f t="shared" si="0"/>
        <v>Town of Rye - 3</v>
      </c>
      <c r="B13" s="11">
        <v>160003</v>
      </c>
      <c r="C13" s="11">
        <v>253</v>
      </c>
      <c r="D13" s="11">
        <v>186</v>
      </c>
      <c r="E13" s="11">
        <f t="shared" si="2"/>
        <v>439</v>
      </c>
      <c r="F13" s="11">
        <f t="shared" si="3"/>
        <v>76</v>
      </c>
      <c r="G13" s="11">
        <f t="shared" si="1"/>
        <v>515</v>
      </c>
    </row>
    <row r="14" spans="1:7" x14ac:dyDescent="0.25">
      <c r="A14" t="str">
        <f t="shared" si="0"/>
        <v>Town of Rye - 4</v>
      </c>
      <c r="B14" s="11">
        <v>160004</v>
      </c>
      <c r="C14" s="11">
        <v>167</v>
      </c>
      <c r="D14" s="11">
        <v>215</v>
      </c>
      <c r="E14" s="11">
        <f t="shared" si="2"/>
        <v>382</v>
      </c>
      <c r="F14" s="11">
        <f t="shared" si="3"/>
        <v>68</v>
      </c>
      <c r="G14" s="11">
        <f t="shared" si="1"/>
        <v>450</v>
      </c>
    </row>
    <row r="15" spans="1:7" x14ac:dyDescent="0.25">
      <c r="A15" t="str">
        <f t="shared" si="0"/>
        <v>Town of Rye - 24</v>
      </c>
      <c r="B15" s="11">
        <v>160024</v>
      </c>
      <c r="C15" s="11">
        <v>221</v>
      </c>
      <c r="D15" s="11">
        <v>216</v>
      </c>
      <c r="E15" s="11">
        <f t="shared" si="2"/>
        <v>437</v>
      </c>
      <c r="F15" s="11">
        <f t="shared" si="3"/>
        <v>91</v>
      </c>
      <c r="G15" s="11">
        <f t="shared" si="1"/>
        <v>528</v>
      </c>
    </row>
    <row r="16" spans="1:7" ht="13.8" thickBot="1" x14ac:dyDescent="0.3">
      <c r="A16" s="18" t="str">
        <f t="shared" si="0"/>
        <v>Town of Rye - 28</v>
      </c>
      <c r="B16" s="19">
        <v>160028</v>
      </c>
      <c r="C16" s="19">
        <v>165</v>
      </c>
      <c r="D16" s="19">
        <v>193</v>
      </c>
      <c r="E16" s="19">
        <f t="shared" si="2"/>
        <v>358</v>
      </c>
      <c r="F16" s="19">
        <f t="shared" si="3"/>
        <v>52</v>
      </c>
      <c r="G16" s="19">
        <f t="shared" si="1"/>
        <v>410</v>
      </c>
    </row>
    <row r="17" spans="1:7" x14ac:dyDescent="0.25">
      <c r="A17" t="s">
        <v>663</v>
      </c>
      <c r="B17" s="11" t="s">
        <v>977</v>
      </c>
      <c r="C17" s="11">
        <f>SUM(C2:C16)</f>
        <v>2713</v>
      </c>
      <c r="D17" s="11">
        <f>SUM(D2:D16)</f>
        <v>2848</v>
      </c>
      <c r="E17" s="11">
        <f>SUM(E2:E16)</f>
        <v>5561</v>
      </c>
      <c r="F17" s="11">
        <f>SUM(F2:F16)</f>
        <v>1104</v>
      </c>
      <c r="G17" s="11">
        <f>SUM(G2:G16)</f>
        <v>6665</v>
      </c>
    </row>
  </sheetData>
  <pageMargins left="0" right="0" top="1.75" bottom="0.75" header="1" footer="0"/>
  <pageSetup orientation="landscape" horizontalDpi="300" verticalDpi="300" r:id="rId1"/>
  <headerFooter alignWithMargins="0">
    <oddHeader>&amp;L&amp;"Arial Black,Regular"2022 GENERAL&amp;C&amp;"Arial Black,Regular"&amp;16PROPOSAL NUMBER THREE,
  PROPOSITION NUMBER TWO FOR VILLAGE OF MAMARONECK&amp;R&amp;"Arial Black,Regular"&amp;P OF 630</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1028</v>
      </c>
      <c r="B1" s="2"/>
      <c r="C1" s="2"/>
      <c r="D1" s="2"/>
      <c r="E1" s="3"/>
      <c r="F1" s="3"/>
      <c r="G1" s="3"/>
    </row>
    <row r="2" spans="1:7" ht="15.6" x14ac:dyDescent="0.3">
      <c r="A2" s="9"/>
      <c r="B2" s="10"/>
      <c r="C2" s="10"/>
      <c r="D2" s="10"/>
      <c r="E2" s="10"/>
      <c r="F2" s="10"/>
      <c r="G2" s="10"/>
    </row>
    <row r="3" spans="1:7" ht="66" x14ac:dyDescent="0.25">
      <c r="A3" s="25" t="s">
        <v>1029</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FOUR,
  PROPOSITION NUMBER THREE FOR VILLAGE OF MAMARONECK&amp;R&amp;"Arial Black,Regular"&amp;P OF 630</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topLeftCell="A2" zoomScaleNormal="100" workbookViewId="0">
      <selection activeCell="C6" sqref="C6"/>
    </sheetView>
  </sheetViews>
  <sheetFormatPr defaultRowHeight="13.2" x14ac:dyDescent="0.25"/>
  <cols>
    <col min="1" max="1" width="22.44140625" bestFit="1" customWidth="1"/>
  </cols>
  <sheetData>
    <row r="1" spans="1:7" ht="91.95" customHeight="1" thickBot="1" x14ac:dyDescent="0.3">
      <c r="A1" s="4"/>
      <c r="B1" s="5" t="s">
        <v>665</v>
      </c>
      <c r="C1" s="5" t="s">
        <v>671</v>
      </c>
      <c r="D1" s="5" t="s">
        <v>672</v>
      </c>
      <c r="E1" s="5" t="s">
        <v>666</v>
      </c>
      <c r="F1" s="5" t="s">
        <v>667</v>
      </c>
      <c r="G1" s="5" t="s">
        <v>668</v>
      </c>
    </row>
    <row r="2" spans="1:7" x14ac:dyDescent="0.25">
      <c r="A2" t="str">
        <f t="shared" ref="A2:A16" si="0">VLOOKUP(B2,KEY,3,FALSE)</f>
        <v>Town of Mamaroneck - 1</v>
      </c>
      <c r="B2" s="11">
        <v>70001</v>
      </c>
      <c r="C2" s="11">
        <v>117</v>
      </c>
      <c r="D2" s="11">
        <v>112</v>
      </c>
      <c r="E2" s="11">
        <f>SUM(C2:D2)</f>
        <v>229</v>
      </c>
      <c r="F2" s="11">
        <f>SUM(G2-E2)</f>
        <v>73</v>
      </c>
      <c r="G2" s="11">
        <f t="shared" ref="G2:G16" si="1">VLOOKUP(B2,KEY,2,FALSE)</f>
        <v>302</v>
      </c>
    </row>
    <row r="3" spans="1:7" x14ac:dyDescent="0.25">
      <c r="A3" t="str">
        <f t="shared" si="0"/>
        <v>Town of Mamaroneck - 2</v>
      </c>
      <c r="B3" s="11">
        <v>70002</v>
      </c>
      <c r="C3" s="11">
        <v>138</v>
      </c>
      <c r="D3" s="11">
        <v>144</v>
      </c>
      <c r="E3" s="11">
        <f t="shared" ref="E3:E16" si="2">SUM(C3:D3)</f>
        <v>282</v>
      </c>
      <c r="F3" s="11">
        <f t="shared" ref="F3:F16" si="3">SUM(G3-E3)</f>
        <v>73</v>
      </c>
      <c r="G3" s="11">
        <f t="shared" si="1"/>
        <v>355</v>
      </c>
    </row>
    <row r="4" spans="1:7" x14ac:dyDescent="0.25">
      <c r="A4" t="str">
        <f t="shared" si="0"/>
        <v>Town of Mamaroneck - 3</v>
      </c>
      <c r="B4" s="11">
        <v>70003</v>
      </c>
      <c r="C4" s="11">
        <v>288</v>
      </c>
      <c r="D4" s="11">
        <v>214</v>
      </c>
      <c r="E4" s="11">
        <f t="shared" si="2"/>
        <v>502</v>
      </c>
      <c r="F4" s="11">
        <f t="shared" si="3"/>
        <v>110</v>
      </c>
      <c r="G4" s="11">
        <f t="shared" si="1"/>
        <v>612</v>
      </c>
    </row>
    <row r="5" spans="1:7" x14ac:dyDescent="0.25">
      <c r="A5" t="str">
        <f t="shared" si="0"/>
        <v>Town of Mamaroneck - 4</v>
      </c>
      <c r="B5" s="11">
        <v>70004</v>
      </c>
      <c r="C5" s="11">
        <v>183</v>
      </c>
      <c r="D5" s="11">
        <v>218</v>
      </c>
      <c r="E5" s="11">
        <f t="shared" si="2"/>
        <v>401</v>
      </c>
      <c r="F5" s="11">
        <f t="shared" si="3"/>
        <v>100</v>
      </c>
      <c r="G5" s="11">
        <f t="shared" si="1"/>
        <v>501</v>
      </c>
    </row>
    <row r="6" spans="1:7" x14ac:dyDescent="0.25">
      <c r="A6" t="str">
        <f t="shared" si="0"/>
        <v>Town of Mamaroneck - 5</v>
      </c>
      <c r="B6" s="11">
        <v>70005</v>
      </c>
      <c r="C6" s="11">
        <v>93</v>
      </c>
      <c r="D6" s="11">
        <v>144</v>
      </c>
      <c r="E6" s="11">
        <f t="shared" si="2"/>
        <v>237</v>
      </c>
      <c r="F6" s="11">
        <f t="shared" si="3"/>
        <v>45</v>
      </c>
      <c r="G6" s="11">
        <f t="shared" si="1"/>
        <v>282</v>
      </c>
    </row>
    <row r="7" spans="1:7" x14ac:dyDescent="0.25">
      <c r="A7" t="str">
        <f t="shared" si="0"/>
        <v>Town of Mamaroneck - 17</v>
      </c>
      <c r="B7" s="11">
        <v>70017</v>
      </c>
      <c r="C7" s="11">
        <v>180</v>
      </c>
      <c r="D7" s="11">
        <v>217</v>
      </c>
      <c r="E7" s="11">
        <f t="shared" si="2"/>
        <v>397</v>
      </c>
      <c r="F7" s="11">
        <f t="shared" si="3"/>
        <v>73</v>
      </c>
      <c r="G7" s="11">
        <f t="shared" si="1"/>
        <v>470</v>
      </c>
    </row>
    <row r="8" spans="1:7" x14ac:dyDescent="0.25">
      <c r="A8" t="str">
        <f t="shared" si="0"/>
        <v>Town of Mamaroneck - 22</v>
      </c>
      <c r="B8" s="11">
        <v>70022</v>
      </c>
      <c r="C8" s="11">
        <v>147</v>
      </c>
      <c r="D8" s="11">
        <v>134</v>
      </c>
      <c r="E8" s="11">
        <f t="shared" si="2"/>
        <v>281</v>
      </c>
      <c r="F8" s="11">
        <f t="shared" si="3"/>
        <v>91</v>
      </c>
      <c r="G8" s="11">
        <f t="shared" si="1"/>
        <v>372</v>
      </c>
    </row>
    <row r="9" spans="1:7" x14ac:dyDescent="0.25">
      <c r="A9" t="str">
        <f t="shared" si="0"/>
        <v>Town of Mamaroneck - 23</v>
      </c>
      <c r="B9" s="11">
        <v>70023</v>
      </c>
      <c r="C9" s="11">
        <v>203</v>
      </c>
      <c r="D9" s="11">
        <v>255</v>
      </c>
      <c r="E9" s="11">
        <f t="shared" si="2"/>
        <v>458</v>
      </c>
      <c r="F9" s="11">
        <f t="shared" si="3"/>
        <v>99</v>
      </c>
      <c r="G9" s="11">
        <f t="shared" si="1"/>
        <v>557</v>
      </c>
    </row>
    <row r="10" spans="1:7" x14ac:dyDescent="0.25">
      <c r="A10" t="str">
        <f t="shared" si="0"/>
        <v>Town of Mamaroneck - 27</v>
      </c>
      <c r="B10" s="11">
        <v>70027</v>
      </c>
      <c r="C10" s="11">
        <v>118</v>
      </c>
      <c r="D10" s="11">
        <v>191</v>
      </c>
      <c r="E10" s="11">
        <f t="shared" si="2"/>
        <v>309</v>
      </c>
      <c r="F10" s="11">
        <f t="shared" si="3"/>
        <v>21</v>
      </c>
      <c r="G10" s="11">
        <f t="shared" si="1"/>
        <v>330</v>
      </c>
    </row>
    <row r="11" spans="1:7" x14ac:dyDescent="0.25">
      <c r="A11" t="str">
        <f t="shared" si="0"/>
        <v>Town of Rye - 1</v>
      </c>
      <c r="B11" s="11">
        <v>160001</v>
      </c>
      <c r="C11" s="11">
        <v>158</v>
      </c>
      <c r="D11" s="11">
        <v>205</v>
      </c>
      <c r="E11" s="11">
        <f t="shared" si="2"/>
        <v>363</v>
      </c>
      <c r="F11" s="11">
        <f t="shared" si="3"/>
        <v>57</v>
      </c>
      <c r="G11" s="11">
        <f t="shared" si="1"/>
        <v>420</v>
      </c>
    </row>
    <row r="12" spans="1:7" x14ac:dyDescent="0.25">
      <c r="A12" t="str">
        <f t="shared" si="0"/>
        <v>Town of Rye - 2</v>
      </c>
      <c r="B12" s="11">
        <v>160002</v>
      </c>
      <c r="C12" s="11">
        <v>245</v>
      </c>
      <c r="D12" s="11">
        <v>234</v>
      </c>
      <c r="E12" s="11">
        <f t="shared" si="2"/>
        <v>479</v>
      </c>
      <c r="F12" s="11">
        <f t="shared" si="3"/>
        <v>82</v>
      </c>
      <c r="G12" s="11">
        <f t="shared" si="1"/>
        <v>561</v>
      </c>
    </row>
    <row r="13" spans="1:7" x14ac:dyDescent="0.25">
      <c r="A13" t="str">
        <f t="shared" si="0"/>
        <v>Town of Rye - 3</v>
      </c>
      <c r="B13" s="11">
        <v>160003</v>
      </c>
      <c r="C13" s="11">
        <v>237</v>
      </c>
      <c r="D13" s="11">
        <v>202</v>
      </c>
      <c r="E13" s="11">
        <f t="shared" si="2"/>
        <v>439</v>
      </c>
      <c r="F13" s="11">
        <f t="shared" si="3"/>
        <v>76</v>
      </c>
      <c r="G13" s="11">
        <f t="shared" si="1"/>
        <v>515</v>
      </c>
    </row>
    <row r="14" spans="1:7" x14ac:dyDescent="0.25">
      <c r="A14" t="str">
        <f t="shared" si="0"/>
        <v>Town of Rye - 4</v>
      </c>
      <c r="B14" s="11">
        <v>160004</v>
      </c>
      <c r="C14" s="11">
        <v>151</v>
      </c>
      <c r="D14" s="11">
        <v>230</v>
      </c>
      <c r="E14" s="11">
        <f t="shared" si="2"/>
        <v>381</v>
      </c>
      <c r="F14" s="11">
        <f t="shared" si="3"/>
        <v>69</v>
      </c>
      <c r="G14" s="11">
        <f t="shared" si="1"/>
        <v>450</v>
      </c>
    </row>
    <row r="15" spans="1:7" x14ac:dyDescent="0.25">
      <c r="A15" t="str">
        <f t="shared" si="0"/>
        <v>Town of Rye - 24</v>
      </c>
      <c r="B15" s="11">
        <v>160024</v>
      </c>
      <c r="C15" s="11">
        <v>217</v>
      </c>
      <c r="D15" s="11">
        <v>221</v>
      </c>
      <c r="E15" s="11">
        <f t="shared" si="2"/>
        <v>438</v>
      </c>
      <c r="F15" s="11">
        <f t="shared" si="3"/>
        <v>90</v>
      </c>
      <c r="G15" s="11">
        <f t="shared" si="1"/>
        <v>528</v>
      </c>
    </row>
    <row r="16" spans="1:7" ht="13.8" thickBot="1" x14ac:dyDescent="0.3">
      <c r="A16" s="18" t="str">
        <f t="shared" si="0"/>
        <v>Town of Rye - 28</v>
      </c>
      <c r="B16" s="19">
        <v>160028</v>
      </c>
      <c r="C16" s="19">
        <v>151</v>
      </c>
      <c r="D16" s="19">
        <v>202</v>
      </c>
      <c r="E16" s="19">
        <f t="shared" si="2"/>
        <v>353</v>
      </c>
      <c r="F16" s="19">
        <f t="shared" si="3"/>
        <v>57</v>
      </c>
      <c r="G16" s="19">
        <f t="shared" si="1"/>
        <v>410</v>
      </c>
    </row>
    <row r="17" spans="1:7" x14ac:dyDescent="0.25">
      <c r="A17" t="s">
        <v>663</v>
      </c>
      <c r="B17" s="11" t="s">
        <v>977</v>
      </c>
      <c r="C17" s="11">
        <f>SUM(C2:C16)</f>
        <v>2626</v>
      </c>
      <c r="D17" s="11">
        <f>SUM(D2:D16)</f>
        <v>2923</v>
      </c>
      <c r="E17" s="11">
        <f>SUM(E2:E16)</f>
        <v>5549</v>
      </c>
      <c r="F17" s="11">
        <f>SUM(F2:F16)</f>
        <v>1116</v>
      </c>
      <c r="G17" s="11">
        <f>SUM(G2:G16)</f>
        <v>6665</v>
      </c>
    </row>
  </sheetData>
  <pageMargins left="0" right="0" top="1.75" bottom="0.75" header="1" footer="0"/>
  <pageSetup orientation="landscape" horizontalDpi="300" verticalDpi="300" r:id="rId1"/>
  <headerFooter alignWithMargins="0">
    <oddHeader>&amp;L&amp;"Arial Black,Regular"2022 GENERAL&amp;C&amp;"Arial Black,Regular"&amp;16PROPOSAL NUMBER FOUR,
  PROPOSITION NUMBER THREE FOR VILLAGE OF MAMARONECK&amp;R&amp;"Arial Black,Regular"&amp;P OF 630</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topLeftCell="A2" zoomScaleNormal="100" workbookViewId="0">
      <selection activeCell="C6" sqref="C6"/>
    </sheetView>
  </sheetViews>
  <sheetFormatPr defaultRowHeight="13.2" x14ac:dyDescent="0.25"/>
  <cols>
    <col min="1" max="1" width="22.6640625" bestFit="1" customWidth="1"/>
    <col min="2" max="2" width="7.33203125" bestFit="1" customWidth="1"/>
    <col min="3" max="4" width="6.5546875" customWidth="1"/>
    <col min="5" max="5" width="6" bestFit="1" customWidth="1"/>
    <col min="6" max="6" width="6.5546875" bestFit="1" customWidth="1"/>
    <col min="7" max="7" width="5.6640625" customWidth="1"/>
  </cols>
  <sheetData>
    <row r="1" spans="1:7" ht="13.8" x14ac:dyDescent="0.3">
      <c r="A1" s="1" t="s">
        <v>663</v>
      </c>
      <c r="B1" s="2"/>
      <c r="C1" s="2" t="s">
        <v>684</v>
      </c>
      <c r="D1" s="2" t="s">
        <v>982</v>
      </c>
      <c r="E1" s="3"/>
      <c r="F1" s="3"/>
      <c r="G1" s="3"/>
    </row>
    <row r="2" spans="1:7" ht="91.2" customHeight="1" thickBot="1" x14ac:dyDescent="0.3">
      <c r="A2" s="4"/>
      <c r="B2" s="5" t="s">
        <v>665</v>
      </c>
      <c r="C2" s="5" t="s">
        <v>1098</v>
      </c>
      <c r="D2" s="5" t="s">
        <v>984</v>
      </c>
      <c r="E2" s="5" t="s">
        <v>666</v>
      </c>
      <c r="F2" s="5" t="s">
        <v>667</v>
      </c>
      <c r="G2" s="5" t="s">
        <v>668</v>
      </c>
    </row>
    <row r="3" spans="1:7" x14ac:dyDescent="0.25">
      <c r="A3" t="str">
        <f t="shared" ref="A3:A8" si="0">VLOOKUP(B3,KEY,3,FALSE)</f>
        <v>Town of Mamaroneck - 6</v>
      </c>
      <c r="B3" s="11">
        <v>70006</v>
      </c>
      <c r="C3" s="11">
        <v>329</v>
      </c>
      <c r="D3" s="11">
        <v>3</v>
      </c>
      <c r="E3" s="11">
        <f t="shared" ref="E3:E8" si="1">SUM(C3:D3)</f>
        <v>332</v>
      </c>
      <c r="F3" s="11">
        <f t="shared" ref="F3:F8" si="2">SUM(G3-E3)</f>
        <v>132</v>
      </c>
      <c r="G3" s="11">
        <f t="shared" ref="G3:G8" si="3">VLOOKUP(B3,KEY,2,FALSE)</f>
        <v>464</v>
      </c>
    </row>
    <row r="4" spans="1:7" x14ac:dyDescent="0.25">
      <c r="A4" t="str">
        <f t="shared" si="0"/>
        <v>Town of Mamaroneck - 7</v>
      </c>
      <c r="B4" s="11">
        <v>70007</v>
      </c>
      <c r="C4" s="11">
        <v>195</v>
      </c>
      <c r="D4" s="11">
        <v>2</v>
      </c>
      <c r="E4" s="11">
        <f t="shared" si="1"/>
        <v>197</v>
      </c>
      <c r="F4" s="11">
        <f t="shared" si="2"/>
        <v>79</v>
      </c>
      <c r="G4" s="11">
        <f t="shared" si="3"/>
        <v>276</v>
      </c>
    </row>
    <row r="5" spans="1:7" x14ac:dyDescent="0.25">
      <c r="A5" t="str">
        <f t="shared" si="0"/>
        <v>Town of Mamaroneck - 8</v>
      </c>
      <c r="B5" s="11">
        <v>70008</v>
      </c>
      <c r="C5" s="11">
        <v>421</v>
      </c>
      <c r="D5" s="11">
        <v>4</v>
      </c>
      <c r="E5" s="11">
        <f t="shared" si="1"/>
        <v>425</v>
      </c>
      <c r="F5" s="11">
        <f t="shared" si="2"/>
        <v>165</v>
      </c>
      <c r="G5" s="11">
        <f t="shared" si="3"/>
        <v>590</v>
      </c>
    </row>
    <row r="6" spans="1:7" x14ac:dyDescent="0.25">
      <c r="A6" t="str">
        <f t="shared" si="0"/>
        <v>Town of Mamaroneck - 9</v>
      </c>
      <c r="B6" s="11">
        <v>70009</v>
      </c>
      <c r="C6" s="11">
        <v>285</v>
      </c>
      <c r="D6" s="11">
        <v>3</v>
      </c>
      <c r="E6" s="11">
        <f t="shared" si="1"/>
        <v>288</v>
      </c>
      <c r="F6" s="11">
        <f t="shared" si="2"/>
        <v>91</v>
      </c>
      <c r="G6" s="11">
        <f t="shared" si="3"/>
        <v>379</v>
      </c>
    </row>
    <row r="7" spans="1:7" x14ac:dyDescent="0.25">
      <c r="A7" t="str">
        <f t="shared" si="0"/>
        <v>Town of Mamaroneck - 10</v>
      </c>
      <c r="B7" s="11">
        <v>70010</v>
      </c>
      <c r="C7" s="11">
        <v>402</v>
      </c>
      <c r="D7" s="11">
        <v>5</v>
      </c>
      <c r="E7" s="11">
        <f t="shared" si="1"/>
        <v>407</v>
      </c>
      <c r="F7" s="11">
        <f t="shared" si="2"/>
        <v>173</v>
      </c>
      <c r="G7" s="11">
        <f t="shared" si="3"/>
        <v>580</v>
      </c>
    </row>
    <row r="8" spans="1:7" ht="13.8" thickBot="1" x14ac:dyDescent="0.3">
      <c r="A8" s="18" t="str">
        <f t="shared" si="0"/>
        <v>Town of Mamaroneck - 26</v>
      </c>
      <c r="B8" s="19">
        <v>70026</v>
      </c>
      <c r="C8" s="19">
        <v>429</v>
      </c>
      <c r="D8" s="19">
        <v>5</v>
      </c>
      <c r="E8" s="19">
        <f t="shared" si="1"/>
        <v>434</v>
      </c>
      <c r="F8" s="19">
        <f t="shared" si="2"/>
        <v>119</v>
      </c>
      <c r="G8" s="19">
        <f t="shared" si="3"/>
        <v>553</v>
      </c>
    </row>
    <row r="9" spans="1:7" x14ac:dyDescent="0.25">
      <c r="B9" s="11" t="s">
        <v>977</v>
      </c>
      <c r="C9" s="11">
        <f>SUM(C3:C8)</f>
        <v>2061</v>
      </c>
      <c r="D9" s="11">
        <f>SUM(D3:D8)</f>
        <v>22</v>
      </c>
      <c r="E9" s="11">
        <f>SUM(E3:E8)</f>
        <v>2083</v>
      </c>
      <c r="F9" s="11">
        <f>SUM(F3:F8)</f>
        <v>759</v>
      </c>
      <c r="G9" s="11">
        <f>SUM(G3:G8)</f>
        <v>2842</v>
      </c>
    </row>
  </sheetData>
  <pageMargins left="0" right="0" top="1.75" bottom="0.75" header="1.25" footer="0"/>
  <pageSetup orientation="landscape" horizontalDpi="300" verticalDpi="300" r:id="rId1"/>
  <headerFooter alignWithMargins="0">
    <oddHeader>&amp;L&amp;"Arial Black,Regular"2022 GENERAL&amp;C&amp;"Arial Black,Regular"&amp;16VILLAGE OF LARCHMONT - VILLAGE MAYOR&amp;R&amp;"Arial Black,Regular"&amp;P OF 630</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H9"/>
  <sheetViews>
    <sheetView topLeftCell="A3" zoomScaleNormal="100" workbookViewId="0">
      <selection activeCell="C6" sqref="C6"/>
    </sheetView>
  </sheetViews>
  <sheetFormatPr defaultRowHeight="13.2" x14ac:dyDescent="0.25"/>
  <cols>
    <col min="1" max="1" width="22.6640625" bestFit="1" customWidth="1"/>
    <col min="2" max="2" width="7.33203125" bestFit="1" customWidth="1"/>
    <col min="3" max="5" width="6.5546875" customWidth="1"/>
    <col min="6" max="6" width="6" bestFit="1" customWidth="1"/>
    <col min="7" max="7" width="6.5546875" bestFit="1" customWidth="1"/>
    <col min="8" max="8" width="5.6640625" customWidth="1"/>
  </cols>
  <sheetData>
    <row r="1" spans="1:8" ht="13.8" x14ac:dyDescent="0.3">
      <c r="A1" s="1" t="s">
        <v>663</v>
      </c>
      <c r="B1" s="2"/>
      <c r="C1" s="2" t="s">
        <v>684</v>
      </c>
      <c r="D1" s="2" t="s">
        <v>684</v>
      </c>
      <c r="E1" s="2" t="s">
        <v>982</v>
      </c>
      <c r="F1" s="3"/>
      <c r="G1" s="3"/>
      <c r="H1" s="3"/>
    </row>
    <row r="2" spans="1:8" ht="105.6" customHeight="1" thickBot="1" x14ac:dyDescent="0.3">
      <c r="A2" s="4"/>
      <c r="B2" s="5" t="s">
        <v>665</v>
      </c>
      <c r="C2" s="5" t="s">
        <v>1099</v>
      </c>
      <c r="D2" s="5" t="s">
        <v>1100</v>
      </c>
      <c r="E2" s="5" t="s">
        <v>984</v>
      </c>
      <c r="F2" s="5" t="s">
        <v>666</v>
      </c>
      <c r="G2" s="5" t="s">
        <v>667</v>
      </c>
      <c r="H2" s="5" t="s">
        <v>668</v>
      </c>
    </row>
    <row r="3" spans="1:8" x14ac:dyDescent="0.25">
      <c r="A3" t="str">
        <f t="shared" ref="A3:A8" si="0">VLOOKUP(B3,KEY,3,FALSE)</f>
        <v>Town of Mamaroneck - 6</v>
      </c>
      <c r="B3" s="11">
        <v>70006</v>
      </c>
      <c r="C3" s="11">
        <v>330</v>
      </c>
      <c r="D3" s="11">
        <v>313</v>
      </c>
      <c r="E3" s="11">
        <v>0</v>
      </c>
      <c r="F3" s="11">
        <f t="shared" ref="F3:F8" si="1">SUM(C3:E3)</f>
        <v>643</v>
      </c>
      <c r="G3" s="11">
        <f t="shared" ref="G3:G8" si="2">SUM(H3-F3)</f>
        <v>285</v>
      </c>
      <c r="H3" s="11">
        <f t="shared" ref="H3:H8" si="3">VLOOKUP(B3,KEY,2,FALSE)*2</f>
        <v>928</v>
      </c>
    </row>
    <row r="4" spans="1:8" x14ac:dyDescent="0.25">
      <c r="A4" t="str">
        <f t="shared" si="0"/>
        <v>Town of Mamaroneck - 7</v>
      </c>
      <c r="B4" s="11">
        <v>70007</v>
      </c>
      <c r="C4" s="11">
        <v>191</v>
      </c>
      <c r="D4" s="11">
        <v>188</v>
      </c>
      <c r="E4" s="11">
        <v>2</v>
      </c>
      <c r="F4" s="11">
        <f t="shared" si="1"/>
        <v>381</v>
      </c>
      <c r="G4" s="11">
        <f t="shared" si="2"/>
        <v>171</v>
      </c>
      <c r="H4" s="11">
        <f t="shared" si="3"/>
        <v>552</v>
      </c>
    </row>
    <row r="5" spans="1:8" x14ac:dyDescent="0.25">
      <c r="A5" t="str">
        <f t="shared" si="0"/>
        <v>Town of Mamaroneck - 8</v>
      </c>
      <c r="B5" s="11">
        <v>70008</v>
      </c>
      <c r="C5" s="11">
        <v>408</v>
      </c>
      <c r="D5" s="11">
        <v>400</v>
      </c>
      <c r="E5" s="11">
        <v>2</v>
      </c>
      <c r="F5" s="11">
        <f t="shared" si="1"/>
        <v>810</v>
      </c>
      <c r="G5" s="11">
        <f t="shared" si="2"/>
        <v>370</v>
      </c>
      <c r="H5" s="11">
        <f t="shared" si="3"/>
        <v>1180</v>
      </c>
    </row>
    <row r="6" spans="1:8" x14ac:dyDescent="0.25">
      <c r="A6" t="str">
        <f t="shared" si="0"/>
        <v>Town of Mamaroneck - 9</v>
      </c>
      <c r="B6" s="11">
        <v>70009</v>
      </c>
      <c r="C6" s="11">
        <v>284</v>
      </c>
      <c r="D6" s="11">
        <v>268</v>
      </c>
      <c r="E6" s="11">
        <v>0</v>
      </c>
      <c r="F6" s="11">
        <f t="shared" si="1"/>
        <v>552</v>
      </c>
      <c r="G6" s="11">
        <f t="shared" si="2"/>
        <v>206</v>
      </c>
      <c r="H6" s="11">
        <f t="shared" si="3"/>
        <v>758</v>
      </c>
    </row>
    <row r="7" spans="1:8" x14ac:dyDescent="0.25">
      <c r="A7" t="str">
        <f t="shared" si="0"/>
        <v>Town of Mamaroneck - 10</v>
      </c>
      <c r="B7" s="11">
        <v>70010</v>
      </c>
      <c r="C7" s="11">
        <v>410</v>
      </c>
      <c r="D7" s="11">
        <v>399</v>
      </c>
      <c r="E7" s="11">
        <v>1</v>
      </c>
      <c r="F7" s="11">
        <f t="shared" si="1"/>
        <v>810</v>
      </c>
      <c r="G7" s="11">
        <f t="shared" si="2"/>
        <v>350</v>
      </c>
      <c r="H7" s="11">
        <f t="shared" si="3"/>
        <v>1160</v>
      </c>
    </row>
    <row r="8" spans="1:8" ht="13.8" thickBot="1" x14ac:dyDescent="0.3">
      <c r="A8" s="18" t="str">
        <f t="shared" si="0"/>
        <v>Town of Mamaroneck - 26</v>
      </c>
      <c r="B8" s="19">
        <v>70026</v>
      </c>
      <c r="C8" s="19">
        <v>427</v>
      </c>
      <c r="D8" s="19">
        <v>412</v>
      </c>
      <c r="E8" s="19">
        <v>1</v>
      </c>
      <c r="F8" s="19">
        <f t="shared" si="1"/>
        <v>840</v>
      </c>
      <c r="G8" s="19">
        <f t="shared" si="2"/>
        <v>266</v>
      </c>
      <c r="H8" s="19">
        <f t="shared" si="3"/>
        <v>1106</v>
      </c>
    </row>
    <row r="9" spans="1:8" x14ac:dyDescent="0.25">
      <c r="B9" s="11" t="s">
        <v>977</v>
      </c>
      <c r="C9" s="11">
        <f t="shared" ref="C9:H9" si="4">SUM(C3:C8)</f>
        <v>2050</v>
      </c>
      <c r="D9" s="11">
        <f t="shared" si="4"/>
        <v>1980</v>
      </c>
      <c r="E9" s="11">
        <f t="shared" si="4"/>
        <v>6</v>
      </c>
      <c r="F9" s="11">
        <f t="shared" si="4"/>
        <v>4036</v>
      </c>
      <c r="G9" s="11">
        <f t="shared" si="4"/>
        <v>1648</v>
      </c>
      <c r="H9" s="11">
        <f t="shared" si="4"/>
        <v>5684</v>
      </c>
    </row>
  </sheetData>
  <customSheetViews>
    <customSheetView guid="{21F6F7E7-9A75-4345-9750-5E0B3659CEC9}" showRuler="0">
      <selection activeCell="G7" sqref="G7"/>
      <pageMargins left="0" right="0" top="1.75" bottom="0" header="1.25" footer="0.75"/>
      <pageSetup orientation="landscape" r:id="rId1"/>
      <headerFooter alignWithMargins="0">
        <oddHeader>&amp;L&amp;"Arial Black,Regular"2008&amp;C&amp;"Arial Black,Regular"&amp;16VILLAGE TRUSTEE - VILLAGE OF MAMARONECK&amp;R&amp;"Arial Black,Regular"&amp;P OF &amp;N</oddHeader>
      </headerFooter>
    </customSheetView>
    <customSheetView guid="{953A518F-01B4-4B4A-96C2-DE2B3F25C938}" showRuler="0">
      <selection activeCell="G7" sqref="G7"/>
      <pageMargins left="0" right="0" top="1.75" bottom="0" header="1.25" footer="0.75"/>
      <pageSetup orientation="landscape" r:id="rId2"/>
      <headerFooter alignWithMargins="0">
        <oddHeader>&amp;L&amp;"Arial Black,Regular"2008&amp;C&amp;"Arial Black,Regular"&amp;16VILLAGE TRUSTEE - VILLAGE OF MAMARONECK&amp;R&amp;"Arial Black,Regular"&amp;P OF &amp;N</oddHeader>
      </headerFooter>
    </customSheetView>
    <customSheetView guid="{ECF63988-E563-49ED-820F-97C798C1C961}" showPageBreaks="1" showRuler="0">
      <selection activeCell="G7" sqref="G7"/>
      <pageMargins left="0" right="0" top="1.75" bottom="0" header="1.25" footer="0.75"/>
      <pageSetup orientation="landscape" r:id="rId3"/>
      <headerFooter alignWithMargins="0">
        <oddHeader>&amp;L&amp;"Arial Black,Regular"2008&amp;C&amp;"Arial Black,Regular"&amp;16VILLAGE TRUSTEE - VILLAGE OF MAMARONECK&amp;R&amp;"Arial Black,Regular"&amp;P OF &amp;N</oddHeader>
      </headerFooter>
    </customSheetView>
    <customSheetView guid="{4E2DE85C-C13E-4014-8E0F-42F2EAA57FE2}" showPageBreaks="1" showRuler="0" topLeftCell="A3">
      <selection activeCell="W8" sqref="W8"/>
      <pageMargins left="0" right="0" top="1.75" bottom="0" header="1.25" footer="0.75"/>
      <pageSetup orientation="landscape" r:id="rId4"/>
      <headerFooter alignWithMargins="0">
        <oddHeader>&amp;L&amp;"Arial Black,Regular"2008&amp;C&amp;"Arial Black,Regular"&amp;16VILLAGE TRUSTEE - VILLAGE OF MAMARONECK&amp;R&amp;"Arial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LARCHMONT - VILLAGE TRUSTEE&amp;R&amp;"Arial Black,Regular"&amp;P OF 630</oddHead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topLeftCell="A3" zoomScaleNormal="100" workbookViewId="0">
      <selection activeCell="C6" sqref="C6"/>
    </sheetView>
  </sheetViews>
  <sheetFormatPr defaultRowHeight="13.2" x14ac:dyDescent="0.25"/>
  <cols>
    <col min="1" max="1" width="22.6640625" bestFit="1" customWidth="1"/>
    <col min="2" max="2" width="7.33203125" bestFit="1" customWidth="1"/>
    <col min="3" max="12" width="6.5546875" customWidth="1"/>
    <col min="13" max="13" width="6" bestFit="1" customWidth="1"/>
    <col min="14" max="14" width="6.5546875" bestFit="1" customWidth="1"/>
    <col min="15" max="15" width="6" bestFit="1" customWidth="1"/>
  </cols>
  <sheetData>
    <row r="1" spans="1:15" ht="13.8" x14ac:dyDescent="0.3">
      <c r="A1" s="1" t="s">
        <v>663</v>
      </c>
      <c r="B1" s="2"/>
      <c r="C1" s="2" t="s">
        <v>684</v>
      </c>
      <c r="D1" s="2" t="s">
        <v>684</v>
      </c>
      <c r="E1" s="2" t="s">
        <v>684</v>
      </c>
      <c r="F1" s="2" t="s">
        <v>1152</v>
      </c>
      <c r="G1" s="2" t="s">
        <v>1152</v>
      </c>
      <c r="H1" s="2" t="s">
        <v>1152</v>
      </c>
      <c r="I1" s="2" t="s">
        <v>685</v>
      </c>
      <c r="J1" s="2" t="s">
        <v>685</v>
      </c>
      <c r="K1" s="2" t="s">
        <v>685</v>
      </c>
      <c r="L1" s="2" t="s">
        <v>982</v>
      </c>
      <c r="M1" s="3"/>
      <c r="N1" s="3"/>
      <c r="O1" s="3"/>
    </row>
    <row r="2" spans="1:15" ht="127.2" customHeight="1" thickBot="1" x14ac:dyDescent="0.3">
      <c r="A2" s="4"/>
      <c r="B2" s="5" t="s">
        <v>665</v>
      </c>
      <c r="C2" s="5" t="s">
        <v>1120</v>
      </c>
      <c r="D2" s="5" t="s">
        <v>1121</v>
      </c>
      <c r="E2" s="5" t="s">
        <v>1122</v>
      </c>
      <c r="F2" s="5" t="s">
        <v>1123</v>
      </c>
      <c r="G2" s="5" t="s">
        <v>1124</v>
      </c>
      <c r="H2" s="5" t="s">
        <v>1125</v>
      </c>
      <c r="I2" s="5" t="s">
        <v>1123</v>
      </c>
      <c r="J2" s="5" t="s">
        <v>1124</v>
      </c>
      <c r="K2" s="5" t="s">
        <v>1125</v>
      </c>
      <c r="L2" s="5" t="s">
        <v>984</v>
      </c>
      <c r="M2" s="5" t="s">
        <v>666</v>
      </c>
      <c r="N2" s="5" t="s">
        <v>667</v>
      </c>
      <c r="O2" s="5" t="s">
        <v>668</v>
      </c>
    </row>
    <row r="3" spans="1:15" x14ac:dyDescent="0.25">
      <c r="A3" t="str">
        <f t="shared" ref="A3:A17" si="0">VLOOKUP(B3,KEY,3,FALSE)</f>
        <v>Town of Mamaroneck - 1</v>
      </c>
      <c r="B3" s="11">
        <v>70001</v>
      </c>
      <c r="C3" s="11">
        <v>156</v>
      </c>
      <c r="D3" s="11">
        <v>159</v>
      </c>
      <c r="E3" s="11">
        <v>153</v>
      </c>
      <c r="F3" s="11">
        <v>117</v>
      </c>
      <c r="G3" s="11">
        <v>117</v>
      </c>
      <c r="H3" s="11">
        <v>109</v>
      </c>
      <c r="I3" s="11">
        <v>9</v>
      </c>
      <c r="J3" s="11">
        <v>9</v>
      </c>
      <c r="K3" s="11">
        <v>9</v>
      </c>
      <c r="L3" s="11">
        <v>0</v>
      </c>
      <c r="M3" s="11">
        <f t="shared" ref="M3:M17" si="1">SUM(C3:L3)</f>
        <v>838</v>
      </c>
      <c r="N3" s="11">
        <f>SUM(O3-M3)</f>
        <v>68</v>
      </c>
      <c r="O3" s="11">
        <f t="shared" ref="O3:O17" si="2">VLOOKUP(B3,KEY,2,FALSE)*3</f>
        <v>906</v>
      </c>
    </row>
    <row r="4" spans="1:15" x14ac:dyDescent="0.25">
      <c r="A4" t="str">
        <f t="shared" si="0"/>
        <v>Town of Mamaroneck - 2</v>
      </c>
      <c r="B4" s="11">
        <v>70002</v>
      </c>
      <c r="C4" s="11">
        <v>163</v>
      </c>
      <c r="D4" s="11">
        <v>160</v>
      </c>
      <c r="E4" s="11">
        <v>157</v>
      </c>
      <c r="F4" s="11">
        <v>158</v>
      </c>
      <c r="G4" s="11">
        <v>155</v>
      </c>
      <c r="H4" s="11">
        <v>148</v>
      </c>
      <c r="I4" s="11">
        <v>13</v>
      </c>
      <c r="J4" s="11">
        <v>14</v>
      </c>
      <c r="K4" s="11">
        <v>14</v>
      </c>
      <c r="L4" s="11">
        <v>0</v>
      </c>
      <c r="M4" s="11">
        <f t="shared" si="1"/>
        <v>982</v>
      </c>
      <c r="N4" s="11">
        <f t="shared" ref="N4:N17" si="3">SUM(O4-M4)</f>
        <v>83</v>
      </c>
      <c r="O4" s="11">
        <f t="shared" si="2"/>
        <v>1065</v>
      </c>
    </row>
    <row r="5" spans="1:15" x14ac:dyDescent="0.25">
      <c r="A5" t="str">
        <f t="shared" si="0"/>
        <v>Town of Mamaroneck - 3</v>
      </c>
      <c r="B5" s="11">
        <v>70003</v>
      </c>
      <c r="C5" s="11">
        <v>355</v>
      </c>
      <c r="D5" s="11">
        <v>361</v>
      </c>
      <c r="E5" s="11">
        <v>337</v>
      </c>
      <c r="F5" s="11">
        <v>206</v>
      </c>
      <c r="G5" s="11">
        <v>174</v>
      </c>
      <c r="H5" s="11">
        <v>163</v>
      </c>
      <c r="I5" s="11">
        <v>27</v>
      </c>
      <c r="J5" s="11">
        <v>27</v>
      </c>
      <c r="K5" s="11">
        <v>26</v>
      </c>
      <c r="L5" s="11">
        <v>2</v>
      </c>
      <c r="M5" s="11">
        <f t="shared" si="1"/>
        <v>1678</v>
      </c>
      <c r="N5" s="11">
        <f t="shared" si="3"/>
        <v>158</v>
      </c>
      <c r="O5" s="11">
        <f t="shared" si="2"/>
        <v>1836</v>
      </c>
    </row>
    <row r="6" spans="1:15" x14ac:dyDescent="0.25">
      <c r="A6" t="str">
        <f t="shared" si="0"/>
        <v>Town of Mamaroneck - 4</v>
      </c>
      <c r="B6" s="11">
        <v>70004</v>
      </c>
      <c r="C6" s="11">
        <v>276</v>
      </c>
      <c r="D6" s="11">
        <v>275</v>
      </c>
      <c r="E6" s="11">
        <v>276</v>
      </c>
      <c r="F6" s="11">
        <v>190</v>
      </c>
      <c r="G6" s="11">
        <v>181</v>
      </c>
      <c r="H6" s="11">
        <v>162</v>
      </c>
      <c r="I6" s="11">
        <v>18</v>
      </c>
      <c r="J6" s="11">
        <v>17</v>
      </c>
      <c r="K6" s="11">
        <v>12</v>
      </c>
      <c r="L6" s="11">
        <v>0</v>
      </c>
      <c r="M6" s="11">
        <f t="shared" si="1"/>
        <v>1407</v>
      </c>
      <c r="N6" s="11">
        <f t="shared" si="3"/>
        <v>96</v>
      </c>
      <c r="O6" s="11">
        <f t="shared" si="2"/>
        <v>1503</v>
      </c>
    </row>
    <row r="7" spans="1:15" x14ac:dyDescent="0.25">
      <c r="A7" t="str">
        <f t="shared" si="0"/>
        <v>Town of Mamaroneck - 5</v>
      </c>
      <c r="B7" s="11">
        <v>70005</v>
      </c>
      <c r="C7" s="11">
        <v>117</v>
      </c>
      <c r="D7" s="11">
        <v>121</v>
      </c>
      <c r="E7" s="11">
        <v>118</v>
      </c>
      <c r="F7" s="11">
        <v>136</v>
      </c>
      <c r="G7" s="11">
        <v>132</v>
      </c>
      <c r="H7" s="11">
        <v>128</v>
      </c>
      <c r="I7" s="11">
        <v>15</v>
      </c>
      <c r="J7" s="11">
        <v>15</v>
      </c>
      <c r="K7" s="11">
        <v>16</v>
      </c>
      <c r="L7" s="11">
        <v>0</v>
      </c>
      <c r="M7" s="11">
        <f t="shared" si="1"/>
        <v>798</v>
      </c>
      <c r="N7" s="11">
        <f t="shared" si="3"/>
        <v>48</v>
      </c>
      <c r="O7" s="11">
        <f t="shared" si="2"/>
        <v>846</v>
      </c>
    </row>
    <row r="8" spans="1:15" x14ac:dyDescent="0.25">
      <c r="A8" t="str">
        <f t="shared" si="0"/>
        <v>Town of Mamaroneck - 17</v>
      </c>
      <c r="B8" s="11">
        <v>70017</v>
      </c>
      <c r="C8" s="11">
        <v>312</v>
      </c>
      <c r="D8" s="11">
        <v>304</v>
      </c>
      <c r="E8" s="11">
        <v>305</v>
      </c>
      <c r="F8" s="11">
        <v>134</v>
      </c>
      <c r="G8" s="11">
        <v>109</v>
      </c>
      <c r="H8" s="11">
        <v>105</v>
      </c>
      <c r="I8" s="11">
        <v>17</v>
      </c>
      <c r="J8" s="11">
        <v>14</v>
      </c>
      <c r="K8" s="11">
        <v>13</v>
      </c>
      <c r="L8" s="11">
        <v>2</v>
      </c>
      <c r="M8" s="11">
        <f t="shared" si="1"/>
        <v>1315</v>
      </c>
      <c r="N8" s="11">
        <f t="shared" si="3"/>
        <v>95</v>
      </c>
      <c r="O8" s="11">
        <f t="shared" si="2"/>
        <v>1410</v>
      </c>
    </row>
    <row r="9" spans="1:15" x14ac:dyDescent="0.25">
      <c r="A9" t="str">
        <f t="shared" si="0"/>
        <v>Town of Mamaroneck - 22</v>
      </c>
      <c r="B9" s="11">
        <v>70022</v>
      </c>
      <c r="C9" s="11">
        <v>207</v>
      </c>
      <c r="D9" s="11">
        <v>195</v>
      </c>
      <c r="E9" s="11">
        <v>197</v>
      </c>
      <c r="F9" s="11">
        <v>142</v>
      </c>
      <c r="G9" s="11">
        <v>133</v>
      </c>
      <c r="H9" s="11">
        <v>123</v>
      </c>
      <c r="I9" s="11">
        <v>8</v>
      </c>
      <c r="J9" s="11">
        <v>10</v>
      </c>
      <c r="K9" s="11">
        <v>12</v>
      </c>
      <c r="L9" s="11">
        <v>0</v>
      </c>
      <c r="M9" s="11">
        <f t="shared" si="1"/>
        <v>1027</v>
      </c>
      <c r="N9" s="11">
        <f t="shared" si="3"/>
        <v>89</v>
      </c>
      <c r="O9" s="11">
        <f t="shared" si="2"/>
        <v>1116</v>
      </c>
    </row>
    <row r="10" spans="1:15" x14ac:dyDescent="0.25">
      <c r="A10" t="str">
        <f t="shared" si="0"/>
        <v>Town of Mamaroneck - 23</v>
      </c>
      <c r="B10" s="11">
        <v>70023</v>
      </c>
      <c r="C10" s="11">
        <v>356</v>
      </c>
      <c r="D10" s="11">
        <v>358</v>
      </c>
      <c r="E10" s="11">
        <v>349</v>
      </c>
      <c r="F10" s="11">
        <v>162</v>
      </c>
      <c r="G10" s="11">
        <v>153</v>
      </c>
      <c r="H10" s="11">
        <v>147</v>
      </c>
      <c r="I10" s="11">
        <v>17</v>
      </c>
      <c r="J10" s="11">
        <v>12</v>
      </c>
      <c r="K10" s="11">
        <v>12</v>
      </c>
      <c r="L10" s="11">
        <v>1</v>
      </c>
      <c r="M10" s="11">
        <f t="shared" si="1"/>
        <v>1567</v>
      </c>
      <c r="N10" s="11">
        <f t="shared" si="3"/>
        <v>104</v>
      </c>
      <c r="O10" s="11">
        <f t="shared" si="2"/>
        <v>1671</v>
      </c>
    </row>
    <row r="11" spans="1:15" x14ac:dyDescent="0.25">
      <c r="A11" t="str">
        <f t="shared" si="0"/>
        <v>Town of Mamaroneck - 27</v>
      </c>
      <c r="B11" s="11">
        <v>70027</v>
      </c>
      <c r="C11" s="11">
        <v>155</v>
      </c>
      <c r="D11" s="11">
        <v>160</v>
      </c>
      <c r="E11" s="11">
        <v>158</v>
      </c>
      <c r="F11" s="11">
        <v>156</v>
      </c>
      <c r="G11" s="11">
        <v>143</v>
      </c>
      <c r="H11" s="11">
        <v>134</v>
      </c>
      <c r="I11" s="11">
        <v>12</v>
      </c>
      <c r="J11" s="11">
        <v>11</v>
      </c>
      <c r="K11" s="11">
        <v>9</v>
      </c>
      <c r="L11" s="11">
        <v>0</v>
      </c>
      <c r="M11" s="11">
        <f t="shared" si="1"/>
        <v>938</v>
      </c>
      <c r="N11" s="11">
        <f t="shared" si="3"/>
        <v>52</v>
      </c>
      <c r="O11" s="11">
        <f t="shared" si="2"/>
        <v>990</v>
      </c>
    </row>
    <row r="12" spans="1:15" x14ac:dyDescent="0.25">
      <c r="A12" t="str">
        <f t="shared" si="0"/>
        <v>Town of Rye - 1</v>
      </c>
      <c r="B12" s="11">
        <v>160001</v>
      </c>
      <c r="C12" s="11">
        <v>229</v>
      </c>
      <c r="D12" s="11">
        <v>232</v>
      </c>
      <c r="E12" s="11">
        <v>232</v>
      </c>
      <c r="F12" s="11">
        <v>158</v>
      </c>
      <c r="G12" s="11">
        <v>142</v>
      </c>
      <c r="H12" s="11">
        <v>133</v>
      </c>
      <c r="I12" s="11">
        <v>20</v>
      </c>
      <c r="J12" s="11">
        <v>18</v>
      </c>
      <c r="K12" s="11">
        <v>17</v>
      </c>
      <c r="L12" s="11">
        <v>0</v>
      </c>
      <c r="M12" s="11">
        <f t="shared" si="1"/>
        <v>1181</v>
      </c>
      <c r="N12" s="11">
        <f t="shared" si="3"/>
        <v>79</v>
      </c>
      <c r="O12" s="11">
        <f t="shared" si="2"/>
        <v>1260</v>
      </c>
    </row>
    <row r="13" spans="1:15" x14ac:dyDescent="0.25">
      <c r="A13" t="str">
        <f t="shared" si="0"/>
        <v>Town of Rye - 2</v>
      </c>
      <c r="B13" s="11">
        <v>160002</v>
      </c>
      <c r="C13" s="11">
        <v>260</v>
      </c>
      <c r="D13" s="11">
        <v>266</v>
      </c>
      <c r="E13" s="11">
        <v>266</v>
      </c>
      <c r="F13" s="11">
        <v>249</v>
      </c>
      <c r="G13" s="11">
        <v>230</v>
      </c>
      <c r="H13" s="11">
        <v>225</v>
      </c>
      <c r="I13" s="11">
        <v>23</v>
      </c>
      <c r="J13" s="11">
        <v>17</v>
      </c>
      <c r="K13" s="11">
        <v>16</v>
      </c>
      <c r="L13" s="11">
        <v>0</v>
      </c>
      <c r="M13" s="11">
        <f t="shared" si="1"/>
        <v>1552</v>
      </c>
      <c r="N13" s="11">
        <f t="shared" si="3"/>
        <v>131</v>
      </c>
      <c r="O13" s="11">
        <f t="shared" si="2"/>
        <v>1683</v>
      </c>
    </row>
    <row r="14" spans="1:15" x14ac:dyDescent="0.25">
      <c r="A14" t="str">
        <f t="shared" si="0"/>
        <v>Town of Rye - 3</v>
      </c>
      <c r="B14" s="11">
        <v>160003</v>
      </c>
      <c r="C14" s="11">
        <v>295</v>
      </c>
      <c r="D14" s="11">
        <v>283</v>
      </c>
      <c r="E14" s="11">
        <v>299</v>
      </c>
      <c r="F14" s="11">
        <v>174</v>
      </c>
      <c r="G14" s="11">
        <v>168</v>
      </c>
      <c r="H14" s="11">
        <v>154</v>
      </c>
      <c r="I14" s="11">
        <v>17</v>
      </c>
      <c r="J14" s="11">
        <v>13</v>
      </c>
      <c r="K14" s="11">
        <v>17</v>
      </c>
      <c r="L14" s="11">
        <v>0</v>
      </c>
      <c r="M14" s="11">
        <f t="shared" si="1"/>
        <v>1420</v>
      </c>
      <c r="N14" s="11">
        <f t="shared" si="3"/>
        <v>125</v>
      </c>
      <c r="O14" s="11">
        <f t="shared" si="2"/>
        <v>1545</v>
      </c>
    </row>
    <row r="15" spans="1:15" x14ac:dyDescent="0.25">
      <c r="A15" t="str">
        <f t="shared" si="0"/>
        <v>Town of Rye - 4</v>
      </c>
      <c r="B15" s="11">
        <v>160004</v>
      </c>
      <c r="C15" s="11">
        <v>185</v>
      </c>
      <c r="D15" s="11">
        <v>188</v>
      </c>
      <c r="E15" s="11">
        <v>191</v>
      </c>
      <c r="F15" s="11">
        <v>225</v>
      </c>
      <c r="G15" s="11">
        <v>213</v>
      </c>
      <c r="H15" s="11">
        <v>201</v>
      </c>
      <c r="I15" s="11">
        <v>23</v>
      </c>
      <c r="J15" s="11">
        <v>23</v>
      </c>
      <c r="K15" s="11">
        <v>21</v>
      </c>
      <c r="L15" s="11">
        <v>1</v>
      </c>
      <c r="M15" s="11">
        <f t="shared" si="1"/>
        <v>1271</v>
      </c>
      <c r="N15" s="11">
        <f t="shared" si="3"/>
        <v>79</v>
      </c>
      <c r="O15" s="11">
        <f t="shared" si="2"/>
        <v>1350</v>
      </c>
    </row>
    <row r="16" spans="1:15" x14ac:dyDescent="0.25">
      <c r="A16" t="str">
        <f t="shared" si="0"/>
        <v>Town of Rye - 24</v>
      </c>
      <c r="B16" s="11">
        <v>160024</v>
      </c>
      <c r="C16" s="11">
        <v>191</v>
      </c>
      <c r="D16" s="11">
        <v>191</v>
      </c>
      <c r="E16" s="11">
        <v>185</v>
      </c>
      <c r="F16" s="11">
        <v>277</v>
      </c>
      <c r="G16" s="11">
        <v>263</v>
      </c>
      <c r="H16" s="11">
        <v>242</v>
      </c>
      <c r="I16" s="11">
        <v>27</v>
      </c>
      <c r="J16" s="11">
        <v>20</v>
      </c>
      <c r="K16" s="11">
        <v>21</v>
      </c>
      <c r="L16" s="11">
        <v>0</v>
      </c>
      <c r="M16" s="11">
        <f t="shared" si="1"/>
        <v>1417</v>
      </c>
      <c r="N16" s="11">
        <f t="shared" si="3"/>
        <v>167</v>
      </c>
      <c r="O16" s="11">
        <f t="shared" si="2"/>
        <v>1584</v>
      </c>
    </row>
    <row r="17" spans="1:15" ht="13.8" thickBot="1" x14ac:dyDescent="0.3">
      <c r="A17" s="18" t="str">
        <f t="shared" si="0"/>
        <v>Town of Rye - 28</v>
      </c>
      <c r="B17" s="19">
        <v>160028</v>
      </c>
      <c r="C17" s="19">
        <v>210</v>
      </c>
      <c r="D17" s="19">
        <v>215</v>
      </c>
      <c r="E17" s="19">
        <v>210</v>
      </c>
      <c r="F17" s="19">
        <v>169</v>
      </c>
      <c r="G17" s="19">
        <v>154</v>
      </c>
      <c r="H17" s="19">
        <v>139</v>
      </c>
      <c r="I17" s="19">
        <v>21</v>
      </c>
      <c r="J17" s="19">
        <v>17</v>
      </c>
      <c r="K17" s="19">
        <v>16</v>
      </c>
      <c r="L17" s="19">
        <v>1</v>
      </c>
      <c r="M17" s="19">
        <f t="shared" si="1"/>
        <v>1152</v>
      </c>
      <c r="N17" s="19">
        <f t="shared" si="3"/>
        <v>78</v>
      </c>
      <c r="O17" s="19">
        <f t="shared" si="2"/>
        <v>1230</v>
      </c>
    </row>
    <row r="18" spans="1:15" x14ac:dyDescent="0.25">
      <c r="B18" s="11" t="s">
        <v>977</v>
      </c>
      <c r="C18" s="11">
        <f>SUM(C3:C17)</f>
        <v>3467</v>
      </c>
      <c r="D18" s="11">
        <f t="shared" ref="D18:O18" si="4">SUM(D3:D17)</f>
        <v>3468</v>
      </c>
      <c r="E18" s="11">
        <f t="shared" si="4"/>
        <v>3433</v>
      </c>
      <c r="F18" s="11">
        <f t="shared" si="4"/>
        <v>2653</v>
      </c>
      <c r="G18" s="11">
        <f t="shared" si="4"/>
        <v>2467</v>
      </c>
      <c r="H18" s="11">
        <f t="shared" si="4"/>
        <v>2313</v>
      </c>
      <c r="I18" s="11">
        <f t="shared" si="4"/>
        <v>267</v>
      </c>
      <c r="J18" s="11">
        <f t="shared" si="4"/>
        <v>237</v>
      </c>
      <c r="K18" s="11">
        <f t="shared" si="4"/>
        <v>231</v>
      </c>
      <c r="L18" s="11">
        <f t="shared" si="4"/>
        <v>7</v>
      </c>
      <c r="M18" s="11">
        <f t="shared" si="4"/>
        <v>18543</v>
      </c>
      <c r="N18" s="11">
        <f t="shared" si="4"/>
        <v>1452</v>
      </c>
      <c r="O18" s="11">
        <f t="shared" si="4"/>
        <v>19995</v>
      </c>
    </row>
  </sheetData>
  <pageMargins left="0" right="0" top="1.75" bottom="0.75" header="1.25" footer="0"/>
  <pageSetup orientation="landscape" horizontalDpi="300" verticalDpi="300" r:id="rId1"/>
  <headerFooter alignWithMargins="0">
    <oddHeader>&amp;L&amp;"Arial Black,Regular"2022 GENERAL&amp;C&amp;"Arial Black,Regular"&amp;16VILLAGE OF MAMARONECK - VILLAGE TRUSTEE&amp;R&amp;"Arial Black,Regular"&amp;P OF 630</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zoomScaleNormal="100" workbookViewId="0">
      <selection activeCell="C6" sqref="C6"/>
    </sheetView>
  </sheetViews>
  <sheetFormatPr defaultRowHeight="13.2" x14ac:dyDescent="0.25"/>
  <cols>
    <col min="1" max="1" width="25" bestFit="1" customWidth="1"/>
  </cols>
  <sheetData>
    <row r="1" spans="1:7" ht="13.8" x14ac:dyDescent="0.3">
      <c r="A1" s="1" t="s">
        <v>663</v>
      </c>
      <c r="B1" s="2"/>
      <c r="C1" s="2" t="s">
        <v>684</v>
      </c>
      <c r="D1" s="2" t="s">
        <v>982</v>
      </c>
      <c r="E1" s="3"/>
      <c r="F1" s="3"/>
      <c r="G1" s="3"/>
    </row>
    <row r="2" spans="1:7" ht="87" customHeight="1" thickBot="1" x14ac:dyDescent="0.3">
      <c r="A2" s="4"/>
      <c r="B2" s="5" t="s">
        <v>665</v>
      </c>
      <c r="C2" s="5" t="s">
        <v>1101</v>
      </c>
      <c r="D2" s="5" t="s">
        <v>984</v>
      </c>
      <c r="E2" s="5" t="s">
        <v>666</v>
      </c>
      <c r="F2" s="5" t="s">
        <v>667</v>
      </c>
      <c r="G2" s="5" t="s">
        <v>668</v>
      </c>
    </row>
    <row r="3" spans="1:7" x14ac:dyDescent="0.25">
      <c r="A3" t="str">
        <f t="shared" ref="A3:A30" si="0">VLOOKUP(B3,KEY,3,FALSE)</f>
        <v>Town of Mamaroneck - 1</v>
      </c>
      <c r="B3" s="11">
        <v>70001</v>
      </c>
      <c r="C3" s="11">
        <v>167</v>
      </c>
      <c r="D3" s="11">
        <v>1</v>
      </c>
      <c r="E3" s="11">
        <f t="shared" ref="E3:E9" si="1">SUM(C3:D3)</f>
        <v>168</v>
      </c>
      <c r="F3" s="11">
        <f>SUM(G3-E3)</f>
        <v>134</v>
      </c>
      <c r="G3" s="11">
        <f t="shared" ref="G3:G9" si="2">VLOOKUP(B3,KEY,2,FALSE)</f>
        <v>302</v>
      </c>
    </row>
    <row r="4" spans="1:7" x14ac:dyDescent="0.25">
      <c r="A4" t="str">
        <f t="shared" si="0"/>
        <v>Town of Mamaroneck - 2</v>
      </c>
      <c r="B4" s="11">
        <v>70002</v>
      </c>
      <c r="C4" s="11">
        <v>184</v>
      </c>
      <c r="D4" s="11">
        <v>0</v>
      </c>
      <c r="E4" s="11">
        <f t="shared" si="1"/>
        <v>184</v>
      </c>
      <c r="F4" s="11">
        <f t="shared" ref="F4:F9" si="3">SUM(G4-E4)</f>
        <v>171</v>
      </c>
      <c r="G4" s="11">
        <f t="shared" si="2"/>
        <v>355</v>
      </c>
    </row>
    <row r="5" spans="1:7" x14ac:dyDescent="0.25">
      <c r="A5" t="str">
        <f t="shared" si="0"/>
        <v>Town of Mamaroneck - 3</v>
      </c>
      <c r="B5" s="11">
        <v>70003</v>
      </c>
      <c r="C5" s="11">
        <v>416</v>
      </c>
      <c r="D5" s="11">
        <v>0</v>
      </c>
      <c r="E5" s="11">
        <f t="shared" si="1"/>
        <v>416</v>
      </c>
      <c r="F5" s="11">
        <f t="shared" si="3"/>
        <v>196</v>
      </c>
      <c r="G5" s="11">
        <f t="shared" si="2"/>
        <v>612</v>
      </c>
    </row>
    <row r="6" spans="1:7" x14ac:dyDescent="0.25">
      <c r="A6" t="str">
        <f t="shared" si="0"/>
        <v>Town of Mamaroneck - 4</v>
      </c>
      <c r="B6" s="11">
        <v>70004</v>
      </c>
      <c r="C6" s="11">
        <v>306</v>
      </c>
      <c r="D6" s="11">
        <v>1</v>
      </c>
      <c r="E6" s="11">
        <f t="shared" si="1"/>
        <v>307</v>
      </c>
      <c r="F6" s="11">
        <f t="shared" si="3"/>
        <v>194</v>
      </c>
      <c r="G6" s="11">
        <f t="shared" si="2"/>
        <v>501</v>
      </c>
    </row>
    <row r="7" spans="1:7" x14ac:dyDescent="0.25">
      <c r="A7" t="str">
        <f t="shared" si="0"/>
        <v>Town of Mamaroneck - 5</v>
      </c>
      <c r="B7" s="11">
        <v>70005</v>
      </c>
      <c r="C7" s="11">
        <v>150</v>
      </c>
      <c r="D7" s="11">
        <v>1</v>
      </c>
      <c r="E7" s="11">
        <f t="shared" si="1"/>
        <v>151</v>
      </c>
      <c r="F7" s="11">
        <f t="shared" si="3"/>
        <v>131</v>
      </c>
      <c r="G7" s="11">
        <f t="shared" si="2"/>
        <v>282</v>
      </c>
    </row>
    <row r="8" spans="1:7" x14ac:dyDescent="0.25">
      <c r="A8" t="str">
        <f t="shared" si="0"/>
        <v>Town of Mamaroneck - 6</v>
      </c>
      <c r="B8" s="11">
        <v>70006</v>
      </c>
      <c r="C8" s="11">
        <v>337</v>
      </c>
      <c r="D8" s="11">
        <v>0</v>
      </c>
      <c r="E8" s="11">
        <f t="shared" si="1"/>
        <v>337</v>
      </c>
      <c r="F8" s="11">
        <f t="shared" si="3"/>
        <v>127</v>
      </c>
      <c r="G8" s="11">
        <f t="shared" si="2"/>
        <v>464</v>
      </c>
    </row>
    <row r="9" spans="1:7" x14ac:dyDescent="0.25">
      <c r="A9" t="str">
        <f t="shared" si="0"/>
        <v>Town of Mamaroneck - 7</v>
      </c>
      <c r="B9" s="11">
        <v>70007</v>
      </c>
      <c r="C9" s="11">
        <v>200</v>
      </c>
      <c r="D9" s="11">
        <v>1</v>
      </c>
      <c r="E9" s="11">
        <f t="shared" si="1"/>
        <v>201</v>
      </c>
      <c r="F9" s="11">
        <f t="shared" si="3"/>
        <v>75</v>
      </c>
      <c r="G9" s="11">
        <f t="shared" si="2"/>
        <v>276</v>
      </c>
    </row>
    <row r="10" spans="1:7" x14ac:dyDescent="0.25">
      <c r="A10" t="str">
        <f t="shared" si="0"/>
        <v>Town of Mamaroneck - 8</v>
      </c>
      <c r="B10" s="11">
        <v>70008</v>
      </c>
      <c r="C10" s="11">
        <v>423</v>
      </c>
      <c r="D10" s="11">
        <v>0</v>
      </c>
      <c r="E10" s="11">
        <f t="shared" ref="E10:E30" si="4">SUM(C10:D10)</f>
        <v>423</v>
      </c>
      <c r="F10" s="11">
        <f t="shared" ref="F10:F30" si="5">SUM(G10-E10)</f>
        <v>167</v>
      </c>
      <c r="G10" s="11">
        <f t="shared" ref="G10:G30" si="6">VLOOKUP(B10,KEY,2,FALSE)</f>
        <v>590</v>
      </c>
    </row>
    <row r="11" spans="1:7" x14ac:dyDescent="0.25">
      <c r="A11" t="str">
        <f t="shared" si="0"/>
        <v>Town of Mamaroneck - 9</v>
      </c>
      <c r="B11" s="11">
        <v>70009</v>
      </c>
      <c r="C11" s="11">
        <v>289</v>
      </c>
      <c r="D11" s="11">
        <v>0</v>
      </c>
      <c r="E11" s="11">
        <f t="shared" si="4"/>
        <v>289</v>
      </c>
      <c r="F11" s="11">
        <f t="shared" si="5"/>
        <v>90</v>
      </c>
      <c r="G11" s="11">
        <f t="shared" si="6"/>
        <v>379</v>
      </c>
    </row>
    <row r="12" spans="1:7" x14ac:dyDescent="0.25">
      <c r="A12" t="str">
        <f t="shared" si="0"/>
        <v>Town of Mamaroneck - 10</v>
      </c>
      <c r="B12" s="11">
        <v>70010</v>
      </c>
      <c r="C12" s="11">
        <v>420</v>
      </c>
      <c r="D12" s="11">
        <v>1</v>
      </c>
      <c r="E12" s="11">
        <f t="shared" si="4"/>
        <v>421</v>
      </c>
      <c r="F12" s="11">
        <f t="shared" si="5"/>
        <v>159</v>
      </c>
      <c r="G12" s="11">
        <f t="shared" si="6"/>
        <v>580</v>
      </c>
    </row>
    <row r="13" spans="1:7" x14ac:dyDescent="0.25">
      <c r="A13" t="str">
        <f t="shared" si="0"/>
        <v>Town of Mamaroneck - 11</v>
      </c>
      <c r="B13" s="11">
        <v>70011</v>
      </c>
      <c r="C13" s="11">
        <v>338</v>
      </c>
      <c r="D13" s="11">
        <v>1</v>
      </c>
      <c r="E13" s="11">
        <f t="shared" si="4"/>
        <v>339</v>
      </c>
      <c r="F13" s="11">
        <f t="shared" si="5"/>
        <v>120</v>
      </c>
      <c r="G13" s="11">
        <f t="shared" si="6"/>
        <v>459</v>
      </c>
    </row>
    <row r="14" spans="1:7" x14ac:dyDescent="0.25">
      <c r="A14" t="str">
        <f t="shared" si="0"/>
        <v>Town of Mamaroneck - 12</v>
      </c>
      <c r="B14" s="11">
        <v>70012</v>
      </c>
      <c r="C14" s="11">
        <v>480</v>
      </c>
      <c r="D14" s="11">
        <v>1</v>
      </c>
      <c r="E14" s="11">
        <f t="shared" si="4"/>
        <v>481</v>
      </c>
      <c r="F14" s="11">
        <f t="shared" si="5"/>
        <v>113</v>
      </c>
      <c r="G14" s="11">
        <f t="shared" si="6"/>
        <v>594</v>
      </c>
    </row>
    <row r="15" spans="1:7" x14ac:dyDescent="0.25">
      <c r="A15" t="str">
        <f t="shared" si="0"/>
        <v>Town of Mamaroneck - 13</v>
      </c>
      <c r="B15" s="11">
        <v>70013</v>
      </c>
      <c r="C15" s="11">
        <v>422</v>
      </c>
      <c r="D15" s="11">
        <v>3</v>
      </c>
      <c r="E15" s="11">
        <f t="shared" si="4"/>
        <v>425</v>
      </c>
      <c r="F15" s="11">
        <f t="shared" si="5"/>
        <v>113</v>
      </c>
      <c r="G15" s="11">
        <f t="shared" si="6"/>
        <v>538</v>
      </c>
    </row>
    <row r="16" spans="1:7" x14ac:dyDescent="0.25">
      <c r="A16" t="str">
        <f t="shared" si="0"/>
        <v>Town of Mamaroneck - 14</v>
      </c>
      <c r="B16" s="11">
        <v>70014</v>
      </c>
      <c r="C16" s="11">
        <v>346</v>
      </c>
      <c r="D16" s="11">
        <v>0</v>
      </c>
      <c r="E16" s="11">
        <f t="shared" si="4"/>
        <v>346</v>
      </c>
      <c r="F16" s="11">
        <f t="shared" si="5"/>
        <v>139</v>
      </c>
      <c r="G16" s="11">
        <f t="shared" si="6"/>
        <v>485</v>
      </c>
    </row>
    <row r="17" spans="1:7" x14ac:dyDescent="0.25">
      <c r="A17" t="str">
        <f t="shared" si="0"/>
        <v>Town of Mamaroneck - 15</v>
      </c>
      <c r="B17" s="11">
        <v>70015</v>
      </c>
      <c r="C17" s="11">
        <v>379</v>
      </c>
      <c r="D17" s="11">
        <v>2</v>
      </c>
      <c r="E17" s="11">
        <f t="shared" si="4"/>
        <v>381</v>
      </c>
      <c r="F17" s="11">
        <f t="shared" si="5"/>
        <v>158</v>
      </c>
      <c r="G17" s="11">
        <f t="shared" si="6"/>
        <v>539</v>
      </c>
    </row>
    <row r="18" spans="1:7" x14ac:dyDescent="0.25">
      <c r="A18" t="str">
        <f t="shared" si="0"/>
        <v>Town of Mamaroneck - 16</v>
      </c>
      <c r="B18" s="11">
        <v>70016</v>
      </c>
      <c r="C18" s="11">
        <v>274</v>
      </c>
      <c r="D18" s="11">
        <v>1</v>
      </c>
      <c r="E18" s="11">
        <f t="shared" si="4"/>
        <v>275</v>
      </c>
      <c r="F18" s="11">
        <f t="shared" si="5"/>
        <v>136</v>
      </c>
      <c r="G18" s="11">
        <f t="shared" si="6"/>
        <v>411</v>
      </c>
    </row>
    <row r="19" spans="1:7" x14ac:dyDescent="0.25">
      <c r="A19" t="str">
        <f t="shared" si="0"/>
        <v>Town of Mamaroneck - 17</v>
      </c>
      <c r="B19" s="11">
        <v>70017</v>
      </c>
      <c r="C19" s="11">
        <v>340</v>
      </c>
      <c r="D19" s="11">
        <v>2</v>
      </c>
      <c r="E19" s="11">
        <f t="shared" si="4"/>
        <v>342</v>
      </c>
      <c r="F19" s="11">
        <f t="shared" si="5"/>
        <v>128</v>
      </c>
      <c r="G19" s="11">
        <f t="shared" si="6"/>
        <v>470</v>
      </c>
    </row>
    <row r="20" spans="1:7" x14ac:dyDescent="0.25">
      <c r="A20" t="str">
        <f t="shared" si="0"/>
        <v>Town of Mamaroneck - 18</v>
      </c>
      <c r="B20" s="11">
        <v>70018</v>
      </c>
      <c r="C20" s="11">
        <v>327</v>
      </c>
      <c r="D20" s="11">
        <v>1</v>
      </c>
      <c r="E20" s="11">
        <f t="shared" si="4"/>
        <v>328</v>
      </c>
      <c r="F20" s="11">
        <f t="shared" si="5"/>
        <v>99</v>
      </c>
      <c r="G20" s="11">
        <f t="shared" si="6"/>
        <v>427</v>
      </c>
    </row>
    <row r="21" spans="1:7" x14ac:dyDescent="0.25">
      <c r="A21" t="str">
        <f t="shared" si="0"/>
        <v>Town of Mamaroneck - 19</v>
      </c>
      <c r="B21" s="11">
        <v>70019</v>
      </c>
      <c r="C21" s="11">
        <v>344</v>
      </c>
      <c r="D21" s="11">
        <v>1</v>
      </c>
      <c r="E21" s="11">
        <f t="shared" si="4"/>
        <v>345</v>
      </c>
      <c r="F21" s="11">
        <f t="shared" si="5"/>
        <v>136</v>
      </c>
      <c r="G21" s="11">
        <f t="shared" si="6"/>
        <v>481</v>
      </c>
    </row>
    <row r="22" spans="1:7" x14ac:dyDescent="0.25">
      <c r="A22" t="str">
        <f t="shared" si="0"/>
        <v>Town of Mamaroneck - 20</v>
      </c>
      <c r="B22" s="11">
        <v>70020</v>
      </c>
      <c r="C22" s="11">
        <v>412</v>
      </c>
      <c r="D22" s="11">
        <v>0</v>
      </c>
      <c r="E22" s="11">
        <f t="shared" si="4"/>
        <v>412</v>
      </c>
      <c r="F22" s="11">
        <f t="shared" si="5"/>
        <v>105</v>
      </c>
      <c r="G22" s="11">
        <f t="shared" si="6"/>
        <v>517</v>
      </c>
    </row>
    <row r="23" spans="1:7" x14ac:dyDescent="0.25">
      <c r="A23" t="str">
        <f t="shared" si="0"/>
        <v>Town of Mamaroneck - 21</v>
      </c>
      <c r="B23" s="11">
        <v>70021</v>
      </c>
      <c r="C23" s="11">
        <v>338</v>
      </c>
      <c r="D23" s="11">
        <v>3</v>
      </c>
      <c r="E23" s="11">
        <f t="shared" si="4"/>
        <v>341</v>
      </c>
      <c r="F23" s="11">
        <f t="shared" si="5"/>
        <v>95</v>
      </c>
      <c r="G23" s="11">
        <f t="shared" si="6"/>
        <v>436</v>
      </c>
    </row>
    <row r="24" spans="1:7" x14ac:dyDescent="0.25">
      <c r="A24" t="str">
        <f t="shared" si="0"/>
        <v>Town of Mamaroneck - 22</v>
      </c>
      <c r="B24" s="11">
        <v>70022</v>
      </c>
      <c r="C24" s="11">
        <v>240</v>
      </c>
      <c r="D24" s="11">
        <v>0</v>
      </c>
      <c r="E24" s="11">
        <f t="shared" si="4"/>
        <v>240</v>
      </c>
      <c r="F24" s="11">
        <f t="shared" si="5"/>
        <v>132</v>
      </c>
      <c r="G24" s="11">
        <f t="shared" si="6"/>
        <v>372</v>
      </c>
    </row>
    <row r="25" spans="1:7" x14ac:dyDescent="0.25">
      <c r="A25" t="str">
        <f t="shared" si="0"/>
        <v>Town of Mamaroneck - 23</v>
      </c>
      <c r="B25" s="11">
        <v>70023</v>
      </c>
      <c r="C25" s="11">
        <v>408</v>
      </c>
      <c r="D25" s="11">
        <v>1</v>
      </c>
      <c r="E25" s="11">
        <f t="shared" si="4"/>
        <v>409</v>
      </c>
      <c r="F25" s="11">
        <f t="shared" si="5"/>
        <v>148</v>
      </c>
      <c r="G25" s="11">
        <f t="shared" si="6"/>
        <v>557</v>
      </c>
    </row>
    <row r="26" spans="1:7" x14ac:dyDescent="0.25">
      <c r="A26" t="str">
        <f t="shared" si="0"/>
        <v>Town of Mamaroneck - 24</v>
      </c>
      <c r="B26" s="11">
        <v>70024</v>
      </c>
      <c r="C26" s="11">
        <v>316</v>
      </c>
      <c r="D26" s="11">
        <v>3</v>
      </c>
      <c r="E26" s="11">
        <f t="shared" si="4"/>
        <v>319</v>
      </c>
      <c r="F26" s="11">
        <f t="shared" si="5"/>
        <v>103</v>
      </c>
      <c r="G26" s="11">
        <f t="shared" si="6"/>
        <v>422</v>
      </c>
    </row>
    <row r="27" spans="1:7" x14ac:dyDescent="0.25">
      <c r="A27" t="str">
        <f t="shared" si="0"/>
        <v>Town of Mamaroneck - 25</v>
      </c>
      <c r="B27" s="11">
        <v>70025</v>
      </c>
      <c r="C27" s="11">
        <v>141</v>
      </c>
      <c r="D27" s="11">
        <v>0</v>
      </c>
      <c r="E27" s="11">
        <f t="shared" si="4"/>
        <v>141</v>
      </c>
      <c r="F27" s="11">
        <f t="shared" si="5"/>
        <v>65</v>
      </c>
      <c r="G27" s="11">
        <f t="shared" si="6"/>
        <v>206</v>
      </c>
    </row>
    <row r="28" spans="1:7" x14ac:dyDescent="0.25">
      <c r="A28" t="str">
        <f t="shared" si="0"/>
        <v>Town of Mamaroneck - 26</v>
      </c>
      <c r="B28" s="11">
        <v>70026</v>
      </c>
      <c r="C28" s="11">
        <v>429</v>
      </c>
      <c r="D28" s="11">
        <v>1</v>
      </c>
      <c r="E28" s="11">
        <f t="shared" si="4"/>
        <v>430</v>
      </c>
      <c r="F28" s="11">
        <f t="shared" si="5"/>
        <v>123</v>
      </c>
      <c r="G28" s="11">
        <f t="shared" si="6"/>
        <v>553</v>
      </c>
    </row>
    <row r="29" spans="1:7" x14ac:dyDescent="0.25">
      <c r="A29" t="str">
        <f t="shared" si="0"/>
        <v>Town of Mamaroneck - 27</v>
      </c>
      <c r="B29" s="11">
        <v>70027</v>
      </c>
      <c r="C29" s="11">
        <v>193</v>
      </c>
      <c r="D29" s="11">
        <v>2</v>
      </c>
      <c r="E29" s="11">
        <f t="shared" si="4"/>
        <v>195</v>
      </c>
      <c r="F29" s="11">
        <f t="shared" si="5"/>
        <v>135</v>
      </c>
      <c r="G29" s="11">
        <f t="shared" si="6"/>
        <v>330</v>
      </c>
    </row>
    <row r="30" spans="1:7" ht="13.8" thickBot="1" x14ac:dyDescent="0.3">
      <c r="A30" s="18" t="str">
        <f t="shared" si="0"/>
        <v>Town of Mamaroneck - 28</v>
      </c>
      <c r="B30" s="19">
        <v>70028</v>
      </c>
      <c r="C30" s="19">
        <v>164</v>
      </c>
      <c r="D30" s="19">
        <v>0</v>
      </c>
      <c r="E30" s="19">
        <f t="shared" si="4"/>
        <v>164</v>
      </c>
      <c r="F30" s="19">
        <f t="shared" si="5"/>
        <v>77</v>
      </c>
      <c r="G30" s="19">
        <f t="shared" si="6"/>
        <v>241</v>
      </c>
    </row>
    <row r="31" spans="1:7" x14ac:dyDescent="0.25">
      <c r="B31" s="11" t="s">
        <v>977</v>
      </c>
      <c r="C31" s="11">
        <f>SUM(C3:C30)</f>
        <v>8783</v>
      </c>
      <c r="D31" s="11">
        <f>SUM(D3:D30)</f>
        <v>27</v>
      </c>
      <c r="E31" s="11">
        <f>SUM(E3:E30)</f>
        <v>8810</v>
      </c>
      <c r="F31" s="11">
        <f>SUM(F3:F30)</f>
        <v>3569</v>
      </c>
      <c r="G31" s="11">
        <f>SUM(G3:G30)</f>
        <v>12379</v>
      </c>
    </row>
  </sheetData>
  <pageMargins left="0" right="0" top="1.75" bottom="0.75" header="1.25" footer="0"/>
  <pageSetup orientation="landscape" horizontalDpi="300" verticalDpi="300" r:id="rId1"/>
  <headerFooter alignWithMargins="0">
    <oddHeader>&amp;L&amp;"Arial Black,Regular"2022 GENERAL&amp;C&amp;"Arial Black,Regular"&amp;16MAMARONECK - TOWN CLERK - UNEXPIRED&amp;R&amp;"Arial Black,Regular"&amp;P OF 630</oddHeader>
  </headerFooter>
  <rowBreaks count="1" manualBreakCount="1">
    <brk id="18" max="16383" man="1"/>
  </row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H18"/>
  <sheetViews>
    <sheetView topLeftCell="A3" zoomScaleNormal="100" workbookViewId="0">
      <selection activeCell="C6" sqref="C6"/>
    </sheetView>
  </sheetViews>
  <sheetFormatPr defaultRowHeight="13.2" x14ac:dyDescent="0.25"/>
  <cols>
    <col min="1" max="1" width="22.6640625" bestFit="1" customWidth="1"/>
  </cols>
  <sheetData>
    <row r="1" spans="1:8" ht="13.8" x14ac:dyDescent="0.3">
      <c r="A1" s="1" t="s">
        <v>663</v>
      </c>
      <c r="B1" s="2"/>
      <c r="C1" s="2" t="s">
        <v>664</v>
      </c>
      <c r="D1" s="2" t="s">
        <v>685</v>
      </c>
      <c r="E1" s="2" t="s">
        <v>982</v>
      </c>
      <c r="F1" s="3"/>
      <c r="G1" s="3"/>
      <c r="H1" s="3"/>
    </row>
    <row r="2" spans="1:8" ht="109.95" customHeight="1" thickBot="1" x14ac:dyDescent="0.3">
      <c r="A2" s="4"/>
      <c r="B2" s="5" t="s">
        <v>665</v>
      </c>
      <c r="C2" s="5" t="s">
        <v>1102</v>
      </c>
      <c r="D2" s="5" t="s">
        <v>1102</v>
      </c>
      <c r="E2" s="5" t="s">
        <v>984</v>
      </c>
      <c r="F2" s="5" t="s">
        <v>666</v>
      </c>
      <c r="G2" s="5" t="s">
        <v>667</v>
      </c>
      <c r="H2" s="5" t="s">
        <v>668</v>
      </c>
    </row>
    <row r="3" spans="1:8" x14ac:dyDescent="0.25">
      <c r="A3" t="str">
        <f t="shared" ref="A3:A17" si="0">VLOOKUP(B3,KEY,3,FALSE)</f>
        <v>Town of Mamaroneck - 1</v>
      </c>
      <c r="B3" s="11">
        <v>70001</v>
      </c>
      <c r="C3" s="11">
        <v>151</v>
      </c>
      <c r="D3" s="11">
        <v>24</v>
      </c>
      <c r="E3" s="11">
        <v>0</v>
      </c>
      <c r="F3" s="11">
        <f t="shared" ref="F3:F17" si="1">SUM(C3:E3)</f>
        <v>175</v>
      </c>
      <c r="G3" s="11">
        <f>SUM(H3-F3)</f>
        <v>127</v>
      </c>
      <c r="H3" s="11">
        <f t="shared" ref="H3:H17" si="2">VLOOKUP(B3,KEY,2,FALSE)</f>
        <v>302</v>
      </c>
    </row>
    <row r="4" spans="1:8" x14ac:dyDescent="0.25">
      <c r="A4" t="str">
        <f t="shared" si="0"/>
        <v>Town of Mamaroneck - 2</v>
      </c>
      <c r="B4" s="11">
        <v>70002</v>
      </c>
      <c r="C4" s="11">
        <v>166</v>
      </c>
      <c r="D4" s="11">
        <v>32</v>
      </c>
      <c r="E4" s="11">
        <v>1</v>
      </c>
      <c r="F4" s="11">
        <f t="shared" si="1"/>
        <v>199</v>
      </c>
      <c r="G4" s="11">
        <f t="shared" ref="G4:G17" si="3">SUM(H4-F4)</f>
        <v>156</v>
      </c>
      <c r="H4" s="11">
        <f t="shared" si="2"/>
        <v>355</v>
      </c>
    </row>
    <row r="5" spans="1:8" x14ac:dyDescent="0.25">
      <c r="A5" t="str">
        <f t="shared" si="0"/>
        <v>Town of Mamaroneck - 3</v>
      </c>
      <c r="B5" s="11">
        <v>70003</v>
      </c>
      <c r="C5" s="11">
        <v>253</v>
      </c>
      <c r="D5" s="11">
        <v>68</v>
      </c>
      <c r="E5" s="11">
        <v>3</v>
      </c>
      <c r="F5" s="11">
        <f t="shared" si="1"/>
        <v>324</v>
      </c>
      <c r="G5" s="11">
        <f t="shared" si="3"/>
        <v>288</v>
      </c>
      <c r="H5" s="11">
        <f t="shared" si="2"/>
        <v>612</v>
      </c>
    </row>
    <row r="6" spans="1:8" x14ac:dyDescent="0.25">
      <c r="A6" t="str">
        <f t="shared" si="0"/>
        <v>Town of Mamaroneck - 4</v>
      </c>
      <c r="B6" s="11">
        <v>70004</v>
      </c>
      <c r="C6" s="11">
        <v>230</v>
      </c>
      <c r="D6" s="11">
        <v>50</v>
      </c>
      <c r="E6" s="11">
        <v>0</v>
      </c>
      <c r="F6" s="11">
        <f t="shared" si="1"/>
        <v>280</v>
      </c>
      <c r="G6" s="11">
        <f t="shared" si="3"/>
        <v>221</v>
      </c>
      <c r="H6" s="11">
        <f t="shared" si="2"/>
        <v>501</v>
      </c>
    </row>
    <row r="7" spans="1:8" x14ac:dyDescent="0.25">
      <c r="A7" t="str">
        <f t="shared" si="0"/>
        <v>Town of Mamaroneck - 5</v>
      </c>
      <c r="B7" s="11">
        <v>70005</v>
      </c>
      <c r="C7" s="11">
        <v>159</v>
      </c>
      <c r="D7" s="11">
        <v>23</v>
      </c>
      <c r="E7" s="11">
        <v>1</v>
      </c>
      <c r="F7" s="11">
        <f t="shared" si="1"/>
        <v>183</v>
      </c>
      <c r="G7" s="11">
        <f t="shared" si="3"/>
        <v>99</v>
      </c>
      <c r="H7" s="11">
        <f t="shared" si="2"/>
        <v>282</v>
      </c>
    </row>
    <row r="8" spans="1:8" x14ac:dyDescent="0.25">
      <c r="A8" t="str">
        <f t="shared" si="0"/>
        <v>Town of Mamaroneck - 17</v>
      </c>
      <c r="B8" s="11">
        <v>70017</v>
      </c>
      <c r="C8" s="11">
        <v>180</v>
      </c>
      <c r="D8" s="11">
        <v>38</v>
      </c>
      <c r="E8" s="11">
        <v>0</v>
      </c>
      <c r="F8" s="11">
        <f t="shared" si="1"/>
        <v>218</v>
      </c>
      <c r="G8" s="11">
        <f t="shared" si="3"/>
        <v>252</v>
      </c>
      <c r="H8" s="11">
        <f t="shared" si="2"/>
        <v>470</v>
      </c>
    </row>
    <row r="9" spans="1:8" x14ac:dyDescent="0.25">
      <c r="A9" t="str">
        <f t="shared" si="0"/>
        <v>Town of Mamaroneck - 22</v>
      </c>
      <c r="B9" s="11">
        <v>70022</v>
      </c>
      <c r="C9" s="11">
        <v>176</v>
      </c>
      <c r="D9" s="11">
        <v>32</v>
      </c>
      <c r="E9" s="11">
        <v>4</v>
      </c>
      <c r="F9" s="11">
        <f t="shared" si="1"/>
        <v>212</v>
      </c>
      <c r="G9" s="11">
        <f t="shared" si="3"/>
        <v>160</v>
      </c>
      <c r="H9" s="11">
        <f t="shared" si="2"/>
        <v>372</v>
      </c>
    </row>
    <row r="10" spans="1:8" x14ac:dyDescent="0.25">
      <c r="A10" t="str">
        <f t="shared" si="0"/>
        <v>Town of Mamaroneck - 23</v>
      </c>
      <c r="B10" s="11">
        <v>70023</v>
      </c>
      <c r="C10" s="11">
        <v>236</v>
      </c>
      <c r="D10" s="11">
        <v>34</v>
      </c>
      <c r="E10" s="11">
        <v>3</v>
      </c>
      <c r="F10" s="11">
        <f t="shared" si="1"/>
        <v>273</v>
      </c>
      <c r="G10" s="11">
        <f t="shared" si="3"/>
        <v>284</v>
      </c>
      <c r="H10" s="11">
        <f t="shared" si="2"/>
        <v>557</v>
      </c>
    </row>
    <row r="11" spans="1:8" x14ac:dyDescent="0.25">
      <c r="A11" t="str">
        <f t="shared" si="0"/>
        <v>Town of Mamaroneck - 27</v>
      </c>
      <c r="B11" s="11">
        <v>70027</v>
      </c>
      <c r="C11" s="11">
        <v>174</v>
      </c>
      <c r="D11" s="11">
        <v>19</v>
      </c>
      <c r="E11" s="11">
        <v>5</v>
      </c>
      <c r="F11" s="11">
        <f t="shared" si="1"/>
        <v>198</v>
      </c>
      <c r="G11" s="11">
        <f t="shared" si="3"/>
        <v>132</v>
      </c>
      <c r="H11" s="11">
        <f t="shared" si="2"/>
        <v>330</v>
      </c>
    </row>
    <row r="12" spans="1:8" x14ac:dyDescent="0.25">
      <c r="A12" t="str">
        <f t="shared" si="0"/>
        <v>Town of Rye - 1</v>
      </c>
      <c r="B12" s="11">
        <v>160001</v>
      </c>
      <c r="C12" s="11">
        <v>196</v>
      </c>
      <c r="D12" s="11">
        <v>43</v>
      </c>
      <c r="E12" s="11">
        <v>2</v>
      </c>
      <c r="F12" s="11">
        <f t="shared" si="1"/>
        <v>241</v>
      </c>
      <c r="G12" s="11">
        <f t="shared" si="3"/>
        <v>179</v>
      </c>
      <c r="H12" s="11">
        <f t="shared" si="2"/>
        <v>420</v>
      </c>
    </row>
    <row r="13" spans="1:8" x14ac:dyDescent="0.25">
      <c r="A13" t="str">
        <f t="shared" si="0"/>
        <v>Town of Rye - 2</v>
      </c>
      <c r="B13" s="11">
        <v>160002</v>
      </c>
      <c r="C13" s="11">
        <v>274</v>
      </c>
      <c r="D13" s="11">
        <v>40</v>
      </c>
      <c r="E13" s="11">
        <v>4</v>
      </c>
      <c r="F13" s="11">
        <f t="shared" si="1"/>
        <v>318</v>
      </c>
      <c r="G13" s="11">
        <f t="shared" si="3"/>
        <v>243</v>
      </c>
      <c r="H13" s="11">
        <f t="shared" si="2"/>
        <v>561</v>
      </c>
    </row>
    <row r="14" spans="1:8" x14ac:dyDescent="0.25">
      <c r="A14" t="str">
        <f t="shared" si="0"/>
        <v>Town of Rye - 3</v>
      </c>
      <c r="B14" s="11">
        <v>160003</v>
      </c>
      <c r="C14" s="11">
        <v>230</v>
      </c>
      <c r="D14" s="11">
        <v>36</v>
      </c>
      <c r="E14" s="11">
        <v>4</v>
      </c>
      <c r="F14" s="11">
        <f t="shared" si="1"/>
        <v>270</v>
      </c>
      <c r="G14" s="11">
        <f t="shared" si="3"/>
        <v>245</v>
      </c>
      <c r="H14" s="11">
        <f t="shared" si="2"/>
        <v>515</v>
      </c>
    </row>
    <row r="15" spans="1:8" x14ac:dyDescent="0.25">
      <c r="A15" t="str">
        <f t="shared" si="0"/>
        <v>Town of Rye - 4</v>
      </c>
      <c r="B15" s="11">
        <v>160004</v>
      </c>
      <c r="C15" s="11">
        <v>246</v>
      </c>
      <c r="D15" s="11">
        <v>42</v>
      </c>
      <c r="E15" s="11">
        <v>2</v>
      </c>
      <c r="F15" s="11">
        <f t="shared" si="1"/>
        <v>290</v>
      </c>
      <c r="G15" s="11">
        <f t="shared" si="3"/>
        <v>160</v>
      </c>
      <c r="H15" s="11">
        <f t="shared" si="2"/>
        <v>450</v>
      </c>
    </row>
    <row r="16" spans="1:8" x14ac:dyDescent="0.25">
      <c r="A16" t="str">
        <f t="shared" si="0"/>
        <v>Town of Rye - 24</v>
      </c>
      <c r="B16" s="11">
        <v>160024</v>
      </c>
      <c r="C16" s="11">
        <v>309</v>
      </c>
      <c r="D16" s="11">
        <v>45</v>
      </c>
      <c r="E16" s="11">
        <v>1</v>
      </c>
      <c r="F16" s="11">
        <f t="shared" si="1"/>
        <v>355</v>
      </c>
      <c r="G16" s="11">
        <f t="shared" si="3"/>
        <v>173</v>
      </c>
      <c r="H16" s="11">
        <f t="shared" si="2"/>
        <v>528</v>
      </c>
    </row>
    <row r="17" spans="1:8" ht="13.8" thickBot="1" x14ac:dyDescent="0.3">
      <c r="A17" s="18" t="str">
        <f t="shared" si="0"/>
        <v>Town of Rye - 28</v>
      </c>
      <c r="B17" s="19">
        <v>160028</v>
      </c>
      <c r="C17" s="19">
        <v>195</v>
      </c>
      <c r="D17" s="19">
        <v>41</v>
      </c>
      <c r="E17" s="19">
        <v>2</v>
      </c>
      <c r="F17" s="19">
        <f t="shared" si="1"/>
        <v>238</v>
      </c>
      <c r="G17" s="19">
        <f t="shared" si="3"/>
        <v>172</v>
      </c>
      <c r="H17" s="19">
        <f t="shared" si="2"/>
        <v>410</v>
      </c>
    </row>
    <row r="18" spans="1:8" x14ac:dyDescent="0.25">
      <c r="B18" s="11" t="s">
        <v>977</v>
      </c>
      <c r="C18" s="11">
        <f t="shared" ref="C18:H18" si="4">SUM(C3:C17)</f>
        <v>3175</v>
      </c>
      <c r="D18" s="11">
        <f t="shared" si="4"/>
        <v>567</v>
      </c>
      <c r="E18" s="11">
        <f t="shared" si="4"/>
        <v>32</v>
      </c>
      <c r="F18" s="11">
        <f t="shared" si="4"/>
        <v>3774</v>
      </c>
      <c r="G18" s="11">
        <f t="shared" si="4"/>
        <v>2891</v>
      </c>
      <c r="H18" s="11">
        <f t="shared" si="4"/>
        <v>6665</v>
      </c>
    </row>
  </sheetData>
  <customSheetViews>
    <customSheetView guid="{21F6F7E7-9A75-4345-9750-5E0B3659CEC9}" showRuler="0">
      <selection activeCell="F2" sqref="F2"/>
      <pageMargins left="0" right="0" top="1.75" bottom="0" header="1.25" footer="0.75"/>
      <pageSetup orientation="landscape" r:id="rId1"/>
      <headerFooter alignWithMargins="0">
        <oddHeader>&amp;L&amp;"Arial Black,Regular"2008&amp;C&amp;"Arial Black,Regular"&amp;16VILLAGE JUSTICE - VILLAGE OF MAMARONECK&amp;R&amp;"Arial Black,Regular"&amp;P OF &amp;N</oddHeader>
      </headerFooter>
    </customSheetView>
    <customSheetView guid="{953A518F-01B4-4B4A-96C2-DE2B3F25C938}" showRuler="0">
      <selection activeCell="F2" sqref="F2"/>
      <pageMargins left="0" right="0" top="1.75" bottom="0" header="1.25" footer="0.75"/>
      <pageSetup orientation="landscape" r:id="rId2"/>
      <headerFooter alignWithMargins="0">
        <oddHeader>&amp;L&amp;"Arial Black,Regular"2008&amp;C&amp;"Arial Black,Regular"&amp;16VILLAGE JUSTICE - VILLAGE OF MAMARONECK&amp;R&amp;"Arial Black,Regular"&amp;P OF &amp;N</oddHeader>
      </headerFooter>
    </customSheetView>
    <customSheetView guid="{ECF63988-E563-49ED-820F-97C798C1C961}" showPageBreaks="1" showRuler="0">
      <selection activeCell="F2" sqref="F2"/>
      <pageMargins left="0" right="0" top="1.75" bottom="0" header="1.25" footer="0.75"/>
      <pageSetup orientation="landscape" r:id="rId3"/>
      <headerFooter alignWithMargins="0">
        <oddHeader>&amp;L&amp;"Arial Black,Regular"2008&amp;C&amp;"Arial Black,Regular"&amp;16VILLAGE JUSTICE - VILLAGE OF MAMARONECK&amp;R&amp;"Arial Black,Regular"&amp;P OF &amp;N</oddHeader>
      </headerFooter>
    </customSheetView>
    <customSheetView guid="{4E2DE85C-C13E-4014-8E0F-42F2EAA57FE2}" showPageBreaks="1" showRuler="0" topLeftCell="A3">
      <selection activeCell="M18" sqref="M18"/>
      <pageMargins left="0" right="0" top="1.75" bottom="0" header="1.25" footer="0.75"/>
      <pageSetup orientation="landscape" r:id="rId4"/>
      <headerFooter alignWithMargins="0">
        <oddHeader>&amp;L&amp;"Arial Black,Regular"2008&amp;C&amp;"Arial Black,Regular"&amp;16VILLAGE JUSTICE - VILLAGE OF MAMARONECK&amp;R&amp;"Arial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MAMARONECK - VILLAGE JUSTICE&amp;R&amp;"Arial Black,Regular"&amp;P OF 630</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1022</v>
      </c>
      <c r="B1" s="2"/>
      <c r="C1" s="2"/>
      <c r="D1" s="2"/>
      <c r="E1" s="3"/>
      <c r="F1" s="3"/>
      <c r="G1" s="3"/>
    </row>
    <row r="2" spans="1:7" ht="15.6" x14ac:dyDescent="0.3">
      <c r="A2" s="9"/>
      <c r="B2" s="10"/>
      <c r="C2" s="10"/>
      <c r="D2" s="10"/>
      <c r="E2" s="10"/>
      <c r="F2" s="10"/>
      <c r="G2" s="10"/>
    </row>
    <row r="3" spans="1:7" ht="66" x14ac:dyDescent="0.25">
      <c r="A3" s="25" t="s">
        <v>1030</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MT. KISCO&amp;R&amp;"Arial Black,Regular"&amp;P OF 630</oddHead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topLeftCell="A2" zoomScaleNormal="100" workbookViewId="0">
      <selection activeCell="C6" sqref="C6"/>
    </sheetView>
  </sheetViews>
  <sheetFormatPr defaultRowHeight="13.2" x14ac:dyDescent="0.25"/>
  <cols>
    <col min="1" max="1" width="20.88671875" bestFit="1" customWidth="1"/>
  </cols>
  <sheetData>
    <row r="1" spans="1:7" ht="91.2" customHeight="1" thickBot="1" x14ac:dyDescent="0.3">
      <c r="A1" s="4"/>
      <c r="B1" s="5" t="s">
        <v>665</v>
      </c>
      <c r="C1" s="5" t="s">
        <v>671</v>
      </c>
      <c r="D1" s="5" t="s">
        <v>672</v>
      </c>
      <c r="E1" s="5" t="s">
        <v>666</v>
      </c>
      <c r="F1" s="5" t="s">
        <v>667</v>
      </c>
      <c r="G1" s="5" t="s">
        <v>668</v>
      </c>
    </row>
    <row r="2" spans="1:7" x14ac:dyDescent="0.25">
      <c r="A2" t="str">
        <f t="shared" ref="A2:A8" si="0">VLOOKUP(B2,KEY,3,FALSE)</f>
        <v>Town of Mount Kisco - 1</v>
      </c>
      <c r="B2" s="11">
        <v>80001</v>
      </c>
      <c r="C2" s="11">
        <v>308</v>
      </c>
      <c r="D2" s="11">
        <v>38</v>
      </c>
      <c r="E2" s="11">
        <f>SUM(C2:D2)</f>
        <v>346</v>
      </c>
      <c r="F2" s="11">
        <f>SUM(G2-E2)</f>
        <v>68</v>
      </c>
      <c r="G2" s="11">
        <f t="shared" ref="G2:G8" si="1">VLOOKUP(B2,KEY,2,FALSE)</f>
        <v>414</v>
      </c>
    </row>
    <row r="3" spans="1:7" x14ac:dyDescent="0.25">
      <c r="A3" t="str">
        <f t="shared" si="0"/>
        <v>Town of Mount Kisco - 2</v>
      </c>
      <c r="B3" s="11">
        <v>80002</v>
      </c>
      <c r="C3" s="11">
        <v>622</v>
      </c>
      <c r="D3" s="11">
        <v>81</v>
      </c>
      <c r="E3" s="11">
        <f t="shared" ref="E3:E8" si="2">SUM(C3:D3)</f>
        <v>703</v>
      </c>
      <c r="F3" s="11">
        <f t="shared" ref="F3:F8" si="3">SUM(G3-E3)</f>
        <v>87</v>
      </c>
      <c r="G3" s="11">
        <f t="shared" si="1"/>
        <v>790</v>
      </c>
    </row>
    <row r="4" spans="1:7" x14ac:dyDescent="0.25">
      <c r="A4" t="str">
        <f t="shared" si="0"/>
        <v>Town of Mount Kisco - 3</v>
      </c>
      <c r="B4" s="11">
        <v>80003</v>
      </c>
      <c r="C4" s="11">
        <v>360</v>
      </c>
      <c r="D4" s="11">
        <v>48</v>
      </c>
      <c r="E4" s="11">
        <f t="shared" si="2"/>
        <v>408</v>
      </c>
      <c r="F4" s="11">
        <f t="shared" si="3"/>
        <v>53</v>
      </c>
      <c r="G4" s="11">
        <f t="shared" si="1"/>
        <v>461</v>
      </c>
    </row>
    <row r="5" spans="1:7" x14ac:dyDescent="0.25">
      <c r="A5" t="str">
        <f t="shared" si="0"/>
        <v>Town of Mount Kisco - 4</v>
      </c>
      <c r="B5" s="11">
        <v>80004</v>
      </c>
      <c r="C5" s="11">
        <v>479</v>
      </c>
      <c r="D5" s="11">
        <v>61</v>
      </c>
      <c r="E5" s="11">
        <f t="shared" si="2"/>
        <v>540</v>
      </c>
      <c r="F5" s="11">
        <f t="shared" si="3"/>
        <v>82</v>
      </c>
      <c r="G5" s="11">
        <f t="shared" si="1"/>
        <v>622</v>
      </c>
    </row>
    <row r="6" spans="1:7" x14ac:dyDescent="0.25">
      <c r="A6" t="str">
        <f t="shared" si="0"/>
        <v>Town of Mount Kisco - 5</v>
      </c>
      <c r="B6" s="11">
        <v>80005</v>
      </c>
      <c r="C6" s="11">
        <v>233</v>
      </c>
      <c r="D6" s="11">
        <v>43</v>
      </c>
      <c r="E6" s="11">
        <f t="shared" si="2"/>
        <v>276</v>
      </c>
      <c r="F6" s="11">
        <f t="shared" si="3"/>
        <v>38</v>
      </c>
      <c r="G6" s="11">
        <f t="shared" si="1"/>
        <v>314</v>
      </c>
    </row>
    <row r="7" spans="1:7" x14ac:dyDescent="0.25">
      <c r="A7" t="str">
        <f t="shared" si="0"/>
        <v>Town of Mount Kisco - 6</v>
      </c>
      <c r="B7" s="11">
        <v>80006</v>
      </c>
      <c r="C7" s="11">
        <v>337</v>
      </c>
      <c r="D7" s="11">
        <v>44</v>
      </c>
      <c r="E7" s="11">
        <f t="shared" si="2"/>
        <v>381</v>
      </c>
      <c r="F7" s="11">
        <f t="shared" si="3"/>
        <v>103</v>
      </c>
      <c r="G7" s="11">
        <f t="shared" si="1"/>
        <v>484</v>
      </c>
    </row>
    <row r="8" spans="1:7" ht="13.8" thickBot="1" x14ac:dyDescent="0.3">
      <c r="A8" s="18" t="str">
        <f t="shared" si="0"/>
        <v>Town of Mount Kisco - 7</v>
      </c>
      <c r="B8" s="19">
        <v>80007</v>
      </c>
      <c r="C8" s="19">
        <v>193</v>
      </c>
      <c r="D8" s="19">
        <v>36</v>
      </c>
      <c r="E8" s="19">
        <f t="shared" si="2"/>
        <v>229</v>
      </c>
      <c r="F8" s="19">
        <f t="shared" si="3"/>
        <v>30</v>
      </c>
      <c r="G8" s="19">
        <f t="shared" si="1"/>
        <v>259</v>
      </c>
    </row>
    <row r="9" spans="1:7" x14ac:dyDescent="0.25">
      <c r="A9" t="s">
        <v>663</v>
      </c>
      <c r="B9" s="11" t="s">
        <v>977</v>
      </c>
      <c r="C9" s="11">
        <f>SUM(C2:C8)</f>
        <v>2532</v>
      </c>
      <c r="D9" s="11">
        <f>SUM(D2:D8)</f>
        <v>351</v>
      </c>
      <c r="E9" s="11">
        <f>SUM(E2:E8)</f>
        <v>2883</v>
      </c>
      <c r="F9" s="11">
        <f>SUM(F2:F8)</f>
        <v>461</v>
      </c>
      <c r="G9" s="11">
        <f>SUM(G2:G8)</f>
        <v>3344</v>
      </c>
    </row>
  </sheetData>
  <pageMargins left="0" right="0" top="1.75" bottom="0.75" header="1" footer="0"/>
  <pageSetup orientation="landscape" horizontalDpi="300" verticalDpi="300" r:id="rId1"/>
  <headerFooter alignWithMargins="0">
    <oddHeader>&amp;L&amp;"Arial Black,Regular"2022 GENERAL&amp;C&amp;"Arial Black,Regular"&amp;16PROPOSAL NUMBER TWO,
  PROPOSITION NUMBER ONE FOR VILLAGE OF MT. KISCO&amp;R&amp;"Arial Black,Regular"&amp;P OF 630</oddHead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1026</v>
      </c>
      <c r="B1" s="2"/>
      <c r="C1" s="2"/>
      <c r="D1" s="2"/>
      <c r="E1" s="3"/>
      <c r="F1" s="3"/>
      <c r="G1" s="3"/>
    </row>
    <row r="2" spans="1:7" ht="15.6" x14ac:dyDescent="0.3">
      <c r="A2" s="9"/>
      <c r="B2" s="10"/>
      <c r="C2" s="10"/>
      <c r="D2" s="10"/>
      <c r="E2" s="10"/>
      <c r="F2" s="10"/>
      <c r="G2" s="10"/>
    </row>
    <row r="3" spans="1:7" ht="79.2" x14ac:dyDescent="0.25">
      <c r="A3" s="25" t="s">
        <v>1031</v>
      </c>
    </row>
  </sheetData>
  <printOptions horizontalCentered="1"/>
  <pageMargins left="0" right="0" top="1.75" bottom="0.75" header="1" footer="0"/>
  <pageSetup orientation="landscape" horizontalDpi="300" verticalDpi="300" r:id="rId1"/>
  <headerFooter alignWithMargins="0">
    <oddHeader>&amp;L&amp;"Arial Black,Regular"2022 GENERAL&amp;C&amp;"Arial Black,Regular"&amp;16PROPOSAL NUMBER THREE,
  PROPOSITION NUMBER TWO FOR VILLAGE OF MT. KISCO&amp;R&amp;"Arial Black,Regular"&amp;P OF 630</oddHead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topLeftCell="A2" zoomScaleNormal="100" workbookViewId="0">
      <selection activeCell="C6" sqref="C6"/>
    </sheetView>
  </sheetViews>
  <sheetFormatPr defaultRowHeight="13.2" x14ac:dyDescent="0.25"/>
  <cols>
    <col min="1" max="1" width="20.88671875" bestFit="1" customWidth="1"/>
  </cols>
  <sheetData>
    <row r="1" spans="1:7" ht="91.95" customHeight="1" thickBot="1" x14ac:dyDescent="0.3">
      <c r="A1" s="4"/>
      <c r="B1" s="5" t="s">
        <v>665</v>
      </c>
      <c r="C1" s="5" t="s">
        <v>671</v>
      </c>
      <c r="D1" s="5" t="s">
        <v>672</v>
      </c>
      <c r="E1" s="5" t="s">
        <v>666</v>
      </c>
      <c r="F1" s="5" t="s">
        <v>667</v>
      </c>
      <c r="G1" s="5" t="s">
        <v>668</v>
      </c>
    </row>
    <row r="2" spans="1:7" x14ac:dyDescent="0.25">
      <c r="A2" t="str">
        <f t="shared" ref="A2:A8" si="0">VLOOKUP(B2,KEY,3,FALSE)</f>
        <v>Town of Mount Kisco - 1</v>
      </c>
      <c r="B2" s="11">
        <v>80001</v>
      </c>
      <c r="C2" s="11">
        <v>308</v>
      </c>
      <c r="D2" s="11">
        <v>40</v>
      </c>
      <c r="E2" s="11">
        <f>SUM(C2:D2)</f>
        <v>348</v>
      </c>
      <c r="F2" s="11">
        <f>SUM(G2-E2)</f>
        <v>66</v>
      </c>
      <c r="G2" s="11">
        <f t="shared" ref="G2:G8" si="1">VLOOKUP(B2,KEY,2,FALSE)</f>
        <v>414</v>
      </c>
    </row>
    <row r="3" spans="1:7" x14ac:dyDescent="0.25">
      <c r="A3" t="str">
        <f t="shared" si="0"/>
        <v>Town of Mount Kisco - 2</v>
      </c>
      <c r="B3" s="11">
        <v>80002</v>
      </c>
      <c r="C3" s="11">
        <v>607</v>
      </c>
      <c r="D3" s="11">
        <v>97</v>
      </c>
      <c r="E3" s="11">
        <f t="shared" ref="E3:E8" si="2">SUM(C3:D3)</f>
        <v>704</v>
      </c>
      <c r="F3" s="11">
        <f t="shared" ref="F3:F8" si="3">SUM(G3-E3)</f>
        <v>86</v>
      </c>
      <c r="G3" s="11">
        <f t="shared" si="1"/>
        <v>790</v>
      </c>
    </row>
    <row r="4" spans="1:7" x14ac:dyDescent="0.25">
      <c r="A4" t="str">
        <f t="shared" si="0"/>
        <v>Town of Mount Kisco - 3</v>
      </c>
      <c r="B4" s="11">
        <v>80003</v>
      </c>
      <c r="C4" s="11">
        <v>342</v>
      </c>
      <c r="D4" s="11">
        <v>61</v>
      </c>
      <c r="E4" s="11">
        <f t="shared" si="2"/>
        <v>403</v>
      </c>
      <c r="F4" s="11">
        <f t="shared" si="3"/>
        <v>58</v>
      </c>
      <c r="G4" s="11">
        <f t="shared" si="1"/>
        <v>461</v>
      </c>
    </row>
    <row r="5" spans="1:7" x14ac:dyDescent="0.25">
      <c r="A5" t="str">
        <f t="shared" si="0"/>
        <v>Town of Mount Kisco - 4</v>
      </c>
      <c r="B5" s="11">
        <v>80004</v>
      </c>
      <c r="C5" s="11">
        <v>459</v>
      </c>
      <c r="D5" s="11">
        <v>79</v>
      </c>
      <c r="E5" s="11">
        <f t="shared" si="2"/>
        <v>538</v>
      </c>
      <c r="F5" s="11">
        <f t="shared" si="3"/>
        <v>84</v>
      </c>
      <c r="G5" s="11">
        <f t="shared" si="1"/>
        <v>622</v>
      </c>
    </row>
    <row r="6" spans="1:7" x14ac:dyDescent="0.25">
      <c r="A6" t="str">
        <f t="shared" si="0"/>
        <v>Town of Mount Kisco - 5</v>
      </c>
      <c r="B6" s="11">
        <v>80005</v>
      </c>
      <c r="C6" s="11">
        <v>225</v>
      </c>
      <c r="D6" s="11">
        <v>48</v>
      </c>
      <c r="E6" s="11">
        <f t="shared" si="2"/>
        <v>273</v>
      </c>
      <c r="F6" s="11">
        <f t="shared" si="3"/>
        <v>41</v>
      </c>
      <c r="G6" s="11">
        <f t="shared" si="1"/>
        <v>314</v>
      </c>
    </row>
    <row r="7" spans="1:7" x14ac:dyDescent="0.25">
      <c r="A7" t="str">
        <f t="shared" si="0"/>
        <v>Town of Mount Kisco - 6</v>
      </c>
      <c r="B7" s="11">
        <v>80006</v>
      </c>
      <c r="C7" s="11">
        <v>336</v>
      </c>
      <c r="D7" s="11">
        <v>44</v>
      </c>
      <c r="E7" s="11">
        <f t="shared" si="2"/>
        <v>380</v>
      </c>
      <c r="F7" s="11">
        <f t="shared" si="3"/>
        <v>104</v>
      </c>
      <c r="G7" s="11">
        <f t="shared" si="1"/>
        <v>484</v>
      </c>
    </row>
    <row r="8" spans="1:7" ht="13.8" thickBot="1" x14ac:dyDescent="0.3">
      <c r="A8" s="18" t="str">
        <f t="shared" si="0"/>
        <v>Town of Mount Kisco - 7</v>
      </c>
      <c r="B8" s="19">
        <v>80007</v>
      </c>
      <c r="C8" s="19">
        <v>198</v>
      </c>
      <c r="D8" s="19">
        <v>31</v>
      </c>
      <c r="E8" s="19">
        <f t="shared" si="2"/>
        <v>229</v>
      </c>
      <c r="F8" s="19">
        <f t="shared" si="3"/>
        <v>30</v>
      </c>
      <c r="G8" s="19">
        <f t="shared" si="1"/>
        <v>259</v>
      </c>
    </row>
    <row r="9" spans="1:7" x14ac:dyDescent="0.25">
      <c r="A9" t="s">
        <v>663</v>
      </c>
      <c r="B9" s="11" t="s">
        <v>977</v>
      </c>
      <c r="C9" s="11">
        <f>SUM(C2:C8)</f>
        <v>2475</v>
      </c>
      <c r="D9" s="11">
        <f>SUM(D2:D8)</f>
        <v>400</v>
      </c>
      <c r="E9" s="11">
        <f>SUM(E2:E8)</f>
        <v>2875</v>
      </c>
      <c r="F9" s="11">
        <f>SUM(F2:F8)</f>
        <v>469</v>
      </c>
      <c r="G9" s="11">
        <f>SUM(G2:G8)</f>
        <v>3344</v>
      </c>
    </row>
  </sheetData>
  <pageMargins left="0" right="0" top="1.75" bottom="0.75" header="1" footer="0"/>
  <pageSetup orientation="landscape" horizontalDpi="300" verticalDpi="300" r:id="rId1"/>
  <headerFooter alignWithMargins="0">
    <oddHeader>&amp;L&amp;"Arial Black,Regular"2022 GENERAL&amp;C&amp;"Arial Black,Regular"&amp;16PROPOSAL NUMBER THREE,
  PROPOSITION NUMBER TWO FOR VILLAGE OF MT. KISCO&amp;R&amp;"Arial Black,Regular"&amp;P OF 630</oddHead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10"/>
  <sheetViews>
    <sheetView topLeftCell="A3" zoomScaleNormal="100" workbookViewId="0">
      <selection activeCell="C6" sqref="C6"/>
    </sheetView>
  </sheetViews>
  <sheetFormatPr defaultRowHeight="13.2" x14ac:dyDescent="0.25"/>
  <cols>
    <col min="1" max="1" width="21.44140625" bestFit="1" customWidth="1"/>
  </cols>
  <sheetData>
    <row r="1" spans="1:8" ht="13.8" x14ac:dyDescent="0.3">
      <c r="A1" s="1" t="s">
        <v>663</v>
      </c>
      <c r="B1" s="2"/>
      <c r="C1" s="2" t="s">
        <v>684</v>
      </c>
      <c r="D1" s="2" t="s">
        <v>684</v>
      </c>
      <c r="E1" s="2" t="s">
        <v>982</v>
      </c>
      <c r="F1" s="3"/>
      <c r="G1" s="3"/>
      <c r="H1" s="3"/>
    </row>
    <row r="2" spans="1:8" ht="111.6" customHeight="1" thickBot="1" x14ac:dyDescent="0.3">
      <c r="A2" s="4"/>
      <c r="B2" s="5" t="s">
        <v>665</v>
      </c>
      <c r="C2" s="5" t="s">
        <v>1103</v>
      </c>
      <c r="D2" s="5" t="s">
        <v>1104</v>
      </c>
      <c r="E2" s="5" t="s">
        <v>984</v>
      </c>
      <c r="F2" s="5" t="s">
        <v>666</v>
      </c>
      <c r="G2" s="5" t="s">
        <v>667</v>
      </c>
      <c r="H2" s="5" t="s">
        <v>668</v>
      </c>
    </row>
    <row r="3" spans="1:8" x14ac:dyDescent="0.25">
      <c r="A3" t="str">
        <f t="shared" ref="A3:A9" si="0">VLOOKUP(B3,KEY,3,FALSE)</f>
        <v>Town of Mount Kisco - 1</v>
      </c>
      <c r="B3" s="11">
        <v>80001</v>
      </c>
      <c r="C3" s="11">
        <v>246</v>
      </c>
      <c r="D3" s="11">
        <v>235</v>
      </c>
      <c r="E3" s="11">
        <v>4</v>
      </c>
      <c r="F3" s="11">
        <f t="shared" ref="F3:F9" si="1">SUM(C3:E3)</f>
        <v>485</v>
      </c>
      <c r="G3" s="11">
        <f>SUM(H3-F3)</f>
        <v>343</v>
      </c>
      <c r="H3" s="11">
        <f t="shared" ref="H3:H9" si="2">VLOOKUP(B3,KEY,2,FALSE)*2</f>
        <v>828</v>
      </c>
    </row>
    <row r="4" spans="1:8" x14ac:dyDescent="0.25">
      <c r="A4" t="str">
        <f t="shared" si="0"/>
        <v>Town of Mount Kisco - 2</v>
      </c>
      <c r="B4" s="11">
        <v>80002</v>
      </c>
      <c r="C4" s="11">
        <v>500</v>
      </c>
      <c r="D4" s="11">
        <v>505</v>
      </c>
      <c r="E4" s="11">
        <v>7</v>
      </c>
      <c r="F4" s="11">
        <f t="shared" si="1"/>
        <v>1012</v>
      </c>
      <c r="G4" s="11">
        <f t="shared" ref="G4:G9" si="3">SUM(H4-F4)</f>
        <v>568</v>
      </c>
      <c r="H4" s="11">
        <f t="shared" si="2"/>
        <v>1580</v>
      </c>
    </row>
    <row r="5" spans="1:8" x14ac:dyDescent="0.25">
      <c r="A5" t="str">
        <f t="shared" si="0"/>
        <v>Town of Mount Kisco - 3</v>
      </c>
      <c r="B5" s="11">
        <v>80003</v>
      </c>
      <c r="C5" s="11">
        <v>292</v>
      </c>
      <c r="D5" s="11">
        <v>279</v>
      </c>
      <c r="E5" s="11">
        <v>4</v>
      </c>
      <c r="F5" s="11">
        <f t="shared" si="1"/>
        <v>575</v>
      </c>
      <c r="G5" s="11">
        <f t="shared" si="3"/>
        <v>347</v>
      </c>
      <c r="H5" s="11">
        <f t="shared" si="2"/>
        <v>922</v>
      </c>
    </row>
    <row r="6" spans="1:8" x14ac:dyDescent="0.25">
      <c r="A6" t="str">
        <f t="shared" si="0"/>
        <v>Town of Mount Kisco - 4</v>
      </c>
      <c r="B6" s="11">
        <v>80004</v>
      </c>
      <c r="C6" s="11">
        <v>420</v>
      </c>
      <c r="D6" s="11">
        <v>393</v>
      </c>
      <c r="E6" s="11">
        <v>4</v>
      </c>
      <c r="F6" s="11">
        <f t="shared" si="1"/>
        <v>817</v>
      </c>
      <c r="G6" s="11">
        <f t="shared" si="3"/>
        <v>427</v>
      </c>
      <c r="H6" s="11">
        <f t="shared" si="2"/>
        <v>1244</v>
      </c>
    </row>
    <row r="7" spans="1:8" x14ac:dyDescent="0.25">
      <c r="A7" t="str">
        <f t="shared" si="0"/>
        <v>Town of Mount Kisco - 5</v>
      </c>
      <c r="B7" s="11">
        <v>80005</v>
      </c>
      <c r="C7" s="11">
        <v>170</v>
      </c>
      <c r="D7" s="11">
        <v>177</v>
      </c>
      <c r="E7" s="11">
        <v>5</v>
      </c>
      <c r="F7" s="11">
        <f t="shared" si="1"/>
        <v>352</v>
      </c>
      <c r="G7" s="11">
        <f t="shared" si="3"/>
        <v>276</v>
      </c>
      <c r="H7" s="11">
        <f t="shared" si="2"/>
        <v>628</v>
      </c>
    </row>
    <row r="8" spans="1:8" x14ac:dyDescent="0.25">
      <c r="A8" t="str">
        <f t="shared" si="0"/>
        <v>Town of Mount Kisco - 6</v>
      </c>
      <c r="B8" s="11">
        <v>80006</v>
      </c>
      <c r="C8" s="11">
        <v>336</v>
      </c>
      <c r="D8" s="11">
        <v>319</v>
      </c>
      <c r="E8" s="11">
        <v>1</v>
      </c>
      <c r="F8" s="11">
        <f t="shared" si="1"/>
        <v>656</v>
      </c>
      <c r="G8" s="11">
        <f t="shared" si="3"/>
        <v>312</v>
      </c>
      <c r="H8" s="11">
        <f t="shared" si="2"/>
        <v>968</v>
      </c>
    </row>
    <row r="9" spans="1:8" ht="13.8" thickBot="1" x14ac:dyDescent="0.3">
      <c r="A9" s="18" t="str">
        <f t="shared" si="0"/>
        <v>Town of Mount Kisco - 7</v>
      </c>
      <c r="B9" s="19">
        <v>80007</v>
      </c>
      <c r="C9" s="19">
        <v>178</v>
      </c>
      <c r="D9" s="19">
        <v>199</v>
      </c>
      <c r="E9" s="19">
        <v>4</v>
      </c>
      <c r="F9" s="19">
        <f t="shared" si="1"/>
        <v>381</v>
      </c>
      <c r="G9" s="19">
        <f t="shared" si="3"/>
        <v>137</v>
      </c>
      <c r="H9" s="19">
        <f t="shared" si="2"/>
        <v>518</v>
      </c>
    </row>
    <row r="10" spans="1:8" x14ac:dyDescent="0.25">
      <c r="B10" s="11" t="s">
        <v>977</v>
      </c>
      <c r="C10" s="11">
        <f t="shared" ref="C10:H10" si="4">SUM(C3:C9)</f>
        <v>2142</v>
      </c>
      <c r="D10" s="11">
        <f t="shared" si="4"/>
        <v>2107</v>
      </c>
      <c r="E10" s="11">
        <f t="shared" si="4"/>
        <v>29</v>
      </c>
      <c r="F10" s="11">
        <f t="shared" si="4"/>
        <v>4278</v>
      </c>
      <c r="G10" s="11">
        <f t="shared" si="4"/>
        <v>2410</v>
      </c>
      <c r="H10" s="11">
        <f t="shared" si="4"/>
        <v>6688</v>
      </c>
    </row>
  </sheetData>
  <customSheetViews>
    <customSheetView guid="{21F6F7E7-9A75-4345-9750-5E0B3659CEC9}" showRuler="0">
      <selection activeCell="F2" sqref="F2"/>
      <pageMargins left="0" right="0" top="1.75" bottom="0" header="1.25" footer="0.75"/>
      <pageSetup orientation="landscape" r:id="rId1"/>
      <headerFooter alignWithMargins="0">
        <oddHeader>&amp;L&amp;"Arial Black,Regular"2008&amp;C&amp;"Arial Black,Regular"&amp;16VILLAGE TRUSTEE - VILLAGE OF MT. KISCO&amp;R&amp;"Arial Black,Regular"&amp;P OF &amp;N</oddHeader>
      </headerFooter>
    </customSheetView>
    <customSheetView guid="{953A518F-01B4-4B4A-96C2-DE2B3F25C938}" showRuler="0">
      <selection activeCell="F2" sqref="F2"/>
      <pageMargins left="0" right="0" top="1.75" bottom="0" header="1.25" footer="0.75"/>
      <pageSetup orientation="landscape" r:id="rId2"/>
      <headerFooter alignWithMargins="0">
        <oddHeader>&amp;L&amp;"Arial Black,Regular"2008&amp;C&amp;"Arial Black,Regular"&amp;16VILLAGE TRUSTEE - VILLAGE OF MT. KISCO&amp;R&amp;"Arial Black,Regular"&amp;P OF &amp;N</oddHeader>
      </headerFooter>
    </customSheetView>
    <customSheetView guid="{ECF63988-E563-49ED-820F-97C798C1C961}" showPageBreaks="1" showRuler="0">
      <selection activeCell="F2" sqref="F2"/>
      <pageMargins left="0" right="0" top="1.75" bottom="0" header="1.25" footer="0.75"/>
      <pageSetup orientation="landscape" r:id="rId3"/>
      <headerFooter alignWithMargins="0">
        <oddHeader>&amp;L&amp;"Arial Black,Regular"2008&amp;C&amp;"Arial Black,Regular"&amp;16VILLAGE TRUSTEE - VILLAGE OF MT. KISCO&amp;R&amp;"Arial Black,Regular"&amp;P OF &amp;N</oddHeader>
      </headerFooter>
    </customSheetView>
    <customSheetView guid="{4E2DE85C-C13E-4014-8E0F-42F2EAA57FE2}" showPageBreaks="1" showRuler="0" topLeftCell="A2">
      <selection activeCell="N6" sqref="N6"/>
      <pageMargins left="0" right="0" top="1.75" bottom="0" header="1.25" footer="0.75"/>
      <pageSetup orientation="landscape" r:id="rId4"/>
      <headerFooter alignWithMargins="0">
        <oddHeader>&amp;L&amp;"Arial Black,Regular"2008&amp;C&amp;"Arial Black,Regular"&amp;16VILLAGE TRUSTEE - VILLAGE OF MT. KISCO&amp;R&amp;"Arial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MT. KISCO - VILLAGE TRUSTEE&amp;R&amp;"Arial Black,Regular"&amp;P OF 630</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AF10"/>
  <sheetViews>
    <sheetView zoomScaleNormal="100" workbookViewId="0">
      <selection activeCell="C6" sqref="C6"/>
    </sheetView>
  </sheetViews>
  <sheetFormatPr defaultRowHeight="13.2" x14ac:dyDescent="0.25"/>
  <cols>
    <col min="1" max="1" width="20.88671875" bestFit="1" customWidth="1"/>
    <col min="2" max="2" width="7.109375" style="11" bestFit="1" customWidth="1"/>
    <col min="3" max="3" width="5" style="11" bestFit="1" customWidth="1"/>
    <col min="4" max="29" width="3.21875" style="11" customWidth="1"/>
    <col min="30" max="30" width="5" bestFit="1" customWidth="1"/>
    <col min="31" max="32" width="6" bestFit="1" customWidth="1"/>
  </cols>
  <sheetData>
    <row r="1" spans="1:32" ht="13.8" x14ac:dyDescent="0.3">
      <c r="A1" s="1" t="s">
        <v>663</v>
      </c>
      <c r="B1" s="2"/>
      <c r="C1" s="2" t="s">
        <v>1105</v>
      </c>
      <c r="D1" s="2" t="s">
        <v>982</v>
      </c>
      <c r="E1" s="2" t="s">
        <v>982</v>
      </c>
      <c r="F1" s="2" t="s">
        <v>982</v>
      </c>
      <c r="G1" s="2" t="s">
        <v>982</v>
      </c>
      <c r="H1" s="2" t="s">
        <v>982</v>
      </c>
      <c r="I1" s="2" t="s">
        <v>982</v>
      </c>
      <c r="J1" s="2" t="s">
        <v>982</v>
      </c>
      <c r="K1" s="2" t="s">
        <v>982</v>
      </c>
      <c r="L1" s="2" t="s">
        <v>982</v>
      </c>
      <c r="M1" s="2" t="s">
        <v>982</v>
      </c>
      <c r="N1" s="2" t="s">
        <v>982</v>
      </c>
      <c r="O1" s="2" t="s">
        <v>982</v>
      </c>
      <c r="P1" s="2" t="s">
        <v>982</v>
      </c>
      <c r="Q1" s="2" t="s">
        <v>982</v>
      </c>
      <c r="R1" s="2" t="s">
        <v>982</v>
      </c>
      <c r="S1" s="2" t="s">
        <v>982</v>
      </c>
      <c r="T1" s="2" t="s">
        <v>982</v>
      </c>
      <c r="U1" s="2" t="s">
        <v>982</v>
      </c>
      <c r="V1" s="2" t="s">
        <v>982</v>
      </c>
      <c r="W1" s="2" t="s">
        <v>982</v>
      </c>
      <c r="X1" s="2" t="s">
        <v>982</v>
      </c>
      <c r="Y1" s="2" t="s">
        <v>982</v>
      </c>
      <c r="Z1" s="2" t="s">
        <v>982</v>
      </c>
      <c r="AA1" s="2" t="s">
        <v>982</v>
      </c>
      <c r="AB1" s="2" t="s">
        <v>982</v>
      </c>
      <c r="AC1" s="2" t="s">
        <v>982</v>
      </c>
      <c r="AD1" s="3"/>
      <c r="AE1" s="3"/>
      <c r="AF1" s="3"/>
    </row>
    <row r="2" spans="1:32" ht="130.19999999999999" customHeight="1" thickBot="1" x14ac:dyDescent="0.3">
      <c r="A2" s="4"/>
      <c r="B2" s="5" t="s">
        <v>665</v>
      </c>
      <c r="C2" s="5" t="s">
        <v>1106</v>
      </c>
      <c r="D2" s="5" t="s">
        <v>1130</v>
      </c>
      <c r="E2" s="5" t="s">
        <v>1131</v>
      </c>
      <c r="F2" s="5" t="s">
        <v>1179</v>
      </c>
      <c r="G2" s="5" t="s">
        <v>1132</v>
      </c>
      <c r="H2" s="5" t="s">
        <v>984</v>
      </c>
      <c r="I2" s="5" t="s">
        <v>1133</v>
      </c>
      <c r="J2" s="5" t="s">
        <v>1134</v>
      </c>
      <c r="K2" s="5" t="s">
        <v>1135</v>
      </c>
      <c r="L2" s="5" t="s">
        <v>1180</v>
      </c>
      <c r="M2" s="5" t="s">
        <v>1136</v>
      </c>
      <c r="N2" s="5" t="s">
        <v>1137</v>
      </c>
      <c r="O2" s="5" t="s">
        <v>1138</v>
      </c>
      <c r="P2" s="5" t="s">
        <v>1139</v>
      </c>
      <c r="Q2" s="5" t="s">
        <v>1140</v>
      </c>
      <c r="R2" s="5" t="s">
        <v>1141</v>
      </c>
      <c r="S2" s="5" t="s">
        <v>1142</v>
      </c>
      <c r="T2" s="5" t="s">
        <v>1143</v>
      </c>
      <c r="U2" s="5" t="s">
        <v>1144</v>
      </c>
      <c r="V2" s="5" t="s">
        <v>1145</v>
      </c>
      <c r="W2" s="5" t="s">
        <v>1146</v>
      </c>
      <c r="X2" s="5" t="s">
        <v>1147</v>
      </c>
      <c r="Y2" s="5" t="s">
        <v>1148</v>
      </c>
      <c r="Z2" s="5" t="s">
        <v>1149</v>
      </c>
      <c r="AA2" s="5" t="s">
        <v>1150</v>
      </c>
      <c r="AB2" s="5" t="s">
        <v>1151</v>
      </c>
      <c r="AC2" s="5" t="s">
        <v>1154</v>
      </c>
      <c r="AD2" s="5" t="s">
        <v>666</v>
      </c>
      <c r="AE2" s="5" t="s">
        <v>667</v>
      </c>
      <c r="AF2" s="5" t="s">
        <v>668</v>
      </c>
    </row>
    <row r="3" spans="1:32" x14ac:dyDescent="0.25">
      <c r="A3" t="str">
        <f t="shared" ref="A3:A9" si="0">VLOOKUP(B3,KEY,3,FALSE)</f>
        <v>Town of Mount Kisco - 1</v>
      </c>
      <c r="B3" s="11">
        <v>80001</v>
      </c>
      <c r="C3" s="11">
        <v>147</v>
      </c>
      <c r="D3" s="11">
        <v>1</v>
      </c>
      <c r="E3" s="11">
        <v>3</v>
      </c>
      <c r="F3" s="11">
        <v>0</v>
      </c>
      <c r="G3" s="11">
        <v>0</v>
      </c>
      <c r="H3" s="11">
        <v>0</v>
      </c>
      <c r="I3" s="11">
        <v>0</v>
      </c>
      <c r="J3" s="11">
        <v>0</v>
      </c>
      <c r="K3" s="11">
        <v>0</v>
      </c>
      <c r="L3" s="11">
        <v>0</v>
      </c>
      <c r="M3" s="11">
        <v>0</v>
      </c>
      <c r="N3" s="11">
        <v>0</v>
      </c>
      <c r="O3" s="11">
        <v>0</v>
      </c>
      <c r="P3" s="11">
        <v>0</v>
      </c>
      <c r="Q3" s="11">
        <v>0</v>
      </c>
      <c r="R3" s="11">
        <v>0</v>
      </c>
      <c r="S3" s="11">
        <v>0</v>
      </c>
      <c r="T3" s="11">
        <v>0</v>
      </c>
      <c r="U3" s="11">
        <v>0</v>
      </c>
      <c r="V3" s="11">
        <v>0</v>
      </c>
      <c r="W3" s="11">
        <v>0</v>
      </c>
      <c r="X3" s="11">
        <v>0</v>
      </c>
      <c r="Y3" s="11">
        <v>0</v>
      </c>
      <c r="Z3" s="11">
        <v>0</v>
      </c>
      <c r="AA3" s="11">
        <v>0</v>
      </c>
      <c r="AB3" s="11">
        <v>0</v>
      </c>
      <c r="AC3" s="11">
        <v>0</v>
      </c>
      <c r="AD3" s="11">
        <f t="shared" ref="AD3:AD9" si="1">SUM(C3:AC3)</f>
        <v>151</v>
      </c>
      <c r="AE3" s="11">
        <f>SUM(AF3-AD3)</f>
        <v>1505</v>
      </c>
      <c r="AF3" s="11">
        <f t="shared" ref="AF3:AF9" si="2">VLOOKUP(B3,KEY,2,FALSE)*4</f>
        <v>1656</v>
      </c>
    </row>
    <row r="4" spans="1:32" x14ac:dyDescent="0.25">
      <c r="A4" t="str">
        <f t="shared" si="0"/>
        <v>Town of Mount Kisco - 2</v>
      </c>
      <c r="B4" s="11">
        <v>80002</v>
      </c>
      <c r="C4" s="11">
        <v>307</v>
      </c>
      <c r="D4" s="11">
        <v>0</v>
      </c>
      <c r="E4" s="11">
        <v>1</v>
      </c>
      <c r="F4" s="11">
        <v>30</v>
      </c>
      <c r="G4" s="11">
        <v>2</v>
      </c>
      <c r="H4" s="11">
        <v>5</v>
      </c>
      <c r="I4" s="11">
        <v>14</v>
      </c>
      <c r="J4" s="11">
        <v>1</v>
      </c>
      <c r="K4" s="11">
        <v>1</v>
      </c>
      <c r="L4" s="11">
        <v>1</v>
      </c>
      <c r="M4" s="11">
        <v>1</v>
      </c>
      <c r="N4" s="11">
        <v>3</v>
      </c>
      <c r="O4" s="11">
        <v>1</v>
      </c>
      <c r="P4" s="11">
        <v>1</v>
      </c>
      <c r="Q4" s="11">
        <v>0</v>
      </c>
      <c r="R4" s="11">
        <v>0</v>
      </c>
      <c r="S4" s="11">
        <v>0</v>
      </c>
      <c r="T4" s="11">
        <v>0</v>
      </c>
      <c r="U4" s="11">
        <v>0</v>
      </c>
      <c r="V4" s="11">
        <v>0</v>
      </c>
      <c r="W4" s="11">
        <v>0</v>
      </c>
      <c r="X4" s="11">
        <v>0</v>
      </c>
      <c r="Y4" s="11">
        <v>0</v>
      </c>
      <c r="Z4" s="11">
        <v>0</v>
      </c>
      <c r="AA4" s="11">
        <v>0</v>
      </c>
      <c r="AB4" s="11">
        <v>0</v>
      </c>
      <c r="AC4" s="11">
        <v>0</v>
      </c>
      <c r="AD4" s="11">
        <f t="shared" si="1"/>
        <v>368</v>
      </c>
      <c r="AE4" s="11">
        <f t="shared" ref="AE4:AE9" si="3">SUM(AF4-AD4)</f>
        <v>2792</v>
      </c>
      <c r="AF4" s="11">
        <f t="shared" si="2"/>
        <v>3160</v>
      </c>
    </row>
    <row r="5" spans="1:32" x14ac:dyDescent="0.25">
      <c r="A5" t="str">
        <f t="shared" si="0"/>
        <v>Town of Mount Kisco - 3</v>
      </c>
      <c r="B5" s="11">
        <v>80003</v>
      </c>
      <c r="C5" s="11">
        <v>162</v>
      </c>
      <c r="D5" s="11">
        <v>0</v>
      </c>
      <c r="E5" s="11">
        <v>0</v>
      </c>
      <c r="F5" s="11">
        <v>2</v>
      </c>
      <c r="G5" s="11">
        <v>0</v>
      </c>
      <c r="H5" s="11">
        <v>0</v>
      </c>
      <c r="I5" s="11">
        <v>0</v>
      </c>
      <c r="J5" s="11">
        <v>0</v>
      </c>
      <c r="K5" s="11">
        <v>0</v>
      </c>
      <c r="L5" s="11">
        <v>9</v>
      </c>
      <c r="M5" s="11">
        <v>2</v>
      </c>
      <c r="N5" s="11">
        <v>0</v>
      </c>
      <c r="O5" s="11">
        <v>0</v>
      </c>
      <c r="P5" s="11">
        <v>0</v>
      </c>
      <c r="Q5" s="11">
        <v>2</v>
      </c>
      <c r="R5" s="11">
        <v>1</v>
      </c>
      <c r="S5" s="11">
        <v>1</v>
      </c>
      <c r="T5" s="11">
        <v>0</v>
      </c>
      <c r="U5" s="11">
        <v>0</v>
      </c>
      <c r="V5" s="11">
        <v>0</v>
      </c>
      <c r="W5" s="11">
        <v>0</v>
      </c>
      <c r="X5" s="11">
        <v>0</v>
      </c>
      <c r="Y5" s="11">
        <v>0</v>
      </c>
      <c r="Z5" s="11">
        <v>0</v>
      </c>
      <c r="AA5" s="11">
        <v>0</v>
      </c>
      <c r="AB5" s="11">
        <v>0</v>
      </c>
      <c r="AC5" s="11">
        <v>0</v>
      </c>
      <c r="AD5" s="11">
        <f t="shared" si="1"/>
        <v>179</v>
      </c>
      <c r="AE5" s="11">
        <f t="shared" si="3"/>
        <v>1665</v>
      </c>
      <c r="AF5" s="11">
        <f t="shared" si="2"/>
        <v>1844</v>
      </c>
    </row>
    <row r="6" spans="1:32" x14ac:dyDescent="0.25">
      <c r="A6" t="str">
        <f t="shared" si="0"/>
        <v>Town of Mount Kisco - 4</v>
      </c>
      <c r="B6" s="11">
        <v>80004</v>
      </c>
      <c r="C6" s="11">
        <v>219</v>
      </c>
      <c r="D6" s="11">
        <v>0</v>
      </c>
      <c r="E6" s="11">
        <v>9</v>
      </c>
      <c r="F6" s="11">
        <v>12</v>
      </c>
      <c r="G6" s="11">
        <v>0</v>
      </c>
      <c r="H6" s="11">
        <v>4</v>
      </c>
      <c r="I6" s="11">
        <v>1</v>
      </c>
      <c r="J6" s="11">
        <v>0</v>
      </c>
      <c r="K6" s="11">
        <v>0</v>
      </c>
      <c r="L6" s="11">
        <v>0</v>
      </c>
      <c r="M6" s="11">
        <v>0</v>
      </c>
      <c r="N6" s="11">
        <v>0</v>
      </c>
      <c r="O6" s="11">
        <v>0</v>
      </c>
      <c r="P6" s="11">
        <v>0</v>
      </c>
      <c r="Q6" s="11">
        <v>0</v>
      </c>
      <c r="R6" s="11">
        <v>0</v>
      </c>
      <c r="S6" s="11">
        <v>0</v>
      </c>
      <c r="T6" s="11">
        <v>2</v>
      </c>
      <c r="U6" s="11">
        <v>2</v>
      </c>
      <c r="V6" s="11">
        <v>0</v>
      </c>
      <c r="W6" s="11">
        <v>0</v>
      </c>
      <c r="X6" s="11">
        <v>0</v>
      </c>
      <c r="Y6" s="11">
        <v>0</v>
      </c>
      <c r="Z6" s="11">
        <v>0</v>
      </c>
      <c r="AA6" s="11">
        <v>0</v>
      </c>
      <c r="AB6" s="11">
        <v>0</v>
      </c>
      <c r="AC6" s="11">
        <v>0</v>
      </c>
      <c r="AD6" s="11">
        <f t="shared" si="1"/>
        <v>249</v>
      </c>
      <c r="AE6" s="11">
        <f t="shared" si="3"/>
        <v>2239</v>
      </c>
      <c r="AF6" s="11">
        <f t="shared" si="2"/>
        <v>2488</v>
      </c>
    </row>
    <row r="7" spans="1:32" x14ac:dyDescent="0.25">
      <c r="A7" t="str">
        <f t="shared" si="0"/>
        <v>Town of Mount Kisco - 5</v>
      </c>
      <c r="B7" s="11">
        <v>80005</v>
      </c>
      <c r="C7" s="11">
        <v>107</v>
      </c>
      <c r="D7" s="11">
        <v>0</v>
      </c>
      <c r="E7" s="11">
        <v>0</v>
      </c>
      <c r="F7" s="11">
        <v>5</v>
      </c>
      <c r="G7" s="11">
        <v>1</v>
      </c>
      <c r="H7" s="11">
        <v>0</v>
      </c>
      <c r="I7" s="11">
        <v>0</v>
      </c>
      <c r="J7" s="11">
        <v>0</v>
      </c>
      <c r="K7" s="11">
        <v>0</v>
      </c>
      <c r="L7" s="11">
        <v>1</v>
      </c>
      <c r="M7" s="11">
        <v>1</v>
      </c>
      <c r="N7" s="11">
        <v>0</v>
      </c>
      <c r="O7" s="11">
        <v>0</v>
      </c>
      <c r="P7" s="11">
        <v>0</v>
      </c>
      <c r="Q7" s="11">
        <v>0</v>
      </c>
      <c r="R7" s="11">
        <v>1</v>
      </c>
      <c r="S7" s="11">
        <v>0</v>
      </c>
      <c r="T7" s="11">
        <v>0</v>
      </c>
      <c r="U7" s="11">
        <v>0</v>
      </c>
      <c r="V7" s="11">
        <v>0</v>
      </c>
      <c r="W7" s="11">
        <v>0</v>
      </c>
      <c r="X7" s="11">
        <v>0</v>
      </c>
      <c r="Y7" s="11">
        <v>0</v>
      </c>
      <c r="Z7" s="11">
        <v>0</v>
      </c>
      <c r="AA7" s="11">
        <v>0</v>
      </c>
      <c r="AB7" s="11">
        <v>0</v>
      </c>
      <c r="AC7" s="11">
        <v>0</v>
      </c>
      <c r="AD7" s="11">
        <f t="shared" si="1"/>
        <v>116</v>
      </c>
      <c r="AE7" s="11">
        <f t="shared" si="3"/>
        <v>1140</v>
      </c>
      <c r="AF7" s="11">
        <f t="shared" si="2"/>
        <v>1256</v>
      </c>
    </row>
    <row r="8" spans="1:32" x14ac:dyDescent="0.25">
      <c r="A8" t="str">
        <f t="shared" si="0"/>
        <v>Town of Mount Kisco - 6</v>
      </c>
      <c r="B8" s="11">
        <v>80006</v>
      </c>
      <c r="C8" s="11">
        <v>169</v>
      </c>
      <c r="D8" s="11">
        <v>0</v>
      </c>
      <c r="E8" s="11">
        <v>0</v>
      </c>
      <c r="F8" s="11">
        <v>2</v>
      </c>
      <c r="G8" s="11">
        <v>2</v>
      </c>
      <c r="H8" s="11">
        <v>1</v>
      </c>
      <c r="I8" s="11">
        <v>0</v>
      </c>
      <c r="J8" s="11">
        <v>0</v>
      </c>
      <c r="K8" s="11">
        <v>0</v>
      </c>
      <c r="L8" s="11">
        <v>5</v>
      </c>
      <c r="M8" s="11">
        <v>0</v>
      </c>
      <c r="N8" s="11">
        <v>0</v>
      </c>
      <c r="O8" s="11">
        <v>0</v>
      </c>
      <c r="P8" s="11">
        <v>0</v>
      </c>
      <c r="Q8" s="11">
        <v>0</v>
      </c>
      <c r="R8" s="11">
        <v>0</v>
      </c>
      <c r="S8" s="11">
        <v>0</v>
      </c>
      <c r="T8" s="11">
        <v>0</v>
      </c>
      <c r="U8" s="11">
        <v>0</v>
      </c>
      <c r="V8" s="11">
        <v>1</v>
      </c>
      <c r="W8" s="11">
        <v>0</v>
      </c>
      <c r="X8" s="11">
        <v>0</v>
      </c>
      <c r="Y8" s="11">
        <v>0</v>
      </c>
      <c r="Z8" s="11">
        <v>0</v>
      </c>
      <c r="AA8" s="11">
        <v>0</v>
      </c>
      <c r="AB8" s="11">
        <v>0</v>
      </c>
      <c r="AC8" s="11">
        <v>1</v>
      </c>
      <c r="AD8" s="11">
        <f t="shared" si="1"/>
        <v>181</v>
      </c>
      <c r="AE8" s="11">
        <f t="shared" si="3"/>
        <v>1755</v>
      </c>
      <c r="AF8" s="11">
        <f t="shared" si="2"/>
        <v>1936</v>
      </c>
    </row>
    <row r="9" spans="1:32" ht="13.8" thickBot="1" x14ac:dyDescent="0.3">
      <c r="A9" s="18" t="str">
        <f t="shared" si="0"/>
        <v>Town of Mount Kisco - 7</v>
      </c>
      <c r="B9" s="19">
        <v>80007</v>
      </c>
      <c r="C9" s="19">
        <v>139</v>
      </c>
      <c r="D9" s="19">
        <v>0</v>
      </c>
      <c r="E9" s="19">
        <v>15</v>
      </c>
      <c r="F9" s="19">
        <v>7</v>
      </c>
      <c r="G9" s="19">
        <v>2</v>
      </c>
      <c r="H9" s="19">
        <v>0</v>
      </c>
      <c r="I9" s="19">
        <v>0</v>
      </c>
      <c r="J9" s="19">
        <v>0</v>
      </c>
      <c r="K9" s="19">
        <v>0</v>
      </c>
      <c r="L9" s="19">
        <v>0</v>
      </c>
      <c r="M9" s="19">
        <v>1</v>
      </c>
      <c r="N9" s="19">
        <v>0</v>
      </c>
      <c r="O9" s="19">
        <v>0</v>
      </c>
      <c r="P9" s="19">
        <v>0</v>
      </c>
      <c r="Q9" s="19">
        <v>0</v>
      </c>
      <c r="R9" s="19">
        <v>0</v>
      </c>
      <c r="S9" s="19">
        <v>0</v>
      </c>
      <c r="T9" s="19">
        <v>0</v>
      </c>
      <c r="U9" s="19">
        <v>0</v>
      </c>
      <c r="V9" s="19">
        <v>0</v>
      </c>
      <c r="W9" s="19">
        <v>1</v>
      </c>
      <c r="X9" s="19">
        <v>1</v>
      </c>
      <c r="Y9" s="19">
        <v>2</v>
      </c>
      <c r="Z9" s="19">
        <v>1</v>
      </c>
      <c r="AA9" s="19">
        <v>1</v>
      </c>
      <c r="AB9" s="19">
        <v>1</v>
      </c>
      <c r="AC9" s="19">
        <v>0</v>
      </c>
      <c r="AD9" s="19">
        <f t="shared" si="1"/>
        <v>171</v>
      </c>
      <c r="AE9" s="19">
        <f t="shared" si="3"/>
        <v>865</v>
      </c>
      <c r="AF9" s="19">
        <f t="shared" si="2"/>
        <v>1036</v>
      </c>
    </row>
    <row r="10" spans="1:32" x14ac:dyDescent="0.25">
      <c r="B10" s="11" t="s">
        <v>977</v>
      </c>
      <c r="C10" s="11">
        <f>SUM(C3:C9)</f>
        <v>1250</v>
      </c>
      <c r="D10" s="11">
        <f t="shared" ref="D10:AC10" si="4">SUM(D3:D9)</f>
        <v>1</v>
      </c>
      <c r="E10" s="11">
        <f t="shared" si="4"/>
        <v>28</v>
      </c>
      <c r="F10" s="11">
        <f t="shared" si="4"/>
        <v>58</v>
      </c>
      <c r="G10" s="11">
        <f t="shared" si="4"/>
        <v>7</v>
      </c>
      <c r="H10" s="11">
        <f t="shared" si="4"/>
        <v>10</v>
      </c>
      <c r="I10" s="11">
        <f t="shared" si="4"/>
        <v>15</v>
      </c>
      <c r="J10" s="11">
        <f t="shared" si="4"/>
        <v>1</v>
      </c>
      <c r="K10" s="11">
        <f t="shared" si="4"/>
        <v>1</v>
      </c>
      <c r="L10" s="11">
        <f t="shared" si="4"/>
        <v>16</v>
      </c>
      <c r="M10" s="11">
        <f t="shared" si="4"/>
        <v>5</v>
      </c>
      <c r="N10" s="11">
        <f t="shared" si="4"/>
        <v>3</v>
      </c>
      <c r="O10" s="11">
        <f t="shared" si="4"/>
        <v>1</v>
      </c>
      <c r="P10" s="11">
        <f t="shared" si="4"/>
        <v>1</v>
      </c>
      <c r="Q10" s="11">
        <f t="shared" si="4"/>
        <v>2</v>
      </c>
      <c r="R10" s="11">
        <f t="shared" si="4"/>
        <v>2</v>
      </c>
      <c r="S10" s="11">
        <f t="shared" si="4"/>
        <v>1</v>
      </c>
      <c r="T10" s="11">
        <f t="shared" si="4"/>
        <v>2</v>
      </c>
      <c r="U10" s="11">
        <f t="shared" si="4"/>
        <v>2</v>
      </c>
      <c r="V10" s="11">
        <f t="shared" si="4"/>
        <v>1</v>
      </c>
      <c r="W10" s="11">
        <f t="shared" si="4"/>
        <v>1</v>
      </c>
      <c r="X10" s="11">
        <f t="shared" si="4"/>
        <v>1</v>
      </c>
      <c r="Y10" s="11">
        <f t="shared" si="4"/>
        <v>2</v>
      </c>
      <c r="Z10" s="11">
        <f t="shared" si="4"/>
        <v>1</v>
      </c>
      <c r="AA10" s="11">
        <f t="shared" si="4"/>
        <v>1</v>
      </c>
      <c r="AB10" s="11">
        <f t="shared" si="4"/>
        <v>1</v>
      </c>
      <c r="AC10" s="11">
        <f t="shared" si="4"/>
        <v>1</v>
      </c>
      <c r="AD10" s="11">
        <f>SUM(AD3:AD9)</f>
        <v>1415</v>
      </c>
      <c r="AE10" s="11">
        <f>SUM(AE3:AE9)</f>
        <v>11961</v>
      </c>
      <c r="AF10" s="11">
        <f>SUM(AF3:AF9)</f>
        <v>13376</v>
      </c>
    </row>
  </sheetData>
  <customSheetViews>
    <customSheetView guid="{21F6F7E7-9A75-4345-9750-5E0B3659CEC9}" showRuler="0">
      <selection activeCell="D2" sqref="D2"/>
      <pageMargins left="0" right="0" top="1.75" bottom="0" header="1.25" footer="0.75"/>
      <pageSetup orientation="landscape" r:id="rId1"/>
      <headerFooter alignWithMargins="0">
        <oddHeader>&amp;L&amp;"Arial Black,Regular"2008&amp;C&amp;"Arial Black,Regular"&amp;16TOWN JUSTICE - MT. KISCO&amp;R&amp;"Arial Black,Regular"&amp;P OF &amp;N</oddHeader>
      </headerFooter>
    </customSheetView>
    <customSheetView guid="{953A518F-01B4-4B4A-96C2-DE2B3F25C938}" showRuler="0">
      <selection activeCell="D2" sqref="D2"/>
      <pageMargins left="0" right="0" top="1.75" bottom="0" header="1.25" footer="0.75"/>
      <pageSetup orientation="landscape" r:id="rId2"/>
      <headerFooter alignWithMargins="0">
        <oddHeader>&amp;L&amp;"Arial Black,Regular"2008&amp;C&amp;"Arial Black,Regular"&amp;16TOWN JUSTICE - MT. KISCO&amp;R&amp;"Arial Black,Regular"&amp;P OF &amp;N</oddHeader>
      </headerFooter>
    </customSheetView>
    <customSheetView guid="{ECF63988-E563-49ED-820F-97C798C1C961}" showPageBreaks="1" showRuler="0">
      <selection activeCell="D2" sqref="D2"/>
      <pageMargins left="0" right="0" top="1.75" bottom="0" header="1.25" footer="0.75"/>
      <pageSetup orientation="landscape" r:id="rId3"/>
      <headerFooter alignWithMargins="0">
        <oddHeader>&amp;L&amp;"Arial Black,Regular"2008&amp;C&amp;"Arial Black,Regular"&amp;16TOWN JUSTICE - MT. KISCO&amp;R&amp;"Arial Black,Regular"&amp;P OF &amp;N</oddHeader>
      </headerFooter>
    </customSheetView>
    <customSheetView guid="{4E2DE85C-C13E-4014-8E0F-42F2EAA57FE2}" showPageBreaks="1" showRuler="0" topLeftCell="A2">
      <selection activeCell="M9" sqref="M9"/>
      <pageMargins left="0" right="0" top="1.75" bottom="0" header="1.25" footer="0.75"/>
      <pageSetup orientation="landscape" r:id="rId4"/>
      <headerFooter alignWithMargins="0">
        <oddHeader>&amp;L&amp;"Arial Black,Regular"2008&amp;C&amp;"Arial Black,Regular"&amp;16TOWN JUSTICE - MT. KISCO&amp;R&amp;"Arial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MT. KISCO - LIBRARY TRUSTEE&amp;R&amp;"Arial Black,Regular"&amp;P OF 630</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45"/>
  <sheetViews>
    <sheetView topLeftCell="A16" zoomScaleNormal="100" workbookViewId="0">
      <selection activeCell="C6" sqref="C6"/>
    </sheetView>
  </sheetViews>
  <sheetFormatPr defaultRowHeight="13.2" x14ac:dyDescent="0.25"/>
  <cols>
    <col min="1" max="1" width="25" bestFit="1" customWidth="1"/>
  </cols>
  <sheetData>
    <row r="1" spans="1:8" ht="13.8" x14ac:dyDescent="0.3">
      <c r="A1" s="1" t="s">
        <v>663</v>
      </c>
      <c r="B1" s="2"/>
      <c r="C1" s="2" t="s">
        <v>664</v>
      </c>
      <c r="D1" s="2" t="s">
        <v>685</v>
      </c>
      <c r="E1" s="2" t="s">
        <v>982</v>
      </c>
      <c r="F1" s="3"/>
      <c r="G1" s="3"/>
      <c r="H1" s="3"/>
    </row>
    <row r="2" spans="1:8" ht="104.4" customHeight="1" thickBot="1" x14ac:dyDescent="0.3">
      <c r="A2" s="4"/>
      <c r="B2" s="5" t="s">
        <v>665</v>
      </c>
      <c r="C2" s="5" t="s">
        <v>1126</v>
      </c>
      <c r="D2" s="5" t="s">
        <v>1126</v>
      </c>
      <c r="E2" s="5" t="s">
        <v>984</v>
      </c>
      <c r="F2" s="5" t="s">
        <v>666</v>
      </c>
      <c r="G2" s="5" t="s">
        <v>667</v>
      </c>
      <c r="H2" s="5" t="s">
        <v>668</v>
      </c>
    </row>
    <row r="3" spans="1:8" x14ac:dyDescent="0.25">
      <c r="A3" t="str">
        <f t="shared" ref="A3:A44" si="0">VLOOKUP(B3,KEY,3,FALSE)</f>
        <v>Town of Mount Pleasant - 1</v>
      </c>
      <c r="B3" s="11">
        <v>90001</v>
      </c>
      <c r="C3" s="11">
        <v>92</v>
      </c>
      <c r="D3" s="11">
        <v>15</v>
      </c>
      <c r="E3" s="11">
        <v>2</v>
      </c>
      <c r="F3" s="11">
        <f t="shared" ref="F3:F44" si="1">SUM(C3:E3)</f>
        <v>109</v>
      </c>
      <c r="G3" s="11">
        <f>SUM(H3-F3)</f>
        <v>110</v>
      </c>
      <c r="H3" s="11">
        <f t="shared" ref="H3:H44" si="2">VLOOKUP(B3,KEY,2,FALSE)</f>
        <v>219</v>
      </c>
    </row>
    <row r="4" spans="1:8" x14ac:dyDescent="0.25">
      <c r="A4" t="str">
        <f t="shared" si="0"/>
        <v>Town of Mount Pleasant - 2</v>
      </c>
      <c r="B4" s="11">
        <v>90002</v>
      </c>
      <c r="C4" s="11">
        <v>69</v>
      </c>
      <c r="D4" s="11">
        <v>20</v>
      </c>
      <c r="E4" s="11">
        <v>2</v>
      </c>
      <c r="F4" s="11">
        <f t="shared" si="1"/>
        <v>91</v>
      </c>
      <c r="G4" s="11">
        <f t="shared" ref="G4:G29" si="3">SUM(H4-F4)</f>
        <v>181</v>
      </c>
      <c r="H4" s="11">
        <f t="shared" si="2"/>
        <v>272</v>
      </c>
    </row>
    <row r="5" spans="1:8" x14ac:dyDescent="0.25">
      <c r="A5" t="str">
        <f t="shared" si="0"/>
        <v>Town of Mount Pleasant - 3</v>
      </c>
      <c r="B5" s="11">
        <v>90003</v>
      </c>
      <c r="C5" s="11">
        <v>77</v>
      </c>
      <c r="D5" s="11">
        <v>11</v>
      </c>
      <c r="E5" s="11">
        <v>3</v>
      </c>
      <c r="F5" s="11">
        <f t="shared" si="1"/>
        <v>91</v>
      </c>
      <c r="G5" s="11">
        <f t="shared" si="3"/>
        <v>106</v>
      </c>
      <c r="H5" s="11">
        <f t="shared" si="2"/>
        <v>197</v>
      </c>
    </row>
    <row r="6" spans="1:8" x14ac:dyDescent="0.25">
      <c r="A6" t="str">
        <f t="shared" si="0"/>
        <v>Town of Mount Pleasant - 4</v>
      </c>
      <c r="B6" s="11">
        <v>90004</v>
      </c>
      <c r="C6" s="11">
        <v>74</v>
      </c>
      <c r="D6" s="11">
        <v>20</v>
      </c>
      <c r="E6" s="11">
        <v>2</v>
      </c>
      <c r="F6" s="11">
        <f t="shared" si="1"/>
        <v>96</v>
      </c>
      <c r="G6" s="11">
        <f t="shared" si="3"/>
        <v>85</v>
      </c>
      <c r="H6" s="11">
        <f t="shared" si="2"/>
        <v>181</v>
      </c>
    </row>
    <row r="7" spans="1:8" x14ac:dyDescent="0.25">
      <c r="A7" t="str">
        <f t="shared" si="0"/>
        <v>Town of Mount Pleasant - 5</v>
      </c>
      <c r="B7" s="11">
        <v>90005</v>
      </c>
      <c r="C7" s="11">
        <v>121</v>
      </c>
      <c r="D7" s="11">
        <v>31</v>
      </c>
      <c r="E7" s="11">
        <v>2</v>
      </c>
      <c r="F7" s="11">
        <f t="shared" si="1"/>
        <v>154</v>
      </c>
      <c r="G7" s="11">
        <f t="shared" si="3"/>
        <v>152</v>
      </c>
      <c r="H7" s="11">
        <f t="shared" si="2"/>
        <v>306</v>
      </c>
    </row>
    <row r="8" spans="1:8" x14ac:dyDescent="0.25">
      <c r="A8" t="str">
        <f t="shared" si="0"/>
        <v>Town of Mount Pleasant - 6</v>
      </c>
      <c r="B8" s="11">
        <v>90006</v>
      </c>
      <c r="C8" s="11">
        <v>176</v>
      </c>
      <c r="D8" s="11">
        <v>22</v>
      </c>
      <c r="E8" s="11">
        <v>7</v>
      </c>
      <c r="F8" s="11">
        <f t="shared" si="1"/>
        <v>205</v>
      </c>
      <c r="G8" s="11">
        <f t="shared" si="3"/>
        <v>299</v>
      </c>
      <c r="H8" s="11">
        <f t="shared" si="2"/>
        <v>504</v>
      </c>
    </row>
    <row r="9" spans="1:8" x14ac:dyDescent="0.25">
      <c r="A9" t="str">
        <f t="shared" si="0"/>
        <v>Town of Mount Pleasant - 7</v>
      </c>
      <c r="B9" s="11">
        <v>90007</v>
      </c>
      <c r="C9" s="11">
        <v>251</v>
      </c>
      <c r="D9" s="11">
        <v>48</v>
      </c>
      <c r="E9" s="11">
        <v>9</v>
      </c>
      <c r="F9" s="11">
        <f t="shared" si="1"/>
        <v>308</v>
      </c>
      <c r="G9" s="11">
        <f t="shared" si="3"/>
        <v>299</v>
      </c>
      <c r="H9" s="11">
        <f t="shared" si="2"/>
        <v>607</v>
      </c>
    </row>
    <row r="10" spans="1:8" x14ac:dyDescent="0.25">
      <c r="A10" t="str">
        <f t="shared" si="0"/>
        <v>Town of Mount Pleasant - 9</v>
      </c>
      <c r="B10" s="11">
        <v>90009</v>
      </c>
      <c r="C10" s="11">
        <v>198</v>
      </c>
      <c r="D10" s="11">
        <v>27</v>
      </c>
      <c r="E10" s="11">
        <v>8</v>
      </c>
      <c r="F10" s="11">
        <f t="shared" si="1"/>
        <v>233</v>
      </c>
      <c r="G10" s="11">
        <f t="shared" si="3"/>
        <v>191</v>
      </c>
      <c r="H10" s="11">
        <f t="shared" si="2"/>
        <v>424</v>
      </c>
    </row>
    <row r="11" spans="1:8" x14ac:dyDescent="0.25">
      <c r="A11" t="str">
        <f t="shared" si="0"/>
        <v>Town of Mount Pleasant - 10</v>
      </c>
      <c r="B11" s="11">
        <v>90010</v>
      </c>
      <c r="C11" s="11">
        <v>198</v>
      </c>
      <c r="D11" s="11">
        <v>22</v>
      </c>
      <c r="E11" s="11">
        <v>2</v>
      </c>
      <c r="F11" s="11">
        <f t="shared" si="1"/>
        <v>222</v>
      </c>
      <c r="G11" s="11">
        <f t="shared" si="3"/>
        <v>86</v>
      </c>
      <c r="H11" s="11">
        <f t="shared" si="2"/>
        <v>308</v>
      </c>
    </row>
    <row r="12" spans="1:8" x14ac:dyDescent="0.25">
      <c r="A12" t="str">
        <f t="shared" si="0"/>
        <v>Town of Mount Pleasant - 11</v>
      </c>
      <c r="B12" s="11">
        <v>90011</v>
      </c>
      <c r="C12" s="11">
        <v>252</v>
      </c>
      <c r="D12" s="11">
        <v>46</v>
      </c>
      <c r="E12" s="11">
        <v>6</v>
      </c>
      <c r="F12" s="11">
        <f t="shared" si="1"/>
        <v>304</v>
      </c>
      <c r="G12" s="11">
        <f t="shared" si="3"/>
        <v>134</v>
      </c>
      <c r="H12" s="11">
        <f t="shared" si="2"/>
        <v>438</v>
      </c>
    </row>
    <row r="13" spans="1:8" x14ac:dyDescent="0.25">
      <c r="A13" t="str">
        <f t="shared" si="0"/>
        <v>Town of Mount Pleasant - 12</v>
      </c>
      <c r="B13" s="11">
        <v>90012</v>
      </c>
      <c r="C13" s="11">
        <v>303</v>
      </c>
      <c r="D13" s="11">
        <v>41</v>
      </c>
      <c r="E13" s="11">
        <v>7</v>
      </c>
      <c r="F13" s="11">
        <f t="shared" si="1"/>
        <v>351</v>
      </c>
      <c r="G13" s="11">
        <f t="shared" si="3"/>
        <v>120</v>
      </c>
      <c r="H13" s="11">
        <f t="shared" si="2"/>
        <v>471</v>
      </c>
    </row>
    <row r="14" spans="1:8" x14ac:dyDescent="0.25">
      <c r="A14" t="str">
        <f t="shared" si="0"/>
        <v>Town of Mount Pleasant - 13</v>
      </c>
      <c r="B14" s="11">
        <v>90013</v>
      </c>
      <c r="C14" s="11">
        <v>321</v>
      </c>
      <c r="D14" s="11">
        <v>56</v>
      </c>
      <c r="E14" s="11">
        <v>3</v>
      </c>
      <c r="F14" s="11">
        <f t="shared" si="1"/>
        <v>380</v>
      </c>
      <c r="G14" s="11">
        <f t="shared" si="3"/>
        <v>331</v>
      </c>
      <c r="H14" s="11">
        <f t="shared" si="2"/>
        <v>711</v>
      </c>
    </row>
    <row r="15" spans="1:8" x14ac:dyDescent="0.25">
      <c r="A15" t="str">
        <f t="shared" si="0"/>
        <v>Town of Mount Pleasant - 14</v>
      </c>
      <c r="B15" s="11">
        <v>90014</v>
      </c>
      <c r="C15" s="11">
        <v>293</v>
      </c>
      <c r="D15" s="11">
        <v>53</v>
      </c>
      <c r="E15" s="11">
        <v>11</v>
      </c>
      <c r="F15" s="11">
        <f t="shared" si="1"/>
        <v>357</v>
      </c>
      <c r="G15" s="11">
        <f t="shared" si="3"/>
        <v>346</v>
      </c>
      <c r="H15" s="11">
        <f t="shared" si="2"/>
        <v>703</v>
      </c>
    </row>
    <row r="16" spans="1:8" x14ac:dyDescent="0.25">
      <c r="A16" t="str">
        <f t="shared" si="0"/>
        <v>Town of Mount Pleasant - 15</v>
      </c>
      <c r="B16" s="11">
        <v>90015</v>
      </c>
      <c r="C16" s="11">
        <v>268</v>
      </c>
      <c r="D16" s="11">
        <v>37</v>
      </c>
      <c r="E16" s="11">
        <v>11</v>
      </c>
      <c r="F16" s="11">
        <f t="shared" si="1"/>
        <v>316</v>
      </c>
      <c r="G16" s="11">
        <f t="shared" si="3"/>
        <v>319</v>
      </c>
      <c r="H16" s="11">
        <f t="shared" si="2"/>
        <v>635</v>
      </c>
    </row>
    <row r="17" spans="1:8" x14ac:dyDescent="0.25">
      <c r="A17" t="str">
        <f t="shared" si="0"/>
        <v>Town of Mount Pleasant - 16</v>
      </c>
      <c r="B17" s="11">
        <v>90016</v>
      </c>
      <c r="C17" s="11">
        <v>298</v>
      </c>
      <c r="D17" s="11">
        <v>51</v>
      </c>
      <c r="E17" s="11">
        <v>14</v>
      </c>
      <c r="F17" s="11">
        <f t="shared" si="1"/>
        <v>363</v>
      </c>
      <c r="G17" s="11">
        <f t="shared" si="3"/>
        <v>277</v>
      </c>
      <c r="H17" s="11">
        <f t="shared" si="2"/>
        <v>640</v>
      </c>
    </row>
    <row r="18" spans="1:8" x14ac:dyDescent="0.25">
      <c r="A18" t="str">
        <f t="shared" si="0"/>
        <v>Town of Mount Pleasant - 17</v>
      </c>
      <c r="B18" s="11">
        <v>90017</v>
      </c>
      <c r="C18" s="11">
        <v>165</v>
      </c>
      <c r="D18" s="11">
        <v>36</v>
      </c>
      <c r="E18" s="11">
        <v>5</v>
      </c>
      <c r="F18" s="11">
        <f t="shared" si="1"/>
        <v>206</v>
      </c>
      <c r="G18" s="11">
        <f t="shared" si="3"/>
        <v>201</v>
      </c>
      <c r="H18" s="11">
        <f t="shared" si="2"/>
        <v>407</v>
      </c>
    </row>
    <row r="19" spans="1:8" x14ac:dyDescent="0.25">
      <c r="A19" t="str">
        <f t="shared" si="0"/>
        <v>Town of Mount Pleasant - 18</v>
      </c>
      <c r="B19" s="11">
        <v>90018</v>
      </c>
      <c r="C19" s="11">
        <v>327</v>
      </c>
      <c r="D19" s="11">
        <v>56</v>
      </c>
      <c r="E19" s="11">
        <v>5</v>
      </c>
      <c r="F19" s="11">
        <f t="shared" si="1"/>
        <v>388</v>
      </c>
      <c r="G19" s="11">
        <f t="shared" si="3"/>
        <v>197</v>
      </c>
      <c r="H19" s="11">
        <f t="shared" si="2"/>
        <v>585</v>
      </c>
    </row>
    <row r="20" spans="1:8" x14ac:dyDescent="0.25">
      <c r="A20" t="str">
        <f t="shared" si="0"/>
        <v>Town of Mount Pleasant - 19</v>
      </c>
      <c r="B20" s="11">
        <v>90019</v>
      </c>
      <c r="C20" s="11">
        <v>360</v>
      </c>
      <c r="D20" s="11">
        <v>35</v>
      </c>
      <c r="E20" s="11">
        <v>0</v>
      </c>
      <c r="F20" s="11">
        <f t="shared" si="1"/>
        <v>395</v>
      </c>
      <c r="G20" s="11">
        <f t="shared" si="3"/>
        <v>141</v>
      </c>
      <c r="H20" s="11">
        <f t="shared" si="2"/>
        <v>536</v>
      </c>
    </row>
    <row r="21" spans="1:8" x14ac:dyDescent="0.25">
      <c r="A21" t="str">
        <f t="shared" si="0"/>
        <v>Town of Mount Pleasant - 20</v>
      </c>
      <c r="B21" s="11">
        <v>90020</v>
      </c>
      <c r="C21" s="11">
        <v>267</v>
      </c>
      <c r="D21" s="11">
        <v>40</v>
      </c>
      <c r="E21" s="11">
        <v>4</v>
      </c>
      <c r="F21" s="11">
        <f t="shared" si="1"/>
        <v>311</v>
      </c>
      <c r="G21" s="11">
        <f t="shared" si="3"/>
        <v>214</v>
      </c>
      <c r="H21" s="11">
        <f t="shared" si="2"/>
        <v>525</v>
      </c>
    </row>
    <row r="22" spans="1:8" x14ac:dyDescent="0.25">
      <c r="A22" t="str">
        <f t="shared" si="0"/>
        <v>Town of Mount Pleasant - 22</v>
      </c>
      <c r="B22" s="11">
        <v>90022</v>
      </c>
      <c r="C22" s="11">
        <v>237</v>
      </c>
      <c r="D22" s="11">
        <v>37</v>
      </c>
      <c r="E22" s="11">
        <v>4</v>
      </c>
      <c r="F22" s="11">
        <f t="shared" si="1"/>
        <v>278</v>
      </c>
      <c r="G22" s="11">
        <f t="shared" si="3"/>
        <v>174</v>
      </c>
      <c r="H22" s="11">
        <f t="shared" si="2"/>
        <v>452</v>
      </c>
    </row>
    <row r="23" spans="1:8" x14ac:dyDescent="0.25">
      <c r="A23" t="str">
        <f t="shared" si="0"/>
        <v>Town of Mount Pleasant - 23</v>
      </c>
      <c r="B23" s="11">
        <v>90023</v>
      </c>
      <c r="C23" s="11">
        <v>17</v>
      </c>
      <c r="D23" s="11">
        <v>1</v>
      </c>
      <c r="E23" s="11">
        <v>1</v>
      </c>
      <c r="F23" s="11">
        <f t="shared" si="1"/>
        <v>19</v>
      </c>
      <c r="G23" s="11">
        <f t="shared" si="3"/>
        <v>13</v>
      </c>
      <c r="H23" s="11">
        <f t="shared" si="2"/>
        <v>32</v>
      </c>
    </row>
    <row r="24" spans="1:8" x14ac:dyDescent="0.25">
      <c r="A24" t="str">
        <f t="shared" si="0"/>
        <v>Town of Mount Pleasant - 24</v>
      </c>
      <c r="B24" s="11">
        <v>90024</v>
      </c>
      <c r="C24" s="11">
        <v>298</v>
      </c>
      <c r="D24" s="11">
        <v>28</v>
      </c>
      <c r="E24" s="11">
        <v>0</v>
      </c>
      <c r="F24" s="11">
        <f t="shared" si="1"/>
        <v>326</v>
      </c>
      <c r="G24" s="11">
        <f t="shared" si="3"/>
        <v>104</v>
      </c>
      <c r="H24" s="11">
        <f t="shared" si="2"/>
        <v>430</v>
      </c>
    </row>
    <row r="25" spans="1:8" x14ac:dyDescent="0.25">
      <c r="A25" t="str">
        <f t="shared" si="0"/>
        <v>Town of Mount Pleasant - 25</v>
      </c>
      <c r="B25" s="11">
        <v>90025</v>
      </c>
      <c r="C25" s="11">
        <v>250</v>
      </c>
      <c r="D25" s="11">
        <v>36</v>
      </c>
      <c r="E25" s="11">
        <v>10</v>
      </c>
      <c r="F25" s="11">
        <f t="shared" si="1"/>
        <v>296</v>
      </c>
      <c r="G25" s="11">
        <f t="shared" si="3"/>
        <v>242</v>
      </c>
      <c r="H25" s="11">
        <f t="shared" si="2"/>
        <v>538</v>
      </c>
    </row>
    <row r="26" spans="1:8" x14ac:dyDescent="0.25">
      <c r="A26" t="str">
        <f t="shared" si="0"/>
        <v>Town of Mount Pleasant - 26</v>
      </c>
      <c r="B26" s="11">
        <v>90026</v>
      </c>
      <c r="C26" s="11">
        <v>290</v>
      </c>
      <c r="D26" s="11">
        <v>32</v>
      </c>
      <c r="E26" s="11">
        <v>4</v>
      </c>
      <c r="F26" s="11">
        <f t="shared" si="1"/>
        <v>326</v>
      </c>
      <c r="G26" s="11">
        <f t="shared" si="3"/>
        <v>81</v>
      </c>
      <c r="H26" s="11">
        <f t="shared" si="2"/>
        <v>407</v>
      </c>
    </row>
    <row r="27" spans="1:8" x14ac:dyDescent="0.25">
      <c r="A27" t="str">
        <f t="shared" si="0"/>
        <v>Town of Mount Pleasant - 27</v>
      </c>
      <c r="B27" s="11">
        <v>90027</v>
      </c>
      <c r="C27" s="11">
        <v>215</v>
      </c>
      <c r="D27" s="11">
        <v>28</v>
      </c>
      <c r="E27" s="11">
        <v>2</v>
      </c>
      <c r="F27" s="11">
        <f t="shared" si="1"/>
        <v>245</v>
      </c>
      <c r="G27" s="11">
        <f t="shared" si="3"/>
        <v>90</v>
      </c>
      <c r="H27" s="11">
        <f t="shared" si="2"/>
        <v>335</v>
      </c>
    </row>
    <row r="28" spans="1:8" x14ac:dyDescent="0.25">
      <c r="A28" t="str">
        <f t="shared" si="0"/>
        <v>Town of Mount Pleasant - 28</v>
      </c>
      <c r="B28" s="11">
        <v>90028</v>
      </c>
      <c r="C28" s="11">
        <v>297</v>
      </c>
      <c r="D28" s="11">
        <v>23</v>
      </c>
      <c r="E28" s="11">
        <v>5</v>
      </c>
      <c r="F28" s="11">
        <f t="shared" si="1"/>
        <v>325</v>
      </c>
      <c r="G28" s="11">
        <f t="shared" si="3"/>
        <v>116</v>
      </c>
      <c r="H28" s="11">
        <f t="shared" si="2"/>
        <v>441</v>
      </c>
    </row>
    <row r="29" spans="1:8" x14ac:dyDescent="0.25">
      <c r="A29" t="str">
        <f t="shared" si="0"/>
        <v>Town of Mount Pleasant - 29</v>
      </c>
      <c r="B29" s="11">
        <v>90029</v>
      </c>
      <c r="C29" s="11">
        <v>252</v>
      </c>
      <c r="D29" s="11">
        <v>14</v>
      </c>
      <c r="E29" s="11">
        <v>1</v>
      </c>
      <c r="F29" s="11">
        <f t="shared" si="1"/>
        <v>267</v>
      </c>
      <c r="G29" s="11">
        <f t="shared" si="3"/>
        <v>64</v>
      </c>
      <c r="H29" s="11">
        <f t="shared" si="2"/>
        <v>331</v>
      </c>
    </row>
    <row r="30" spans="1:8" x14ac:dyDescent="0.25">
      <c r="A30" t="str">
        <f t="shared" si="0"/>
        <v>Town of Mount Pleasant - 30</v>
      </c>
      <c r="B30" s="11">
        <v>90030</v>
      </c>
      <c r="C30" s="11">
        <v>325</v>
      </c>
      <c r="D30" s="11">
        <v>44</v>
      </c>
      <c r="E30" s="11">
        <v>6</v>
      </c>
      <c r="F30" s="11">
        <f t="shared" si="1"/>
        <v>375</v>
      </c>
      <c r="G30" s="11">
        <f t="shared" ref="G30:G44" si="4">SUM(H30-F30)</f>
        <v>281</v>
      </c>
      <c r="H30" s="11">
        <f t="shared" si="2"/>
        <v>656</v>
      </c>
    </row>
    <row r="31" spans="1:8" x14ac:dyDescent="0.25">
      <c r="A31" t="str">
        <f t="shared" si="0"/>
        <v>Town of Mount Pleasant - 31</v>
      </c>
      <c r="B31" s="11">
        <v>90031</v>
      </c>
      <c r="C31" s="11">
        <v>137</v>
      </c>
      <c r="D31" s="11">
        <v>32</v>
      </c>
      <c r="E31" s="11">
        <v>4</v>
      </c>
      <c r="F31" s="11">
        <f t="shared" si="1"/>
        <v>173</v>
      </c>
      <c r="G31" s="11">
        <f t="shared" si="4"/>
        <v>166</v>
      </c>
      <c r="H31" s="11">
        <f t="shared" si="2"/>
        <v>339</v>
      </c>
    </row>
    <row r="32" spans="1:8" x14ac:dyDescent="0.25">
      <c r="A32" t="str">
        <f t="shared" si="0"/>
        <v>Town of Mount Pleasant - 32</v>
      </c>
      <c r="B32" s="11">
        <v>90032</v>
      </c>
      <c r="C32" s="11">
        <v>291</v>
      </c>
      <c r="D32" s="11">
        <v>27</v>
      </c>
      <c r="E32" s="11">
        <v>9</v>
      </c>
      <c r="F32" s="11">
        <f t="shared" si="1"/>
        <v>327</v>
      </c>
      <c r="G32" s="11">
        <f t="shared" si="4"/>
        <v>336</v>
      </c>
      <c r="H32" s="11">
        <f t="shared" si="2"/>
        <v>663</v>
      </c>
    </row>
    <row r="33" spans="1:8" x14ac:dyDescent="0.25">
      <c r="A33" t="str">
        <f t="shared" si="0"/>
        <v>Town of Mount Pleasant - 33</v>
      </c>
      <c r="B33" s="11">
        <v>90033</v>
      </c>
      <c r="C33" s="11">
        <v>132</v>
      </c>
      <c r="D33" s="11">
        <v>30</v>
      </c>
      <c r="E33" s="11">
        <v>8</v>
      </c>
      <c r="F33" s="11">
        <f t="shared" si="1"/>
        <v>170</v>
      </c>
      <c r="G33" s="11">
        <f t="shared" si="4"/>
        <v>372</v>
      </c>
      <c r="H33" s="11">
        <f t="shared" si="2"/>
        <v>542</v>
      </c>
    </row>
    <row r="34" spans="1:8" x14ac:dyDescent="0.25">
      <c r="A34" t="str">
        <f t="shared" si="0"/>
        <v>Town of Mount Pleasant - 34</v>
      </c>
      <c r="B34" s="11">
        <v>90034</v>
      </c>
      <c r="C34" s="11">
        <v>197</v>
      </c>
      <c r="D34" s="11">
        <v>30</v>
      </c>
      <c r="E34" s="11">
        <v>1</v>
      </c>
      <c r="F34" s="11">
        <f t="shared" si="1"/>
        <v>228</v>
      </c>
      <c r="G34" s="11">
        <f t="shared" si="4"/>
        <v>63</v>
      </c>
      <c r="H34" s="11">
        <f t="shared" si="2"/>
        <v>291</v>
      </c>
    </row>
    <row r="35" spans="1:8" x14ac:dyDescent="0.25">
      <c r="A35" t="str">
        <f t="shared" si="0"/>
        <v>Town of Mount Pleasant - 35</v>
      </c>
      <c r="B35" s="11">
        <v>90035</v>
      </c>
      <c r="C35" s="11">
        <v>247</v>
      </c>
      <c r="D35" s="11">
        <v>35</v>
      </c>
      <c r="E35" s="11">
        <v>1</v>
      </c>
      <c r="F35" s="11">
        <f t="shared" si="1"/>
        <v>283</v>
      </c>
      <c r="G35" s="11">
        <f t="shared" si="4"/>
        <v>103</v>
      </c>
      <c r="H35" s="11">
        <f t="shared" si="2"/>
        <v>386</v>
      </c>
    </row>
    <row r="36" spans="1:8" x14ac:dyDescent="0.25">
      <c r="A36" t="str">
        <f t="shared" si="0"/>
        <v>Town of Mount Pleasant - 36</v>
      </c>
      <c r="B36" s="11">
        <v>90036</v>
      </c>
      <c r="C36" s="11">
        <v>222</v>
      </c>
      <c r="D36" s="11">
        <v>13</v>
      </c>
      <c r="E36" s="11">
        <v>1</v>
      </c>
      <c r="F36" s="11">
        <f t="shared" si="1"/>
        <v>236</v>
      </c>
      <c r="G36" s="11">
        <f t="shared" si="4"/>
        <v>52</v>
      </c>
      <c r="H36" s="11">
        <f t="shared" si="2"/>
        <v>288</v>
      </c>
    </row>
    <row r="37" spans="1:8" x14ac:dyDescent="0.25">
      <c r="A37" t="str">
        <f t="shared" si="0"/>
        <v>Town of Mount Pleasant - 37</v>
      </c>
      <c r="B37" s="11">
        <v>90037</v>
      </c>
      <c r="C37" s="11">
        <v>195</v>
      </c>
      <c r="D37" s="11">
        <v>28</v>
      </c>
      <c r="E37" s="11">
        <v>0</v>
      </c>
      <c r="F37" s="11">
        <f t="shared" si="1"/>
        <v>223</v>
      </c>
      <c r="G37" s="11">
        <f t="shared" si="4"/>
        <v>49</v>
      </c>
      <c r="H37" s="11">
        <f t="shared" si="2"/>
        <v>272</v>
      </c>
    </row>
    <row r="38" spans="1:8" x14ac:dyDescent="0.25">
      <c r="A38" t="str">
        <f t="shared" si="0"/>
        <v>Town of Mount Pleasant - 38</v>
      </c>
      <c r="B38" s="11">
        <v>90038</v>
      </c>
      <c r="C38" s="11">
        <v>376</v>
      </c>
      <c r="D38" s="11">
        <v>37</v>
      </c>
      <c r="E38" s="11">
        <v>3</v>
      </c>
      <c r="F38" s="11">
        <f t="shared" si="1"/>
        <v>416</v>
      </c>
      <c r="G38" s="11">
        <f t="shared" si="4"/>
        <v>89</v>
      </c>
      <c r="H38" s="11">
        <f t="shared" si="2"/>
        <v>505</v>
      </c>
    </row>
    <row r="39" spans="1:8" x14ac:dyDescent="0.25">
      <c r="A39" t="str">
        <f t="shared" si="0"/>
        <v>Town of Mount Pleasant - 39</v>
      </c>
      <c r="B39" s="11">
        <v>90039</v>
      </c>
      <c r="C39" s="11">
        <v>241</v>
      </c>
      <c r="D39" s="11">
        <v>31</v>
      </c>
      <c r="E39" s="11">
        <v>0</v>
      </c>
      <c r="F39" s="11">
        <f t="shared" si="1"/>
        <v>272</v>
      </c>
      <c r="G39" s="11">
        <f t="shared" si="4"/>
        <v>75</v>
      </c>
      <c r="H39" s="11">
        <f t="shared" si="2"/>
        <v>347</v>
      </c>
    </row>
    <row r="40" spans="1:8" x14ac:dyDescent="0.25">
      <c r="A40" t="str">
        <f t="shared" si="0"/>
        <v>Town of Mount Pleasant - 40</v>
      </c>
      <c r="B40" s="11">
        <v>90040</v>
      </c>
      <c r="C40" s="11">
        <v>263</v>
      </c>
      <c r="D40" s="11">
        <v>33</v>
      </c>
      <c r="E40" s="11">
        <v>4</v>
      </c>
      <c r="F40" s="11">
        <f t="shared" si="1"/>
        <v>300</v>
      </c>
      <c r="G40" s="11">
        <f t="shared" si="4"/>
        <v>84</v>
      </c>
      <c r="H40" s="11">
        <f t="shared" si="2"/>
        <v>384</v>
      </c>
    </row>
    <row r="41" spans="1:8" x14ac:dyDescent="0.25">
      <c r="A41" t="str">
        <f t="shared" si="0"/>
        <v>Town of Mount Pleasant - 41</v>
      </c>
      <c r="B41" s="11">
        <v>90041</v>
      </c>
      <c r="C41" s="11">
        <v>207</v>
      </c>
      <c r="D41" s="11">
        <v>35</v>
      </c>
      <c r="E41" s="11">
        <v>5</v>
      </c>
      <c r="F41" s="11">
        <f t="shared" si="1"/>
        <v>247</v>
      </c>
      <c r="G41" s="11">
        <f t="shared" si="4"/>
        <v>256</v>
      </c>
      <c r="H41" s="11">
        <f t="shared" si="2"/>
        <v>503</v>
      </c>
    </row>
    <row r="42" spans="1:8" x14ac:dyDescent="0.25">
      <c r="A42" t="str">
        <f t="shared" si="0"/>
        <v>Town of Mount Pleasant - 42</v>
      </c>
      <c r="B42" s="11">
        <v>90042</v>
      </c>
      <c r="C42" s="11">
        <v>220</v>
      </c>
      <c r="D42" s="11">
        <v>30</v>
      </c>
      <c r="E42" s="11">
        <v>3</v>
      </c>
      <c r="F42" s="11">
        <f t="shared" si="1"/>
        <v>253</v>
      </c>
      <c r="G42" s="11">
        <f t="shared" si="4"/>
        <v>82</v>
      </c>
      <c r="H42" s="11">
        <f t="shared" si="2"/>
        <v>335</v>
      </c>
    </row>
    <row r="43" spans="1:8" x14ac:dyDescent="0.25">
      <c r="A43" t="str">
        <f t="shared" si="0"/>
        <v>Town of Mount Pleasant - 43</v>
      </c>
      <c r="B43" s="11">
        <v>90043</v>
      </c>
      <c r="C43" s="11">
        <v>155</v>
      </c>
      <c r="D43" s="11">
        <v>28</v>
      </c>
      <c r="E43" s="11">
        <v>8</v>
      </c>
      <c r="F43" s="11">
        <f t="shared" si="1"/>
        <v>191</v>
      </c>
      <c r="G43" s="11">
        <f t="shared" si="4"/>
        <v>189</v>
      </c>
      <c r="H43" s="11">
        <f t="shared" si="2"/>
        <v>380</v>
      </c>
    </row>
    <row r="44" spans="1:8" ht="13.8" thickBot="1" x14ac:dyDescent="0.3">
      <c r="A44" s="18" t="str">
        <f t="shared" si="0"/>
        <v>Town of Mount Pleasant - 44</v>
      </c>
      <c r="B44" s="19">
        <v>90044</v>
      </c>
      <c r="C44" s="19">
        <v>168</v>
      </c>
      <c r="D44" s="19">
        <v>30</v>
      </c>
      <c r="E44" s="19">
        <v>2</v>
      </c>
      <c r="F44" s="19">
        <f t="shared" si="1"/>
        <v>200</v>
      </c>
      <c r="G44" s="19">
        <f t="shared" si="4"/>
        <v>96</v>
      </c>
      <c r="H44" s="19">
        <f t="shared" si="2"/>
        <v>296</v>
      </c>
    </row>
    <row r="45" spans="1:8" x14ac:dyDescent="0.25">
      <c r="B45" s="11" t="s">
        <v>977</v>
      </c>
      <c r="C45" s="11">
        <f t="shared" ref="C45:H45" si="5">SUM(C3:C44)</f>
        <v>9342</v>
      </c>
      <c r="D45" s="11">
        <f t="shared" si="5"/>
        <v>1329</v>
      </c>
      <c r="E45" s="11">
        <f t="shared" si="5"/>
        <v>185</v>
      </c>
      <c r="F45" s="11">
        <f t="shared" si="5"/>
        <v>10856</v>
      </c>
      <c r="G45" s="11">
        <f t="shared" si="5"/>
        <v>6966</v>
      </c>
      <c r="H45" s="11">
        <f t="shared" si="5"/>
        <v>17822</v>
      </c>
    </row>
  </sheetData>
  <pageMargins left="0" right="0" top="1.75" bottom="0.75" header="1.25" footer="0"/>
  <pageSetup orientation="landscape" horizontalDpi="300" verticalDpi="300" r:id="rId1"/>
  <headerFooter alignWithMargins="0">
    <oddHeader>&amp;L&amp;"Arial Black,Regular"2022 GENERAL&amp;C&amp;"Arial Black,Regular"&amp;16MT. PLEASANT - TOWN JUSTICE&amp;R&amp;"Arial Black,Regular"&amp;P OF 630</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topLeftCell="A3" zoomScaleNormal="100" workbookViewId="0">
      <selection activeCell="C6" sqref="C6"/>
    </sheetView>
  </sheetViews>
  <sheetFormatPr defaultRowHeight="13.2" x14ac:dyDescent="0.25"/>
  <cols>
    <col min="1" max="1" width="25" bestFit="1" customWidth="1"/>
    <col min="3" max="5" width="7.6640625" customWidth="1"/>
  </cols>
  <sheetData>
    <row r="1" spans="1:8" ht="13.8" x14ac:dyDescent="0.3">
      <c r="A1" s="1" t="s">
        <v>663</v>
      </c>
      <c r="B1" s="2"/>
      <c r="C1" s="2" t="s">
        <v>684</v>
      </c>
      <c r="D1" s="2" t="s">
        <v>1107</v>
      </c>
      <c r="E1" s="2" t="s">
        <v>982</v>
      </c>
      <c r="F1" s="3"/>
      <c r="G1" s="3"/>
      <c r="H1" s="3"/>
    </row>
    <row r="2" spans="1:8" ht="145.19999999999999" customHeight="1" thickBot="1" x14ac:dyDescent="0.3">
      <c r="A2" s="4"/>
      <c r="B2" s="5" t="s">
        <v>665</v>
      </c>
      <c r="C2" s="5" t="s">
        <v>1108</v>
      </c>
      <c r="D2" s="5" t="s">
        <v>1109</v>
      </c>
      <c r="E2" s="5" t="s">
        <v>984</v>
      </c>
      <c r="F2" s="5" t="s">
        <v>666</v>
      </c>
      <c r="G2" s="5" t="s">
        <v>667</v>
      </c>
      <c r="H2" s="5" t="s">
        <v>668</v>
      </c>
    </row>
    <row r="3" spans="1:8" x14ac:dyDescent="0.25">
      <c r="A3" t="str">
        <f t="shared" ref="A3:A18" si="0">VLOOKUP(B3,KEY,3,FALSE)</f>
        <v>Town of New Castle - 1</v>
      </c>
      <c r="B3" s="11">
        <v>100001</v>
      </c>
      <c r="C3" s="11">
        <v>261</v>
      </c>
      <c r="D3" s="11">
        <v>259</v>
      </c>
      <c r="E3" s="11">
        <v>1</v>
      </c>
      <c r="F3" s="11">
        <f t="shared" ref="F3:F18" si="1">SUM(C3:E3)</f>
        <v>521</v>
      </c>
      <c r="G3" s="11">
        <f>SUM(H3-F3)</f>
        <v>48</v>
      </c>
      <c r="H3" s="11">
        <f t="shared" ref="H3:H18" si="2">VLOOKUP(B3,KEY,2,FALSE)</f>
        <v>569</v>
      </c>
    </row>
    <row r="4" spans="1:8" x14ac:dyDescent="0.25">
      <c r="A4" t="str">
        <f t="shared" si="0"/>
        <v>Town of New Castle - 2</v>
      </c>
      <c r="B4" s="11">
        <v>100002</v>
      </c>
      <c r="C4" s="11">
        <v>290</v>
      </c>
      <c r="D4" s="11">
        <v>108</v>
      </c>
      <c r="E4" s="11">
        <v>0</v>
      </c>
      <c r="F4" s="11">
        <f t="shared" si="1"/>
        <v>398</v>
      </c>
      <c r="G4" s="11">
        <f t="shared" ref="G4:G18" si="3">SUM(H4-F4)</f>
        <v>141</v>
      </c>
      <c r="H4" s="11">
        <f t="shared" si="2"/>
        <v>539</v>
      </c>
    </row>
    <row r="5" spans="1:8" x14ac:dyDescent="0.25">
      <c r="A5" t="str">
        <f t="shared" si="0"/>
        <v>Town of New Castle - 3</v>
      </c>
      <c r="B5" s="11">
        <v>100003</v>
      </c>
      <c r="C5" s="11">
        <v>251</v>
      </c>
      <c r="D5" s="11">
        <v>204</v>
      </c>
      <c r="E5" s="11">
        <v>0</v>
      </c>
      <c r="F5" s="11">
        <f t="shared" si="1"/>
        <v>455</v>
      </c>
      <c r="G5" s="11">
        <f t="shared" si="3"/>
        <v>53</v>
      </c>
      <c r="H5" s="11">
        <f t="shared" si="2"/>
        <v>508</v>
      </c>
    </row>
    <row r="6" spans="1:8" x14ac:dyDescent="0.25">
      <c r="A6" t="str">
        <f t="shared" si="0"/>
        <v>Town of New Castle - 4</v>
      </c>
      <c r="B6" s="11">
        <v>100004</v>
      </c>
      <c r="C6" s="11">
        <v>257</v>
      </c>
      <c r="D6" s="11">
        <v>146</v>
      </c>
      <c r="E6" s="11">
        <v>1</v>
      </c>
      <c r="F6" s="11">
        <f t="shared" si="1"/>
        <v>404</v>
      </c>
      <c r="G6" s="11">
        <f t="shared" si="3"/>
        <v>32</v>
      </c>
      <c r="H6" s="11">
        <f t="shared" si="2"/>
        <v>436</v>
      </c>
    </row>
    <row r="7" spans="1:8" x14ac:dyDescent="0.25">
      <c r="A7" t="str">
        <f t="shared" si="0"/>
        <v>Town of New Castle - 5</v>
      </c>
      <c r="B7" s="11">
        <v>100005</v>
      </c>
      <c r="C7" s="11">
        <v>324</v>
      </c>
      <c r="D7" s="11">
        <v>182</v>
      </c>
      <c r="E7" s="11">
        <v>0</v>
      </c>
      <c r="F7" s="11">
        <f t="shared" si="1"/>
        <v>506</v>
      </c>
      <c r="G7" s="11">
        <f t="shared" si="3"/>
        <v>36</v>
      </c>
      <c r="H7" s="11">
        <f t="shared" si="2"/>
        <v>542</v>
      </c>
    </row>
    <row r="8" spans="1:8" x14ac:dyDescent="0.25">
      <c r="A8" t="str">
        <f t="shared" si="0"/>
        <v>Town of New Castle - 6</v>
      </c>
      <c r="B8" s="11">
        <v>100006</v>
      </c>
      <c r="C8" s="11">
        <v>292</v>
      </c>
      <c r="D8" s="11">
        <v>197</v>
      </c>
      <c r="E8" s="11">
        <v>0</v>
      </c>
      <c r="F8" s="11">
        <f t="shared" si="1"/>
        <v>489</v>
      </c>
      <c r="G8" s="11">
        <f t="shared" si="3"/>
        <v>73</v>
      </c>
      <c r="H8" s="11">
        <f t="shared" si="2"/>
        <v>562</v>
      </c>
    </row>
    <row r="9" spans="1:8" x14ac:dyDescent="0.25">
      <c r="A9" t="str">
        <f t="shared" si="0"/>
        <v>Town of New Castle - 7</v>
      </c>
      <c r="B9" s="11">
        <v>100007</v>
      </c>
      <c r="C9" s="11">
        <v>369</v>
      </c>
      <c r="D9" s="11">
        <v>121</v>
      </c>
      <c r="E9" s="11">
        <v>0</v>
      </c>
      <c r="F9" s="11">
        <f t="shared" si="1"/>
        <v>490</v>
      </c>
      <c r="G9" s="11">
        <f t="shared" si="3"/>
        <v>119</v>
      </c>
      <c r="H9" s="11">
        <f t="shared" si="2"/>
        <v>609</v>
      </c>
    </row>
    <row r="10" spans="1:8" x14ac:dyDescent="0.25">
      <c r="A10" t="str">
        <f t="shared" si="0"/>
        <v>Town of New Castle - 8</v>
      </c>
      <c r="B10" s="11">
        <v>100008</v>
      </c>
      <c r="C10" s="11">
        <v>249</v>
      </c>
      <c r="D10" s="11">
        <v>207</v>
      </c>
      <c r="E10" s="11">
        <v>0</v>
      </c>
      <c r="F10" s="11">
        <f t="shared" si="1"/>
        <v>456</v>
      </c>
      <c r="G10" s="11">
        <f t="shared" si="3"/>
        <v>35</v>
      </c>
      <c r="H10" s="11">
        <f t="shared" si="2"/>
        <v>491</v>
      </c>
    </row>
    <row r="11" spans="1:8" x14ac:dyDescent="0.25">
      <c r="A11" t="str">
        <f t="shared" si="0"/>
        <v>Town of New Castle - 9</v>
      </c>
      <c r="B11" s="11">
        <v>100009</v>
      </c>
      <c r="C11" s="11">
        <v>236</v>
      </c>
      <c r="D11" s="11">
        <v>136</v>
      </c>
      <c r="E11" s="11">
        <v>0</v>
      </c>
      <c r="F11" s="11">
        <f t="shared" si="1"/>
        <v>372</v>
      </c>
      <c r="G11" s="11">
        <f t="shared" si="3"/>
        <v>57</v>
      </c>
      <c r="H11" s="11">
        <f t="shared" si="2"/>
        <v>429</v>
      </c>
    </row>
    <row r="12" spans="1:8" x14ac:dyDescent="0.25">
      <c r="A12" t="str">
        <f t="shared" si="0"/>
        <v>Town of New Castle - 10</v>
      </c>
      <c r="B12" s="11">
        <v>100010</v>
      </c>
      <c r="C12" s="11">
        <v>309</v>
      </c>
      <c r="D12" s="11">
        <v>215</v>
      </c>
      <c r="E12" s="11">
        <v>1</v>
      </c>
      <c r="F12" s="11">
        <f t="shared" si="1"/>
        <v>525</v>
      </c>
      <c r="G12" s="11">
        <f t="shared" si="3"/>
        <v>57</v>
      </c>
      <c r="H12" s="11">
        <f t="shared" si="2"/>
        <v>582</v>
      </c>
    </row>
    <row r="13" spans="1:8" x14ac:dyDescent="0.25">
      <c r="A13" t="str">
        <f t="shared" si="0"/>
        <v>Town of New Castle - 11</v>
      </c>
      <c r="B13" s="11">
        <v>100011</v>
      </c>
      <c r="C13" s="11">
        <v>313</v>
      </c>
      <c r="D13" s="11">
        <v>183</v>
      </c>
      <c r="E13" s="11">
        <v>0</v>
      </c>
      <c r="F13" s="11">
        <f t="shared" si="1"/>
        <v>496</v>
      </c>
      <c r="G13" s="11">
        <f t="shared" si="3"/>
        <v>81</v>
      </c>
      <c r="H13" s="11">
        <f t="shared" si="2"/>
        <v>577</v>
      </c>
    </row>
    <row r="14" spans="1:8" x14ac:dyDescent="0.25">
      <c r="A14" t="str">
        <f t="shared" si="0"/>
        <v>Town of New Castle - 12</v>
      </c>
      <c r="B14" s="11">
        <v>100012</v>
      </c>
      <c r="C14" s="11">
        <v>286</v>
      </c>
      <c r="D14" s="11">
        <v>132</v>
      </c>
      <c r="E14" s="11">
        <v>0</v>
      </c>
      <c r="F14" s="11">
        <f t="shared" si="1"/>
        <v>418</v>
      </c>
      <c r="G14" s="11">
        <f t="shared" si="3"/>
        <v>27</v>
      </c>
      <c r="H14" s="11">
        <f t="shared" si="2"/>
        <v>445</v>
      </c>
    </row>
    <row r="15" spans="1:8" x14ac:dyDescent="0.25">
      <c r="A15" t="str">
        <f t="shared" si="0"/>
        <v>Town of New Castle - 13</v>
      </c>
      <c r="B15" s="11">
        <v>100013</v>
      </c>
      <c r="C15" s="11">
        <v>347</v>
      </c>
      <c r="D15" s="11">
        <v>163</v>
      </c>
      <c r="E15" s="11">
        <v>1</v>
      </c>
      <c r="F15" s="11">
        <f t="shared" si="1"/>
        <v>511</v>
      </c>
      <c r="G15" s="11">
        <f t="shared" si="3"/>
        <v>103</v>
      </c>
      <c r="H15" s="11">
        <f t="shared" si="2"/>
        <v>614</v>
      </c>
    </row>
    <row r="16" spans="1:8" x14ac:dyDescent="0.25">
      <c r="A16" t="str">
        <f t="shared" si="0"/>
        <v>Town of New Castle - 14</v>
      </c>
      <c r="B16" s="11">
        <v>100014</v>
      </c>
      <c r="C16" s="11">
        <v>311</v>
      </c>
      <c r="D16" s="11">
        <v>183</v>
      </c>
      <c r="E16" s="11">
        <v>0</v>
      </c>
      <c r="F16" s="11">
        <f t="shared" si="1"/>
        <v>494</v>
      </c>
      <c r="G16" s="11">
        <f t="shared" si="3"/>
        <v>91</v>
      </c>
      <c r="H16" s="11">
        <f t="shared" si="2"/>
        <v>585</v>
      </c>
    </row>
    <row r="17" spans="1:8" x14ac:dyDescent="0.25">
      <c r="A17" t="str">
        <f t="shared" si="0"/>
        <v>Town of New Castle - 15</v>
      </c>
      <c r="B17" s="11">
        <v>100015</v>
      </c>
      <c r="C17" s="11">
        <v>296</v>
      </c>
      <c r="D17" s="11">
        <v>195</v>
      </c>
      <c r="E17" s="11">
        <v>2</v>
      </c>
      <c r="F17" s="11">
        <f t="shared" si="1"/>
        <v>493</v>
      </c>
      <c r="G17" s="11">
        <f t="shared" si="3"/>
        <v>57</v>
      </c>
      <c r="H17" s="11">
        <f t="shared" si="2"/>
        <v>550</v>
      </c>
    </row>
    <row r="18" spans="1:8" ht="13.8" thickBot="1" x14ac:dyDescent="0.3">
      <c r="A18" s="18" t="str">
        <f t="shared" si="0"/>
        <v>Town of New Castle - 16</v>
      </c>
      <c r="B18" s="19">
        <v>100016</v>
      </c>
      <c r="C18" s="19">
        <v>265</v>
      </c>
      <c r="D18" s="19">
        <v>249</v>
      </c>
      <c r="E18" s="19">
        <v>0</v>
      </c>
      <c r="F18" s="19">
        <f t="shared" si="1"/>
        <v>514</v>
      </c>
      <c r="G18" s="19">
        <f t="shared" si="3"/>
        <v>30</v>
      </c>
      <c r="H18" s="19">
        <f t="shared" si="2"/>
        <v>544</v>
      </c>
    </row>
    <row r="19" spans="1:8" x14ac:dyDescent="0.25">
      <c r="B19" s="11" t="s">
        <v>977</v>
      </c>
      <c r="C19" s="11">
        <f t="shared" ref="C19:H19" si="4">SUM(C3:C18)</f>
        <v>4656</v>
      </c>
      <c r="D19" s="11">
        <f t="shared" si="4"/>
        <v>2880</v>
      </c>
      <c r="E19" s="11">
        <f t="shared" si="4"/>
        <v>6</v>
      </c>
      <c r="F19" s="11">
        <f t="shared" si="4"/>
        <v>7542</v>
      </c>
      <c r="G19" s="11">
        <f t="shared" si="4"/>
        <v>1040</v>
      </c>
      <c r="H19" s="11">
        <f t="shared" si="4"/>
        <v>8582</v>
      </c>
    </row>
  </sheetData>
  <pageMargins left="0" right="0" top="1.75" bottom="0.75" header="1.25" footer="0"/>
  <pageSetup orientation="landscape" horizontalDpi="300" verticalDpi="300" r:id="rId1"/>
  <headerFooter alignWithMargins="0">
    <oddHeader>&amp;L&amp;"Arial Black,Regular"2022 GENERAL&amp;C&amp;"Arial Black,Regular"&amp;16NEW CASTLE - COUNCIL MEMBER - UNEXPIRED &amp;R&amp;"Arial Black,Regular"&amp;P OF 630</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G20"/>
  <sheetViews>
    <sheetView topLeftCell="A2" zoomScaleNormal="100" workbookViewId="0">
      <selection activeCell="C6" sqref="C6"/>
    </sheetView>
  </sheetViews>
  <sheetFormatPr defaultRowHeight="13.2" x14ac:dyDescent="0.25"/>
  <cols>
    <col min="1" max="1" width="22.6640625" bestFit="1" customWidth="1"/>
    <col min="3" max="4" width="7.44140625" customWidth="1"/>
  </cols>
  <sheetData>
    <row r="1" spans="1:7" ht="13.8" x14ac:dyDescent="0.3">
      <c r="A1" s="1" t="s">
        <v>663</v>
      </c>
      <c r="B1" s="2"/>
      <c r="C1" s="2" t="s">
        <v>684</v>
      </c>
      <c r="D1" s="2" t="s">
        <v>982</v>
      </c>
      <c r="E1" s="3"/>
      <c r="F1" s="3"/>
      <c r="G1" s="3"/>
    </row>
    <row r="2" spans="1:7" ht="88.95" customHeight="1" thickBot="1" x14ac:dyDescent="0.3">
      <c r="A2" s="4"/>
      <c r="B2" s="5" t="s">
        <v>665</v>
      </c>
      <c r="C2" s="5" t="s">
        <v>1012</v>
      </c>
      <c r="D2" s="5" t="s">
        <v>984</v>
      </c>
      <c r="E2" s="5" t="s">
        <v>666</v>
      </c>
      <c r="F2" s="5" t="s">
        <v>667</v>
      </c>
      <c r="G2" s="5" t="s">
        <v>668</v>
      </c>
    </row>
    <row r="3" spans="1:7" x14ac:dyDescent="0.25">
      <c r="A3" t="str">
        <f t="shared" ref="A3:A19" si="0">VLOOKUP(B3,KEY,3,FALSE)</f>
        <v>Town of Ossining - 1</v>
      </c>
      <c r="B3" s="11">
        <v>130001</v>
      </c>
      <c r="C3" s="11">
        <v>199</v>
      </c>
      <c r="D3" s="11">
        <v>2</v>
      </c>
      <c r="E3" s="11">
        <f t="shared" ref="E3:E19" si="1">SUM(C3:D3)</f>
        <v>201</v>
      </c>
      <c r="F3" s="11">
        <f>SUM(G3-E3)</f>
        <v>62</v>
      </c>
      <c r="G3" s="11">
        <f t="shared" ref="G3:G19" si="2">VLOOKUP(B3,KEY,2,FALSE)</f>
        <v>263</v>
      </c>
    </row>
    <row r="4" spans="1:7" x14ac:dyDescent="0.25">
      <c r="A4" t="str">
        <f t="shared" si="0"/>
        <v>Town of Ossining - 2</v>
      </c>
      <c r="B4" s="11">
        <v>130002</v>
      </c>
      <c r="C4" s="11">
        <v>266</v>
      </c>
      <c r="D4" s="11">
        <v>1</v>
      </c>
      <c r="E4" s="11">
        <f t="shared" si="1"/>
        <v>267</v>
      </c>
      <c r="F4" s="11">
        <f t="shared" ref="F4:F19" si="3">SUM(G4-E4)</f>
        <v>97</v>
      </c>
      <c r="G4" s="11">
        <f t="shared" si="2"/>
        <v>364</v>
      </c>
    </row>
    <row r="5" spans="1:7" x14ac:dyDescent="0.25">
      <c r="A5" t="str">
        <f t="shared" si="0"/>
        <v>Town of Ossining - 3</v>
      </c>
      <c r="B5" s="11">
        <v>130003</v>
      </c>
      <c r="C5" s="11">
        <v>308</v>
      </c>
      <c r="D5" s="11">
        <v>4</v>
      </c>
      <c r="E5" s="11">
        <f t="shared" si="1"/>
        <v>312</v>
      </c>
      <c r="F5" s="11">
        <f t="shared" si="3"/>
        <v>67</v>
      </c>
      <c r="G5" s="11">
        <f t="shared" si="2"/>
        <v>379</v>
      </c>
    </row>
    <row r="6" spans="1:7" x14ac:dyDescent="0.25">
      <c r="A6" t="str">
        <f t="shared" si="0"/>
        <v>Town of Ossining - 4</v>
      </c>
      <c r="B6" s="11">
        <v>130004</v>
      </c>
      <c r="C6" s="11">
        <v>259</v>
      </c>
      <c r="D6" s="11">
        <v>2</v>
      </c>
      <c r="E6" s="11">
        <f t="shared" si="1"/>
        <v>261</v>
      </c>
      <c r="F6" s="11">
        <f t="shared" si="3"/>
        <v>126</v>
      </c>
      <c r="G6" s="11">
        <f t="shared" si="2"/>
        <v>387</v>
      </c>
    </row>
    <row r="7" spans="1:7" x14ac:dyDescent="0.25">
      <c r="A7" t="str">
        <f t="shared" si="0"/>
        <v>Town of Ossining - 5</v>
      </c>
      <c r="B7" s="11">
        <v>130005</v>
      </c>
      <c r="C7" s="11">
        <v>265</v>
      </c>
      <c r="D7" s="11">
        <v>3</v>
      </c>
      <c r="E7" s="11">
        <f t="shared" si="1"/>
        <v>268</v>
      </c>
      <c r="F7" s="11">
        <f t="shared" si="3"/>
        <v>69</v>
      </c>
      <c r="G7" s="11">
        <f t="shared" si="2"/>
        <v>337</v>
      </c>
    </row>
    <row r="8" spans="1:7" x14ac:dyDescent="0.25">
      <c r="A8" t="str">
        <f t="shared" si="0"/>
        <v>Town of Ossining - 6</v>
      </c>
      <c r="B8" s="11">
        <v>130006</v>
      </c>
      <c r="C8" s="11">
        <v>362</v>
      </c>
      <c r="D8" s="11">
        <v>1</v>
      </c>
      <c r="E8" s="11">
        <f t="shared" si="1"/>
        <v>363</v>
      </c>
      <c r="F8" s="11">
        <f t="shared" si="3"/>
        <v>135</v>
      </c>
      <c r="G8" s="11">
        <f t="shared" si="2"/>
        <v>498</v>
      </c>
    </row>
    <row r="9" spans="1:7" x14ac:dyDescent="0.25">
      <c r="A9" t="str">
        <f t="shared" si="0"/>
        <v>Town of Ossining - 7</v>
      </c>
      <c r="B9" s="11">
        <v>130007</v>
      </c>
      <c r="C9" s="11">
        <v>226</v>
      </c>
      <c r="D9" s="11">
        <v>4</v>
      </c>
      <c r="E9" s="11">
        <f t="shared" si="1"/>
        <v>230</v>
      </c>
      <c r="F9" s="11">
        <f t="shared" si="3"/>
        <v>87</v>
      </c>
      <c r="G9" s="11">
        <f t="shared" si="2"/>
        <v>317</v>
      </c>
    </row>
    <row r="10" spans="1:7" x14ac:dyDescent="0.25">
      <c r="A10" t="str">
        <f t="shared" si="0"/>
        <v>Town of Ossining - 8</v>
      </c>
      <c r="B10" s="11">
        <v>130008</v>
      </c>
      <c r="C10" s="11">
        <v>367</v>
      </c>
      <c r="D10" s="11">
        <v>1</v>
      </c>
      <c r="E10" s="11">
        <f t="shared" si="1"/>
        <v>368</v>
      </c>
      <c r="F10" s="11">
        <f t="shared" si="3"/>
        <v>121</v>
      </c>
      <c r="G10" s="11">
        <f t="shared" si="2"/>
        <v>489</v>
      </c>
    </row>
    <row r="11" spans="1:7" x14ac:dyDescent="0.25">
      <c r="A11" t="str">
        <f t="shared" si="0"/>
        <v>Town of Ossining - 9</v>
      </c>
      <c r="B11" s="11">
        <v>130009</v>
      </c>
      <c r="C11" s="11">
        <v>241</v>
      </c>
      <c r="D11" s="11">
        <v>2</v>
      </c>
      <c r="E11" s="11">
        <f t="shared" si="1"/>
        <v>243</v>
      </c>
      <c r="F11" s="11">
        <f t="shared" si="3"/>
        <v>112</v>
      </c>
      <c r="G11" s="11">
        <f t="shared" si="2"/>
        <v>355</v>
      </c>
    </row>
    <row r="12" spans="1:7" x14ac:dyDescent="0.25">
      <c r="A12" t="str">
        <f t="shared" si="0"/>
        <v>Town of Ossining - 10</v>
      </c>
      <c r="B12" s="11">
        <v>130010</v>
      </c>
      <c r="C12" s="11">
        <v>320</v>
      </c>
      <c r="D12" s="11">
        <v>1</v>
      </c>
      <c r="E12" s="11">
        <f t="shared" si="1"/>
        <v>321</v>
      </c>
      <c r="F12" s="11">
        <f t="shared" si="3"/>
        <v>120</v>
      </c>
      <c r="G12" s="11">
        <f t="shared" si="2"/>
        <v>441</v>
      </c>
    </row>
    <row r="13" spans="1:7" x14ac:dyDescent="0.25">
      <c r="A13" t="str">
        <f t="shared" si="0"/>
        <v>Town of Ossining - 11</v>
      </c>
      <c r="B13" s="11">
        <v>130011</v>
      </c>
      <c r="C13" s="11">
        <v>192</v>
      </c>
      <c r="D13" s="11">
        <v>2</v>
      </c>
      <c r="E13" s="11">
        <f t="shared" si="1"/>
        <v>194</v>
      </c>
      <c r="F13" s="11">
        <f t="shared" si="3"/>
        <v>103</v>
      </c>
      <c r="G13" s="11">
        <f t="shared" si="2"/>
        <v>297</v>
      </c>
    </row>
    <row r="14" spans="1:7" x14ac:dyDescent="0.25">
      <c r="A14" t="str">
        <f t="shared" si="0"/>
        <v>Town of Ossining - 12</v>
      </c>
      <c r="B14" s="11">
        <v>130012</v>
      </c>
      <c r="C14" s="11">
        <v>328</v>
      </c>
      <c r="D14" s="11">
        <v>5</v>
      </c>
      <c r="E14" s="11">
        <f t="shared" si="1"/>
        <v>333</v>
      </c>
      <c r="F14" s="11">
        <f t="shared" si="3"/>
        <v>179</v>
      </c>
      <c r="G14" s="11">
        <f t="shared" si="2"/>
        <v>512</v>
      </c>
    </row>
    <row r="15" spans="1:7" x14ac:dyDescent="0.25">
      <c r="A15" t="str">
        <f t="shared" si="0"/>
        <v>Town of Ossining - 18</v>
      </c>
      <c r="B15" s="11">
        <v>130018</v>
      </c>
      <c r="C15" s="11">
        <v>257</v>
      </c>
      <c r="D15" s="11">
        <v>2</v>
      </c>
      <c r="E15" s="11">
        <f t="shared" si="1"/>
        <v>259</v>
      </c>
      <c r="F15" s="11">
        <f t="shared" si="3"/>
        <v>114</v>
      </c>
      <c r="G15" s="11">
        <f t="shared" si="2"/>
        <v>373</v>
      </c>
    </row>
    <row r="16" spans="1:7" x14ac:dyDescent="0.25">
      <c r="A16" t="str">
        <f t="shared" si="0"/>
        <v>Town of Ossining - 21</v>
      </c>
      <c r="B16" s="11">
        <v>130021</v>
      </c>
      <c r="C16" s="11">
        <v>318</v>
      </c>
      <c r="D16" s="11">
        <v>1</v>
      </c>
      <c r="E16" s="11">
        <f t="shared" si="1"/>
        <v>319</v>
      </c>
      <c r="F16" s="11">
        <f t="shared" si="3"/>
        <v>138</v>
      </c>
      <c r="G16" s="11">
        <f t="shared" si="2"/>
        <v>457</v>
      </c>
    </row>
    <row r="17" spans="1:7" x14ac:dyDescent="0.25">
      <c r="A17" t="str">
        <f t="shared" si="0"/>
        <v>Town of Ossining - 22</v>
      </c>
      <c r="B17" s="11">
        <v>130022</v>
      </c>
      <c r="C17" s="11">
        <v>245</v>
      </c>
      <c r="D17" s="11">
        <v>3</v>
      </c>
      <c r="E17" s="11">
        <f t="shared" si="1"/>
        <v>248</v>
      </c>
      <c r="F17" s="11">
        <f t="shared" si="3"/>
        <v>93</v>
      </c>
      <c r="G17" s="11">
        <f t="shared" si="2"/>
        <v>341</v>
      </c>
    </row>
    <row r="18" spans="1:7" x14ac:dyDescent="0.25">
      <c r="A18" t="str">
        <f t="shared" si="0"/>
        <v>Town of Ossining - 23</v>
      </c>
      <c r="B18" s="11">
        <v>130023</v>
      </c>
      <c r="C18" s="11">
        <v>220</v>
      </c>
      <c r="D18" s="11">
        <v>2</v>
      </c>
      <c r="E18" s="11">
        <f t="shared" si="1"/>
        <v>222</v>
      </c>
      <c r="F18" s="11">
        <f t="shared" si="3"/>
        <v>113</v>
      </c>
      <c r="G18" s="11">
        <f t="shared" si="2"/>
        <v>335</v>
      </c>
    </row>
    <row r="19" spans="1:7" ht="13.8" thickBot="1" x14ac:dyDescent="0.3">
      <c r="A19" s="18" t="str">
        <f t="shared" si="0"/>
        <v>Town of Ossining - 30</v>
      </c>
      <c r="B19" s="19">
        <v>130030</v>
      </c>
      <c r="C19" s="19">
        <v>258</v>
      </c>
      <c r="D19" s="19">
        <v>1</v>
      </c>
      <c r="E19" s="19">
        <f t="shared" si="1"/>
        <v>259</v>
      </c>
      <c r="F19" s="19">
        <f t="shared" si="3"/>
        <v>132</v>
      </c>
      <c r="G19" s="19">
        <f t="shared" si="2"/>
        <v>391</v>
      </c>
    </row>
    <row r="20" spans="1:7" x14ac:dyDescent="0.25">
      <c r="B20" s="11" t="s">
        <v>977</v>
      </c>
      <c r="C20" s="11">
        <f>SUM(C3:C19)</f>
        <v>4631</v>
      </c>
      <c r="D20" s="11">
        <f>SUM(D3:D19)</f>
        <v>37</v>
      </c>
      <c r="E20" s="11">
        <f>SUM(E3:E19)</f>
        <v>4668</v>
      </c>
      <c r="F20" s="11">
        <f>SUM(F3:F19)</f>
        <v>1868</v>
      </c>
      <c r="G20" s="11">
        <f>SUM(G3:G19)</f>
        <v>6536</v>
      </c>
    </row>
  </sheetData>
  <pageMargins left="0" right="0" top="1.75" bottom="0.75" header="1.25" footer="0"/>
  <pageSetup orientation="landscape" horizontalDpi="300" verticalDpi="300" r:id="rId1"/>
  <headerFooter alignWithMargins="0">
    <oddHeader>&amp;L&amp;"Arial Black,Regular"2022 GENERAL&amp;C&amp;"Arial Black,Regular"&amp;16VILLAGE OF OSSINING - VILLAGE MAYOR&amp;R&amp;"Arial Black,Regular"&amp;P OF 630</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3" zoomScaleNormal="100" workbookViewId="0">
      <selection activeCell="C6" sqref="C6"/>
    </sheetView>
  </sheetViews>
  <sheetFormatPr defaultRowHeight="13.2" x14ac:dyDescent="0.25"/>
  <cols>
    <col min="1" max="1" width="25" bestFit="1" customWidth="1"/>
  </cols>
  <sheetData>
    <row r="1" spans="1:7" ht="13.8" x14ac:dyDescent="0.3">
      <c r="A1" s="1" t="s">
        <v>663</v>
      </c>
      <c r="B1" s="2"/>
      <c r="C1" s="2" t="s">
        <v>684</v>
      </c>
      <c r="D1" s="2" t="s">
        <v>982</v>
      </c>
      <c r="E1" s="3"/>
      <c r="F1" s="3"/>
      <c r="G1" s="3"/>
    </row>
    <row r="2" spans="1:7" ht="126.6" customHeight="1" thickBot="1" x14ac:dyDescent="0.3">
      <c r="A2" s="4"/>
      <c r="B2" s="5" t="s">
        <v>665</v>
      </c>
      <c r="C2" s="5" t="s">
        <v>1110</v>
      </c>
      <c r="D2" s="5" t="s">
        <v>984</v>
      </c>
      <c r="E2" s="5" t="s">
        <v>666</v>
      </c>
      <c r="F2" s="5" t="s">
        <v>667</v>
      </c>
      <c r="G2" s="5" t="s">
        <v>668</v>
      </c>
    </row>
    <row r="3" spans="1:7" x14ac:dyDescent="0.25">
      <c r="A3" t="str">
        <f t="shared" ref="A3:A32" si="0">VLOOKUP(B3,KEY,3,FALSE)</f>
        <v>Town of Ossining - 1</v>
      </c>
      <c r="B3" s="11">
        <v>130001</v>
      </c>
      <c r="C3" s="11">
        <v>189</v>
      </c>
      <c r="D3" s="11">
        <v>1</v>
      </c>
      <c r="E3" s="11">
        <f t="shared" ref="E3:E32" si="1">SUM(C3:D3)</f>
        <v>190</v>
      </c>
      <c r="F3" s="11">
        <f>SUM(G3-E3)</f>
        <v>73</v>
      </c>
      <c r="G3" s="11">
        <f t="shared" ref="G3:G32" si="2">VLOOKUP(B3,KEY,2,FALSE)</f>
        <v>263</v>
      </c>
    </row>
    <row r="4" spans="1:7" x14ac:dyDescent="0.25">
      <c r="A4" t="str">
        <f t="shared" si="0"/>
        <v>Town of Ossining - 2</v>
      </c>
      <c r="B4" s="11">
        <v>130002</v>
      </c>
      <c r="C4" s="11">
        <v>264</v>
      </c>
      <c r="D4" s="11">
        <v>1</v>
      </c>
      <c r="E4" s="11">
        <f t="shared" si="1"/>
        <v>265</v>
      </c>
      <c r="F4" s="11">
        <f t="shared" ref="F4:F32" si="3">SUM(G4-E4)</f>
        <v>99</v>
      </c>
      <c r="G4" s="11">
        <f t="shared" si="2"/>
        <v>364</v>
      </c>
    </row>
    <row r="5" spans="1:7" x14ac:dyDescent="0.25">
      <c r="A5" t="str">
        <f t="shared" si="0"/>
        <v>Town of Ossining - 3</v>
      </c>
      <c r="B5" s="11">
        <v>130003</v>
      </c>
      <c r="C5" s="11">
        <v>297</v>
      </c>
      <c r="D5" s="11">
        <v>3</v>
      </c>
      <c r="E5" s="11">
        <f t="shared" si="1"/>
        <v>300</v>
      </c>
      <c r="F5" s="11">
        <f t="shared" si="3"/>
        <v>79</v>
      </c>
      <c r="G5" s="11">
        <f t="shared" si="2"/>
        <v>379</v>
      </c>
    </row>
    <row r="6" spans="1:7" x14ac:dyDescent="0.25">
      <c r="A6" t="str">
        <f t="shared" si="0"/>
        <v>Town of Ossining - 4</v>
      </c>
      <c r="B6" s="11">
        <v>130004</v>
      </c>
      <c r="C6" s="11">
        <v>261</v>
      </c>
      <c r="D6" s="11">
        <v>2</v>
      </c>
      <c r="E6" s="11">
        <f t="shared" si="1"/>
        <v>263</v>
      </c>
      <c r="F6" s="11">
        <f t="shared" si="3"/>
        <v>124</v>
      </c>
      <c r="G6" s="11">
        <f t="shared" si="2"/>
        <v>387</v>
      </c>
    </row>
    <row r="7" spans="1:7" x14ac:dyDescent="0.25">
      <c r="A7" t="str">
        <f t="shared" si="0"/>
        <v>Town of Ossining - 5</v>
      </c>
      <c r="B7" s="11">
        <v>130005</v>
      </c>
      <c r="C7" s="11">
        <v>254</v>
      </c>
      <c r="D7" s="11">
        <v>1</v>
      </c>
      <c r="E7" s="11">
        <f t="shared" si="1"/>
        <v>255</v>
      </c>
      <c r="F7" s="11">
        <f t="shared" si="3"/>
        <v>82</v>
      </c>
      <c r="G7" s="11">
        <f t="shared" si="2"/>
        <v>337</v>
      </c>
    </row>
    <row r="8" spans="1:7" x14ac:dyDescent="0.25">
      <c r="A8" t="str">
        <f t="shared" si="0"/>
        <v>Town of Ossining - 6</v>
      </c>
      <c r="B8" s="11">
        <v>130006</v>
      </c>
      <c r="C8" s="11">
        <v>356</v>
      </c>
      <c r="D8" s="11">
        <v>1</v>
      </c>
      <c r="E8" s="11">
        <f t="shared" si="1"/>
        <v>357</v>
      </c>
      <c r="F8" s="11">
        <f t="shared" si="3"/>
        <v>141</v>
      </c>
      <c r="G8" s="11">
        <f t="shared" si="2"/>
        <v>498</v>
      </c>
    </row>
    <row r="9" spans="1:7" x14ac:dyDescent="0.25">
      <c r="A9" t="str">
        <f t="shared" si="0"/>
        <v>Town of Ossining - 7</v>
      </c>
      <c r="B9" s="11">
        <v>130007</v>
      </c>
      <c r="C9" s="11">
        <v>224</v>
      </c>
      <c r="D9" s="11">
        <v>3</v>
      </c>
      <c r="E9" s="11">
        <f t="shared" si="1"/>
        <v>227</v>
      </c>
      <c r="F9" s="11">
        <f t="shared" si="3"/>
        <v>90</v>
      </c>
      <c r="G9" s="11">
        <f t="shared" si="2"/>
        <v>317</v>
      </c>
    </row>
    <row r="10" spans="1:7" x14ac:dyDescent="0.25">
      <c r="A10" t="str">
        <f t="shared" si="0"/>
        <v>Town of Ossining - 8</v>
      </c>
      <c r="B10" s="11">
        <v>130008</v>
      </c>
      <c r="C10" s="11">
        <v>356</v>
      </c>
      <c r="D10" s="11">
        <v>1</v>
      </c>
      <c r="E10" s="11">
        <f t="shared" si="1"/>
        <v>357</v>
      </c>
      <c r="F10" s="11">
        <f t="shared" si="3"/>
        <v>132</v>
      </c>
      <c r="G10" s="11">
        <f t="shared" si="2"/>
        <v>489</v>
      </c>
    </row>
    <row r="11" spans="1:7" x14ac:dyDescent="0.25">
      <c r="A11" t="str">
        <f t="shared" si="0"/>
        <v>Town of Ossining - 9</v>
      </c>
      <c r="B11" s="11">
        <v>130009</v>
      </c>
      <c r="C11" s="11">
        <v>239</v>
      </c>
      <c r="D11" s="11">
        <v>2</v>
      </c>
      <c r="E11" s="11">
        <f t="shared" si="1"/>
        <v>241</v>
      </c>
      <c r="F11" s="11">
        <f t="shared" si="3"/>
        <v>114</v>
      </c>
      <c r="G11" s="11">
        <f t="shared" si="2"/>
        <v>355</v>
      </c>
    </row>
    <row r="12" spans="1:7" x14ac:dyDescent="0.25">
      <c r="A12" t="str">
        <f t="shared" si="0"/>
        <v>Town of Ossining - 10</v>
      </c>
      <c r="B12" s="11">
        <v>130010</v>
      </c>
      <c r="C12" s="11">
        <v>313</v>
      </c>
      <c r="D12" s="11">
        <v>2</v>
      </c>
      <c r="E12" s="11">
        <f t="shared" si="1"/>
        <v>315</v>
      </c>
      <c r="F12" s="11">
        <f t="shared" si="3"/>
        <v>126</v>
      </c>
      <c r="G12" s="11">
        <f t="shared" si="2"/>
        <v>441</v>
      </c>
    </row>
    <row r="13" spans="1:7" x14ac:dyDescent="0.25">
      <c r="A13" t="str">
        <f t="shared" si="0"/>
        <v>Town of Ossining - 11</v>
      </c>
      <c r="B13" s="11">
        <v>130011</v>
      </c>
      <c r="C13" s="11">
        <v>199</v>
      </c>
      <c r="D13" s="11">
        <v>1</v>
      </c>
      <c r="E13" s="11">
        <f t="shared" si="1"/>
        <v>200</v>
      </c>
      <c r="F13" s="11">
        <f t="shared" si="3"/>
        <v>97</v>
      </c>
      <c r="G13" s="11">
        <f t="shared" si="2"/>
        <v>297</v>
      </c>
    </row>
    <row r="14" spans="1:7" x14ac:dyDescent="0.25">
      <c r="A14" t="str">
        <f t="shared" si="0"/>
        <v>Town of Ossining - 12</v>
      </c>
      <c r="B14" s="11">
        <v>130012</v>
      </c>
      <c r="C14" s="11">
        <v>323</v>
      </c>
      <c r="D14" s="11">
        <v>1</v>
      </c>
      <c r="E14" s="11">
        <f t="shared" si="1"/>
        <v>324</v>
      </c>
      <c r="F14" s="11">
        <f t="shared" si="3"/>
        <v>188</v>
      </c>
      <c r="G14" s="11">
        <f t="shared" si="2"/>
        <v>512</v>
      </c>
    </row>
    <row r="15" spans="1:7" x14ac:dyDescent="0.25">
      <c r="A15" t="str">
        <f t="shared" si="0"/>
        <v>Town of Ossining - 13</v>
      </c>
      <c r="B15" s="11">
        <v>130013</v>
      </c>
      <c r="C15" s="11">
        <v>262</v>
      </c>
      <c r="D15" s="11">
        <v>2</v>
      </c>
      <c r="E15" s="11">
        <f t="shared" si="1"/>
        <v>264</v>
      </c>
      <c r="F15" s="11">
        <f t="shared" si="3"/>
        <v>119</v>
      </c>
      <c r="G15" s="11">
        <f t="shared" si="2"/>
        <v>383</v>
      </c>
    </row>
    <row r="16" spans="1:7" x14ac:dyDescent="0.25">
      <c r="A16" t="str">
        <f t="shared" si="0"/>
        <v>Town of Ossining - 14</v>
      </c>
      <c r="B16" s="11">
        <v>130014</v>
      </c>
      <c r="C16" s="11">
        <v>403</v>
      </c>
      <c r="D16" s="11">
        <v>5</v>
      </c>
      <c r="E16" s="11">
        <f t="shared" si="1"/>
        <v>408</v>
      </c>
      <c r="F16" s="11">
        <f t="shared" si="3"/>
        <v>242</v>
      </c>
      <c r="G16" s="11">
        <f t="shared" si="2"/>
        <v>650</v>
      </c>
    </row>
    <row r="17" spans="1:7" x14ac:dyDescent="0.25">
      <c r="A17" t="str">
        <f t="shared" si="0"/>
        <v>Town of Ossining - 15</v>
      </c>
      <c r="B17" s="11">
        <v>130015</v>
      </c>
      <c r="C17" s="11">
        <v>442</v>
      </c>
      <c r="D17" s="11">
        <v>0</v>
      </c>
      <c r="E17" s="11">
        <f t="shared" si="1"/>
        <v>442</v>
      </c>
      <c r="F17" s="11">
        <f t="shared" si="3"/>
        <v>284</v>
      </c>
      <c r="G17" s="11">
        <f t="shared" si="2"/>
        <v>726</v>
      </c>
    </row>
    <row r="18" spans="1:7" x14ac:dyDescent="0.25">
      <c r="A18" t="str">
        <f t="shared" si="0"/>
        <v>Town of Ossining - 16</v>
      </c>
      <c r="B18" s="11">
        <v>130016</v>
      </c>
      <c r="C18" s="11">
        <v>229</v>
      </c>
      <c r="D18" s="11">
        <v>1</v>
      </c>
      <c r="E18" s="11">
        <f t="shared" si="1"/>
        <v>230</v>
      </c>
      <c r="F18" s="11">
        <f t="shared" si="3"/>
        <v>140</v>
      </c>
      <c r="G18" s="11">
        <f t="shared" si="2"/>
        <v>370</v>
      </c>
    </row>
    <row r="19" spans="1:7" x14ac:dyDescent="0.25">
      <c r="A19" t="str">
        <f t="shared" si="0"/>
        <v>Town of Ossining - 17</v>
      </c>
      <c r="B19" s="11">
        <v>130017</v>
      </c>
      <c r="C19" s="11">
        <v>376</v>
      </c>
      <c r="D19" s="11">
        <v>0</v>
      </c>
      <c r="E19" s="11">
        <f t="shared" si="1"/>
        <v>376</v>
      </c>
      <c r="F19" s="11">
        <f t="shared" si="3"/>
        <v>202</v>
      </c>
      <c r="G19" s="11">
        <f t="shared" si="2"/>
        <v>578</v>
      </c>
    </row>
    <row r="20" spans="1:7" x14ac:dyDescent="0.25">
      <c r="A20" t="str">
        <f t="shared" si="0"/>
        <v>Town of Ossining - 18</v>
      </c>
      <c r="B20" s="11">
        <v>130018</v>
      </c>
      <c r="C20" s="11">
        <v>252</v>
      </c>
      <c r="D20" s="11">
        <v>2</v>
      </c>
      <c r="E20" s="11">
        <f t="shared" si="1"/>
        <v>254</v>
      </c>
      <c r="F20" s="11">
        <f t="shared" si="3"/>
        <v>119</v>
      </c>
      <c r="G20" s="11">
        <f t="shared" si="2"/>
        <v>373</v>
      </c>
    </row>
    <row r="21" spans="1:7" x14ac:dyDescent="0.25">
      <c r="A21" t="str">
        <f t="shared" si="0"/>
        <v>Town of Ossining - 19</v>
      </c>
      <c r="B21" s="11">
        <v>130019</v>
      </c>
      <c r="C21" s="11">
        <v>510</v>
      </c>
      <c r="D21" s="11">
        <v>3</v>
      </c>
      <c r="E21" s="11">
        <f t="shared" si="1"/>
        <v>513</v>
      </c>
      <c r="F21" s="11">
        <f t="shared" si="3"/>
        <v>253</v>
      </c>
      <c r="G21" s="11">
        <f t="shared" si="2"/>
        <v>766</v>
      </c>
    </row>
    <row r="22" spans="1:7" x14ac:dyDescent="0.25">
      <c r="A22" t="str">
        <f t="shared" si="0"/>
        <v>Town of Ossining - 20</v>
      </c>
      <c r="B22" s="11">
        <v>130020</v>
      </c>
      <c r="C22" s="11">
        <v>125</v>
      </c>
      <c r="D22" s="11">
        <v>2</v>
      </c>
      <c r="E22" s="11">
        <f t="shared" si="1"/>
        <v>127</v>
      </c>
      <c r="F22" s="11">
        <f t="shared" si="3"/>
        <v>70</v>
      </c>
      <c r="G22" s="11">
        <f t="shared" si="2"/>
        <v>197</v>
      </c>
    </row>
    <row r="23" spans="1:7" x14ac:dyDescent="0.25">
      <c r="A23" t="str">
        <f t="shared" si="0"/>
        <v>Town of Ossining - 21</v>
      </c>
      <c r="B23" s="11">
        <v>130021</v>
      </c>
      <c r="C23" s="11">
        <v>308</v>
      </c>
      <c r="D23" s="11">
        <v>0</v>
      </c>
      <c r="E23" s="11">
        <f t="shared" si="1"/>
        <v>308</v>
      </c>
      <c r="F23" s="11">
        <f t="shared" si="3"/>
        <v>149</v>
      </c>
      <c r="G23" s="11">
        <f t="shared" si="2"/>
        <v>457</v>
      </c>
    </row>
    <row r="24" spans="1:7" x14ac:dyDescent="0.25">
      <c r="A24" t="str">
        <f t="shared" si="0"/>
        <v>Town of Ossining - 22</v>
      </c>
      <c r="B24" s="11">
        <v>130022</v>
      </c>
      <c r="C24" s="11">
        <v>237</v>
      </c>
      <c r="D24" s="11">
        <v>3</v>
      </c>
      <c r="E24" s="11">
        <f t="shared" si="1"/>
        <v>240</v>
      </c>
      <c r="F24" s="11">
        <f t="shared" si="3"/>
        <v>101</v>
      </c>
      <c r="G24" s="11">
        <f t="shared" si="2"/>
        <v>341</v>
      </c>
    </row>
    <row r="25" spans="1:7" x14ac:dyDescent="0.25">
      <c r="A25" t="str">
        <f t="shared" si="0"/>
        <v>Town of Ossining - 23</v>
      </c>
      <c r="B25" s="11">
        <v>130023</v>
      </c>
      <c r="C25" s="11">
        <v>215</v>
      </c>
      <c r="D25" s="11">
        <v>0</v>
      </c>
      <c r="E25" s="11">
        <f t="shared" si="1"/>
        <v>215</v>
      </c>
      <c r="F25" s="11">
        <f t="shared" si="3"/>
        <v>120</v>
      </c>
      <c r="G25" s="11">
        <f t="shared" si="2"/>
        <v>335</v>
      </c>
    </row>
    <row r="26" spans="1:7" x14ac:dyDescent="0.25">
      <c r="A26" t="str">
        <f t="shared" si="0"/>
        <v>Town of Ossining - 24</v>
      </c>
      <c r="B26" s="11">
        <v>130024</v>
      </c>
      <c r="C26" s="11">
        <v>73</v>
      </c>
      <c r="D26" s="11">
        <v>0</v>
      </c>
      <c r="E26" s="11">
        <f t="shared" si="1"/>
        <v>73</v>
      </c>
      <c r="F26" s="11">
        <f t="shared" si="3"/>
        <v>30</v>
      </c>
      <c r="G26" s="11">
        <f t="shared" si="2"/>
        <v>103</v>
      </c>
    </row>
    <row r="27" spans="1:7" x14ac:dyDescent="0.25">
      <c r="A27" t="str">
        <f t="shared" si="0"/>
        <v>Town of Ossining - 25</v>
      </c>
      <c r="B27" s="11">
        <v>130025</v>
      </c>
      <c r="C27" s="11">
        <v>112</v>
      </c>
      <c r="D27" s="11">
        <v>0</v>
      </c>
      <c r="E27" s="11">
        <f t="shared" si="1"/>
        <v>112</v>
      </c>
      <c r="F27" s="11">
        <f t="shared" si="3"/>
        <v>18</v>
      </c>
      <c r="G27" s="11">
        <f t="shared" si="2"/>
        <v>130</v>
      </c>
    </row>
    <row r="28" spans="1:7" x14ac:dyDescent="0.25">
      <c r="A28" t="str">
        <f t="shared" si="0"/>
        <v>Town of Ossining - 26</v>
      </c>
      <c r="B28" s="11">
        <v>130026</v>
      </c>
      <c r="C28" s="11">
        <v>420</v>
      </c>
      <c r="D28" s="11">
        <v>1</v>
      </c>
      <c r="E28" s="11">
        <f t="shared" si="1"/>
        <v>421</v>
      </c>
      <c r="F28" s="11">
        <f t="shared" si="3"/>
        <v>211</v>
      </c>
      <c r="G28" s="11">
        <f t="shared" si="2"/>
        <v>632</v>
      </c>
    </row>
    <row r="29" spans="1:7" x14ac:dyDescent="0.25">
      <c r="A29" t="str">
        <f t="shared" si="0"/>
        <v>Town of Ossining - 27</v>
      </c>
      <c r="B29" s="11">
        <v>130027</v>
      </c>
      <c r="C29" s="11">
        <v>371</v>
      </c>
      <c r="D29" s="11">
        <v>0</v>
      </c>
      <c r="E29" s="11">
        <f t="shared" si="1"/>
        <v>371</v>
      </c>
      <c r="F29" s="11">
        <f t="shared" si="3"/>
        <v>169</v>
      </c>
      <c r="G29" s="11">
        <f t="shared" si="2"/>
        <v>540</v>
      </c>
    </row>
    <row r="30" spans="1:7" x14ac:dyDescent="0.25">
      <c r="A30" t="str">
        <f t="shared" si="0"/>
        <v>Town of Ossining - 28</v>
      </c>
      <c r="B30" s="11">
        <v>130028</v>
      </c>
      <c r="C30" s="11">
        <v>481</v>
      </c>
      <c r="D30" s="11">
        <v>1</v>
      </c>
      <c r="E30" s="11">
        <f t="shared" si="1"/>
        <v>482</v>
      </c>
      <c r="F30" s="11">
        <f t="shared" si="3"/>
        <v>221</v>
      </c>
      <c r="G30" s="11">
        <f t="shared" si="2"/>
        <v>703</v>
      </c>
    </row>
    <row r="31" spans="1:7" x14ac:dyDescent="0.25">
      <c r="A31" t="str">
        <f t="shared" si="0"/>
        <v>Town of Ossining - 29</v>
      </c>
      <c r="B31" s="11">
        <v>130029</v>
      </c>
      <c r="C31" s="11">
        <v>296</v>
      </c>
      <c r="D31" s="11">
        <v>0</v>
      </c>
      <c r="E31" s="11">
        <f t="shared" si="1"/>
        <v>296</v>
      </c>
      <c r="F31" s="11">
        <f t="shared" si="3"/>
        <v>125</v>
      </c>
      <c r="G31" s="11">
        <f t="shared" si="2"/>
        <v>421</v>
      </c>
    </row>
    <row r="32" spans="1:7" ht="13.8" thickBot="1" x14ac:dyDescent="0.3">
      <c r="A32" s="18" t="str">
        <f t="shared" si="0"/>
        <v>Town of Ossining - 30</v>
      </c>
      <c r="B32" s="19">
        <v>130030</v>
      </c>
      <c r="C32" s="19">
        <v>252</v>
      </c>
      <c r="D32" s="19">
        <v>0</v>
      </c>
      <c r="E32" s="19">
        <f t="shared" si="1"/>
        <v>252</v>
      </c>
      <c r="F32" s="19">
        <f t="shared" si="3"/>
        <v>139</v>
      </c>
      <c r="G32" s="19">
        <f t="shared" si="2"/>
        <v>391</v>
      </c>
    </row>
    <row r="33" spans="2:7" x14ac:dyDescent="0.25">
      <c r="B33" s="11" t="s">
        <v>977</v>
      </c>
      <c r="C33" s="11">
        <f>SUM(C3:C32)</f>
        <v>8639</v>
      </c>
      <c r="D33" s="11">
        <f>SUM(D3:D32)</f>
        <v>39</v>
      </c>
      <c r="E33" s="11">
        <f>SUM(E3:E32)</f>
        <v>8678</v>
      </c>
      <c r="F33" s="11">
        <f>SUM(F3:F32)</f>
        <v>4057</v>
      </c>
      <c r="G33" s="11">
        <f>SUM(G3:G32)</f>
        <v>12735</v>
      </c>
    </row>
  </sheetData>
  <pageMargins left="0" right="0" top="1.75" bottom="0.75" header="1.25" footer="0"/>
  <pageSetup orientation="landscape" horizontalDpi="300" verticalDpi="300" r:id="rId1"/>
  <headerFooter alignWithMargins="0">
    <oddHeader>&amp;L&amp;"Arial Black,Regular"2022 GENERAL&amp;C&amp;"Arial Black,Regular"&amp;16OSSINING - COUNCIL MEMBER - UNEXPIRED &amp;R&amp;"Arial Black,Regular"&amp;P OF 630</oddHeader>
  </headerFooter>
  <rowBreaks count="1" manualBreakCount="1">
    <brk id="19" max="6"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20"/>
  <sheetViews>
    <sheetView topLeftCell="A2" zoomScaleNormal="100" workbookViewId="0">
      <selection activeCell="C6" sqref="C6"/>
    </sheetView>
  </sheetViews>
  <sheetFormatPr defaultRowHeight="13.2" x14ac:dyDescent="0.25"/>
  <cols>
    <col min="1" max="1" width="19.109375" bestFit="1" customWidth="1"/>
  </cols>
  <sheetData>
    <row r="1" spans="1:8" ht="13.8" x14ac:dyDescent="0.3">
      <c r="A1" s="1" t="s">
        <v>663</v>
      </c>
      <c r="B1" s="2"/>
      <c r="C1" s="2" t="s">
        <v>684</v>
      </c>
      <c r="D1" s="2" t="s">
        <v>684</v>
      </c>
      <c r="E1" s="2" t="s">
        <v>982</v>
      </c>
      <c r="F1" s="3"/>
      <c r="G1" s="3"/>
      <c r="H1" s="3"/>
    </row>
    <row r="2" spans="1:8" ht="98.4" customHeight="1" thickBot="1" x14ac:dyDescent="0.3">
      <c r="A2" s="4"/>
      <c r="B2" s="5" t="s">
        <v>665</v>
      </c>
      <c r="C2" s="5" t="s">
        <v>1112</v>
      </c>
      <c r="D2" s="5" t="s">
        <v>1111</v>
      </c>
      <c r="E2" s="5" t="s">
        <v>984</v>
      </c>
      <c r="F2" s="5" t="s">
        <v>666</v>
      </c>
      <c r="G2" s="5" t="s">
        <v>667</v>
      </c>
      <c r="H2" s="5" t="s">
        <v>668</v>
      </c>
    </row>
    <row r="3" spans="1:8" x14ac:dyDescent="0.25">
      <c r="A3" t="str">
        <f t="shared" ref="A3:A19" si="0">VLOOKUP(B3,KEY,3,FALSE)</f>
        <v>Town of Ossining - 1</v>
      </c>
      <c r="B3" s="11">
        <v>130001</v>
      </c>
      <c r="C3" s="11">
        <v>186</v>
      </c>
      <c r="D3" s="11">
        <v>184</v>
      </c>
      <c r="E3" s="11">
        <v>0</v>
      </c>
      <c r="F3" s="11">
        <f t="shared" ref="F3:F19" si="1">SUM(C3:E3)</f>
        <v>370</v>
      </c>
      <c r="G3" s="11">
        <f>SUM(H3-F3)</f>
        <v>156</v>
      </c>
      <c r="H3" s="11">
        <f t="shared" ref="H3:H19" si="2">VLOOKUP(B3,KEY,2,FALSE)*2</f>
        <v>526</v>
      </c>
    </row>
    <row r="4" spans="1:8" x14ac:dyDescent="0.25">
      <c r="A4" t="str">
        <f t="shared" si="0"/>
        <v>Town of Ossining - 2</v>
      </c>
      <c r="B4" s="11">
        <v>130002</v>
      </c>
      <c r="C4" s="11">
        <v>259</v>
      </c>
      <c r="D4" s="11">
        <v>244</v>
      </c>
      <c r="E4" s="11">
        <v>2</v>
      </c>
      <c r="F4" s="11">
        <f t="shared" si="1"/>
        <v>505</v>
      </c>
      <c r="G4" s="11">
        <f t="shared" ref="G4:G19" si="3">SUM(H4-F4)</f>
        <v>223</v>
      </c>
      <c r="H4" s="11">
        <f t="shared" si="2"/>
        <v>728</v>
      </c>
    </row>
    <row r="5" spans="1:8" x14ac:dyDescent="0.25">
      <c r="A5" t="str">
        <f t="shared" si="0"/>
        <v>Town of Ossining - 3</v>
      </c>
      <c r="B5" s="11">
        <v>130003</v>
      </c>
      <c r="C5" s="11">
        <v>281</v>
      </c>
      <c r="D5" s="11">
        <v>289</v>
      </c>
      <c r="E5" s="11">
        <v>3</v>
      </c>
      <c r="F5" s="11">
        <f t="shared" si="1"/>
        <v>573</v>
      </c>
      <c r="G5" s="11">
        <f t="shared" si="3"/>
        <v>185</v>
      </c>
      <c r="H5" s="11">
        <f t="shared" si="2"/>
        <v>758</v>
      </c>
    </row>
    <row r="6" spans="1:8" x14ac:dyDescent="0.25">
      <c r="A6" t="str">
        <f t="shared" si="0"/>
        <v>Town of Ossining - 4</v>
      </c>
      <c r="B6" s="11">
        <v>130004</v>
      </c>
      <c r="C6" s="11">
        <v>245</v>
      </c>
      <c r="D6" s="11">
        <v>249</v>
      </c>
      <c r="E6" s="11">
        <v>2</v>
      </c>
      <c r="F6" s="11">
        <f t="shared" si="1"/>
        <v>496</v>
      </c>
      <c r="G6" s="11">
        <f t="shared" si="3"/>
        <v>278</v>
      </c>
      <c r="H6" s="11">
        <f t="shared" si="2"/>
        <v>774</v>
      </c>
    </row>
    <row r="7" spans="1:8" x14ac:dyDescent="0.25">
      <c r="A7" t="str">
        <f t="shared" si="0"/>
        <v>Town of Ossining - 5</v>
      </c>
      <c r="B7" s="11">
        <v>130005</v>
      </c>
      <c r="C7" s="11">
        <v>245</v>
      </c>
      <c r="D7" s="11">
        <v>239</v>
      </c>
      <c r="E7" s="11">
        <v>1</v>
      </c>
      <c r="F7" s="11">
        <f t="shared" si="1"/>
        <v>485</v>
      </c>
      <c r="G7" s="11">
        <f t="shared" si="3"/>
        <v>189</v>
      </c>
      <c r="H7" s="11">
        <f t="shared" si="2"/>
        <v>674</v>
      </c>
    </row>
    <row r="8" spans="1:8" x14ac:dyDescent="0.25">
      <c r="A8" t="str">
        <f t="shared" si="0"/>
        <v>Town of Ossining - 6</v>
      </c>
      <c r="B8" s="11">
        <v>130006</v>
      </c>
      <c r="C8" s="11">
        <v>337</v>
      </c>
      <c r="D8" s="11">
        <v>347</v>
      </c>
      <c r="E8" s="11">
        <v>0</v>
      </c>
      <c r="F8" s="11">
        <f t="shared" si="1"/>
        <v>684</v>
      </c>
      <c r="G8" s="11">
        <f t="shared" si="3"/>
        <v>312</v>
      </c>
      <c r="H8" s="11">
        <f t="shared" si="2"/>
        <v>996</v>
      </c>
    </row>
    <row r="9" spans="1:8" x14ac:dyDescent="0.25">
      <c r="A9" t="str">
        <f t="shared" si="0"/>
        <v>Town of Ossining - 7</v>
      </c>
      <c r="B9" s="11">
        <v>130007</v>
      </c>
      <c r="C9" s="11">
        <v>205</v>
      </c>
      <c r="D9" s="11">
        <v>204</v>
      </c>
      <c r="E9" s="11">
        <v>8</v>
      </c>
      <c r="F9" s="11">
        <f t="shared" si="1"/>
        <v>417</v>
      </c>
      <c r="G9" s="11">
        <f t="shared" si="3"/>
        <v>217</v>
      </c>
      <c r="H9" s="11">
        <f t="shared" si="2"/>
        <v>634</v>
      </c>
    </row>
    <row r="10" spans="1:8" x14ac:dyDescent="0.25">
      <c r="A10" t="str">
        <f t="shared" si="0"/>
        <v>Town of Ossining - 8</v>
      </c>
      <c r="B10" s="11">
        <v>130008</v>
      </c>
      <c r="C10" s="11">
        <v>342</v>
      </c>
      <c r="D10" s="11">
        <v>350</v>
      </c>
      <c r="E10" s="11">
        <v>1</v>
      </c>
      <c r="F10" s="11">
        <f t="shared" si="1"/>
        <v>693</v>
      </c>
      <c r="G10" s="11">
        <f t="shared" si="3"/>
        <v>285</v>
      </c>
      <c r="H10" s="11">
        <f t="shared" si="2"/>
        <v>978</v>
      </c>
    </row>
    <row r="11" spans="1:8" x14ac:dyDescent="0.25">
      <c r="A11" t="str">
        <f t="shared" si="0"/>
        <v>Town of Ossining - 9</v>
      </c>
      <c r="B11" s="11">
        <v>130009</v>
      </c>
      <c r="C11" s="11">
        <v>224</v>
      </c>
      <c r="D11" s="11">
        <v>213</v>
      </c>
      <c r="E11" s="11">
        <v>4</v>
      </c>
      <c r="F11" s="11">
        <f t="shared" si="1"/>
        <v>441</v>
      </c>
      <c r="G11" s="11">
        <f t="shared" si="3"/>
        <v>269</v>
      </c>
      <c r="H11" s="11">
        <f t="shared" si="2"/>
        <v>710</v>
      </c>
    </row>
    <row r="12" spans="1:8" x14ac:dyDescent="0.25">
      <c r="A12" t="str">
        <f t="shared" si="0"/>
        <v>Town of Ossining - 10</v>
      </c>
      <c r="B12" s="11">
        <v>130010</v>
      </c>
      <c r="C12" s="11">
        <v>298</v>
      </c>
      <c r="D12" s="11">
        <v>306</v>
      </c>
      <c r="E12" s="11">
        <v>2</v>
      </c>
      <c r="F12" s="11">
        <f t="shared" si="1"/>
        <v>606</v>
      </c>
      <c r="G12" s="11">
        <f t="shared" si="3"/>
        <v>276</v>
      </c>
      <c r="H12" s="11">
        <f t="shared" si="2"/>
        <v>882</v>
      </c>
    </row>
    <row r="13" spans="1:8" x14ac:dyDescent="0.25">
      <c r="A13" t="str">
        <f t="shared" si="0"/>
        <v>Town of Ossining - 11</v>
      </c>
      <c r="B13" s="11">
        <v>130011</v>
      </c>
      <c r="C13" s="11">
        <v>185</v>
      </c>
      <c r="D13" s="11">
        <v>189</v>
      </c>
      <c r="E13" s="11">
        <v>4</v>
      </c>
      <c r="F13" s="11">
        <f t="shared" si="1"/>
        <v>378</v>
      </c>
      <c r="G13" s="11">
        <f t="shared" si="3"/>
        <v>216</v>
      </c>
      <c r="H13" s="11">
        <f t="shared" si="2"/>
        <v>594</v>
      </c>
    </row>
    <row r="14" spans="1:8" x14ac:dyDescent="0.25">
      <c r="A14" t="str">
        <f t="shared" si="0"/>
        <v>Town of Ossining - 12</v>
      </c>
      <c r="B14" s="11">
        <v>130012</v>
      </c>
      <c r="C14" s="11">
        <v>307</v>
      </c>
      <c r="D14" s="11">
        <v>311</v>
      </c>
      <c r="E14" s="11">
        <v>2</v>
      </c>
      <c r="F14" s="11">
        <f t="shared" si="1"/>
        <v>620</v>
      </c>
      <c r="G14" s="11">
        <f t="shared" si="3"/>
        <v>404</v>
      </c>
      <c r="H14" s="11">
        <f t="shared" si="2"/>
        <v>1024</v>
      </c>
    </row>
    <row r="15" spans="1:8" x14ac:dyDescent="0.25">
      <c r="A15" t="str">
        <f t="shared" si="0"/>
        <v>Town of Ossining - 18</v>
      </c>
      <c r="B15" s="11">
        <v>130018</v>
      </c>
      <c r="C15" s="11">
        <v>244</v>
      </c>
      <c r="D15" s="11">
        <v>248</v>
      </c>
      <c r="E15" s="11">
        <v>2</v>
      </c>
      <c r="F15" s="11">
        <f t="shared" si="1"/>
        <v>494</v>
      </c>
      <c r="G15" s="11">
        <f t="shared" si="3"/>
        <v>252</v>
      </c>
      <c r="H15" s="11">
        <f t="shared" si="2"/>
        <v>746</v>
      </c>
    </row>
    <row r="16" spans="1:8" x14ac:dyDescent="0.25">
      <c r="A16" t="str">
        <f t="shared" si="0"/>
        <v>Town of Ossining - 21</v>
      </c>
      <c r="B16" s="11">
        <v>130021</v>
      </c>
      <c r="C16" s="11">
        <v>291</v>
      </c>
      <c r="D16" s="11">
        <v>302</v>
      </c>
      <c r="E16" s="11">
        <v>0</v>
      </c>
      <c r="F16" s="11">
        <f t="shared" si="1"/>
        <v>593</v>
      </c>
      <c r="G16" s="11">
        <f t="shared" si="3"/>
        <v>321</v>
      </c>
      <c r="H16" s="11">
        <f t="shared" si="2"/>
        <v>914</v>
      </c>
    </row>
    <row r="17" spans="1:8" x14ac:dyDescent="0.25">
      <c r="A17" t="str">
        <f t="shared" si="0"/>
        <v>Town of Ossining - 22</v>
      </c>
      <c r="B17" s="11">
        <v>130022</v>
      </c>
      <c r="C17" s="11">
        <v>223</v>
      </c>
      <c r="D17" s="11">
        <v>231</v>
      </c>
      <c r="E17" s="11">
        <v>3</v>
      </c>
      <c r="F17" s="11">
        <f t="shared" si="1"/>
        <v>457</v>
      </c>
      <c r="G17" s="11">
        <f t="shared" si="3"/>
        <v>225</v>
      </c>
      <c r="H17" s="11">
        <f t="shared" si="2"/>
        <v>682</v>
      </c>
    </row>
    <row r="18" spans="1:8" x14ac:dyDescent="0.25">
      <c r="A18" t="str">
        <f t="shared" si="0"/>
        <v>Town of Ossining - 23</v>
      </c>
      <c r="B18" s="11">
        <v>130023</v>
      </c>
      <c r="C18" s="11">
        <v>196</v>
      </c>
      <c r="D18" s="11">
        <v>202</v>
      </c>
      <c r="E18" s="11">
        <v>2</v>
      </c>
      <c r="F18" s="11">
        <f t="shared" si="1"/>
        <v>400</v>
      </c>
      <c r="G18" s="11">
        <f t="shared" si="3"/>
        <v>270</v>
      </c>
      <c r="H18" s="11">
        <f t="shared" si="2"/>
        <v>670</v>
      </c>
    </row>
    <row r="19" spans="1:8" ht="13.8" thickBot="1" x14ac:dyDescent="0.3">
      <c r="A19" s="18" t="str">
        <f t="shared" si="0"/>
        <v>Town of Ossining - 30</v>
      </c>
      <c r="B19" s="19">
        <v>130030</v>
      </c>
      <c r="C19" s="19">
        <v>242</v>
      </c>
      <c r="D19" s="19">
        <v>242</v>
      </c>
      <c r="E19" s="19">
        <v>1</v>
      </c>
      <c r="F19" s="19">
        <f t="shared" si="1"/>
        <v>485</v>
      </c>
      <c r="G19" s="19">
        <f t="shared" si="3"/>
        <v>297</v>
      </c>
      <c r="H19" s="19">
        <f t="shared" si="2"/>
        <v>782</v>
      </c>
    </row>
    <row r="20" spans="1:8" x14ac:dyDescent="0.25">
      <c r="B20" s="11" t="s">
        <v>977</v>
      </c>
      <c r="C20" s="11">
        <f t="shared" ref="C20:H20" si="4">SUM(C3:C19)</f>
        <v>4310</v>
      </c>
      <c r="D20" s="11">
        <f t="shared" si="4"/>
        <v>4350</v>
      </c>
      <c r="E20" s="11">
        <f t="shared" si="4"/>
        <v>37</v>
      </c>
      <c r="F20" s="11">
        <f t="shared" si="4"/>
        <v>8697</v>
      </c>
      <c r="G20" s="11">
        <f t="shared" si="4"/>
        <v>4375</v>
      </c>
      <c r="H20" s="11">
        <f t="shared" si="4"/>
        <v>13072</v>
      </c>
    </row>
  </sheetData>
  <customSheetViews>
    <customSheetView guid="{21F6F7E7-9A75-4345-9750-5E0B3659CEC9}" showRuler="0">
      <selection activeCell="G2" sqref="G2"/>
      <pageMargins left="0" right="0" top="1.75" bottom="0" header="1.25" footer="0.75"/>
      <pageSetup orientation="landscape" r:id="rId1"/>
      <headerFooter alignWithMargins="0">
        <oddHeader>&amp;L&amp;"Arial Black,Regular"2008&amp;C&amp;"Arial Black,Regular"&amp;16VILLAGE TRUSTEE - VILLAGE OF OSSINING&amp;R&amp;"Arial Black,Regular"&amp;P OF &amp;N</oddHeader>
      </headerFooter>
    </customSheetView>
    <customSheetView guid="{953A518F-01B4-4B4A-96C2-DE2B3F25C938}" showRuler="0">
      <selection activeCell="G2" sqref="G2"/>
      <pageMargins left="0" right="0" top="1.75" bottom="0" header="1.25" footer="0.75"/>
      <pageSetup orientation="landscape" r:id="rId2"/>
      <headerFooter alignWithMargins="0">
        <oddHeader>&amp;L&amp;"Arial Black,Regular"2008&amp;C&amp;"Arial Black,Regular"&amp;16VILLAGE TRUSTEE - VILLAGE OF OSSINING&amp;R&amp;"Arial Black,Regular"&amp;P OF &amp;N</oddHeader>
      </headerFooter>
    </customSheetView>
    <customSheetView guid="{ECF63988-E563-49ED-820F-97C798C1C961}" showPageBreaks="1" showRuler="0">
      <selection activeCell="G2" sqref="G2"/>
      <pageMargins left="0" right="0" top="1.75" bottom="0" header="1.25" footer="0.75"/>
      <pageSetup orientation="landscape" r:id="rId3"/>
      <headerFooter alignWithMargins="0">
        <oddHeader>&amp;L&amp;"Arial Black,Regular"2008&amp;C&amp;"Arial Black,Regular"&amp;16VILLAGE TRUSTEE - VILLAGE OF OSSINING&amp;R&amp;"Arial Black,Regular"&amp;P OF &amp;N</oddHeader>
      </headerFooter>
    </customSheetView>
    <customSheetView guid="{4E2DE85C-C13E-4014-8E0F-42F2EAA57FE2}" showPageBreaks="1" showRuler="0" topLeftCell="A5">
      <selection activeCell="O9" sqref="O9"/>
      <pageMargins left="0" right="0" top="1.75" bottom="0" header="1.25" footer="0.75"/>
      <pageSetup orientation="landscape" r:id="rId4"/>
      <headerFooter alignWithMargins="0">
        <oddHeader>&amp;L&amp;"Arial Black,Regular"2008&amp;C&amp;"Arial Black,Regular"&amp;16VILLAGE TRUSTEE - VILLAGE OF OSSINING&amp;R&amp;"Arial Black,Regular"&amp;P OF &amp;N</oddHeader>
      </headerFooter>
    </customSheetView>
  </customSheetViews>
  <phoneticPr fontId="3" type="noConversion"/>
  <pageMargins left="0" right="0" top="1.75" bottom="0.75" header="1.25" footer="0"/>
  <pageSetup orientation="landscape" horizontalDpi="300" verticalDpi="300" r:id="rId5"/>
  <headerFooter alignWithMargins="0">
    <oddHeader>&amp;L&amp;"Arial Black,Regular"2022 GENERAL&amp;C&amp;"Arial Black,Regular"&amp;16VILLAGE OF OSSINING -  VILLAGE TRUSTEE&amp;R&amp;"Arial Black,Regular"&amp;P OF 630</oddHead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topLeftCell="A3" zoomScaleNormal="100" workbookViewId="0">
      <selection activeCell="C6" sqref="C6"/>
    </sheetView>
  </sheetViews>
  <sheetFormatPr defaultRowHeight="13.2" x14ac:dyDescent="0.25"/>
  <cols>
    <col min="1" max="1" width="19.109375" bestFit="1" customWidth="1"/>
  </cols>
  <sheetData>
    <row r="1" spans="1:9" ht="13.8" x14ac:dyDescent="0.3">
      <c r="A1" s="1" t="s">
        <v>663</v>
      </c>
      <c r="B1" s="2"/>
      <c r="C1" s="2" t="s">
        <v>684</v>
      </c>
      <c r="D1" s="2" t="s">
        <v>684</v>
      </c>
      <c r="E1" s="2" t="s">
        <v>684</v>
      </c>
      <c r="F1" s="2" t="s">
        <v>982</v>
      </c>
      <c r="G1" s="3"/>
      <c r="H1" s="3"/>
      <c r="I1" s="3"/>
    </row>
    <row r="2" spans="1:9" ht="122.4" customHeight="1" thickBot="1" x14ac:dyDescent="0.3">
      <c r="A2" s="4"/>
      <c r="B2" s="5" t="s">
        <v>665</v>
      </c>
      <c r="C2" s="5" t="s">
        <v>1113</v>
      </c>
      <c r="D2" s="5" t="s">
        <v>1114</v>
      </c>
      <c r="E2" s="5" t="s">
        <v>1115</v>
      </c>
      <c r="F2" s="5" t="s">
        <v>984</v>
      </c>
      <c r="G2" s="5" t="s">
        <v>666</v>
      </c>
      <c r="H2" s="5" t="s">
        <v>667</v>
      </c>
      <c r="I2" s="5" t="s">
        <v>668</v>
      </c>
    </row>
    <row r="3" spans="1:9" x14ac:dyDescent="0.25">
      <c r="A3" t="str">
        <f>VLOOKUP(B3,KEY,3,FALSE)</f>
        <v>Town of Pelham - 1</v>
      </c>
      <c r="B3" s="11">
        <v>140001</v>
      </c>
      <c r="C3" s="11">
        <v>422</v>
      </c>
      <c r="D3" s="11">
        <v>419</v>
      </c>
      <c r="E3" s="11">
        <v>422</v>
      </c>
      <c r="F3" s="11">
        <v>7</v>
      </c>
      <c r="G3" s="11">
        <f>SUM(C3:F3)</f>
        <v>1270</v>
      </c>
      <c r="H3" s="11">
        <f>SUM(I3-G3)</f>
        <v>1004</v>
      </c>
      <c r="I3" s="11">
        <f>VLOOKUP(B3,KEY,2,FALSE)*3</f>
        <v>2274</v>
      </c>
    </row>
    <row r="4" spans="1:9" x14ac:dyDescent="0.25">
      <c r="A4" t="str">
        <f>VLOOKUP(B4,KEY,3,FALSE)</f>
        <v>Town of Pelham - 2</v>
      </c>
      <c r="B4" s="11">
        <v>140002</v>
      </c>
      <c r="C4" s="11">
        <v>182</v>
      </c>
      <c r="D4" s="11">
        <v>183</v>
      </c>
      <c r="E4" s="11">
        <v>187</v>
      </c>
      <c r="F4" s="11">
        <v>0</v>
      </c>
      <c r="G4" s="11">
        <f>SUM(C4:F4)</f>
        <v>552</v>
      </c>
      <c r="H4" s="11">
        <f>SUM(I4-G4)</f>
        <v>300</v>
      </c>
      <c r="I4" s="11">
        <f>VLOOKUP(B4,KEY,2,FALSE)*3</f>
        <v>852</v>
      </c>
    </row>
    <row r="5" spans="1:9" x14ac:dyDescent="0.25">
      <c r="A5" t="str">
        <f>VLOOKUP(B5,KEY,3,FALSE)</f>
        <v>Town of Pelham - 3</v>
      </c>
      <c r="B5" s="11">
        <v>140003</v>
      </c>
      <c r="C5" s="11">
        <v>355</v>
      </c>
      <c r="D5" s="11">
        <v>331</v>
      </c>
      <c r="E5" s="11">
        <v>348</v>
      </c>
      <c r="F5" s="11">
        <v>4</v>
      </c>
      <c r="G5" s="11">
        <f>SUM(C5:F5)</f>
        <v>1038</v>
      </c>
      <c r="H5" s="11">
        <f>SUM(I5-G5)</f>
        <v>663</v>
      </c>
      <c r="I5" s="11">
        <f>VLOOKUP(B5,KEY,2,FALSE)*3</f>
        <v>1701</v>
      </c>
    </row>
    <row r="6" spans="1:9" x14ac:dyDescent="0.25">
      <c r="A6" t="str">
        <f>VLOOKUP(B6,KEY,3,FALSE)</f>
        <v>Town of Pelham - 4</v>
      </c>
      <c r="B6" s="11">
        <v>140004</v>
      </c>
      <c r="C6" s="11">
        <v>481</v>
      </c>
      <c r="D6" s="11">
        <v>465</v>
      </c>
      <c r="E6" s="11">
        <v>476</v>
      </c>
      <c r="F6" s="11">
        <v>7</v>
      </c>
      <c r="G6" s="11">
        <f>SUM(C6:F6)</f>
        <v>1429</v>
      </c>
      <c r="H6" s="11">
        <f>SUM(I6-G6)</f>
        <v>590</v>
      </c>
      <c r="I6" s="11">
        <f>VLOOKUP(B6,KEY,2,FALSE)*3</f>
        <v>2019</v>
      </c>
    </row>
    <row r="7" spans="1:9" ht="13.8" thickBot="1" x14ac:dyDescent="0.3">
      <c r="A7" s="18" t="str">
        <f>VLOOKUP(B7,KEY,3,FALSE)</f>
        <v>Town of Pelham - 5</v>
      </c>
      <c r="B7" s="19">
        <v>140005</v>
      </c>
      <c r="C7" s="19">
        <v>403</v>
      </c>
      <c r="D7" s="19">
        <v>392</v>
      </c>
      <c r="E7" s="19">
        <v>399</v>
      </c>
      <c r="F7" s="19">
        <v>3</v>
      </c>
      <c r="G7" s="19">
        <f>SUM(C7:F7)</f>
        <v>1197</v>
      </c>
      <c r="H7" s="19">
        <f>SUM(I7-G7)</f>
        <v>468</v>
      </c>
      <c r="I7" s="19">
        <f>VLOOKUP(B7,KEY,2,FALSE)*3</f>
        <v>1665</v>
      </c>
    </row>
    <row r="8" spans="1:9" x14ac:dyDescent="0.25">
      <c r="B8" s="11" t="s">
        <v>977</v>
      </c>
      <c r="C8" s="11">
        <f>SUM(C3:C7)</f>
        <v>1843</v>
      </c>
      <c r="D8" s="11">
        <f t="shared" ref="D8:I8" si="0">SUM(D3:D7)</f>
        <v>1790</v>
      </c>
      <c r="E8" s="11">
        <f t="shared" si="0"/>
        <v>1832</v>
      </c>
      <c r="F8" s="11">
        <f t="shared" si="0"/>
        <v>21</v>
      </c>
      <c r="G8" s="11">
        <f t="shared" si="0"/>
        <v>5486</v>
      </c>
      <c r="H8" s="11">
        <f t="shared" si="0"/>
        <v>3025</v>
      </c>
      <c r="I8" s="11">
        <f t="shared" si="0"/>
        <v>8511</v>
      </c>
    </row>
  </sheetData>
  <pageMargins left="0" right="0" top="1.75" bottom="0.75" header="1.25" footer="0"/>
  <pageSetup orientation="landscape" horizontalDpi="300" verticalDpi="300" r:id="rId1"/>
  <headerFooter alignWithMargins="0">
    <oddHeader>&amp;L&amp;"Arial Black,Regular"2022 GENERAL&amp;C&amp;"Arial Black,Regular"&amp;16VILLAGE OF PELHAM -  VILLAGE TRUSTEE&amp;R&amp;"Arial Black,Regular"&amp;P OF 630</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G3"/>
  <sheetViews>
    <sheetView zoomScaleNormal="100" workbookViewId="0">
      <selection activeCell="C6" sqref="C6"/>
    </sheetView>
  </sheetViews>
  <sheetFormatPr defaultRowHeight="13.2" x14ac:dyDescent="0.25"/>
  <cols>
    <col min="1" max="1" width="115.5546875" bestFit="1" customWidth="1"/>
  </cols>
  <sheetData>
    <row r="1" spans="1:7" ht="15.6" x14ac:dyDescent="0.3">
      <c r="A1" s="8" t="s">
        <v>1032</v>
      </c>
      <c r="B1" s="2"/>
      <c r="C1" s="2"/>
      <c r="D1" s="2"/>
      <c r="E1" s="3"/>
      <c r="F1" s="3"/>
      <c r="G1" s="3"/>
    </row>
    <row r="2" spans="1:7" ht="15.6" x14ac:dyDescent="0.3">
      <c r="A2" s="9" t="s">
        <v>987</v>
      </c>
      <c r="B2" s="10"/>
      <c r="C2" s="10"/>
      <c r="D2" s="10"/>
      <c r="E2" s="10"/>
      <c r="F2" s="10"/>
      <c r="G2" s="10"/>
    </row>
    <row r="3" spans="1:7" ht="39.6" x14ac:dyDescent="0.25">
      <c r="A3" s="25" t="s">
        <v>1033</v>
      </c>
    </row>
  </sheetData>
  <customSheetViews>
    <customSheetView guid="{21F6F7E7-9A75-4345-9750-5E0B3659CEC9}" showRuler="0">
      <selection activeCell="A17" sqref="A17"/>
      <pageMargins left="0" right="0" top="1.75" bottom="0" header="1.25" footer="0.75"/>
      <pageSetup orientation="landscape" r:id="rId1"/>
      <headerFooter alignWithMargins="0">
        <oddHeader>&amp;L&amp;"Arial Black,Regular"2008&amp;C&amp;"Arial Black,Regular"&amp;16PRESIDENT OF UNITED STATES&amp;R&amp;"Arial Black,Regular"&amp;P OF &amp;N</oddHeader>
      </headerFooter>
    </customSheetView>
    <customSheetView guid="{953A518F-01B4-4B4A-96C2-DE2B3F25C938}" showRuler="0">
      <selection activeCell="A17" sqref="A17"/>
      <pageMargins left="0" right="0" top="1.75" bottom="0" header="1.25" footer="0.75"/>
      <pageSetup orientation="landscape" r:id="rId2"/>
      <headerFooter alignWithMargins="0">
        <oddHeader>&amp;L&amp;"Arial Black,Regular"2008&amp;C&amp;"Arial Black,Regular"&amp;16PRESIDENT OF UNITED STATES&amp;R&amp;"Arial Black,Regular"&amp;P OF &amp;N</oddHeader>
      </headerFooter>
    </customSheetView>
    <customSheetView guid="{ECF63988-E563-49ED-820F-97C798C1C961}" showPageBreaks="1" showRuler="0">
      <selection activeCell="A17" sqref="A17"/>
      <pageMargins left="0" right="0" top="1.75" bottom="0" header="1.25" footer="0.75"/>
      <pageSetup orientation="landscape" r:id="rId3"/>
      <headerFooter alignWithMargins="0">
        <oddHeader>&amp;L&amp;"Arial Black,Regular"2008&amp;C&amp;"Arial Black,Regular"&amp;16PRESIDENT OF UNITED STATES&amp;R&amp;"Arial Black,Regular"&amp;P OF &amp;N</oddHeader>
      </headerFooter>
    </customSheetView>
    <customSheetView guid="{4E2DE85C-C13E-4014-8E0F-42F2EAA57FE2}" showPageBreaks="1" showRuler="0">
      <pageMargins left="0" right="0" top="1.75" bottom="0" header="1.25" footer="0.75"/>
      <pageSetup orientation="landscape" r:id="rId4"/>
      <headerFooter alignWithMargins="0">
        <oddHeader>&amp;L&amp;"Arial Black,Regular"2008&amp;C&amp;"Arial Black,Regular"&amp;16PROPOSAL NUMBER TWO, CITY PROPOSITION NUMBER ONE&amp;R&amp;"Arial Black,Regular"&amp;P OF &amp;N</oddHeader>
      </headerFooter>
    </customSheetView>
  </customSheetViews>
  <phoneticPr fontId="3" type="noConversion"/>
  <printOptions horizontalCentered="1"/>
  <pageMargins left="0" right="0" top="1.75" bottom="0.75" header="1" footer="0"/>
  <pageSetup orientation="landscape" horizontalDpi="300" verticalDpi="300" r:id="rId5"/>
  <headerFooter alignWithMargins="0">
    <oddHeader>&amp;L&amp;"Arial Black,Regular"2022 GENERAL&amp;C&amp;"Arial Black,Regular"&amp;16PROPOSAL NUMBER TWO,
  CITY PROPOSITION NUMBER ONE FOR PEEKSKILL&amp;R&amp;"Arial Black,Regular"&amp;P OF 630</oddHead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G24"/>
  <sheetViews>
    <sheetView topLeftCell="A2" zoomScaleNormal="100" workbookViewId="0">
      <selection activeCell="C6" sqref="C6"/>
    </sheetView>
  </sheetViews>
  <sheetFormatPr defaultRowHeight="13.2" x14ac:dyDescent="0.25"/>
  <cols>
    <col min="1" max="1" width="18.44140625" bestFit="1" customWidth="1"/>
  </cols>
  <sheetData>
    <row r="1" spans="1:7" ht="91.2" customHeight="1" thickBot="1" x14ac:dyDescent="0.3">
      <c r="A1" s="4"/>
      <c r="B1" s="5" t="s">
        <v>665</v>
      </c>
      <c r="C1" s="5" t="s">
        <v>671</v>
      </c>
      <c r="D1" s="5" t="s">
        <v>672</v>
      </c>
      <c r="E1" s="5" t="s">
        <v>666</v>
      </c>
      <c r="F1" s="5" t="s">
        <v>667</v>
      </c>
      <c r="G1" s="5" t="s">
        <v>668</v>
      </c>
    </row>
    <row r="2" spans="1:7" x14ac:dyDescent="0.25">
      <c r="A2" t="str">
        <f t="shared" ref="A2:A23" si="0">VLOOKUP(B2,KEY,3,FALSE)</f>
        <v>City of Peekskill - 1</v>
      </c>
      <c r="B2" s="11">
        <v>220001</v>
      </c>
      <c r="C2" s="11">
        <v>215</v>
      </c>
      <c r="D2" s="11">
        <v>52</v>
      </c>
      <c r="E2" s="11">
        <f>SUM(C2:D2)</f>
        <v>267</v>
      </c>
      <c r="F2" s="11">
        <f>SUM(G2-E2)</f>
        <v>43</v>
      </c>
      <c r="G2" s="11">
        <f t="shared" ref="G2:G23" si="1">VLOOKUP(B2,KEY,2,FALSE)</f>
        <v>310</v>
      </c>
    </row>
    <row r="3" spans="1:7" x14ac:dyDescent="0.25">
      <c r="A3" t="str">
        <f t="shared" si="0"/>
        <v>City of Peekskill - 2</v>
      </c>
      <c r="B3" s="11">
        <v>220002</v>
      </c>
      <c r="C3" s="11">
        <v>160</v>
      </c>
      <c r="D3" s="11">
        <v>51</v>
      </c>
      <c r="E3" s="11">
        <f t="shared" ref="E3:E23" si="2">SUM(C3:D3)</f>
        <v>211</v>
      </c>
      <c r="F3" s="11">
        <f t="shared" ref="F3:F23" si="3">SUM(G3-E3)</f>
        <v>46</v>
      </c>
      <c r="G3" s="11">
        <f t="shared" si="1"/>
        <v>257</v>
      </c>
    </row>
    <row r="4" spans="1:7" x14ac:dyDescent="0.25">
      <c r="A4" t="str">
        <f t="shared" si="0"/>
        <v>City of Peekskill - 3</v>
      </c>
      <c r="B4" s="11">
        <v>220003</v>
      </c>
      <c r="C4" s="11">
        <v>117</v>
      </c>
      <c r="D4" s="11">
        <v>36</v>
      </c>
      <c r="E4" s="11">
        <f t="shared" si="2"/>
        <v>153</v>
      </c>
      <c r="F4" s="11">
        <f t="shared" si="3"/>
        <v>14</v>
      </c>
      <c r="G4" s="11">
        <f t="shared" si="1"/>
        <v>167</v>
      </c>
    </row>
    <row r="5" spans="1:7" x14ac:dyDescent="0.25">
      <c r="A5" t="str">
        <f t="shared" si="0"/>
        <v>City of Peekskill - 4</v>
      </c>
      <c r="B5" s="11">
        <v>220004</v>
      </c>
      <c r="C5" s="11">
        <v>209</v>
      </c>
      <c r="D5" s="11">
        <v>75</v>
      </c>
      <c r="E5" s="11">
        <f t="shared" si="2"/>
        <v>284</v>
      </c>
      <c r="F5" s="11">
        <f t="shared" si="3"/>
        <v>23</v>
      </c>
      <c r="G5" s="11">
        <f t="shared" si="1"/>
        <v>307</v>
      </c>
    </row>
    <row r="6" spans="1:7" x14ac:dyDescent="0.25">
      <c r="A6" t="str">
        <f t="shared" si="0"/>
        <v>City of Peekskill - 5</v>
      </c>
      <c r="B6" s="11">
        <v>220005</v>
      </c>
      <c r="C6" s="11">
        <v>201</v>
      </c>
      <c r="D6" s="11">
        <v>88</v>
      </c>
      <c r="E6" s="11">
        <f t="shared" si="2"/>
        <v>289</v>
      </c>
      <c r="F6" s="11">
        <f t="shared" si="3"/>
        <v>28</v>
      </c>
      <c r="G6" s="11">
        <f t="shared" si="1"/>
        <v>317</v>
      </c>
    </row>
    <row r="7" spans="1:7" x14ac:dyDescent="0.25">
      <c r="A7" t="str">
        <f t="shared" si="0"/>
        <v>City of Peekskill - 6</v>
      </c>
      <c r="B7" s="11">
        <v>220006</v>
      </c>
      <c r="C7" s="11">
        <v>62</v>
      </c>
      <c r="D7" s="11">
        <v>26</v>
      </c>
      <c r="E7" s="11">
        <f t="shared" si="2"/>
        <v>88</v>
      </c>
      <c r="F7" s="11">
        <f t="shared" si="3"/>
        <v>12</v>
      </c>
      <c r="G7" s="11">
        <f t="shared" si="1"/>
        <v>100</v>
      </c>
    </row>
    <row r="8" spans="1:7" x14ac:dyDescent="0.25">
      <c r="A8" t="str">
        <f t="shared" si="0"/>
        <v>City of Peekskill - 7</v>
      </c>
      <c r="B8" s="11">
        <v>220007</v>
      </c>
      <c r="C8" s="11">
        <v>143</v>
      </c>
      <c r="D8" s="11">
        <v>84</v>
      </c>
      <c r="E8" s="11">
        <f t="shared" si="2"/>
        <v>227</v>
      </c>
      <c r="F8" s="11">
        <f t="shared" si="3"/>
        <v>26</v>
      </c>
      <c r="G8" s="11">
        <f t="shared" si="1"/>
        <v>253</v>
      </c>
    </row>
    <row r="9" spans="1:7" x14ac:dyDescent="0.25">
      <c r="A9" t="str">
        <f t="shared" si="0"/>
        <v>City of Peekskill - 8</v>
      </c>
      <c r="B9" s="11">
        <v>220008</v>
      </c>
      <c r="C9" s="11">
        <v>166</v>
      </c>
      <c r="D9" s="11">
        <v>58</v>
      </c>
      <c r="E9" s="11">
        <f t="shared" si="2"/>
        <v>224</v>
      </c>
      <c r="F9" s="11">
        <f t="shared" si="3"/>
        <v>33</v>
      </c>
      <c r="G9" s="11">
        <f t="shared" si="1"/>
        <v>257</v>
      </c>
    </row>
    <row r="10" spans="1:7" x14ac:dyDescent="0.25">
      <c r="A10" t="str">
        <f t="shared" si="0"/>
        <v>City of Peekskill - 9</v>
      </c>
      <c r="B10" s="11">
        <v>220009</v>
      </c>
      <c r="C10" s="11">
        <v>219</v>
      </c>
      <c r="D10" s="11">
        <v>73</v>
      </c>
      <c r="E10" s="11">
        <f t="shared" si="2"/>
        <v>292</v>
      </c>
      <c r="F10" s="11">
        <f t="shared" si="3"/>
        <v>38</v>
      </c>
      <c r="G10" s="11">
        <f t="shared" si="1"/>
        <v>330</v>
      </c>
    </row>
    <row r="11" spans="1:7" x14ac:dyDescent="0.25">
      <c r="A11" t="str">
        <f t="shared" si="0"/>
        <v>City of Peekskill - 10</v>
      </c>
      <c r="B11" s="11">
        <v>220010</v>
      </c>
      <c r="C11" s="11">
        <v>246</v>
      </c>
      <c r="D11" s="11">
        <v>97</v>
      </c>
      <c r="E11" s="11">
        <f t="shared" si="2"/>
        <v>343</v>
      </c>
      <c r="F11" s="11">
        <f t="shared" si="3"/>
        <v>52</v>
      </c>
      <c r="G11" s="11">
        <f t="shared" si="1"/>
        <v>395</v>
      </c>
    </row>
    <row r="12" spans="1:7" x14ac:dyDescent="0.25">
      <c r="A12" t="str">
        <f t="shared" si="0"/>
        <v>City of Peekskill - 11</v>
      </c>
      <c r="B12" s="11">
        <v>220011</v>
      </c>
      <c r="C12" s="11">
        <v>271</v>
      </c>
      <c r="D12" s="11">
        <v>112</v>
      </c>
      <c r="E12" s="11">
        <f t="shared" si="2"/>
        <v>383</v>
      </c>
      <c r="F12" s="11">
        <f t="shared" si="3"/>
        <v>51</v>
      </c>
      <c r="G12" s="11">
        <f t="shared" si="1"/>
        <v>434</v>
      </c>
    </row>
    <row r="13" spans="1:7" x14ac:dyDescent="0.25">
      <c r="A13" t="str">
        <f t="shared" si="0"/>
        <v>City of Peekskill - 13</v>
      </c>
      <c r="B13" s="11">
        <v>220013</v>
      </c>
      <c r="C13" s="11">
        <v>210</v>
      </c>
      <c r="D13" s="11">
        <v>138</v>
      </c>
      <c r="E13" s="11">
        <f t="shared" si="2"/>
        <v>348</v>
      </c>
      <c r="F13" s="11">
        <f t="shared" si="3"/>
        <v>49</v>
      </c>
      <c r="G13" s="11">
        <f t="shared" si="1"/>
        <v>397</v>
      </c>
    </row>
    <row r="14" spans="1:7" x14ac:dyDescent="0.25">
      <c r="A14" t="str">
        <f t="shared" si="0"/>
        <v>City of Peekskill - 14</v>
      </c>
      <c r="B14" s="11">
        <v>220014</v>
      </c>
      <c r="C14" s="11">
        <v>77</v>
      </c>
      <c r="D14" s="11">
        <v>60</v>
      </c>
      <c r="E14" s="11">
        <f t="shared" si="2"/>
        <v>137</v>
      </c>
      <c r="F14" s="11">
        <f t="shared" si="3"/>
        <v>15</v>
      </c>
      <c r="G14" s="11">
        <f t="shared" si="1"/>
        <v>152</v>
      </c>
    </row>
    <row r="15" spans="1:7" x14ac:dyDescent="0.25">
      <c r="A15" t="str">
        <f t="shared" si="0"/>
        <v>City of Peekskill - 15</v>
      </c>
      <c r="B15" s="11">
        <v>220015</v>
      </c>
      <c r="C15" s="11">
        <v>136</v>
      </c>
      <c r="D15" s="11">
        <v>66</v>
      </c>
      <c r="E15" s="11">
        <f t="shared" si="2"/>
        <v>202</v>
      </c>
      <c r="F15" s="11">
        <f t="shared" si="3"/>
        <v>33</v>
      </c>
      <c r="G15" s="11">
        <f t="shared" si="1"/>
        <v>235</v>
      </c>
    </row>
    <row r="16" spans="1:7" x14ac:dyDescent="0.25">
      <c r="A16" t="str">
        <f t="shared" si="0"/>
        <v>City of Peekskill - 16</v>
      </c>
      <c r="B16" s="11">
        <v>220016</v>
      </c>
      <c r="C16" s="11">
        <v>286</v>
      </c>
      <c r="D16" s="11">
        <v>142</v>
      </c>
      <c r="E16" s="11">
        <f t="shared" si="2"/>
        <v>428</v>
      </c>
      <c r="F16" s="11">
        <f t="shared" si="3"/>
        <v>51</v>
      </c>
      <c r="G16" s="11">
        <f t="shared" si="1"/>
        <v>479</v>
      </c>
    </row>
    <row r="17" spans="1:7" x14ac:dyDescent="0.25">
      <c r="A17" t="str">
        <f t="shared" si="0"/>
        <v>City of Peekskill - 17</v>
      </c>
      <c r="B17" s="11">
        <v>220017</v>
      </c>
      <c r="C17" s="11">
        <v>174</v>
      </c>
      <c r="D17" s="11">
        <v>94</v>
      </c>
      <c r="E17" s="11">
        <f t="shared" si="2"/>
        <v>268</v>
      </c>
      <c r="F17" s="11">
        <f t="shared" si="3"/>
        <v>34</v>
      </c>
      <c r="G17" s="11">
        <f t="shared" si="1"/>
        <v>302</v>
      </c>
    </row>
    <row r="18" spans="1:7" x14ac:dyDescent="0.25">
      <c r="A18" t="str">
        <f t="shared" si="0"/>
        <v>City of Peekskill - 18</v>
      </c>
      <c r="B18" s="11">
        <v>220018</v>
      </c>
      <c r="C18" s="11">
        <v>106</v>
      </c>
      <c r="D18" s="11">
        <v>29</v>
      </c>
      <c r="E18" s="11">
        <f t="shared" si="2"/>
        <v>135</v>
      </c>
      <c r="F18" s="11">
        <f t="shared" si="3"/>
        <v>12</v>
      </c>
      <c r="G18" s="11">
        <f t="shared" si="1"/>
        <v>147</v>
      </c>
    </row>
    <row r="19" spans="1:7" x14ac:dyDescent="0.25">
      <c r="A19" t="str">
        <f t="shared" si="0"/>
        <v>City of Peekskill - 19</v>
      </c>
      <c r="B19" s="11">
        <v>220019</v>
      </c>
      <c r="C19" s="11">
        <v>355</v>
      </c>
      <c r="D19" s="11">
        <v>158</v>
      </c>
      <c r="E19" s="11">
        <f t="shared" si="2"/>
        <v>513</v>
      </c>
      <c r="F19" s="11">
        <f t="shared" si="3"/>
        <v>67</v>
      </c>
      <c r="G19" s="11">
        <f t="shared" si="1"/>
        <v>580</v>
      </c>
    </row>
    <row r="20" spans="1:7" x14ac:dyDescent="0.25">
      <c r="A20" t="str">
        <f t="shared" si="0"/>
        <v>City of Peekskill - 20</v>
      </c>
      <c r="B20" s="11">
        <v>220020</v>
      </c>
      <c r="C20" s="11">
        <v>65</v>
      </c>
      <c r="D20" s="11">
        <v>40</v>
      </c>
      <c r="E20" s="11">
        <f t="shared" si="2"/>
        <v>105</v>
      </c>
      <c r="F20" s="11">
        <f t="shared" si="3"/>
        <v>10</v>
      </c>
      <c r="G20" s="11">
        <f t="shared" si="1"/>
        <v>115</v>
      </c>
    </row>
    <row r="21" spans="1:7" x14ac:dyDescent="0.25">
      <c r="A21" t="str">
        <f t="shared" si="0"/>
        <v>City of Peekskill - 21</v>
      </c>
      <c r="B21" s="11">
        <v>220021</v>
      </c>
      <c r="C21" s="11">
        <v>196</v>
      </c>
      <c r="D21" s="11">
        <v>92</v>
      </c>
      <c r="E21" s="11">
        <f t="shared" si="2"/>
        <v>288</v>
      </c>
      <c r="F21" s="11">
        <f t="shared" si="3"/>
        <v>27</v>
      </c>
      <c r="G21" s="11">
        <f t="shared" si="1"/>
        <v>315</v>
      </c>
    </row>
    <row r="22" spans="1:7" x14ac:dyDescent="0.25">
      <c r="A22" t="str">
        <f t="shared" si="0"/>
        <v>City of Peekskill - 22</v>
      </c>
      <c r="B22" s="11">
        <v>220022</v>
      </c>
      <c r="C22" s="11">
        <v>145</v>
      </c>
      <c r="D22" s="11">
        <v>77</v>
      </c>
      <c r="E22" s="11">
        <f t="shared" si="2"/>
        <v>222</v>
      </c>
      <c r="F22" s="11">
        <f t="shared" si="3"/>
        <v>20</v>
      </c>
      <c r="G22" s="11">
        <f t="shared" si="1"/>
        <v>242</v>
      </c>
    </row>
    <row r="23" spans="1:7" ht="13.8" thickBot="1" x14ac:dyDescent="0.3">
      <c r="A23" s="18" t="str">
        <f t="shared" si="0"/>
        <v>City of Peekskill - 23</v>
      </c>
      <c r="B23" s="19">
        <v>220023</v>
      </c>
      <c r="C23" s="19">
        <v>168</v>
      </c>
      <c r="D23" s="19">
        <v>75</v>
      </c>
      <c r="E23" s="19">
        <f t="shared" si="2"/>
        <v>243</v>
      </c>
      <c r="F23" s="19">
        <f t="shared" si="3"/>
        <v>37</v>
      </c>
      <c r="G23" s="19">
        <f t="shared" si="1"/>
        <v>280</v>
      </c>
    </row>
    <row r="24" spans="1:7" x14ac:dyDescent="0.25">
      <c r="A24" t="s">
        <v>663</v>
      </c>
      <c r="B24" s="11" t="s">
        <v>977</v>
      </c>
      <c r="C24" s="11">
        <f>SUM(C2:C23)</f>
        <v>3927</v>
      </c>
      <c r="D24" s="11">
        <f>SUM(D2:D23)</f>
        <v>1723</v>
      </c>
      <c r="E24" s="11">
        <f>SUM(E2:E23)</f>
        <v>5650</v>
      </c>
      <c r="F24" s="11">
        <f>SUM(F2:F23)</f>
        <v>721</v>
      </c>
      <c r="G24" s="11">
        <f>SUM(G2:G23)</f>
        <v>6371</v>
      </c>
    </row>
  </sheetData>
  <customSheetViews>
    <customSheetView guid="{21F6F7E7-9A75-4345-9750-5E0B3659CEC9}" showRuler="0">
      <selection activeCell="F4" sqref="F4"/>
      <pageMargins left="0" right="0" top="1.75" bottom="0" header="1.25" footer="0.75"/>
      <pageSetup orientation="landscape" r:id="rId1"/>
      <headerFooter alignWithMargins="0">
        <oddHeader>&amp;L&amp;"Arial Black,Regular"2008&amp;C&amp;"Arial Black,Regular"&amp;16PROPOSAL NUMBER TWO, CITY PROPOSITION NUMBER ONE&amp;R&amp;"Arial Black,Regular"&amp;P OF &amp;N</oddHeader>
      </headerFooter>
    </customSheetView>
    <customSheetView guid="{953A518F-01B4-4B4A-96C2-DE2B3F25C938}" showRuler="0">
      <selection activeCell="F4" sqref="F4"/>
      <pageMargins left="0" right="0" top="1.75" bottom="0" header="1.25" footer="0.75"/>
      <pageSetup orientation="landscape" r:id="rId2"/>
      <headerFooter alignWithMargins="0">
        <oddHeader>&amp;L&amp;"Arial Black,Regular"2008&amp;C&amp;"Arial Black,Regular"&amp;16PROPOSAL NUMBER TWO, CITY PROPOSITION NUMBER ONE&amp;R&amp;"Arial Black,Regular"&amp;P OF &amp;N</oddHeader>
      </headerFooter>
    </customSheetView>
    <customSheetView guid="{ECF63988-E563-49ED-820F-97C798C1C961}" showPageBreaks="1" showRuler="0">
      <selection activeCell="F4" sqref="F4"/>
      <pageMargins left="0" right="0" top="1.75" bottom="0" header="1.25" footer="0.75"/>
      <pageSetup orientation="landscape" r:id="rId3"/>
      <headerFooter alignWithMargins="0">
        <oddHeader>&amp;L&amp;"Arial Black,Regular"2008&amp;C&amp;"Arial Black,Regular"&amp;16PROPOSAL NUMBER TWO, CITY PROPOSITION NUMBER ONE&amp;R&amp;"Arial Black,Regular"&amp;P OF &amp;N</oddHeader>
      </headerFooter>
    </customSheetView>
    <customSheetView guid="{4E2DE85C-C13E-4014-8E0F-42F2EAA57FE2}" showPageBreaks="1" showRuler="0" topLeftCell="A10">
      <selection activeCell="J24" sqref="J24"/>
      <pageMargins left="0" right="0" top="1.75" bottom="0" header="1.25" footer="0.75"/>
      <pageSetup orientation="landscape" r:id="rId4"/>
      <headerFooter alignWithMargins="0">
        <oddHeader>&amp;L&amp;"Arial Black,Regular"2008&amp;C&amp;"Arial Black,Regular"&amp;16PROPOSAL NUMBER TWO, CITY PROPOSITION NUMBER ONE&amp;R&amp;"Arial Black,Regular"&amp;P OF &amp;N</oddHeader>
      </headerFooter>
    </customSheetView>
  </customSheetViews>
  <phoneticPr fontId="3" type="noConversion"/>
  <pageMargins left="0" right="0" top="1.75" bottom="0.75" header="1" footer="0"/>
  <pageSetup orientation="landscape" horizontalDpi="300" verticalDpi="300" r:id="rId5"/>
  <headerFooter alignWithMargins="0">
    <oddHeader>&amp;L&amp;"Arial Black,Regular"2022 GENERAL&amp;C&amp;"Arial Black,Regular"&amp;16PROPOSAL NUMBER TWO,
  CITY PROPOSITION NUMBER ONE FOR PEEKSKILL&amp;R&amp;"Arial Black,Regular"&amp;P OF 630</oddHead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H25"/>
  <sheetViews>
    <sheetView topLeftCell="A2" zoomScaleNormal="100" workbookViewId="0">
      <selection activeCell="C6" sqref="C6"/>
    </sheetView>
  </sheetViews>
  <sheetFormatPr defaultRowHeight="13.2" x14ac:dyDescent="0.25"/>
  <cols>
    <col min="1" max="1" width="19.5546875" bestFit="1" customWidth="1"/>
    <col min="3" max="5" width="7.44140625" customWidth="1"/>
  </cols>
  <sheetData>
    <row r="1" spans="1:8" ht="13.8" x14ac:dyDescent="0.3">
      <c r="A1" s="1" t="s">
        <v>663</v>
      </c>
      <c r="B1" s="2"/>
      <c r="C1" s="2" t="s">
        <v>684</v>
      </c>
      <c r="D1" s="2" t="s">
        <v>982</v>
      </c>
      <c r="E1" s="2" t="s">
        <v>982</v>
      </c>
      <c r="F1" s="3"/>
      <c r="G1" s="3"/>
      <c r="H1" s="3"/>
    </row>
    <row r="2" spans="1:8" ht="99" customHeight="1" thickBot="1" x14ac:dyDescent="0.3">
      <c r="A2" s="4"/>
      <c r="B2" s="5" t="s">
        <v>665</v>
      </c>
      <c r="C2" s="5" t="s">
        <v>1116</v>
      </c>
      <c r="D2" s="5" t="s">
        <v>1129</v>
      </c>
      <c r="E2" s="5" t="s">
        <v>984</v>
      </c>
      <c r="F2" s="5" t="s">
        <v>666</v>
      </c>
      <c r="G2" s="5" t="s">
        <v>667</v>
      </c>
      <c r="H2" s="5" t="s">
        <v>668</v>
      </c>
    </row>
    <row r="3" spans="1:8" x14ac:dyDescent="0.25">
      <c r="A3" t="str">
        <f t="shared" ref="A3:A24" si="0">VLOOKUP(B3,KEY,3,FALSE)</f>
        <v>City of Peekskill - 1</v>
      </c>
      <c r="B3" s="11">
        <v>220001</v>
      </c>
      <c r="C3" s="11">
        <v>227</v>
      </c>
      <c r="D3" s="11">
        <v>7</v>
      </c>
      <c r="E3" s="11">
        <v>4</v>
      </c>
      <c r="F3" s="11">
        <f t="shared" ref="F3:F24" si="1">SUM(C3:E3)</f>
        <v>238</v>
      </c>
      <c r="G3" s="11">
        <f>SUM(H3-F3)</f>
        <v>72</v>
      </c>
      <c r="H3" s="11">
        <f t="shared" ref="H3:H24" si="2">VLOOKUP(B3,KEY,2,FALSE)</f>
        <v>310</v>
      </c>
    </row>
    <row r="4" spans="1:8" x14ac:dyDescent="0.25">
      <c r="A4" t="str">
        <f t="shared" si="0"/>
        <v>City of Peekskill - 2</v>
      </c>
      <c r="B4" s="11">
        <v>220002</v>
      </c>
      <c r="C4" s="11">
        <v>178</v>
      </c>
      <c r="D4" s="11">
        <v>10</v>
      </c>
      <c r="E4" s="11">
        <v>3</v>
      </c>
      <c r="F4" s="11">
        <f t="shared" si="1"/>
        <v>191</v>
      </c>
      <c r="G4" s="11">
        <f t="shared" ref="G4:G20" si="3">SUM(H4-F4)</f>
        <v>66</v>
      </c>
      <c r="H4" s="11">
        <f t="shared" si="2"/>
        <v>257</v>
      </c>
    </row>
    <row r="5" spans="1:8" x14ac:dyDescent="0.25">
      <c r="A5" t="str">
        <f t="shared" si="0"/>
        <v>City of Peekskill - 3</v>
      </c>
      <c r="B5" s="11">
        <v>220003</v>
      </c>
      <c r="C5" s="11">
        <v>127</v>
      </c>
      <c r="D5" s="11">
        <v>6</v>
      </c>
      <c r="E5" s="11">
        <v>1</v>
      </c>
      <c r="F5" s="11">
        <f t="shared" si="1"/>
        <v>134</v>
      </c>
      <c r="G5" s="11">
        <f t="shared" si="3"/>
        <v>33</v>
      </c>
      <c r="H5" s="11">
        <f t="shared" si="2"/>
        <v>167</v>
      </c>
    </row>
    <row r="6" spans="1:8" x14ac:dyDescent="0.25">
      <c r="A6" t="str">
        <f t="shared" si="0"/>
        <v>City of Peekskill - 4</v>
      </c>
      <c r="B6" s="11">
        <v>220004</v>
      </c>
      <c r="C6" s="11">
        <v>210</v>
      </c>
      <c r="D6" s="11">
        <v>4</v>
      </c>
      <c r="E6" s="11">
        <v>1</v>
      </c>
      <c r="F6" s="11">
        <f t="shared" si="1"/>
        <v>215</v>
      </c>
      <c r="G6" s="11">
        <f t="shared" si="3"/>
        <v>92</v>
      </c>
      <c r="H6" s="11">
        <f t="shared" si="2"/>
        <v>307</v>
      </c>
    </row>
    <row r="7" spans="1:8" x14ac:dyDescent="0.25">
      <c r="A7" t="str">
        <f t="shared" si="0"/>
        <v>City of Peekskill - 5</v>
      </c>
      <c r="B7" s="11">
        <v>220005</v>
      </c>
      <c r="C7" s="11">
        <v>199</v>
      </c>
      <c r="D7" s="11">
        <v>3</v>
      </c>
      <c r="E7" s="11">
        <v>1</v>
      </c>
      <c r="F7" s="11">
        <f t="shared" si="1"/>
        <v>203</v>
      </c>
      <c r="G7" s="11">
        <f t="shared" si="3"/>
        <v>114</v>
      </c>
      <c r="H7" s="11">
        <f t="shared" si="2"/>
        <v>317</v>
      </c>
    </row>
    <row r="8" spans="1:8" x14ac:dyDescent="0.25">
      <c r="A8" t="str">
        <f t="shared" si="0"/>
        <v>City of Peekskill - 6</v>
      </c>
      <c r="B8" s="11">
        <v>220006</v>
      </c>
      <c r="C8" s="11">
        <v>66</v>
      </c>
      <c r="D8" s="11">
        <v>4</v>
      </c>
      <c r="E8" s="11">
        <v>0</v>
      </c>
      <c r="F8" s="11">
        <f t="shared" si="1"/>
        <v>70</v>
      </c>
      <c r="G8" s="11">
        <f t="shared" si="3"/>
        <v>30</v>
      </c>
      <c r="H8" s="11">
        <f t="shared" si="2"/>
        <v>100</v>
      </c>
    </row>
    <row r="9" spans="1:8" x14ac:dyDescent="0.25">
      <c r="A9" t="str">
        <f t="shared" si="0"/>
        <v>City of Peekskill - 7</v>
      </c>
      <c r="B9" s="11">
        <v>220007</v>
      </c>
      <c r="C9" s="11">
        <v>142</v>
      </c>
      <c r="D9" s="11">
        <v>5</v>
      </c>
      <c r="E9" s="11">
        <v>1</v>
      </c>
      <c r="F9" s="11">
        <f t="shared" si="1"/>
        <v>148</v>
      </c>
      <c r="G9" s="11">
        <f t="shared" si="3"/>
        <v>105</v>
      </c>
      <c r="H9" s="11">
        <f t="shared" si="2"/>
        <v>253</v>
      </c>
    </row>
    <row r="10" spans="1:8" x14ac:dyDescent="0.25">
      <c r="A10" t="str">
        <f t="shared" si="0"/>
        <v>City of Peekskill - 8</v>
      </c>
      <c r="B10" s="11">
        <v>220008</v>
      </c>
      <c r="C10" s="11">
        <v>188</v>
      </c>
      <c r="D10" s="11">
        <v>1</v>
      </c>
      <c r="E10" s="11">
        <v>0</v>
      </c>
      <c r="F10" s="11">
        <f t="shared" si="1"/>
        <v>189</v>
      </c>
      <c r="G10" s="11">
        <f t="shared" si="3"/>
        <v>68</v>
      </c>
      <c r="H10" s="11">
        <f t="shared" si="2"/>
        <v>257</v>
      </c>
    </row>
    <row r="11" spans="1:8" x14ac:dyDescent="0.25">
      <c r="A11" t="str">
        <f t="shared" si="0"/>
        <v>City of Peekskill - 9</v>
      </c>
      <c r="B11" s="11">
        <v>220009</v>
      </c>
      <c r="C11" s="11">
        <v>233</v>
      </c>
      <c r="D11" s="11">
        <v>10</v>
      </c>
      <c r="E11" s="11">
        <v>2</v>
      </c>
      <c r="F11" s="11">
        <f t="shared" si="1"/>
        <v>245</v>
      </c>
      <c r="G11" s="11">
        <f t="shared" si="3"/>
        <v>85</v>
      </c>
      <c r="H11" s="11">
        <f t="shared" si="2"/>
        <v>330</v>
      </c>
    </row>
    <row r="12" spans="1:8" x14ac:dyDescent="0.25">
      <c r="A12" t="str">
        <f t="shared" si="0"/>
        <v>City of Peekskill - 10</v>
      </c>
      <c r="B12" s="11">
        <v>220010</v>
      </c>
      <c r="C12" s="11">
        <v>259</v>
      </c>
      <c r="D12" s="11">
        <v>10</v>
      </c>
      <c r="E12" s="11">
        <v>1</v>
      </c>
      <c r="F12" s="11">
        <f t="shared" si="1"/>
        <v>270</v>
      </c>
      <c r="G12" s="11">
        <f t="shared" si="3"/>
        <v>125</v>
      </c>
      <c r="H12" s="11">
        <f t="shared" si="2"/>
        <v>395</v>
      </c>
    </row>
    <row r="13" spans="1:8" x14ac:dyDescent="0.25">
      <c r="A13" t="str">
        <f t="shared" si="0"/>
        <v>City of Peekskill - 11</v>
      </c>
      <c r="B13" s="11">
        <v>220011</v>
      </c>
      <c r="C13" s="11">
        <v>291</v>
      </c>
      <c r="D13" s="11">
        <v>1</v>
      </c>
      <c r="E13" s="11">
        <v>1</v>
      </c>
      <c r="F13" s="11">
        <f t="shared" si="1"/>
        <v>293</v>
      </c>
      <c r="G13" s="11">
        <f t="shared" si="3"/>
        <v>141</v>
      </c>
      <c r="H13" s="11">
        <f t="shared" si="2"/>
        <v>434</v>
      </c>
    </row>
    <row r="14" spans="1:8" x14ac:dyDescent="0.25">
      <c r="A14" t="str">
        <f t="shared" si="0"/>
        <v>City of Peekskill - 13</v>
      </c>
      <c r="B14" s="11">
        <v>220013</v>
      </c>
      <c r="C14" s="11">
        <v>233</v>
      </c>
      <c r="D14" s="11">
        <v>14</v>
      </c>
      <c r="E14" s="11">
        <v>5</v>
      </c>
      <c r="F14" s="11">
        <f t="shared" si="1"/>
        <v>252</v>
      </c>
      <c r="G14" s="11">
        <f t="shared" si="3"/>
        <v>145</v>
      </c>
      <c r="H14" s="11">
        <f t="shared" si="2"/>
        <v>397</v>
      </c>
    </row>
    <row r="15" spans="1:8" x14ac:dyDescent="0.25">
      <c r="A15" t="str">
        <f t="shared" si="0"/>
        <v>City of Peekskill - 14</v>
      </c>
      <c r="B15" s="11">
        <v>220014</v>
      </c>
      <c r="C15" s="11">
        <v>92</v>
      </c>
      <c r="D15" s="11">
        <v>5</v>
      </c>
      <c r="E15" s="11">
        <v>0</v>
      </c>
      <c r="F15" s="11">
        <f t="shared" si="1"/>
        <v>97</v>
      </c>
      <c r="G15" s="11">
        <f t="shared" si="3"/>
        <v>55</v>
      </c>
      <c r="H15" s="11">
        <f t="shared" si="2"/>
        <v>152</v>
      </c>
    </row>
    <row r="16" spans="1:8" x14ac:dyDescent="0.25">
      <c r="A16" t="str">
        <f t="shared" si="0"/>
        <v>City of Peekskill - 15</v>
      </c>
      <c r="B16" s="11">
        <v>220015</v>
      </c>
      <c r="C16" s="11">
        <v>147</v>
      </c>
      <c r="D16" s="11">
        <v>2</v>
      </c>
      <c r="E16" s="11">
        <v>1</v>
      </c>
      <c r="F16" s="11">
        <f t="shared" si="1"/>
        <v>150</v>
      </c>
      <c r="G16" s="11">
        <f t="shared" si="3"/>
        <v>85</v>
      </c>
      <c r="H16" s="11">
        <f t="shared" si="2"/>
        <v>235</v>
      </c>
    </row>
    <row r="17" spans="1:8" x14ac:dyDescent="0.25">
      <c r="A17" t="str">
        <f t="shared" si="0"/>
        <v>City of Peekskill - 16</v>
      </c>
      <c r="B17" s="11">
        <v>220016</v>
      </c>
      <c r="C17" s="11">
        <v>295</v>
      </c>
      <c r="D17" s="11">
        <v>5</v>
      </c>
      <c r="E17" s="11">
        <v>0</v>
      </c>
      <c r="F17" s="11">
        <f t="shared" si="1"/>
        <v>300</v>
      </c>
      <c r="G17" s="11">
        <f t="shared" si="3"/>
        <v>179</v>
      </c>
      <c r="H17" s="11">
        <f t="shared" si="2"/>
        <v>479</v>
      </c>
    </row>
    <row r="18" spans="1:8" x14ac:dyDescent="0.25">
      <c r="A18" t="str">
        <f t="shared" si="0"/>
        <v>City of Peekskill - 17</v>
      </c>
      <c r="B18" s="11">
        <v>220017</v>
      </c>
      <c r="C18" s="11">
        <v>221</v>
      </c>
      <c r="D18" s="11">
        <v>1</v>
      </c>
      <c r="E18" s="11">
        <v>1</v>
      </c>
      <c r="F18" s="11">
        <f t="shared" si="1"/>
        <v>223</v>
      </c>
      <c r="G18" s="11">
        <f t="shared" si="3"/>
        <v>79</v>
      </c>
      <c r="H18" s="11">
        <f t="shared" si="2"/>
        <v>302</v>
      </c>
    </row>
    <row r="19" spans="1:8" x14ac:dyDescent="0.25">
      <c r="A19" t="str">
        <f t="shared" si="0"/>
        <v>City of Peekskill - 18</v>
      </c>
      <c r="B19" s="11">
        <v>220018</v>
      </c>
      <c r="C19" s="11">
        <v>105</v>
      </c>
      <c r="D19" s="11">
        <v>3</v>
      </c>
      <c r="E19" s="11">
        <v>2</v>
      </c>
      <c r="F19" s="11">
        <f t="shared" si="1"/>
        <v>110</v>
      </c>
      <c r="G19" s="11">
        <f t="shared" si="3"/>
        <v>37</v>
      </c>
      <c r="H19" s="11">
        <f t="shared" si="2"/>
        <v>147</v>
      </c>
    </row>
    <row r="20" spans="1:8" x14ac:dyDescent="0.25">
      <c r="A20" t="str">
        <f t="shared" si="0"/>
        <v>City of Peekskill - 19</v>
      </c>
      <c r="B20" s="11">
        <v>220019</v>
      </c>
      <c r="C20" s="11">
        <v>376</v>
      </c>
      <c r="D20" s="11">
        <v>2</v>
      </c>
      <c r="E20" s="11">
        <v>4</v>
      </c>
      <c r="F20" s="11">
        <f t="shared" si="1"/>
        <v>382</v>
      </c>
      <c r="G20" s="11">
        <f t="shared" si="3"/>
        <v>198</v>
      </c>
      <c r="H20" s="11">
        <f t="shared" si="2"/>
        <v>580</v>
      </c>
    </row>
    <row r="21" spans="1:8" x14ac:dyDescent="0.25">
      <c r="A21" t="str">
        <f t="shared" si="0"/>
        <v>City of Peekskill - 20</v>
      </c>
      <c r="B21" s="11">
        <v>220020</v>
      </c>
      <c r="C21" s="11">
        <v>63</v>
      </c>
      <c r="D21" s="11">
        <v>2</v>
      </c>
      <c r="E21" s="11">
        <v>5</v>
      </c>
      <c r="F21" s="11">
        <f t="shared" si="1"/>
        <v>70</v>
      </c>
      <c r="G21" s="11">
        <f>SUM(H21-F21)</f>
        <v>45</v>
      </c>
      <c r="H21" s="11">
        <f t="shared" si="2"/>
        <v>115</v>
      </c>
    </row>
    <row r="22" spans="1:8" x14ac:dyDescent="0.25">
      <c r="A22" t="str">
        <f t="shared" si="0"/>
        <v>City of Peekskill - 21</v>
      </c>
      <c r="B22" s="11">
        <v>220021</v>
      </c>
      <c r="C22" s="11">
        <v>201</v>
      </c>
      <c r="D22" s="11">
        <v>1</v>
      </c>
      <c r="E22" s="11">
        <v>0</v>
      </c>
      <c r="F22" s="11">
        <f t="shared" si="1"/>
        <v>202</v>
      </c>
      <c r="G22" s="11">
        <f>SUM(H22-F22)</f>
        <v>113</v>
      </c>
      <c r="H22" s="11">
        <f t="shared" si="2"/>
        <v>315</v>
      </c>
    </row>
    <row r="23" spans="1:8" x14ac:dyDescent="0.25">
      <c r="A23" t="str">
        <f t="shared" si="0"/>
        <v>City of Peekskill - 22</v>
      </c>
      <c r="B23" s="11">
        <v>220022</v>
      </c>
      <c r="C23" s="11">
        <v>171</v>
      </c>
      <c r="D23" s="11">
        <v>3</v>
      </c>
      <c r="E23" s="11">
        <v>0</v>
      </c>
      <c r="F23" s="11">
        <f t="shared" si="1"/>
        <v>174</v>
      </c>
      <c r="G23" s="11">
        <f>SUM(H23-F23)</f>
        <v>68</v>
      </c>
      <c r="H23" s="11">
        <f t="shared" si="2"/>
        <v>242</v>
      </c>
    </row>
    <row r="24" spans="1:8" ht="13.8" thickBot="1" x14ac:dyDescent="0.3">
      <c r="A24" s="18" t="str">
        <f t="shared" si="0"/>
        <v>City of Peekskill - 23</v>
      </c>
      <c r="B24" s="19">
        <v>220023</v>
      </c>
      <c r="C24" s="19">
        <v>179</v>
      </c>
      <c r="D24" s="19">
        <v>1</v>
      </c>
      <c r="E24" s="19">
        <v>1</v>
      </c>
      <c r="F24" s="19">
        <f t="shared" si="1"/>
        <v>181</v>
      </c>
      <c r="G24" s="19">
        <f>SUM(H24-F24)</f>
        <v>99</v>
      </c>
      <c r="H24" s="19">
        <f t="shared" si="2"/>
        <v>280</v>
      </c>
    </row>
    <row r="25" spans="1:8" x14ac:dyDescent="0.25">
      <c r="B25" s="11" t="s">
        <v>977</v>
      </c>
      <c r="C25" s="11">
        <f t="shared" ref="C25:H25" si="4">SUM(C3:C24)</f>
        <v>4203</v>
      </c>
      <c r="D25" s="11">
        <f t="shared" si="4"/>
        <v>100</v>
      </c>
      <c r="E25" s="11">
        <f t="shared" si="4"/>
        <v>34</v>
      </c>
      <c r="F25" s="11">
        <f t="shared" si="4"/>
        <v>4337</v>
      </c>
      <c r="G25" s="11">
        <f t="shared" si="4"/>
        <v>2034</v>
      </c>
      <c r="H25" s="11">
        <f t="shared" si="4"/>
        <v>6371</v>
      </c>
    </row>
  </sheetData>
  <pageMargins left="0" right="0" top="1.75" bottom="0.75" header="1.25" footer="0"/>
  <pageSetup orientation="landscape" horizontalDpi="300" verticalDpi="300" r:id="rId1"/>
  <headerFooter alignWithMargins="0">
    <oddHeader>&amp;L&amp;"Arial Black,Regular"2022 GENERAL&amp;C&amp;"Arial Black,Regular"&amp;16PEEKSKILL - COUNCIL MEMBER - UNEXPIRED&amp;R&amp;"Arial Black,Regular"&amp;P OF 630</oddHead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topLeftCell="A3" zoomScaleNormal="100" workbookViewId="0">
      <selection activeCell="C6" sqref="C6"/>
    </sheetView>
  </sheetViews>
  <sheetFormatPr defaultRowHeight="13.2" x14ac:dyDescent="0.25"/>
  <cols>
    <col min="1" max="1" width="19.5546875" bestFit="1" customWidth="1"/>
    <col min="3" max="5" width="7.44140625" customWidth="1"/>
  </cols>
  <sheetData>
    <row r="1" spans="1:8" ht="13.8" x14ac:dyDescent="0.3">
      <c r="A1" s="1" t="s">
        <v>663</v>
      </c>
      <c r="B1" s="2"/>
      <c r="C1" s="2" t="s">
        <v>684</v>
      </c>
      <c r="D1" s="2" t="s">
        <v>664</v>
      </c>
      <c r="E1" s="2" t="s">
        <v>982</v>
      </c>
      <c r="F1" s="3"/>
      <c r="G1" s="3"/>
      <c r="H1" s="3"/>
    </row>
    <row r="2" spans="1:8" ht="105.6" customHeight="1" thickBot="1" x14ac:dyDescent="0.3">
      <c r="A2" s="4"/>
      <c r="B2" s="5" t="s">
        <v>665</v>
      </c>
      <c r="C2" s="5" t="s">
        <v>1117</v>
      </c>
      <c r="D2" s="5" t="s">
        <v>1118</v>
      </c>
      <c r="E2" s="5" t="s">
        <v>984</v>
      </c>
      <c r="F2" s="5" t="s">
        <v>666</v>
      </c>
      <c r="G2" s="5" t="s">
        <v>667</v>
      </c>
      <c r="H2" s="5" t="s">
        <v>668</v>
      </c>
    </row>
    <row r="3" spans="1:8" x14ac:dyDescent="0.25">
      <c r="A3" t="str">
        <f t="shared" ref="A3:A16" si="0">VLOOKUP(B3,KEY,3,FALSE)</f>
        <v>City of Rye - 1</v>
      </c>
      <c r="B3" s="11">
        <v>230001</v>
      </c>
      <c r="C3" s="11">
        <v>331</v>
      </c>
      <c r="D3" s="11">
        <v>224</v>
      </c>
      <c r="E3" s="11">
        <v>0</v>
      </c>
      <c r="F3" s="11">
        <f t="shared" ref="F3:F16" si="1">SUM(C3:E3)</f>
        <v>555</v>
      </c>
      <c r="G3" s="11">
        <f>SUM(H3-F3)</f>
        <v>42</v>
      </c>
      <c r="H3" s="11">
        <f t="shared" ref="H3:H16" si="2">VLOOKUP(B3,KEY,2,FALSE)</f>
        <v>597</v>
      </c>
    </row>
    <row r="4" spans="1:8" x14ac:dyDescent="0.25">
      <c r="A4" t="str">
        <f t="shared" si="0"/>
        <v>City of Rye - 2</v>
      </c>
      <c r="B4" s="11">
        <v>230002</v>
      </c>
      <c r="C4" s="11">
        <v>229</v>
      </c>
      <c r="D4" s="11">
        <v>168</v>
      </c>
      <c r="E4" s="11">
        <v>0</v>
      </c>
      <c r="F4" s="11">
        <f t="shared" si="1"/>
        <v>397</v>
      </c>
      <c r="G4" s="11">
        <f t="shared" ref="G4:G16" si="3">SUM(H4-F4)</f>
        <v>34</v>
      </c>
      <c r="H4" s="11">
        <f t="shared" si="2"/>
        <v>431</v>
      </c>
    </row>
    <row r="5" spans="1:8" x14ac:dyDescent="0.25">
      <c r="A5" t="str">
        <f t="shared" si="0"/>
        <v>City of Rye - 3</v>
      </c>
      <c r="B5" s="11">
        <v>230003</v>
      </c>
      <c r="C5" s="11">
        <v>170</v>
      </c>
      <c r="D5" s="11">
        <v>175</v>
      </c>
      <c r="E5" s="11">
        <v>0</v>
      </c>
      <c r="F5" s="11">
        <f t="shared" si="1"/>
        <v>345</v>
      </c>
      <c r="G5" s="11">
        <f t="shared" si="3"/>
        <v>26</v>
      </c>
      <c r="H5" s="11">
        <f t="shared" si="2"/>
        <v>371</v>
      </c>
    </row>
    <row r="6" spans="1:8" x14ac:dyDescent="0.25">
      <c r="A6" t="str">
        <f t="shared" si="0"/>
        <v>City of Rye - 4</v>
      </c>
      <c r="B6" s="11">
        <v>230004</v>
      </c>
      <c r="C6" s="11">
        <v>193</v>
      </c>
      <c r="D6" s="11">
        <v>196</v>
      </c>
      <c r="E6" s="11">
        <v>0</v>
      </c>
      <c r="F6" s="11">
        <f t="shared" si="1"/>
        <v>389</v>
      </c>
      <c r="G6" s="11">
        <f t="shared" si="3"/>
        <v>35</v>
      </c>
      <c r="H6" s="11">
        <f t="shared" si="2"/>
        <v>424</v>
      </c>
    </row>
    <row r="7" spans="1:8" x14ac:dyDescent="0.25">
      <c r="A7" t="str">
        <f t="shared" si="0"/>
        <v>City of Rye - 5</v>
      </c>
      <c r="B7" s="11">
        <v>230005</v>
      </c>
      <c r="C7" s="11">
        <v>154</v>
      </c>
      <c r="D7" s="11">
        <v>221</v>
      </c>
      <c r="E7" s="11">
        <v>0</v>
      </c>
      <c r="F7" s="11">
        <f t="shared" si="1"/>
        <v>375</v>
      </c>
      <c r="G7" s="11">
        <f t="shared" si="3"/>
        <v>31</v>
      </c>
      <c r="H7" s="11">
        <f t="shared" si="2"/>
        <v>406</v>
      </c>
    </row>
    <row r="8" spans="1:8" x14ac:dyDescent="0.25">
      <c r="A8" t="str">
        <f t="shared" si="0"/>
        <v>City of Rye - 6</v>
      </c>
      <c r="B8" s="11">
        <v>230006</v>
      </c>
      <c r="C8" s="11">
        <v>238</v>
      </c>
      <c r="D8" s="11">
        <v>182</v>
      </c>
      <c r="E8" s="11">
        <v>1</v>
      </c>
      <c r="F8" s="11">
        <f t="shared" si="1"/>
        <v>421</v>
      </c>
      <c r="G8" s="11">
        <f t="shared" si="3"/>
        <v>29</v>
      </c>
      <c r="H8" s="11">
        <f t="shared" si="2"/>
        <v>450</v>
      </c>
    </row>
    <row r="9" spans="1:8" x14ac:dyDescent="0.25">
      <c r="A9" t="str">
        <f t="shared" si="0"/>
        <v>City of Rye - 7</v>
      </c>
      <c r="B9" s="11">
        <v>230007</v>
      </c>
      <c r="C9" s="11">
        <v>234</v>
      </c>
      <c r="D9" s="11">
        <v>273</v>
      </c>
      <c r="E9" s="11">
        <v>0</v>
      </c>
      <c r="F9" s="11">
        <f t="shared" si="1"/>
        <v>507</v>
      </c>
      <c r="G9" s="11">
        <f t="shared" si="3"/>
        <v>40</v>
      </c>
      <c r="H9" s="11">
        <f t="shared" si="2"/>
        <v>547</v>
      </c>
    </row>
    <row r="10" spans="1:8" x14ac:dyDescent="0.25">
      <c r="A10" t="str">
        <f t="shared" si="0"/>
        <v>City of Rye - 8</v>
      </c>
      <c r="B10" s="11">
        <v>230008</v>
      </c>
      <c r="C10" s="11">
        <v>284</v>
      </c>
      <c r="D10" s="11">
        <v>240</v>
      </c>
      <c r="E10" s="11">
        <v>2</v>
      </c>
      <c r="F10" s="11">
        <f t="shared" si="1"/>
        <v>526</v>
      </c>
      <c r="G10" s="11">
        <f t="shared" si="3"/>
        <v>49</v>
      </c>
      <c r="H10" s="11">
        <f t="shared" si="2"/>
        <v>575</v>
      </c>
    </row>
    <row r="11" spans="1:8" x14ac:dyDescent="0.25">
      <c r="A11" t="str">
        <f t="shared" si="0"/>
        <v>City of Rye - 9</v>
      </c>
      <c r="B11" s="11">
        <v>230009</v>
      </c>
      <c r="C11" s="11">
        <v>337</v>
      </c>
      <c r="D11" s="11">
        <v>347</v>
      </c>
      <c r="E11" s="11">
        <v>0</v>
      </c>
      <c r="F11" s="11">
        <f t="shared" si="1"/>
        <v>684</v>
      </c>
      <c r="G11" s="11">
        <f t="shared" si="3"/>
        <v>43</v>
      </c>
      <c r="H11" s="11">
        <f t="shared" si="2"/>
        <v>727</v>
      </c>
    </row>
    <row r="12" spans="1:8" x14ac:dyDescent="0.25">
      <c r="A12" t="str">
        <f t="shared" si="0"/>
        <v>City of Rye - 10</v>
      </c>
      <c r="B12" s="11">
        <v>230010</v>
      </c>
      <c r="C12" s="11">
        <v>218</v>
      </c>
      <c r="D12" s="11">
        <v>216</v>
      </c>
      <c r="E12" s="11">
        <v>0</v>
      </c>
      <c r="F12" s="11">
        <f t="shared" si="1"/>
        <v>434</v>
      </c>
      <c r="G12" s="11">
        <f t="shared" si="3"/>
        <v>30</v>
      </c>
      <c r="H12" s="11">
        <f t="shared" si="2"/>
        <v>464</v>
      </c>
    </row>
    <row r="13" spans="1:8" x14ac:dyDescent="0.25">
      <c r="A13" t="str">
        <f t="shared" si="0"/>
        <v>City of Rye - 11</v>
      </c>
      <c r="B13" s="11">
        <v>230011</v>
      </c>
      <c r="C13" s="11">
        <v>178</v>
      </c>
      <c r="D13" s="11">
        <v>229</v>
      </c>
      <c r="E13" s="11">
        <v>0</v>
      </c>
      <c r="F13" s="11">
        <f t="shared" si="1"/>
        <v>407</v>
      </c>
      <c r="G13" s="11">
        <f t="shared" si="3"/>
        <v>28</v>
      </c>
      <c r="H13" s="11">
        <f t="shared" si="2"/>
        <v>435</v>
      </c>
    </row>
    <row r="14" spans="1:8" x14ac:dyDescent="0.25">
      <c r="A14" t="str">
        <f t="shared" si="0"/>
        <v>City of Rye - 12</v>
      </c>
      <c r="B14" s="11">
        <v>230012</v>
      </c>
      <c r="C14" s="11">
        <v>237</v>
      </c>
      <c r="D14" s="11">
        <v>153</v>
      </c>
      <c r="E14" s="11">
        <v>0</v>
      </c>
      <c r="F14" s="11">
        <f t="shared" si="1"/>
        <v>390</v>
      </c>
      <c r="G14" s="11">
        <f t="shared" si="3"/>
        <v>18</v>
      </c>
      <c r="H14" s="11">
        <f t="shared" si="2"/>
        <v>408</v>
      </c>
    </row>
    <row r="15" spans="1:8" x14ac:dyDescent="0.25">
      <c r="A15" t="str">
        <f t="shared" si="0"/>
        <v>City of Rye - 13</v>
      </c>
      <c r="B15" s="11">
        <v>230013</v>
      </c>
      <c r="C15" s="11">
        <v>241</v>
      </c>
      <c r="D15" s="11">
        <v>258</v>
      </c>
      <c r="E15" s="11">
        <v>0</v>
      </c>
      <c r="F15" s="11">
        <f t="shared" si="1"/>
        <v>499</v>
      </c>
      <c r="G15" s="11">
        <f t="shared" si="3"/>
        <v>22</v>
      </c>
      <c r="H15" s="11">
        <f t="shared" si="2"/>
        <v>521</v>
      </c>
    </row>
    <row r="16" spans="1:8" ht="13.8" thickBot="1" x14ac:dyDescent="0.3">
      <c r="A16" s="18" t="str">
        <f t="shared" si="0"/>
        <v>City of Rye - 14</v>
      </c>
      <c r="B16" s="19">
        <v>230014</v>
      </c>
      <c r="C16" s="19">
        <v>190</v>
      </c>
      <c r="D16" s="19">
        <v>213</v>
      </c>
      <c r="E16" s="19">
        <v>0</v>
      </c>
      <c r="F16" s="19">
        <f t="shared" si="1"/>
        <v>403</v>
      </c>
      <c r="G16" s="19">
        <f t="shared" si="3"/>
        <v>32</v>
      </c>
      <c r="H16" s="19">
        <f t="shared" si="2"/>
        <v>435</v>
      </c>
    </row>
    <row r="17" spans="2:8" x14ac:dyDescent="0.25">
      <c r="B17" s="11" t="s">
        <v>977</v>
      </c>
      <c r="C17" s="11">
        <f t="shared" ref="C17:H17" si="4">SUM(C3:C16)</f>
        <v>3234</v>
      </c>
      <c r="D17" s="11">
        <f t="shared" si="4"/>
        <v>3095</v>
      </c>
      <c r="E17" s="11">
        <f t="shared" si="4"/>
        <v>3</v>
      </c>
      <c r="F17" s="11">
        <f t="shared" si="4"/>
        <v>6332</v>
      </c>
      <c r="G17" s="11">
        <f t="shared" si="4"/>
        <v>459</v>
      </c>
      <c r="H17" s="11">
        <f t="shared" si="4"/>
        <v>6791</v>
      </c>
    </row>
  </sheetData>
  <pageMargins left="0" right="0" top="1.75" bottom="0.75" header="1.25" footer="0"/>
  <pageSetup orientation="landscape" horizontalDpi="300" verticalDpi="300" r:id="rId1"/>
  <headerFooter alignWithMargins="0">
    <oddHeader>&amp;L&amp;"Arial Black,Regular"2022 GENERAL&amp;C&amp;"Arial Black,Regular"&amp;16RYE CITY - COUNCIL MEMBER - UNEXPIRED&amp;R&amp;"Arial Black,Regular"&amp;P OF 630</oddHead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1"/>
  <sheetViews>
    <sheetView topLeftCell="A220" zoomScaleNormal="100" workbookViewId="0">
      <selection activeCell="C6" sqref="C6"/>
    </sheetView>
  </sheetViews>
  <sheetFormatPr defaultRowHeight="13.2" x14ac:dyDescent="0.25"/>
  <cols>
    <col min="1" max="1" width="27.88671875" bestFit="1" customWidth="1"/>
    <col min="3" max="5" width="7.44140625" customWidth="1"/>
  </cols>
  <sheetData>
    <row r="1" spans="1:8" ht="13.8" x14ac:dyDescent="0.3">
      <c r="A1" s="1" t="s">
        <v>663</v>
      </c>
      <c r="B1" s="2"/>
      <c r="C1" s="2" t="s">
        <v>684</v>
      </c>
      <c r="D1" s="2" t="s">
        <v>1070</v>
      </c>
      <c r="E1" s="2" t="s">
        <v>982</v>
      </c>
      <c r="F1" s="3"/>
      <c r="G1" s="3"/>
      <c r="H1" s="3"/>
    </row>
    <row r="2" spans="1:8" ht="89.4" customHeight="1" thickBot="1" x14ac:dyDescent="0.3">
      <c r="A2" s="4"/>
      <c r="B2" s="5" t="s">
        <v>665</v>
      </c>
      <c r="C2" s="5" t="s">
        <v>1119</v>
      </c>
      <c r="D2" s="5" t="s">
        <v>1119</v>
      </c>
      <c r="E2" s="5" t="s">
        <v>984</v>
      </c>
      <c r="F2" s="5" t="s">
        <v>666</v>
      </c>
      <c r="G2" s="5" t="s">
        <v>667</v>
      </c>
      <c r="H2" s="5" t="s">
        <v>668</v>
      </c>
    </row>
    <row r="3" spans="1:8" x14ac:dyDescent="0.25">
      <c r="A3" t="str">
        <f t="shared" ref="A3:A69" si="0">VLOOKUP(B3,KEY,3,FALSE)</f>
        <v>City of Yonkers Ward 1 ED 1</v>
      </c>
      <c r="B3" s="11">
        <v>250101</v>
      </c>
      <c r="C3" s="11">
        <v>307</v>
      </c>
      <c r="D3" s="11">
        <v>4</v>
      </c>
      <c r="E3" s="11">
        <v>2</v>
      </c>
      <c r="F3" s="11">
        <f t="shared" ref="F3:F23" si="1">SUM(C3:E3)</f>
        <v>313</v>
      </c>
      <c r="G3" s="11">
        <f>SUM(H3-F3)</f>
        <v>71</v>
      </c>
      <c r="H3" s="11">
        <f t="shared" ref="H3:H23" si="2">VLOOKUP(B3,KEY,2,FALSE)</f>
        <v>384</v>
      </c>
    </row>
    <row r="4" spans="1:8" x14ac:dyDescent="0.25">
      <c r="A4" t="str">
        <f t="shared" si="0"/>
        <v>City of Yonkers Ward 1 ED 2</v>
      </c>
      <c r="B4" s="11">
        <v>250102</v>
      </c>
      <c r="C4" s="11">
        <v>80</v>
      </c>
      <c r="D4" s="11">
        <v>4</v>
      </c>
      <c r="E4" s="11">
        <v>0</v>
      </c>
      <c r="F4" s="11">
        <f t="shared" si="1"/>
        <v>84</v>
      </c>
      <c r="G4" s="11">
        <f t="shared" ref="G4:G21" si="3">SUM(H4-F4)</f>
        <v>27</v>
      </c>
      <c r="H4" s="11">
        <f t="shared" si="2"/>
        <v>111</v>
      </c>
    </row>
    <row r="5" spans="1:8" x14ac:dyDescent="0.25">
      <c r="A5" t="str">
        <f t="shared" si="0"/>
        <v>City of Yonkers Ward 1 ED 3</v>
      </c>
      <c r="B5" s="11">
        <v>250103</v>
      </c>
      <c r="C5" s="11">
        <v>15</v>
      </c>
      <c r="D5" s="11">
        <v>2</v>
      </c>
      <c r="E5" s="11">
        <v>0</v>
      </c>
      <c r="F5" s="11">
        <f t="shared" si="1"/>
        <v>17</v>
      </c>
      <c r="G5" s="11">
        <f t="shared" si="3"/>
        <v>7</v>
      </c>
      <c r="H5" s="11">
        <f t="shared" si="2"/>
        <v>24</v>
      </c>
    </row>
    <row r="6" spans="1:8" x14ac:dyDescent="0.25">
      <c r="A6" t="str">
        <f t="shared" si="0"/>
        <v>City of Yonkers Ward 1 ED 4</v>
      </c>
      <c r="B6" s="11">
        <v>250104</v>
      </c>
      <c r="C6" s="11">
        <v>17</v>
      </c>
      <c r="D6" s="11">
        <v>0</v>
      </c>
      <c r="E6" s="11">
        <v>0</v>
      </c>
      <c r="F6" s="11">
        <f t="shared" si="1"/>
        <v>17</v>
      </c>
      <c r="G6" s="11">
        <f t="shared" si="3"/>
        <v>7</v>
      </c>
      <c r="H6" s="11">
        <f t="shared" si="2"/>
        <v>24</v>
      </c>
    </row>
    <row r="7" spans="1:8" x14ac:dyDescent="0.25">
      <c r="A7" t="str">
        <f t="shared" si="0"/>
        <v>City of Yonkers Ward 1 ED 5</v>
      </c>
      <c r="B7" s="11">
        <v>250105</v>
      </c>
      <c r="C7" s="11">
        <v>178</v>
      </c>
      <c r="D7" s="11">
        <v>0</v>
      </c>
      <c r="E7" s="11">
        <v>1</v>
      </c>
      <c r="F7" s="11">
        <f t="shared" si="1"/>
        <v>179</v>
      </c>
      <c r="G7" s="11">
        <f t="shared" si="3"/>
        <v>61</v>
      </c>
      <c r="H7" s="11">
        <f t="shared" si="2"/>
        <v>240</v>
      </c>
    </row>
    <row r="8" spans="1:8" x14ac:dyDescent="0.25">
      <c r="A8" t="str">
        <f t="shared" si="0"/>
        <v>City of Yonkers Ward 1 ED 6</v>
      </c>
      <c r="B8" s="11">
        <v>250106</v>
      </c>
      <c r="C8" s="11">
        <v>89</v>
      </c>
      <c r="D8" s="11">
        <v>0</v>
      </c>
      <c r="E8" s="11">
        <v>0</v>
      </c>
      <c r="F8" s="11">
        <f t="shared" si="1"/>
        <v>89</v>
      </c>
      <c r="G8" s="11">
        <f t="shared" si="3"/>
        <v>37</v>
      </c>
      <c r="H8" s="11">
        <f t="shared" si="2"/>
        <v>126</v>
      </c>
    </row>
    <row r="9" spans="1:8" x14ac:dyDescent="0.25">
      <c r="A9" t="str">
        <f t="shared" si="0"/>
        <v>City of Yonkers Ward 1 ED 7</v>
      </c>
      <c r="B9" s="11">
        <v>250107</v>
      </c>
      <c r="C9" s="11">
        <v>172</v>
      </c>
      <c r="D9" s="11">
        <v>4</v>
      </c>
      <c r="E9" s="11">
        <v>0</v>
      </c>
      <c r="F9" s="11">
        <f t="shared" si="1"/>
        <v>176</v>
      </c>
      <c r="G9" s="11">
        <f t="shared" si="3"/>
        <v>33</v>
      </c>
      <c r="H9" s="11">
        <f t="shared" si="2"/>
        <v>209</v>
      </c>
    </row>
    <row r="10" spans="1:8" x14ac:dyDescent="0.25">
      <c r="A10" t="str">
        <f t="shared" si="0"/>
        <v>City of Yonkers Ward 1 ED 8</v>
      </c>
      <c r="B10" s="11">
        <v>250108</v>
      </c>
      <c r="C10" s="11">
        <v>200</v>
      </c>
      <c r="D10" s="11">
        <v>0</v>
      </c>
      <c r="E10" s="11">
        <v>0</v>
      </c>
      <c r="F10" s="11">
        <f t="shared" si="1"/>
        <v>200</v>
      </c>
      <c r="G10" s="11">
        <f t="shared" si="3"/>
        <v>45</v>
      </c>
      <c r="H10" s="11">
        <f t="shared" si="2"/>
        <v>245</v>
      </c>
    </row>
    <row r="11" spans="1:8" x14ac:dyDescent="0.25">
      <c r="A11" t="str">
        <f t="shared" si="0"/>
        <v>City of Yonkers Ward 1 ED 9</v>
      </c>
      <c r="B11" s="11">
        <v>250109</v>
      </c>
      <c r="C11" s="11">
        <v>80</v>
      </c>
      <c r="D11" s="11">
        <v>2</v>
      </c>
      <c r="E11" s="11">
        <v>0</v>
      </c>
      <c r="F11" s="11">
        <f t="shared" si="1"/>
        <v>82</v>
      </c>
      <c r="G11" s="11">
        <f t="shared" si="3"/>
        <v>17</v>
      </c>
      <c r="H11" s="11">
        <f t="shared" si="2"/>
        <v>99</v>
      </c>
    </row>
    <row r="12" spans="1:8" x14ac:dyDescent="0.25">
      <c r="A12" t="str">
        <f t="shared" si="0"/>
        <v>City of Yonkers Ward 1 ED 10</v>
      </c>
      <c r="B12" s="11">
        <v>250110</v>
      </c>
      <c r="C12" s="11">
        <v>132</v>
      </c>
      <c r="D12" s="11">
        <v>4</v>
      </c>
      <c r="E12" s="11">
        <v>0</v>
      </c>
      <c r="F12" s="11">
        <f t="shared" si="1"/>
        <v>136</v>
      </c>
      <c r="G12" s="11">
        <f t="shared" si="3"/>
        <v>33</v>
      </c>
      <c r="H12" s="11">
        <f t="shared" si="2"/>
        <v>169</v>
      </c>
    </row>
    <row r="13" spans="1:8" x14ac:dyDescent="0.25">
      <c r="A13" t="str">
        <f t="shared" si="0"/>
        <v>City of Yonkers Ward 1 ED 11</v>
      </c>
      <c r="B13" s="11">
        <v>250111</v>
      </c>
      <c r="C13" s="11">
        <v>238</v>
      </c>
      <c r="D13" s="11">
        <v>0</v>
      </c>
      <c r="E13" s="11">
        <v>0</v>
      </c>
      <c r="F13" s="11">
        <f t="shared" si="1"/>
        <v>238</v>
      </c>
      <c r="G13" s="11">
        <f t="shared" si="3"/>
        <v>54</v>
      </c>
      <c r="H13" s="11">
        <f t="shared" si="2"/>
        <v>292</v>
      </c>
    </row>
    <row r="14" spans="1:8" x14ac:dyDescent="0.25">
      <c r="A14" t="str">
        <f t="shared" si="0"/>
        <v>City of Yonkers Ward 1 ED 12</v>
      </c>
      <c r="B14" s="11">
        <v>250112</v>
      </c>
      <c r="C14" s="11">
        <v>138</v>
      </c>
      <c r="D14" s="11">
        <v>1</v>
      </c>
      <c r="E14" s="11">
        <v>0</v>
      </c>
      <c r="F14" s="11">
        <f t="shared" si="1"/>
        <v>139</v>
      </c>
      <c r="G14" s="11">
        <f t="shared" si="3"/>
        <v>47</v>
      </c>
      <c r="H14" s="11">
        <f t="shared" si="2"/>
        <v>186</v>
      </c>
    </row>
    <row r="15" spans="1:8" x14ac:dyDescent="0.25">
      <c r="A15" t="str">
        <f t="shared" si="0"/>
        <v>City of Yonkers Ward 1 ED 18</v>
      </c>
      <c r="B15" s="11">
        <v>250118</v>
      </c>
      <c r="C15" s="11">
        <v>138</v>
      </c>
      <c r="D15" s="11">
        <v>4</v>
      </c>
      <c r="E15" s="11">
        <v>0</v>
      </c>
      <c r="F15" s="11">
        <f t="shared" si="1"/>
        <v>142</v>
      </c>
      <c r="G15" s="11">
        <f t="shared" si="3"/>
        <v>53</v>
      </c>
      <c r="H15" s="11">
        <f t="shared" si="2"/>
        <v>195</v>
      </c>
    </row>
    <row r="16" spans="1:8" x14ac:dyDescent="0.25">
      <c r="A16" t="str">
        <f t="shared" si="0"/>
        <v>City of Yonkers Ward 1 ED 22</v>
      </c>
      <c r="B16" s="11">
        <v>250122</v>
      </c>
      <c r="C16" s="11">
        <v>111</v>
      </c>
      <c r="D16" s="11">
        <v>6</v>
      </c>
      <c r="E16" s="11">
        <v>0</v>
      </c>
      <c r="F16" s="11">
        <f t="shared" si="1"/>
        <v>117</v>
      </c>
      <c r="G16" s="11">
        <f t="shared" si="3"/>
        <v>31</v>
      </c>
      <c r="H16" s="11">
        <f t="shared" si="2"/>
        <v>148</v>
      </c>
    </row>
    <row r="17" spans="1:8" ht="13.8" thickBot="1" x14ac:dyDescent="0.3">
      <c r="A17" s="18" t="str">
        <f t="shared" si="0"/>
        <v>City of Yonkers Ward 1 ED 26</v>
      </c>
      <c r="B17" s="19">
        <v>250126</v>
      </c>
      <c r="C17" s="19">
        <v>56</v>
      </c>
      <c r="D17" s="19">
        <v>3</v>
      </c>
      <c r="E17" s="19">
        <v>0</v>
      </c>
      <c r="F17" s="19">
        <f t="shared" si="1"/>
        <v>59</v>
      </c>
      <c r="G17" s="19">
        <f t="shared" si="3"/>
        <v>40</v>
      </c>
      <c r="H17" s="19">
        <f t="shared" si="2"/>
        <v>99</v>
      </c>
    </row>
    <row r="18" spans="1:8" x14ac:dyDescent="0.25">
      <c r="B18" s="11" t="s">
        <v>977</v>
      </c>
      <c r="C18" s="11">
        <f t="shared" ref="C18:H18" si="4">SUM(C3:C17)</f>
        <v>1951</v>
      </c>
      <c r="D18" s="11">
        <f t="shared" si="4"/>
        <v>34</v>
      </c>
      <c r="E18" s="11">
        <f t="shared" si="4"/>
        <v>3</v>
      </c>
      <c r="F18" s="11">
        <f t="shared" si="4"/>
        <v>1988</v>
      </c>
      <c r="G18" s="11">
        <f t="shared" si="4"/>
        <v>563</v>
      </c>
      <c r="H18" s="11">
        <f t="shared" si="4"/>
        <v>2551</v>
      </c>
    </row>
    <row r="19" spans="1:8" x14ac:dyDescent="0.25">
      <c r="A19" t="str">
        <f t="shared" si="0"/>
        <v>City of Yonkers Ward 2 ED 1</v>
      </c>
      <c r="B19" s="11">
        <v>250201</v>
      </c>
      <c r="C19" s="11">
        <v>129</v>
      </c>
      <c r="D19" s="11">
        <v>8</v>
      </c>
      <c r="E19" s="11">
        <v>0</v>
      </c>
      <c r="F19" s="11">
        <f t="shared" si="1"/>
        <v>137</v>
      </c>
      <c r="G19" s="11">
        <f t="shared" si="3"/>
        <v>149</v>
      </c>
      <c r="H19" s="11">
        <f t="shared" si="2"/>
        <v>286</v>
      </c>
    </row>
    <row r="20" spans="1:8" x14ac:dyDescent="0.25">
      <c r="A20" t="str">
        <f t="shared" si="0"/>
        <v>City of Yonkers Ward 2 ED 2</v>
      </c>
      <c r="B20" s="11">
        <v>250202</v>
      </c>
      <c r="C20" s="11">
        <v>162</v>
      </c>
      <c r="D20" s="11">
        <v>7</v>
      </c>
      <c r="E20" s="11">
        <v>3</v>
      </c>
      <c r="F20" s="11">
        <f t="shared" si="1"/>
        <v>172</v>
      </c>
      <c r="G20" s="11">
        <f t="shared" si="3"/>
        <v>161</v>
      </c>
      <c r="H20" s="11">
        <f t="shared" si="2"/>
        <v>333</v>
      </c>
    </row>
    <row r="21" spans="1:8" x14ac:dyDescent="0.25">
      <c r="A21" t="str">
        <f t="shared" si="0"/>
        <v>City of Yonkers Ward 2 ED 3</v>
      </c>
      <c r="B21" s="11">
        <v>250203</v>
      </c>
      <c r="C21" s="11">
        <v>199</v>
      </c>
      <c r="D21" s="11">
        <v>7</v>
      </c>
      <c r="E21" s="11">
        <v>3</v>
      </c>
      <c r="F21" s="11">
        <f t="shared" si="1"/>
        <v>209</v>
      </c>
      <c r="G21" s="11">
        <f t="shared" si="3"/>
        <v>219</v>
      </c>
      <c r="H21" s="11">
        <f t="shared" si="2"/>
        <v>428</v>
      </c>
    </row>
    <row r="22" spans="1:8" x14ac:dyDescent="0.25">
      <c r="A22" t="str">
        <f t="shared" si="0"/>
        <v>City of Yonkers Ward 2 ED 4</v>
      </c>
      <c r="B22" s="11">
        <v>250204</v>
      </c>
      <c r="C22" s="11">
        <v>68</v>
      </c>
      <c r="D22" s="11">
        <v>5</v>
      </c>
      <c r="E22" s="11">
        <v>1</v>
      </c>
      <c r="F22" s="11">
        <f t="shared" si="1"/>
        <v>74</v>
      </c>
      <c r="G22" s="11">
        <f>SUM(H22-F22)</f>
        <v>101</v>
      </c>
      <c r="H22" s="11">
        <f t="shared" si="2"/>
        <v>175</v>
      </c>
    </row>
    <row r="23" spans="1:8" x14ac:dyDescent="0.25">
      <c r="A23" t="str">
        <f t="shared" si="0"/>
        <v>City of Yonkers Ward 2 ED 5</v>
      </c>
      <c r="B23" s="11">
        <v>250205</v>
      </c>
      <c r="C23" s="11">
        <v>124</v>
      </c>
      <c r="D23" s="11">
        <v>9</v>
      </c>
      <c r="E23" s="11">
        <v>2</v>
      </c>
      <c r="F23" s="11">
        <f t="shared" si="1"/>
        <v>135</v>
      </c>
      <c r="G23" s="11">
        <f>SUM(H23-F23)</f>
        <v>211</v>
      </c>
      <c r="H23" s="11">
        <f t="shared" si="2"/>
        <v>346</v>
      </c>
    </row>
    <row r="24" spans="1:8" x14ac:dyDescent="0.25">
      <c r="A24" t="str">
        <f t="shared" si="0"/>
        <v>City of Yonkers Ward 2 ED 6</v>
      </c>
      <c r="B24" s="11">
        <v>250206</v>
      </c>
      <c r="C24" s="11">
        <v>122</v>
      </c>
      <c r="D24" s="11">
        <v>7</v>
      </c>
      <c r="E24" s="11">
        <v>0</v>
      </c>
      <c r="F24" s="11">
        <f t="shared" ref="F24:F90" si="5">SUM(C24:E24)</f>
        <v>129</v>
      </c>
      <c r="G24" s="11">
        <f t="shared" ref="G24:G90" si="6">SUM(H24-F24)</f>
        <v>80</v>
      </c>
      <c r="H24" s="11">
        <f t="shared" ref="H24:H90" si="7">VLOOKUP(B24,KEY,2,FALSE)</f>
        <v>209</v>
      </c>
    </row>
    <row r="25" spans="1:8" x14ac:dyDescent="0.25">
      <c r="A25" t="str">
        <f t="shared" si="0"/>
        <v>City of Yonkers Ward 2 ED 7</v>
      </c>
      <c r="B25" s="11">
        <v>250207</v>
      </c>
      <c r="C25" s="11">
        <v>139</v>
      </c>
      <c r="D25" s="11">
        <v>5</v>
      </c>
      <c r="E25" s="11">
        <v>0</v>
      </c>
      <c r="F25" s="11">
        <f t="shared" si="5"/>
        <v>144</v>
      </c>
      <c r="G25" s="11">
        <f t="shared" si="6"/>
        <v>64</v>
      </c>
      <c r="H25" s="11">
        <f t="shared" si="7"/>
        <v>208</v>
      </c>
    </row>
    <row r="26" spans="1:8" x14ac:dyDescent="0.25">
      <c r="A26" t="str">
        <f t="shared" si="0"/>
        <v>City of Yonkers Ward 2 ED 8</v>
      </c>
      <c r="B26" s="11">
        <v>250208</v>
      </c>
      <c r="C26" s="11">
        <v>55</v>
      </c>
      <c r="D26" s="11">
        <v>5</v>
      </c>
      <c r="E26" s="11">
        <v>4</v>
      </c>
      <c r="F26" s="11">
        <f t="shared" si="5"/>
        <v>64</v>
      </c>
      <c r="G26" s="11">
        <f t="shared" si="6"/>
        <v>28</v>
      </c>
      <c r="H26" s="11">
        <f t="shared" si="7"/>
        <v>92</v>
      </c>
    </row>
    <row r="27" spans="1:8" x14ac:dyDescent="0.25">
      <c r="A27" t="str">
        <f t="shared" si="0"/>
        <v>City of Yonkers Ward 2 ED 9</v>
      </c>
      <c r="B27" s="11">
        <v>250209</v>
      </c>
      <c r="C27" s="11">
        <v>144</v>
      </c>
      <c r="D27" s="11">
        <v>4</v>
      </c>
      <c r="E27" s="11">
        <v>2</v>
      </c>
      <c r="F27" s="11">
        <f t="shared" si="5"/>
        <v>150</v>
      </c>
      <c r="G27" s="11">
        <f t="shared" si="6"/>
        <v>142</v>
      </c>
      <c r="H27" s="11">
        <f t="shared" si="7"/>
        <v>292</v>
      </c>
    </row>
    <row r="28" spans="1:8" x14ac:dyDescent="0.25">
      <c r="A28" t="str">
        <f t="shared" si="0"/>
        <v>City of Yonkers Ward 2 ED 10</v>
      </c>
      <c r="B28" s="11">
        <v>250210</v>
      </c>
      <c r="C28" s="11">
        <v>67</v>
      </c>
      <c r="D28" s="11">
        <v>6</v>
      </c>
      <c r="E28" s="11">
        <v>1</v>
      </c>
      <c r="F28" s="11">
        <f t="shared" si="5"/>
        <v>74</v>
      </c>
      <c r="G28" s="11">
        <f t="shared" si="6"/>
        <v>53</v>
      </c>
      <c r="H28" s="11">
        <f t="shared" si="7"/>
        <v>127</v>
      </c>
    </row>
    <row r="29" spans="1:8" x14ac:dyDescent="0.25">
      <c r="A29" t="str">
        <f t="shared" si="0"/>
        <v>City of Yonkers Ward 2 ED 11</v>
      </c>
      <c r="B29" s="11">
        <v>250211</v>
      </c>
      <c r="C29" s="11">
        <v>271</v>
      </c>
      <c r="D29" s="11">
        <v>22</v>
      </c>
      <c r="E29" s="11">
        <v>3</v>
      </c>
      <c r="F29" s="11">
        <f t="shared" si="5"/>
        <v>296</v>
      </c>
      <c r="G29" s="11">
        <f t="shared" si="6"/>
        <v>207</v>
      </c>
      <c r="H29" s="11">
        <f t="shared" si="7"/>
        <v>503</v>
      </c>
    </row>
    <row r="30" spans="1:8" x14ac:dyDescent="0.25">
      <c r="A30" t="str">
        <f t="shared" si="0"/>
        <v>City of Yonkers Ward 2 ED 12</v>
      </c>
      <c r="B30" s="11">
        <v>250212</v>
      </c>
      <c r="C30" s="11">
        <v>172</v>
      </c>
      <c r="D30" s="11">
        <v>18</v>
      </c>
      <c r="E30" s="11">
        <v>2</v>
      </c>
      <c r="F30" s="11">
        <f t="shared" si="5"/>
        <v>192</v>
      </c>
      <c r="G30" s="11">
        <f t="shared" si="6"/>
        <v>213</v>
      </c>
      <c r="H30" s="11">
        <f t="shared" si="7"/>
        <v>405</v>
      </c>
    </row>
    <row r="31" spans="1:8" x14ac:dyDescent="0.25">
      <c r="A31" t="str">
        <f t="shared" si="0"/>
        <v>City of Yonkers Ward 2 ED 13</v>
      </c>
      <c r="B31" s="11">
        <v>250213</v>
      </c>
      <c r="C31" s="11">
        <v>117</v>
      </c>
      <c r="D31" s="11">
        <v>4</v>
      </c>
      <c r="E31" s="11">
        <v>1</v>
      </c>
      <c r="F31" s="11">
        <f t="shared" si="5"/>
        <v>122</v>
      </c>
      <c r="G31" s="11">
        <f t="shared" si="6"/>
        <v>82</v>
      </c>
      <c r="H31" s="11">
        <f t="shared" si="7"/>
        <v>204</v>
      </c>
    </row>
    <row r="32" spans="1:8" x14ac:dyDescent="0.25">
      <c r="A32" t="str">
        <f t="shared" si="0"/>
        <v>City of Yonkers Ward 2 ED 14</v>
      </c>
      <c r="B32" s="11">
        <v>250214</v>
      </c>
      <c r="C32" s="11">
        <v>44</v>
      </c>
      <c r="D32" s="11">
        <v>1</v>
      </c>
      <c r="E32" s="11">
        <v>1</v>
      </c>
      <c r="F32" s="11">
        <f t="shared" si="5"/>
        <v>46</v>
      </c>
      <c r="G32" s="11">
        <f t="shared" si="6"/>
        <v>48</v>
      </c>
      <c r="H32" s="11">
        <f t="shared" si="7"/>
        <v>94</v>
      </c>
    </row>
    <row r="33" spans="1:8" x14ac:dyDescent="0.25">
      <c r="A33" t="str">
        <f t="shared" si="0"/>
        <v>City of Yonkers Ward 2 ED 16</v>
      </c>
      <c r="B33" s="11">
        <v>250216</v>
      </c>
      <c r="C33" s="11">
        <v>84</v>
      </c>
      <c r="D33" s="11">
        <v>4</v>
      </c>
      <c r="E33" s="11">
        <v>0</v>
      </c>
      <c r="F33" s="11">
        <f t="shared" si="5"/>
        <v>88</v>
      </c>
      <c r="G33" s="11">
        <f t="shared" si="6"/>
        <v>103</v>
      </c>
      <c r="H33" s="11">
        <f t="shared" si="7"/>
        <v>191</v>
      </c>
    </row>
    <row r="34" spans="1:8" x14ac:dyDescent="0.25">
      <c r="A34" t="str">
        <f t="shared" si="0"/>
        <v>City of Yonkers Ward 2 ED 18</v>
      </c>
      <c r="B34" s="11">
        <v>250218</v>
      </c>
      <c r="C34" s="11">
        <v>96</v>
      </c>
      <c r="D34" s="11">
        <v>0</v>
      </c>
      <c r="E34" s="11">
        <v>0</v>
      </c>
      <c r="F34" s="11">
        <f t="shared" si="5"/>
        <v>96</v>
      </c>
      <c r="G34" s="11">
        <f t="shared" si="6"/>
        <v>33</v>
      </c>
      <c r="H34" s="11">
        <f t="shared" si="7"/>
        <v>129</v>
      </c>
    </row>
    <row r="35" spans="1:8" x14ac:dyDescent="0.25">
      <c r="A35" t="str">
        <f t="shared" si="0"/>
        <v>City of Yonkers Ward 2 ED 20</v>
      </c>
      <c r="B35" s="11">
        <v>250220</v>
      </c>
      <c r="C35" s="11">
        <v>81</v>
      </c>
      <c r="D35" s="11">
        <v>2</v>
      </c>
      <c r="E35" s="11">
        <v>1</v>
      </c>
      <c r="F35" s="11">
        <f t="shared" si="5"/>
        <v>84</v>
      </c>
      <c r="G35" s="11">
        <f t="shared" si="6"/>
        <v>45</v>
      </c>
      <c r="H35" s="11">
        <f t="shared" si="7"/>
        <v>129</v>
      </c>
    </row>
    <row r="36" spans="1:8" x14ac:dyDescent="0.25">
      <c r="A36" t="str">
        <f t="shared" si="0"/>
        <v>City of Yonkers Ward 2 ED 22</v>
      </c>
      <c r="B36" s="11">
        <v>250222</v>
      </c>
      <c r="C36" s="11">
        <v>0</v>
      </c>
      <c r="D36" s="11">
        <v>0</v>
      </c>
      <c r="E36" s="11">
        <v>0</v>
      </c>
      <c r="F36" s="11">
        <f t="shared" si="5"/>
        <v>0</v>
      </c>
      <c r="G36" s="11">
        <f t="shared" si="6"/>
        <v>0</v>
      </c>
      <c r="H36" s="11">
        <f t="shared" si="7"/>
        <v>0</v>
      </c>
    </row>
    <row r="37" spans="1:8" x14ac:dyDescent="0.25">
      <c r="A37" t="str">
        <f t="shared" si="0"/>
        <v>City of Yonkers Ward 2 ED 23</v>
      </c>
      <c r="B37" s="11">
        <v>250223</v>
      </c>
      <c r="C37" s="11">
        <v>0</v>
      </c>
      <c r="D37" s="11">
        <v>0</v>
      </c>
      <c r="E37" s="11">
        <v>0</v>
      </c>
      <c r="F37" s="11">
        <f t="shared" si="5"/>
        <v>0</v>
      </c>
      <c r="G37" s="11">
        <f t="shared" si="6"/>
        <v>0</v>
      </c>
      <c r="H37" s="11">
        <f t="shared" si="7"/>
        <v>0</v>
      </c>
    </row>
    <row r="38" spans="1:8" x14ac:dyDescent="0.25">
      <c r="A38" t="str">
        <f t="shared" si="0"/>
        <v>City of Yonkers Ward 2 ED 24</v>
      </c>
      <c r="B38" s="11">
        <v>250224</v>
      </c>
      <c r="C38" s="11">
        <v>69</v>
      </c>
      <c r="D38" s="11">
        <v>8</v>
      </c>
      <c r="E38" s="11">
        <v>0</v>
      </c>
      <c r="F38" s="11">
        <f t="shared" si="5"/>
        <v>77</v>
      </c>
      <c r="G38" s="11">
        <f t="shared" si="6"/>
        <v>72</v>
      </c>
      <c r="H38" s="11">
        <f t="shared" si="7"/>
        <v>149</v>
      </c>
    </row>
    <row r="39" spans="1:8" x14ac:dyDescent="0.25">
      <c r="A39" t="str">
        <f t="shared" si="0"/>
        <v>City of Yonkers Ward 2 ED 26</v>
      </c>
      <c r="B39" s="11">
        <v>250226</v>
      </c>
      <c r="C39" s="11">
        <v>75</v>
      </c>
      <c r="D39" s="11">
        <v>1</v>
      </c>
      <c r="E39" s="11">
        <v>1</v>
      </c>
      <c r="F39" s="11">
        <f t="shared" si="5"/>
        <v>77</v>
      </c>
      <c r="G39" s="11">
        <f t="shared" si="6"/>
        <v>32</v>
      </c>
      <c r="H39" s="11">
        <f t="shared" si="7"/>
        <v>109</v>
      </c>
    </row>
    <row r="40" spans="1:8" ht="13.8" thickBot="1" x14ac:dyDescent="0.3">
      <c r="A40" s="18" t="str">
        <f t="shared" si="0"/>
        <v>City of Yonkers Ward 2 ED 29</v>
      </c>
      <c r="B40" s="19">
        <v>250229</v>
      </c>
      <c r="C40" s="19">
        <v>0</v>
      </c>
      <c r="D40" s="19">
        <v>0</v>
      </c>
      <c r="E40" s="19">
        <v>0</v>
      </c>
      <c r="F40" s="19">
        <f t="shared" si="5"/>
        <v>0</v>
      </c>
      <c r="G40" s="19">
        <f t="shared" si="6"/>
        <v>0</v>
      </c>
      <c r="H40" s="19">
        <f t="shared" si="7"/>
        <v>0</v>
      </c>
    </row>
    <row r="41" spans="1:8" x14ac:dyDescent="0.25">
      <c r="B41" s="11" t="s">
        <v>977</v>
      </c>
      <c r="C41" s="11">
        <f t="shared" ref="C41:H41" si="8">SUM(C19:C40)</f>
        <v>2218</v>
      </c>
      <c r="D41" s="11">
        <f t="shared" si="8"/>
        <v>123</v>
      </c>
      <c r="E41" s="11">
        <f t="shared" si="8"/>
        <v>25</v>
      </c>
      <c r="F41" s="11">
        <f t="shared" si="8"/>
        <v>2366</v>
      </c>
      <c r="G41" s="11">
        <f t="shared" si="8"/>
        <v>2043</v>
      </c>
      <c r="H41" s="11">
        <f t="shared" si="8"/>
        <v>4409</v>
      </c>
    </row>
    <row r="42" spans="1:8" x14ac:dyDescent="0.25">
      <c r="A42" t="str">
        <f t="shared" si="0"/>
        <v>City of Yonkers Ward 3 ED 1</v>
      </c>
      <c r="B42" s="11">
        <v>250301</v>
      </c>
      <c r="C42" s="11">
        <v>26</v>
      </c>
      <c r="D42" s="11">
        <v>0</v>
      </c>
      <c r="E42" s="11">
        <v>0</v>
      </c>
      <c r="F42" s="11">
        <f t="shared" si="5"/>
        <v>26</v>
      </c>
      <c r="G42" s="11">
        <f t="shared" si="6"/>
        <v>5</v>
      </c>
      <c r="H42" s="11">
        <f t="shared" si="7"/>
        <v>31</v>
      </c>
    </row>
    <row r="43" spans="1:8" x14ac:dyDescent="0.25">
      <c r="A43" t="str">
        <f t="shared" si="0"/>
        <v>City of Yonkers Ward 3 ED 2</v>
      </c>
      <c r="B43" s="11">
        <v>250302</v>
      </c>
      <c r="C43" s="11">
        <v>55</v>
      </c>
      <c r="D43" s="11">
        <v>5</v>
      </c>
      <c r="E43" s="11">
        <v>0</v>
      </c>
      <c r="F43" s="11">
        <f t="shared" si="5"/>
        <v>60</v>
      </c>
      <c r="G43" s="11">
        <f t="shared" si="6"/>
        <v>48</v>
      </c>
      <c r="H43" s="11">
        <f t="shared" si="7"/>
        <v>108</v>
      </c>
    </row>
    <row r="44" spans="1:8" x14ac:dyDescent="0.25">
      <c r="A44" t="str">
        <f t="shared" si="0"/>
        <v>City of Yonkers Ward 3 ED 3</v>
      </c>
      <c r="B44" s="11">
        <v>250303</v>
      </c>
      <c r="C44" s="11">
        <v>163</v>
      </c>
      <c r="D44" s="11">
        <v>4</v>
      </c>
      <c r="E44" s="11">
        <v>1</v>
      </c>
      <c r="F44" s="11">
        <f t="shared" si="5"/>
        <v>168</v>
      </c>
      <c r="G44" s="11">
        <f t="shared" si="6"/>
        <v>49</v>
      </c>
      <c r="H44" s="11">
        <f t="shared" si="7"/>
        <v>217</v>
      </c>
    </row>
    <row r="45" spans="1:8" x14ac:dyDescent="0.25">
      <c r="A45" t="str">
        <f t="shared" si="0"/>
        <v>City of Yonkers Ward 3 ED 4</v>
      </c>
      <c r="B45" s="11">
        <v>250304</v>
      </c>
      <c r="C45" s="11">
        <v>97</v>
      </c>
      <c r="D45" s="11">
        <v>1</v>
      </c>
      <c r="E45" s="11">
        <v>0</v>
      </c>
      <c r="F45" s="11">
        <f t="shared" si="5"/>
        <v>98</v>
      </c>
      <c r="G45" s="11">
        <f t="shared" si="6"/>
        <v>65</v>
      </c>
      <c r="H45" s="11">
        <f t="shared" si="7"/>
        <v>163</v>
      </c>
    </row>
    <row r="46" spans="1:8" x14ac:dyDescent="0.25">
      <c r="A46" t="str">
        <f t="shared" si="0"/>
        <v>City of Yonkers Ward 3 ED 5</v>
      </c>
      <c r="B46" s="11">
        <v>250305</v>
      </c>
      <c r="C46" s="11">
        <v>13</v>
      </c>
      <c r="D46" s="11">
        <v>0</v>
      </c>
      <c r="E46" s="11">
        <v>0</v>
      </c>
      <c r="F46" s="11">
        <f t="shared" si="5"/>
        <v>13</v>
      </c>
      <c r="G46" s="11">
        <f t="shared" si="6"/>
        <v>7</v>
      </c>
      <c r="H46" s="11">
        <f t="shared" si="7"/>
        <v>20</v>
      </c>
    </row>
    <row r="47" spans="1:8" x14ac:dyDescent="0.25">
      <c r="A47" t="str">
        <f t="shared" si="0"/>
        <v>City of Yonkers Ward 3 ED 6</v>
      </c>
      <c r="B47" s="11">
        <v>250306</v>
      </c>
      <c r="C47" s="11">
        <v>44</v>
      </c>
      <c r="D47" s="11">
        <v>4</v>
      </c>
      <c r="E47" s="11">
        <v>0</v>
      </c>
      <c r="F47" s="11">
        <f t="shared" si="5"/>
        <v>48</v>
      </c>
      <c r="G47" s="11">
        <f t="shared" si="6"/>
        <v>32</v>
      </c>
      <c r="H47" s="11">
        <f t="shared" si="7"/>
        <v>80</v>
      </c>
    </row>
    <row r="48" spans="1:8" x14ac:dyDescent="0.25">
      <c r="A48" t="str">
        <f t="shared" si="0"/>
        <v>City of Yonkers Ward 3 ED 7</v>
      </c>
      <c r="B48" s="11">
        <v>250307</v>
      </c>
      <c r="C48" s="11">
        <v>264</v>
      </c>
      <c r="D48" s="11">
        <v>7</v>
      </c>
      <c r="E48" s="11">
        <v>0</v>
      </c>
      <c r="F48" s="11">
        <f t="shared" si="5"/>
        <v>271</v>
      </c>
      <c r="G48" s="11">
        <f t="shared" si="6"/>
        <v>59</v>
      </c>
      <c r="H48" s="11">
        <f t="shared" si="7"/>
        <v>330</v>
      </c>
    </row>
    <row r="49" spans="1:8" x14ac:dyDescent="0.25">
      <c r="A49" t="str">
        <f t="shared" si="0"/>
        <v>City of Yonkers Ward 3 ED 8</v>
      </c>
      <c r="B49" s="11">
        <v>250308</v>
      </c>
      <c r="C49" s="11">
        <v>126</v>
      </c>
      <c r="D49" s="11">
        <v>5</v>
      </c>
      <c r="E49" s="11">
        <v>0</v>
      </c>
      <c r="F49" s="11">
        <f t="shared" si="5"/>
        <v>131</v>
      </c>
      <c r="G49" s="11">
        <f t="shared" si="6"/>
        <v>24</v>
      </c>
      <c r="H49" s="11">
        <f t="shared" si="7"/>
        <v>155</v>
      </c>
    </row>
    <row r="50" spans="1:8" x14ac:dyDescent="0.25">
      <c r="A50" t="str">
        <f t="shared" si="0"/>
        <v>City of Yonkers Ward 3 ED 10</v>
      </c>
      <c r="B50" s="11">
        <v>250310</v>
      </c>
      <c r="C50" s="11">
        <v>162</v>
      </c>
      <c r="D50" s="11">
        <v>6</v>
      </c>
      <c r="E50" s="11">
        <v>1</v>
      </c>
      <c r="F50" s="11">
        <f t="shared" si="5"/>
        <v>169</v>
      </c>
      <c r="G50" s="11">
        <f t="shared" si="6"/>
        <v>133</v>
      </c>
      <c r="H50" s="11">
        <f t="shared" si="7"/>
        <v>302</v>
      </c>
    </row>
    <row r="51" spans="1:8" x14ac:dyDescent="0.25">
      <c r="A51" t="str">
        <f t="shared" si="0"/>
        <v>City of Yonkers Ward 3 ED 11</v>
      </c>
      <c r="B51" s="11">
        <v>250311</v>
      </c>
      <c r="C51" s="11">
        <v>116</v>
      </c>
      <c r="D51" s="11">
        <v>4</v>
      </c>
      <c r="E51" s="11">
        <v>0</v>
      </c>
      <c r="F51" s="11">
        <f t="shared" si="5"/>
        <v>120</v>
      </c>
      <c r="G51" s="11">
        <f t="shared" si="6"/>
        <v>46</v>
      </c>
      <c r="H51" s="11">
        <f t="shared" si="7"/>
        <v>166</v>
      </c>
    </row>
    <row r="52" spans="1:8" x14ac:dyDescent="0.25">
      <c r="A52" t="str">
        <f t="shared" si="0"/>
        <v>City of Yonkers Ward 3 ED 12</v>
      </c>
      <c r="B52" s="11">
        <v>250312</v>
      </c>
      <c r="C52" s="11">
        <v>343</v>
      </c>
      <c r="D52" s="11">
        <v>10</v>
      </c>
      <c r="E52" s="11">
        <v>1</v>
      </c>
      <c r="F52" s="11">
        <f t="shared" si="5"/>
        <v>354</v>
      </c>
      <c r="G52" s="11">
        <f t="shared" si="6"/>
        <v>101</v>
      </c>
      <c r="H52" s="11">
        <f t="shared" si="7"/>
        <v>455</v>
      </c>
    </row>
    <row r="53" spans="1:8" x14ac:dyDescent="0.25">
      <c r="A53" t="str">
        <f t="shared" si="0"/>
        <v>City of Yonkers Ward 3 ED 13</v>
      </c>
      <c r="B53" s="11">
        <v>250313</v>
      </c>
      <c r="C53" s="11">
        <v>82</v>
      </c>
      <c r="D53" s="11">
        <v>2</v>
      </c>
      <c r="E53" s="11">
        <v>2</v>
      </c>
      <c r="F53" s="11">
        <f t="shared" si="5"/>
        <v>86</v>
      </c>
      <c r="G53" s="11">
        <f t="shared" si="6"/>
        <v>19</v>
      </c>
      <c r="H53" s="11">
        <f t="shared" si="7"/>
        <v>105</v>
      </c>
    </row>
    <row r="54" spans="1:8" x14ac:dyDescent="0.25">
      <c r="A54" t="str">
        <f t="shared" si="0"/>
        <v>City of Yonkers Ward 3 ED 15</v>
      </c>
      <c r="B54" s="11">
        <v>250315</v>
      </c>
      <c r="C54" s="11">
        <v>470</v>
      </c>
      <c r="D54" s="11">
        <v>9</v>
      </c>
      <c r="E54" s="11">
        <v>0</v>
      </c>
      <c r="F54" s="11">
        <f t="shared" si="5"/>
        <v>479</v>
      </c>
      <c r="G54" s="11">
        <f t="shared" si="6"/>
        <v>122</v>
      </c>
      <c r="H54" s="11">
        <f t="shared" si="7"/>
        <v>601</v>
      </c>
    </row>
    <row r="55" spans="1:8" x14ac:dyDescent="0.25">
      <c r="A55" t="str">
        <f t="shared" si="0"/>
        <v>City of Yonkers Ward 3 ED 16</v>
      </c>
      <c r="B55" s="11">
        <v>250316</v>
      </c>
      <c r="C55" s="11">
        <v>193</v>
      </c>
      <c r="D55" s="11">
        <v>7</v>
      </c>
      <c r="E55" s="11">
        <v>1</v>
      </c>
      <c r="F55" s="11">
        <f t="shared" si="5"/>
        <v>201</v>
      </c>
      <c r="G55" s="11">
        <f t="shared" si="6"/>
        <v>62</v>
      </c>
      <c r="H55" s="11">
        <f t="shared" si="7"/>
        <v>263</v>
      </c>
    </row>
    <row r="56" spans="1:8" x14ac:dyDescent="0.25">
      <c r="A56" t="str">
        <f t="shared" si="0"/>
        <v>City of Yonkers Ward 3 ED 17</v>
      </c>
      <c r="B56" s="11">
        <v>250317</v>
      </c>
      <c r="C56" s="11">
        <v>100</v>
      </c>
      <c r="D56" s="11">
        <v>0</v>
      </c>
      <c r="E56" s="11">
        <v>0</v>
      </c>
      <c r="F56" s="11">
        <f t="shared" si="5"/>
        <v>100</v>
      </c>
      <c r="G56" s="11">
        <f t="shared" si="6"/>
        <v>43</v>
      </c>
      <c r="H56" s="11">
        <f t="shared" si="7"/>
        <v>143</v>
      </c>
    </row>
    <row r="57" spans="1:8" x14ac:dyDescent="0.25">
      <c r="A57" t="str">
        <f t="shared" si="0"/>
        <v>City of Yonkers Ward 3 ED 19</v>
      </c>
      <c r="B57" s="11">
        <v>250319</v>
      </c>
      <c r="C57" s="11">
        <v>90</v>
      </c>
      <c r="D57" s="11">
        <v>3</v>
      </c>
      <c r="E57" s="11">
        <v>0</v>
      </c>
      <c r="F57" s="11">
        <f t="shared" si="5"/>
        <v>93</v>
      </c>
      <c r="G57" s="11">
        <f t="shared" si="6"/>
        <v>54</v>
      </c>
      <c r="H57" s="11">
        <f t="shared" si="7"/>
        <v>147</v>
      </c>
    </row>
    <row r="58" spans="1:8" x14ac:dyDescent="0.25">
      <c r="A58" t="str">
        <f t="shared" si="0"/>
        <v>City of Yonkers Ward 3 ED 20</v>
      </c>
      <c r="B58" s="11">
        <v>250320</v>
      </c>
      <c r="C58" s="11">
        <v>109</v>
      </c>
      <c r="D58" s="11">
        <v>7</v>
      </c>
      <c r="E58" s="11">
        <v>1</v>
      </c>
      <c r="F58" s="11">
        <f t="shared" si="5"/>
        <v>117</v>
      </c>
      <c r="G58" s="11">
        <f t="shared" si="6"/>
        <v>106</v>
      </c>
      <c r="H58" s="11">
        <f t="shared" si="7"/>
        <v>223</v>
      </c>
    </row>
    <row r="59" spans="1:8" x14ac:dyDescent="0.25">
      <c r="A59" t="str">
        <f t="shared" si="0"/>
        <v>City of Yonkers Ward 3 ED 21</v>
      </c>
      <c r="B59" s="11">
        <v>250321</v>
      </c>
      <c r="C59" s="11">
        <v>126</v>
      </c>
      <c r="D59" s="11">
        <v>8</v>
      </c>
      <c r="E59" s="11">
        <v>2</v>
      </c>
      <c r="F59" s="11">
        <f t="shared" si="5"/>
        <v>136</v>
      </c>
      <c r="G59" s="11">
        <f t="shared" si="6"/>
        <v>126</v>
      </c>
      <c r="H59" s="11">
        <f t="shared" si="7"/>
        <v>262</v>
      </c>
    </row>
    <row r="60" spans="1:8" x14ac:dyDescent="0.25">
      <c r="A60" t="str">
        <f t="shared" si="0"/>
        <v>City of Yonkers Ward 3 ED 23</v>
      </c>
      <c r="B60" s="11">
        <v>250323</v>
      </c>
      <c r="C60" s="11">
        <v>45</v>
      </c>
      <c r="D60" s="11">
        <v>1</v>
      </c>
      <c r="E60" s="11">
        <v>0</v>
      </c>
      <c r="F60" s="11">
        <f t="shared" si="5"/>
        <v>46</v>
      </c>
      <c r="G60" s="11">
        <f t="shared" si="6"/>
        <v>20</v>
      </c>
      <c r="H60" s="11">
        <f t="shared" si="7"/>
        <v>66</v>
      </c>
    </row>
    <row r="61" spans="1:8" x14ac:dyDescent="0.25">
      <c r="A61" t="str">
        <f t="shared" si="0"/>
        <v>City of Yonkers Ward 3 ED 24</v>
      </c>
      <c r="B61" s="11">
        <v>250324</v>
      </c>
      <c r="C61" s="11">
        <v>50</v>
      </c>
      <c r="D61" s="11">
        <v>0</v>
      </c>
      <c r="E61" s="11">
        <v>0</v>
      </c>
      <c r="F61" s="11">
        <f t="shared" si="5"/>
        <v>50</v>
      </c>
      <c r="G61" s="11">
        <f t="shared" si="6"/>
        <v>26</v>
      </c>
      <c r="H61" s="11">
        <f t="shared" si="7"/>
        <v>76</v>
      </c>
    </row>
    <row r="62" spans="1:8" x14ac:dyDescent="0.25">
      <c r="A62" t="str">
        <f t="shared" si="0"/>
        <v>City of Yonkers Ward 3 ED 25</v>
      </c>
      <c r="B62" s="11">
        <v>250325</v>
      </c>
      <c r="C62" s="11">
        <v>202</v>
      </c>
      <c r="D62" s="11">
        <v>15</v>
      </c>
      <c r="E62" s="11">
        <v>3</v>
      </c>
      <c r="F62" s="11">
        <f t="shared" si="5"/>
        <v>220</v>
      </c>
      <c r="G62" s="11">
        <f t="shared" si="6"/>
        <v>161</v>
      </c>
      <c r="H62" s="11">
        <f t="shared" si="7"/>
        <v>381</v>
      </c>
    </row>
    <row r="63" spans="1:8" x14ac:dyDescent="0.25">
      <c r="A63" t="str">
        <f t="shared" si="0"/>
        <v>City of Yonkers Ward 3 ED 26</v>
      </c>
      <c r="B63" s="11">
        <v>250326</v>
      </c>
      <c r="C63" s="11">
        <v>75</v>
      </c>
      <c r="D63" s="11">
        <v>5</v>
      </c>
      <c r="E63" s="11">
        <v>0</v>
      </c>
      <c r="F63" s="11">
        <f t="shared" si="5"/>
        <v>80</v>
      </c>
      <c r="G63" s="11">
        <f t="shared" si="6"/>
        <v>32</v>
      </c>
      <c r="H63" s="11">
        <f t="shared" si="7"/>
        <v>112</v>
      </c>
    </row>
    <row r="64" spans="1:8" x14ac:dyDescent="0.25">
      <c r="A64" t="str">
        <f t="shared" si="0"/>
        <v>City of Yonkers Ward 3 ED 27</v>
      </c>
      <c r="B64" s="11">
        <v>250327</v>
      </c>
      <c r="C64" s="11">
        <v>11</v>
      </c>
      <c r="D64" s="11">
        <v>1</v>
      </c>
      <c r="E64" s="11">
        <v>0</v>
      </c>
      <c r="F64" s="11">
        <f t="shared" si="5"/>
        <v>12</v>
      </c>
      <c r="G64" s="11">
        <f t="shared" si="6"/>
        <v>2</v>
      </c>
      <c r="H64" s="11">
        <f t="shared" si="7"/>
        <v>14</v>
      </c>
    </row>
    <row r="65" spans="1:8" x14ac:dyDescent="0.25">
      <c r="A65" t="str">
        <f t="shared" si="0"/>
        <v>City of Yonkers Ward 3 ED 28</v>
      </c>
      <c r="B65" s="11">
        <v>250328</v>
      </c>
      <c r="C65" s="11">
        <v>230</v>
      </c>
      <c r="D65" s="11">
        <v>6</v>
      </c>
      <c r="E65" s="11">
        <v>0</v>
      </c>
      <c r="F65" s="11">
        <f t="shared" si="5"/>
        <v>236</v>
      </c>
      <c r="G65" s="11">
        <f t="shared" si="6"/>
        <v>46</v>
      </c>
      <c r="H65" s="11">
        <f t="shared" si="7"/>
        <v>282</v>
      </c>
    </row>
    <row r="66" spans="1:8" ht="13.8" thickBot="1" x14ac:dyDescent="0.3">
      <c r="A66" s="18" t="str">
        <f t="shared" si="0"/>
        <v>City of Yonkers Ward 3 ED 29</v>
      </c>
      <c r="B66" s="19">
        <v>250329</v>
      </c>
      <c r="C66" s="19">
        <v>14</v>
      </c>
      <c r="D66" s="19">
        <v>0</v>
      </c>
      <c r="E66" s="19">
        <v>0</v>
      </c>
      <c r="F66" s="19">
        <f t="shared" si="5"/>
        <v>14</v>
      </c>
      <c r="G66" s="19">
        <f t="shared" si="6"/>
        <v>10</v>
      </c>
      <c r="H66" s="19">
        <f t="shared" si="7"/>
        <v>24</v>
      </c>
    </row>
    <row r="67" spans="1:8" x14ac:dyDescent="0.25">
      <c r="B67" s="11" t="s">
        <v>977</v>
      </c>
      <c r="C67" s="11">
        <f t="shared" ref="C67:H67" si="9">SUM(C42:C66)</f>
        <v>3206</v>
      </c>
      <c r="D67" s="11">
        <f t="shared" si="9"/>
        <v>110</v>
      </c>
      <c r="E67" s="11">
        <f t="shared" si="9"/>
        <v>12</v>
      </c>
      <c r="F67" s="11">
        <f t="shared" si="9"/>
        <v>3328</v>
      </c>
      <c r="G67" s="11">
        <f t="shared" si="9"/>
        <v>1398</v>
      </c>
      <c r="H67" s="11">
        <f t="shared" si="9"/>
        <v>4726</v>
      </c>
    </row>
    <row r="68" spans="1:8" x14ac:dyDescent="0.25">
      <c r="A68" t="str">
        <f t="shared" si="0"/>
        <v>City of Yonkers Ward 4 ED 1</v>
      </c>
      <c r="B68" s="11">
        <v>250401</v>
      </c>
      <c r="C68" s="11">
        <v>215</v>
      </c>
      <c r="D68" s="11">
        <v>4</v>
      </c>
      <c r="E68" s="11">
        <v>0</v>
      </c>
      <c r="F68" s="11">
        <f t="shared" si="5"/>
        <v>219</v>
      </c>
      <c r="G68" s="11">
        <f t="shared" si="6"/>
        <v>68</v>
      </c>
      <c r="H68" s="11">
        <f t="shared" si="7"/>
        <v>287</v>
      </c>
    </row>
    <row r="69" spans="1:8" x14ac:dyDescent="0.25">
      <c r="A69" t="str">
        <f t="shared" si="0"/>
        <v>City of Yonkers Ward 4 ED 2</v>
      </c>
      <c r="B69" s="11">
        <v>250402</v>
      </c>
      <c r="C69" s="11">
        <v>159</v>
      </c>
      <c r="D69" s="11">
        <v>6</v>
      </c>
      <c r="E69" s="11">
        <v>0</v>
      </c>
      <c r="F69" s="11">
        <f t="shared" si="5"/>
        <v>165</v>
      </c>
      <c r="G69" s="11">
        <f t="shared" si="6"/>
        <v>35</v>
      </c>
      <c r="H69" s="11">
        <f t="shared" si="7"/>
        <v>200</v>
      </c>
    </row>
    <row r="70" spans="1:8" x14ac:dyDescent="0.25">
      <c r="A70" t="str">
        <f t="shared" ref="A70:A136" si="10">VLOOKUP(B70,KEY,3,FALSE)</f>
        <v>City of Yonkers Ward 4 ED 3</v>
      </c>
      <c r="B70" s="11">
        <v>250403</v>
      </c>
      <c r="C70" s="11">
        <v>267</v>
      </c>
      <c r="D70" s="11">
        <v>17</v>
      </c>
      <c r="E70" s="11">
        <v>2</v>
      </c>
      <c r="F70" s="11">
        <f t="shared" si="5"/>
        <v>286</v>
      </c>
      <c r="G70" s="11">
        <f t="shared" si="6"/>
        <v>118</v>
      </c>
      <c r="H70" s="11">
        <f t="shared" si="7"/>
        <v>404</v>
      </c>
    </row>
    <row r="71" spans="1:8" x14ac:dyDescent="0.25">
      <c r="A71" t="str">
        <f t="shared" si="10"/>
        <v>City of Yonkers Ward 4 ED 4</v>
      </c>
      <c r="B71" s="11">
        <v>250404</v>
      </c>
      <c r="C71" s="11">
        <v>76</v>
      </c>
      <c r="D71" s="11">
        <v>1</v>
      </c>
      <c r="E71" s="11">
        <v>0</v>
      </c>
      <c r="F71" s="11">
        <f t="shared" si="5"/>
        <v>77</v>
      </c>
      <c r="G71" s="11">
        <f t="shared" si="6"/>
        <v>32</v>
      </c>
      <c r="H71" s="11">
        <f t="shared" si="7"/>
        <v>109</v>
      </c>
    </row>
    <row r="72" spans="1:8" x14ac:dyDescent="0.25">
      <c r="A72" t="str">
        <f t="shared" si="10"/>
        <v>City of Yonkers Ward 4 ED 5</v>
      </c>
      <c r="B72" s="11">
        <v>250405</v>
      </c>
      <c r="C72" s="11">
        <v>198</v>
      </c>
      <c r="D72" s="11">
        <v>11</v>
      </c>
      <c r="E72" s="11">
        <v>0</v>
      </c>
      <c r="F72" s="11">
        <f t="shared" si="5"/>
        <v>209</v>
      </c>
      <c r="G72" s="11">
        <f t="shared" si="6"/>
        <v>51</v>
      </c>
      <c r="H72" s="11">
        <f t="shared" si="7"/>
        <v>260</v>
      </c>
    </row>
    <row r="73" spans="1:8" x14ac:dyDescent="0.25">
      <c r="A73" t="str">
        <f t="shared" si="10"/>
        <v>City of Yonkers Ward 4 ED 6</v>
      </c>
      <c r="B73" s="11">
        <v>250406</v>
      </c>
      <c r="C73" s="11">
        <v>167</v>
      </c>
      <c r="D73" s="11">
        <v>7</v>
      </c>
      <c r="E73" s="11">
        <v>0</v>
      </c>
      <c r="F73" s="11">
        <f t="shared" si="5"/>
        <v>174</v>
      </c>
      <c r="G73" s="11">
        <f t="shared" si="6"/>
        <v>69</v>
      </c>
      <c r="H73" s="11">
        <f t="shared" si="7"/>
        <v>243</v>
      </c>
    </row>
    <row r="74" spans="1:8" x14ac:dyDescent="0.25">
      <c r="A74" t="str">
        <f t="shared" si="10"/>
        <v>City of Yonkers Ward 4 ED 7</v>
      </c>
      <c r="B74" s="11">
        <v>250407</v>
      </c>
      <c r="C74" s="11">
        <v>138</v>
      </c>
      <c r="D74" s="11">
        <v>2</v>
      </c>
      <c r="E74" s="11">
        <v>0</v>
      </c>
      <c r="F74" s="11">
        <f t="shared" si="5"/>
        <v>140</v>
      </c>
      <c r="G74" s="11">
        <f t="shared" si="6"/>
        <v>45</v>
      </c>
      <c r="H74" s="11">
        <f t="shared" si="7"/>
        <v>185</v>
      </c>
    </row>
    <row r="75" spans="1:8" x14ac:dyDescent="0.25">
      <c r="A75" t="str">
        <f t="shared" si="10"/>
        <v>City of Yonkers Ward 4 ED 8</v>
      </c>
      <c r="B75" s="11">
        <v>250408</v>
      </c>
      <c r="C75" s="11">
        <v>198</v>
      </c>
      <c r="D75" s="11">
        <v>7</v>
      </c>
      <c r="E75" s="11">
        <v>1</v>
      </c>
      <c r="F75" s="11">
        <f t="shared" si="5"/>
        <v>206</v>
      </c>
      <c r="G75" s="11">
        <f t="shared" si="6"/>
        <v>74</v>
      </c>
      <c r="H75" s="11">
        <f t="shared" si="7"/>
        <v>280</v>
      </c>
    </row>
    <row r="76" spans="1:8" x14ac:dyDescent="0.25">
      <c r="A76" t="str">
        <f t="shared" si="10"/>
        <v>City of Yonkers Ward 4 ED 9</v>
      </c>
      <c r="B76" s="11">
        <v>250409</v>
      </c>
      <c r="C76" s="11">
        <v>76</v>
      </c>
      <c r="D76" s="11">
        <v>2</v>
      </c>
      <c r="E76" s="11">
        <v>0</v>
      </c>
      <c r="F76" s="11">
        <f t="shared" si="5"/>
        <v>78</v>
      </c>
      <c r="G76" s="11">
        <f t="shared" si="6"/>
        <v>30</v>
      </c>
      <c r="H76" s="11">
        <f t="shared" si="7"/>
        <v>108</v>
      </c>
    </row>
    <row r="77" spans="1:8" x14ac:dyDescent="0.25">
      <c r="A77" t="str">
        <f t="shared" si="10"/>
        <v>City of Yonkers Ward 4 ED 10</v>
      </c>
      <c r="B77" s="11">
        <v>250410</v>
      </c>
      <c r="C77" s="11">
        <v>66</v>
      </c>
      <c r="D77" s="11">
        <v>4</v>
      </c>
      <c r="E77" s="11">
        <v>0</v>
      </c>
      <c r="F77" s="11">
        <f t="shared" si="5"/>
        <v>70</v>
      </c>
      <c r="G77" s="11">
        <f t="shared" si="6"/>
        <v>48</v>
      </c>
      <c r="H77" s="11">
        <f t="shared" si="7"/>
        <v>118</v>
      </c>
    </row>
    <row r="78" spans="1:8" x14ac:dyDescent="0.25">
      <c r="A78" t="str">
        <f t="shared" si="10"/>
        <v>City of Yonkers Ward 4 ED 11</v>
      </c>
      <c r="B78" s="11">
        <v>250411</v>
      </c>
      <c r="C78" s="11">
        <v>100</v>
      </c>
      <c r="D78" s="11">
        <v>5</v>
      </c>
      <c r="E78" s="11">
        <v>0</v>
      </c>
      <c r="F78" s="11">
        <f t="shared" si="5"/>
        <v>105</v>
      </c>
      <c r="G78" s="11">
        <f t="shared" si="6"/>
        <v>47</v>
      </c>
      <c r="H78" s="11">
        <f t="shared" si="7"/>
        <v>152</v>
      </c>
    </row>
    <row r="79" spans="1:8" x14ac:dyDescent="0.25">
      <c r="A79" t="str">
        <f t="shared" si="10"/>
        <v>City of Yonkers Ward 4 ED 12</v>
      </c>
      <c r="B79" s="11">
        <v>250412</v>
      </c>
      <c r="C79" s="11">
        <v>30</v>
      </c>
      <c r="D79" s="11">
        <v>4</v>
      </c>
      <c r="E79" s="11">
        <v>0</v>
      </c>
      <c r="F79" s="11">
        <f t="shared" si="5"/>
        <v>34</v>
      </c>
      <c r="G79" s="11">
        <f t="shared" si="6"/>
        <v>10</v>
      </c>
      <c r="H79" s="11">
        <f t="shared" si="7"/>
        <v>44</v>
      </c>
    </row>
    <row r="80" spans="1:8" x14ac:dyDescent="0.25">
      <c r="A80" t="str">
        <f t="shared" si="10"/>
        <v>City of Yonkers Ward 4 ED 15</v>
      </c>
      <c r="B80" s="11">
        <v>250415</v>
      </c>
      <c r="C80" s="11">
        <v>127</v>
      </c>
      <c r="D80" s="11">
        <v>4</v>
      </c>
      <c r="E80" s="11">
        <v>0</v>
      </c>
      <c r="F80" s="11">
        <f t="shared" si="5"/>
        <v>131</v>
      </c>
      <c r="G80" s="11">
        <f t="shared" si="6"/>
        <v>52</v>
      </c>
      <c r="H80" s="11">
        <f t="shared" si="7"/>
        <v>183</v>
      </c>
    </row>
    <row r="81" spans="1:8" x14ac:dyDescent="0.25">
      <c r="A81" t="str">
        <f t="shared" si="10"/>
        <v>City of Yonkers Ward 4 ED 16</v>
      </c>
      <c r="B81" s="11">
        <v>250416</v>
      </c>
      <c r="C81" s="11">
        <v>62</v>
      </c>
      <c r="D81" s="11">
        <v>5</v>
      </c>
      <c r="E81" s="11">
        <v>0</v>
      </c>
      <c r="F81" s="11">
        <f t="shared" si="5"/>
        <v>67</v>
      </c>
      <c r="G81" s="11">
        <f t="shared" si="6"/>
        <v>39</v>
      </c>
      <c r="H81" s="11">
        <f t="shared" si="7"/>
        <v>106</v>
      </c>
    </row>
    <row r="82" spans="1:8" x14ac:dyDescent="0.25">
      <c r="A82" t="str">
        <f t="shared" si="10"/>
        <v>City of Yonkers Ward 4 ED 17</v>
      </c>
      <c r="B82" s="11">
        <v>250417</v>
      </c>
      <c r="C82" s="11">
        <v>54</v>
      </c>
      <c r="D82" s="11">
        <v>2</v>
      </c>
      <c r="E82" s="11">
        <v>0</v>
      </c>
      <c r="F82" s="11">
        <f t="shared" si="5"/>
        <v>56</v>
      </c>
      <c r="G82" s="11">
        <f t="shared" si="6"/>
        <v>19</v>
      </c>
      <c r="H82" s="11">
        <f t="shared" si="7"/>
        <v>75</v>
      </c>
    </row>
    <row r="83" spans="1:8" x14ac:dyDescent="0.25">
      <c r="A83" t="str">
        <f t="shared" si="10"/>
        <v>City of Yonkers Ward 4 ED 18</v>
      </c>
      <c r="B83" s="11">
        <v>250418</v>
      </c>
      <c r="C83" s="11">
        <v>54</v>
      </c>
      <c r="D83" s="11">
        <v>3</v>
      </c>
      <c r="E83" s="11">
        <v>0</v>
      </c>
      <c r="F83" s="11">
        <f t="shared" si="5"/>
        <v>57</v>
      </c>
      <c r="G83" s="11">
        <f t="shared" si="6"/>
        <v>46</v>
      </c>
      <c r="H83" s="11">
        <f t="shared" si="7"/>
        <v>103</v>
      </c>
    </row>
    <row r="84" spans="1:8" x14ac:dyDescent="0.25">
      <c r="A84" t="str">
        <f t="shared" si="10"/>
        <v>City of Yonkers Ward 4 ED 19</v>
      </c>
      <c r="B84" s="11">
        <v>250419</v>
      </c>
      <c r="C84" s="11">
        <v>59</v>
      </c>
      <c r="D84" s="11">
        <v>3</v>
      </c>
      <c r="E84" s="11">
        <v>0</v>
      </c>
      <c r="F84" s="11">
        <f t="shared" si="5"/>
        <v>62</v>
      </c>
      <c r="G84" s="11">
        <f t="shared" si="6"/>
        <v>29</v>
      </c>
      <c r="H84" s="11">
        <f t="shared" si="7"/>
        <v>91</v>
      </c>
    </row>
    <row r="85" spans="1:8" ht="13.8" thickBot="1" x14ac:dyDescent="0.3">
      <c r="A85" s="18" t="str">
        <f t="shared" si="10"/>
        <v>City of Yonkers Ward 4 ED 21</v>
      </c>
      <c r="B85" s="19">
        <v>250421</v>
      </c>
      <c r="C85" s="19">
        <v>31</v>
      </c>
      <c r="D85" s="19">
        <v>0</v>
      </c>
      <c r="E85" s="19">
        <v>0</v>
      </c>
      <c r="F85" s="19">
        <f t="shared" si="5"/>
        <v>31</v>
      </c>
      <c r="G85" s="19">
        <f t="shared" si="6"/>
        <v>5</v>
      </c>
      <c r="H85" s="19">
        <f t="shared" si="7"/>
        <v>36</v>
      </c>
    </row>
    <row r="86" spans="1:8" x14ac:dyDescent="0.25">
      <c r="B86" s="11" t="s">
        <v>977</v>
      </c>
      <c r="C86" s="11">
        <f t="shared" ref="C86:H86" si="11">SUM(C68:C85)</f>
        <v>2077</v>
      </c>
      <c r="D86" s="11">
        <f t="shared" si="11"/>
        <v>87</v>
      </c>
      <c r="E86" s="11">
        <f t="shared" si="11"/>
        <v>3</v>
      </c>
      <c r="F86" s="11">
        <f t="shared" si="11"/>
        <v>2167</v>
      </c>
      <c r="G86" s="11">
        <f t="shared" si="11"/>
        <v>817</v>
      </c>
      <c r="H86" s="11">
        <f t="shared" si="11"/>
        <v>2984</v>
      </c>
    </row>
    <row r="87" spans="1:8" x14ac:dyDescent="0.25">
      <c r="A87" t="str">
        <f t="shared" si="10"/>
        <v>City of Yonkers Ward 5 ED 1</v>
      </c>
      <c r="B87" s="11">
        <v>250501</v>
      </c>
      <c r="C87" s="11">
        <v>123</v>
      </c>
      <c r="D87" s="11">
        <v>5</v>
      </c>
      <c r="E87" s="11">
        <v>0</v>
      </c>
      <c r="F87" s="11">
        <f t="shared" si="5"/>
        <v>128</v>
      </c>
      <c r="G87" s="11">
        <f t="shared" si="6"/>
        <v>146</v>
      </c>
      <c r="H87" s="11">
        <f t="shared" si="7"/>
        <v>274</v>
      </c>
    </row>
    <row r="88" spans="1:8" x14ac:dyDescent="0.25">
      <c r="A88" t="str">
        <f t="shared" si="10"/>
        <v>City of Yonkers Ward 5 ED 2</v>
      </c>
      <c r="B88" s="11">
        <v>250502</v>
      </c>
      <c r="C88" s="11">
        <v>47</v>
      </c>
      <c r="D88" s="11">
        <v>1</v>
      </c>
      <c r="E88" s="11">
        <v>1</v>
      </c>
      <c r="F88" s="11">
        <f t="shared" si="5"/>
        <v>49</v>
      </c>
      <c r="G88" s="11">
        <f t="shared" si="6"/>
        <v>58</v>
      </c>
      <c r="H88" s="11">
        <f t="shared" si="7"/>
        <v>107</v>
      </c>
    </row>
    <row r="89" spans="1:8" x14ac:dyDescent="0.25">
      <c r="A89" t="str">
        <f t="shared" si="10"/>
        <v>City of Yonkers Ward 5 ED 3</v>
      </c>
      <c r="B89" s="11">
        <v>250503</v>
      </c>
      <c r="C89" s="11">
        <v>91</v>
      </c>
      <c r="D89" s="11">
        <v>2</v>
      </c>
      <c r="E89" s="11">
        <v>0</v>
      </c>
      <c r="F89" s="11">
        <f t="shared" si="5"/>
        <v>93</v>
      </c>
      <c r="G89" s="11">
        <f t="shared" si="6"/>
        <v>120</v>
      </c>
      <c r="H89" s="11">
        <f t="shared" si="7"/>
        <v>213</v>
      </c>
    </row>
    <row r="90" spans="1:8" x14ac:dyDescent="0.25">
      <c r="A90" t="str">
        <f t="shared" si="10"/>
        <v>City of Yonkers Ward 5 ED 4</v>
      </c>
      <c r="B90" s="11">
        <v>250504</v>
      </c>
      <c r="C90" s="11">
        <v>138</v>
      </c>
      <c r="D90" s="11">
        <v>12</v>
      </c>
      <c r="E90" s="11">
        <v>3</v>
      </c>
      <c r="F90" s="11">
        <f t="shared" si="5"/>
        <v>153</v>
      </c>
      <c r="G90" s="11">
        <f t="shared" si="6"/>
        <v>180</v>
      </c>
      <c r="H90" s="11">
        <f t="shared" si="7"/>
        <v>333</v>
      </c>
    </row>
    <row r="91" spans="1:8" x14ac:dyDescent="0.25">
      <c r="A91" t="str">
        <f t="shared" si="10"/>
        <v>City of Yonkers Ward 5 ED 5</v>
      </c>
      <c r="B91" s="11">
        <v>250505</v>
      </c>
      <c r="C91" s="11">
        <v>75</v>
      </c>
      <c r="D91" s="11">
        <v>4</v>
      </c>
      <c r="E91" s="11">
        <v>1</v>
      </c>
      <c r="F91" s="11">
        <f t="shared" ref="F91:F156" si="12">SUM(C91:E91)</f>
        <v>80</v>
      </c>
      <c r="G91" s="11">
        <f t="shared" ref="G91:G156" si="13">SUM(H91-F91)</f>
        <v>147</v>
      </c>
      <c r="H91" s="11">
        <f t="shared" ref="H91:H156" si="14">VLOOKUP(B91,KEY,2,FALSE)</f>
        <v>227</v>
      </c>
    </row>
    <row r="92" spans="1:8" x14ac:dyDescent="0.25">
      <c r="A92" t="str">
        <f t="shared" si="10"/>
        <v>City of Yonkers Ward 5 ED 6</v>
      </c>
      <c r="B92" s="11">
        <v>250506</v>
      </c>
      <c r="C92" s="11">
        <v>165</v>
      </c>
      <c r="D92" s="11">
        <v>6</v>
      </c>
      <c r="E92" s="11">
        <v>3</v>
      </c>
      <c r="F92" s="11">
        <f t="shared" si="12"/>
        <v>174</v>
      </c>
      <c r="G92" s="11">
        <f t="shared" si="13"/>
        <v>176</v>
      </c>
      <c r="H92" s="11">
        <f t="shared" si="14"/>
        <v>350</v>
      </c>
    </row>
    <row r="93" spans="1:8" x14ac:dyDescent="0.25">
      <c r="A93" t="str">
        <f t="shared" si="10"/>
        <v>City of Yonkers Ward 5 ED 7</v>
      </c>
      <c r="B93" s="11">
        <v>250507</v>
      </c>
      <c r="C93" s="11">
        <v>106</v>
      </c>
      <c r="D93" s="11">
        <v>3</v>
      </c>
      <c r="E93" s="11">
        <v>0</v>
      </c>
      <c r="F93" s="11">
        <f t="shared" si="12"/>
        <v>109</v>
      </c>
      <c r="G93" s="11">
        <f t="shared" si="13"/>
        <v>121</v>
      </c>
      <c r="H93" s="11">
        <f t="shared" si="14"/>
        <v>230</v>
      </c>
    </row>
    <row r="94" spans="1:8" x14ac:dyDescent="0.25">
      <c r="A94" t="str">
        <f t="shared" si="10"/>
        <v>City of Yonkers Ward 5 ED 8</v>
      </c>
      <c r="B94" s="11">
        <v>250508</v>
      </c>
      <c r="C94" s="11">
        <v>185</v>
      </c>
      <c r="D94" s="11">
        <v>10</v>
      </c>
      <c r="E94" s="11">
        <v>1</v>
      </c>
      <c r="F94" s="11">
        <f t="shared" si="12"/>
        <v>196</v>
      </c>
      <c r="G94" s="11">
        <f t="shared" si="13"/>
        <v>198</v>
      </c>
      <c r="H94" s="11">
        <f t="shared" si="14"/>
        <v>394</v>
      </c>
    </row>
    <row r="95" spans="1:8" x14ac:dyDescent="0.25">
      <c r="A95" t="str">
        <f t="shared" si="10"/>
        <v>City of Yonkers Ward 5 ED 9</v>
      </c>
      <c r="B95" s="11">
        <v>250509</v>
      </c>
      <c r="C95" s="11">
        <v>134</v>
      </c>
      <c r="D95" s="11">
        <v>6</v>
      </c>
      <c r="E95" s="11">
        <v>0</v>
      </c>
      <c r="F95" s="11">
        <f t="shared" si="12"/>
        <v>140</v>
      </c>
      <c r="G95" s="11">
        <f t="shared" si="13"/>
        <v>94</v>
      </c>
      <c r="H95" s="11">
        <f t="shared" si="14"/>
        <v>234</v>
      </c>
    </row>
    <row r="96" spans="1:8" x14ac:dyDescent="0.25">
      <c r="A96" t="str">
        <f t="shared" si="10"/>
        <v>City of Yonkers Ward 5 ED 10</v>
      </c>
      <c r="B96" s="11">
        <v>250510</v>
      </c>
      <c r="C96" s="11">
        <v>90</v>
      </c>
      <c r="D96" s="11">
        <v>10</v>
      </c>
      <c r="E96" s="11">
        <v>0</v>
      </c>
      <c r="F96" s="11">
        <f t="shared" si="12"/>
        <v>100</v>
      </c>
      <c r="G96" s="11">
        <f t="shared" si="13"/>
        <v>76</v>
      </c>
      <c r="H96" s="11">
        <f t="shared" si="14"/>
        <v>176</v>
      </c>
    </row>
    <row r="97" spans="1:8" x14ac:dyDescent="0.25">
      <c r="A97" t="str">
        <f t="shared" si="10"/>
        <v>City of Yonkers Ward 5 ED 11</v>
      </c>
      <c r="B97" s="11">
        <v>250511</v>
      </c>
      <c r="C97" s="11">
        <v>51</v>
      </c>
      <c r="D97" s="11">
        <v>1</v>
      </c>
      <c r="E97" s="11">
        <v>2</v>
      </c>
      <c r="F97" s="11">
        <f t="shared" si="12"/>
        <v>54</v>
      </c>
      <c r="G97" s="11">
        <f t="shared" si="13"/>
        <v>43</v>
      </c>
      <c r="H97" s="11">
        <f t="shared" si="14"/>
        <v>97</v>
      </c>
    </row>
    <row r="98" spans="1:8" x14ac:dyDescent="0.25">
      <c r="A98" t="str">
        <f t="shared" si="10"/>
        <v>City of Yonkers Ward 5 ED 12</v>
      </c>
      <c r="B98" s="11">
        <v>250512</v>
      </c>
      <c r="C98" s="11">
        <v>118</v>
      </c>
      <c r="D98" s="11">
        <v>14</v>
      </c>
      <c r="E98" s="11">
        <v>5</v>
      </c>
      <c r="F98" s="11">
        <f t="shared" si="12"/>
        <v>137</v>
      </c>
      <c r="G98" s="11">
        <f t="shared" si="13"/>
        <v>200</v>
      </c>
      <c r="H98" s="11">
        <f t="shared" si="14"/>
        <v>337</v>
      </c>
    </row>
    <row r="99" spans="1:8" x14ac:dyDescent="0.25">
      <c r="A99" t="str">
        <f t="shared" si="10"/>
        <v>City of Yonkers Ward 5 ED 13</v>
      </c>
      <c r="B99" s="11">
        <v>250513</v>
      </c>
      <c r="C99" s="11">
        <v>72</v>
      </c>
      <c r="D99" s="11">
        <v>6</v>
      </c>
      <c r="E99" s="11">
        <v>0</v>
      </c>
      <c r="F99" s="11">
        <f t="shared" si="12"/>
        <v>78</v>
      </c>
      <c r="G99" s="11">
        <f t="shared" si="13"/>
        <v>43</v>
      </c>
      <c r="H99" s="11">
        <f t="shared" si="14"/>
        <v>121</v>
      </c>
    </row>
    <row r="100" spans="1:8" x14ac:dyDescent="0.25">
      <c r="A100" t="str">
        <f t="shared" si="10"/>
        <v>City of Yonkers Ward 5 ED 14</v>
      </c>
      <c r="B100" s="11">
        <v>250514</v>
      </c>
      <c r="C100" s="11">
        <v>128</v>
      </c>
      <c r="D100" s="11">
        <v>6</v>
      </c>
      <c r="E100" s="11">
        <v>3</v>
      </c>
      <c r="F100" s="11">
        <f t="shared" si="12"/>
        <v>137</v>
      </c>
      <c r="G100" s="11">
        <f t="shared" si="13"/>
        <v>157</v>
      </c>
      <c r="H100" s="11">
        <f t="shared" si="14"/>
        <v>294</v>
      </c>
    </row>
    <row r="101" spans="1:8" x14ac:dyDescent="0.25">
      <c r="A101" t="str">
        <f t="shared" si="10"/>
        <v>City of Yonkers Ward 5 ED 15</v>
      </c>
      <c r="B101" s="11">
        <v>250515</v>
      </c>
      <c r="C101" s="11">
        <v>133</v>
      </c>
      <c r="D101" s="11">
        <v>4</v>
      </c>
      <c r="E101" s="11">
        <v>1</v>
      </c>
      <c r="F101" s="11">
        <f t="shared" si="12"/>
        <v>138</v>
      </c>
      <c r="G101" s="11">
        <f t="shared" si="13"/>
        <v>69</v>
      </c>
      <c r="H101" s="11">
        <f t="shared" si="14"/>
        <v>207</v>
      </c>
    </row>
    <row r="102" spans="1:8" x14ac:dyDescent="0.25">
      <c r="A102" t="str">
        <f t="shared" si="10"/>
        <v>City of Yonkers Ward 5 ED 16</v>
      </c>
      <c r="B102" s="11">
        <v>250516</v>
      </c>
      <c r="C102" s="11">
        <v>115</v>
      </c>
      <c r="D102" s="11">
        <v>4</v>
      </c>
      <c r="E102" s="11">
        <v>0</v>
      </c>
      <c r="F102" s="11">
        <f t="shared" si="12"/>
        <v>119</v>
      </c>
      <c r="G102" s="11">
        <f t="shared" si="13"/>
        <v>112</v>
      </c>
      <c r="H102" s="11">
        <f t="shared" si="14"/>
        <v>231</v>
      </c>
    </row>
    <row r="103" spans="1:8" x14ac:dyDescent="0.25">
      <c r="A103" t="str">
        <f t="shared" si="10"/>
        <v>City of Yonkers Ward 5 ED 17</v>
      </c>
      <c r="B103" s="11">
        <v>250517</v>
      </c>
      <c r="C103" s="11">
        <v>145</v>
      </c>
      <c r="D103" s="11">
        <v>7</v>
      </c>
      <c r="E103" s="11">
        <v>0</v>
      </c>
      <c r="F103" s="11">
        <f t="shared" si="12"/>
        <v>152</v>
      </c>
      <c r="G103" s="11">
        <f t="shared" si="13"/>
        <v>166</v>
      </c>
      <c r="H103" s="11">
        <f t="shared" si="14"/>
        <v>318</v>
      </c>
    </row>
    <row r="104" spans="1:8" x14ac:dyDescent="0.25">
      <c r="A104" t="str">
        <f t="shared" si="10"/>
        <v>City of Yonkers Ward 5 ED 18</v>
      </c>
      <c r="B104" s="11">
        <v>250518</v>
      </c>
      <c r="C104" s="11">
        <v>191</v>
      </c>
      <c r="D104" s="11">
        <v>7</v>
      </c>
      <c r="E104" s="11">
        <v>0</v>
      </c>
      <c r="F104" s="11">
        <f t="shared" si="12"/>
        <v>198</v>
      </c>
      <c r="G104" s="11">
        <f t="shared" si="13"/>
        <v>149</v>
      </c>
      <c r="H104" s="11">
        <f t="shared" si="14"/>
        <v>347</v>
      </c>
    </row>
    <row r="105" spans="1:8" x14ac:dyDescent="0.25">
      <c r="A105" t="str">
        <f t="shared" si="10"/>
        <v>City of Yonkers Ward 5 ED 19</v>
      </c>
      <c r="B105" s="11">
        <v>250519</v>
      </c>
      <c r="C105" s="11">
        <v>55</v>
      </c>
      <c r="D105" s="11">
        <v>5</v>
      </c>
      <c r="E105" s="11">
        <v>1</v>
      </c>
      <c r="F105" s="11">
        <f t="shared" si="12"/>
        <v>61</v>
      </c>
      <c r="G105" s="11">
        <f t="shared" si="13"/>
        <v>105</v>
      </c>
      <c r="H105" s="11">
        <f t="shared" si="14"/>
        <v>166</v>
      </c>
    </row>
    <row r="106" spans="1:8" x14ac:dyDescent="0.25">
      <c r="A106" t="str">
        <f t="shared" si="10"/>
        <v>City of Yonkers Ward 5 ED 20</v>
      </c>
      <c r="B106" s="11">
        <v>250520</v>
      </c>
      <c r="C106" s="11">
        <v>132</v>
      </c>
      <c r="D106" s="11">
        <v>14</v>
      </c>
      <c r="E106" s="11">
        <v>2</v>
      </c>
      <c r="F106" s="11">
        <f t="shared" si="12"/>
        <v>148</v>
      </c>
      <c r="G106" s="11">
        <f t="shared" si="13"/>
        <v>186</v>
      </c>
      <c r="H106" s="11">
        <f t="shared" si="14"/>
        <v>334</v>
      </c>
    </row>
    <row r="107" spans="1:8" x14ac:dyDescent="0.25">
      <c r="A107" t="str">
        <f t="shared" si="10"/>
        <v>City of Yonkers Ward 5 ED 22</v>
      </c>
      <c r="B107" s="11">
        <v>250522</v>
      </c>
      <c r="C107" s="11">
        <v>100</v>
      </c>
      <c r="D107" s="11">
        <v>9</v>
      </c>
      <c r="E107" s="11">
        <v>0</v>
      </c>
      <c r="F107" s="11">
        <f t="shared" si="12"/>
        <v>109</v>
      </c>
      <c r="G107" s="11">
        <f t="shared" si="13"/>
        <v>81</v>
      </c>
      <c r="H107" s="11">
        <f t="shared" si="14"/>
        <v>190</v>
      </c>
    </row>
    <row r="108" spans="1:8" x14ac:dyDescent="0.25">
      <c r="A108" t="str">
        <f t="shared" si="10"/>
        <v>City of Yonkers Ward 5 ED 23</v>
      </c>
      <c r="B108" s="11">
        <v>250523</v>
      </c>
      <c r="C108" s="11">
        <v>34</v>
      </c>
      <c r="D108" s="11">
        <v>5</v>
      </c>
      <c r="E108" s="11">
        <v>2</v>
      </c>
      <c r="F108" s="11">
        <f t="shared" si="12"/>
        <v>41</v>
      </c>
      <c r="G108" s="11">
        <f t="shared" si="13"/>
        <v>99</v>
      </c>
      <c r="H108" s="11">
        <f t="shared" si="14"/>
        <v>140</v>
      </c>
    </row>
    <row r="109" spans="1:8" ht="13.8" thickBot="1" x14ac:dyDescent="0.3">
      <c r="A109" s="18" t="str">
        <f t="shared" si="10"/>
        <v>City of Yonkers Ward 5 ED 24</v>
      </c>
      <c r="B109" s="19">
        <v>250524</v>
      </c>
      <c r="C109" s="19">
        <v>95</v>
      </c>
      <c r="D109" s="19">
        <v>3</v>
      </c>
      <c r="E109" s="19">
        <v>1</v>
      </c>
      <c r="F109" s="19">
        <f t="shared" si="12"/>
        <v>99</v>
      </c>
      <c r="G109" s="19">
        <f t="shared" si="13"/>
        <v>102</v>
      </c>
      <c r="H109" s="19">
        <f t="shared" si="14"/>
        <v>201</v>
      </c>
    </row>
    <row r="110" spans="1:8" x14ac:dyDescent="0.25">
      <c r="B110" s="11" t="s">
        <v>977</v>
      </c>
      <c r="C110" s="11">
        <f t="shared" ref="C110:H110" si="15">SUM(C87:C109)</f>
        <v>2523</v>
      </c>
      <c r="D110" s="11">
        <f t="shared" si="15"/>
        <v>144</v>
      </c>
      <c r="E110" s="11">
        <f t="shared" si="15"/>
        <v>26</v>
      </c>
      <c r="F110" s="11">
        <f t="shared" si="15"/>
        <v>2693</v>
      </c>
      <c r="G110" s="11">
        <f t="shared" si="15"/>
        <v>2828</v>
      </c>
      <c r="H110" s="11">
        <f t="shared" si="15"/>
        <v>5521</v>
      </c>
    </row>
    <row r="111" spans="1:8" x14ac:dyDescent="0.25">
      <c r="A111" t="str">
        <f t="shared" si="10"/>
        <v>City of Yonkers Ward 6 ED 1</v>
      </c>
      <c r="B111" s="11">
        <v>250601</v>
      </c>
      <c r="C111" s="11">
        <v>77</v>
      </c>
      <c r="D111" s="11">
        <v>3</v>
      </c>
      <c r="E111" s="11">
        <v>0</v>
      </c>
      <c r="F111" s="11">
        <f t="shared" si="12"/>
        <v>80</v>
      </c>
      <c r="G111" s="11">
        <f t="shared" si="13"/>
        <v>25</v>
      </c>
      <c r="H111" s="11">
        <f t="shared" si="14"/>
        <v>105</v>
      </c>
    </row>
    <row r="112" spans="1:8" x14ac:dyDescent="0.25">
      <c r="A112" t="str">
        <f t="shared" si="10"/>
        <v>City of Yonkers Ward 6 ED 2</v>
      </c>
      <c r="B112" s="11">
        <v>250602</v>
      </c>
      <c r="C112" s="11">
        <v>34</v>
      </c>
      <c r="D112" s="11">
        <v>3</v>
      </c>
      <c r="E112" s="11">
        <v>0</v>
      </c>
      <c r="F112" s="11">
        <f t="shared" si="12"/>
        <v>37</v>
      </c>
      <c r="G112" s="11">
        <f t="shared" si="13"/>
        <v>15</v>
      </c>
      <c r="H112" s="11">
        <f t="shared" si="14"/>
        <v>52</v>
      </c>
    </row>
    <row r="113" spans="1:8" x14ac:dyDescent="0.25">
      <c r="A113" t="str">
        <f t="shared" si="10"/>
        <v>City of Yonkers Ward 6 ED 3</v>
      </c>
      <c r="B113" s="11">
        <v>250603</v>
      </c>
      <c r="C113" s="11">
        <v>72</v>
      </c>
      <c r="D113" s="11">
        <v>3</v>
      </c>
      <c r="E113" s="11">
        <v>0</v>
      </c>
      <c r="F113" s="11">
        <f t="shared" si="12"/>
        <v>75</v>
      </c>
      <c r="G113" s="11">
        <f t="shared" si="13"/>
        <v>19</v>
      </c>
      <c r="H113" s="11">
        <f t="shared" si="14"/>
        <v>94</v>
      </c>
    </row>
    <row r="114" spans="1:8" x14ac:dyDescent="0.25">
      <c r="A114" t="str">
        <f t="shared" si="10"/>
        <v>City of Yonkers Ward 6 ED 4</v>
      </c>
      <c r="B114" s="11">
        <v>250604</v>
      </c>
      <c r="C114" s="11">
        <v>39</v>
      </c>
      <c r="D114" s="11">
        <v>4</v>
      </c>
      <c r="E114" s="11">
        <v>0</v>
      </c>
      <c r="F114" s="11">
        <f t="shared" si="12"/>
        <v>43</v>
      </c>
      <c r="G114" s="11">
        <f t="shared" si="13"/>
        <v>36</v>
      </c>
      <c r="H114" s="11">
        <f t="shared" si="14"/>
        <v>79</v>
      </c>
    </row>
    <row r="115" spans="1:8" x14ac:dyDescent="0.25">
      <c r="A115" t="str">
        <f t="shared" si="10"/>
        <v>City of Yonkers Ward 6 ED 6</v>
      </c>
      <c r="B115" s="11">
        <v>250606</v>
      </c>
      <c r="C115" s="11">
        <v>182</v>
      </c>
      <c r="D115" s="11">
        <v>6</v>
      </c>
      <c r="E115" s="11">
        <v>0</v>
      </c>
      <c r="F115" s="11">
        <f t="shared" si="12"/>
        <v>188</v>
      </c>
      <c r="G115" s="11">
        <f t="shared" si="13"/>
        <v>133</v>
      </c>
      <c r="H115" s="11">
        <f t="shared" si="14"/>
        <v>321</v>
      </c>
    </row>
    <row r="116" spans="1:8" x14ac:dyDescent="0.25">
      <c r="A116" t="str">
        <f t="shared" si="10"/>
        <v>City of Yonkers Ward 6 ED 7</v>
      </c>
      <c r="B116" s="11">
        <v>250607</v>
      </c>
      <c r="C116" s="11">
        <v>75</v>
      </c>
      <c r="D116" s="11">
        <v>4</v>
      </c>
      <c r="E116" s="11">
        <v>0</v>
      </c>
      <c r="F116" s="11">
        <f t="shared" si="12"/>
        <v>79</v>
      </c>
      <c r="G116" s="11">
        <f t="shared" si="13"/>
        <v>87</v>
      </c>
      <c r="H116" s="11">
        <f t="shared" si="14"/>
        <v>166</v>
      </c>
    </row>
    <row r="117" spans="1:8" x14ac:dyDescent="0.25">
      <c r="A117" t="str">
        <f t="shared" si="10"/>
        <v>City of Yonkers Ward 6 ED 8</v>
      </c>
      <c r="B117" s="11">
        <v>250608</v>
      </c>
      <c r="C117" s="11">
        <v>66</v>
      </c>
      <c r="D117" s="11">
        <v>5</v>
      </c>
      <c r="E117" s="11">
        <v>0</v>
      </c>
      <c r="F117" s="11">
        <f t="shared" si="12"/>
        <v>71</v>
      </c>
      <c r="G117" s="11">
        <f t="shared" si="13"/>
        <v>44</v>
      </c>
      <c r="H117" s="11">
        <f t="shared" si="14"/>
        <v>115</v>
      </c>
    </row>
    <row r="118" spans="1:8" x14ac:dyDescent="0.25">
      <c r="A118" t="str">
        <f t="shared" si="10"/>
        <v>City of Yonkers Ward 6 ED 10</v>
      </c>
      <c r="B118" s="11">
        <v>250610</v>
      </c>
      <c r="C118" s="11">
        <v>247</v>
      </c>
      <c r="D118" s="11">
        <v>15</v>
      </c>
      <c r="E118" s="11">
        <v>3</v>
      </c>
      <c r="F118" s="11">
        <f t="shared" si="12"/>
        <v>265</v>
      </c>
      <c r="G118" s="11">
        <f t="shared" si="13"/>
        <v>252</v>
      </c>
      <c r="H118" s="11">
        <f t="shared" si="14"/>
        <v>517</v>
      </c>
    </row>
    <row r="119" spans="1:8" x14ac:dyDescent="0.25">
      <c r="A119" t="str">
        <f t="shared" si="10"/>
        <v>City of Yonkers Ward 6 ED 11</v>
      </c>
      <c r="B119" s="11">
        <v>250611</v>
      </c>
      <c r="C119" s="11">
        <v>89</v>
      </c>
      <c r="D119" s="11">
        <v>3</v>
      </c>
      <c r="E119" s="11">
        <v>2</v>
      </c>
      <c r="F119" s="11">
        <f t="shared" si="12"/>
        <v>94</v>
      </c>
      <c r="G119" s="11">
        <f t="shared" si="13"/>
        <v>71</v>
      </c>
      <c r="H119" s="11">
        <f t="shared" si="14"/>
        <v>165</v>
      </c>
    </row>
    <row r="120" spans="1:8" x14ac:dyDescent="0.25">
      <c r="A120" t="str">
        <f t="shared" si="10"/>
        <v>City of Yonkers Ward 6 ED 12</v>
      </c>
      <c r="B120" s="11">
        <v>250612</v>
      </c>
      <c r="C120" s="11">
        <v>81</v>
      </c>
      <c r="D120" s="11">
        <v>7</v>
      </c>
      <c r="E120" s="11">
        <v>0</v>
      </c>
      <c r="F120" s="11">
        <f t="shared" si="12"/>
        <v>88</v>
      </c>
      <c r="G120" s="11">
        <f t="shared" si="13"/>
        <v>64</v>
      </c>
      <c r="H120" s="11">
        <f t="shared" si="14"/>
        <v>152</v>
      </c>
    </row>
    <row r="121" spans="1:8" x14ac:dyDescent="0.25">
      <c r="A121" t="str">
        <f t="shared" si="10"/>
        <v>City of Yonkers Ward 6 ED 13</v>
      </c>
      <c r="B121" s="11">
        <v>250613</v>
      </c>
      <c r="C121" s="11">
        <v>56</v>
      </c>
      <c r="D121" s="11">
        <v>1</v>
      </c>
      <c r="E121" s="11">
        <v>0</v>
      </c>
      <c r="F121" s="11">
        <f t="shared" si="12"/>
        <v>57</v>
      </c>
      <c r="G121" s="11">
        <f t="shared" si="13"/>
        <v>26</v>
      </c>
      <c r="H121" s="11">
        <f t="shared" si="14"/>
        <v>83</v>
      </c>
    </row>
    <row r="122" spans="1:8" x14ac:dyDescent="0.25">
      <c r="A122" t="str">
        <f t="shared" si="10"/>
        <v>City of Yonkers Ward 6 ED 14</v>
      </c>
      <c r="B122" s="11">
        <v>250614</v>
      </c>
      <c r="C122" s="11">
        <v>69</v>
      </c>
      <c r="D122" s="11">
        <v>2</v>
      </c>
      <c r="E122" s="11">
        <v>0</v>
      </c>
      <c r="F122" s="11">
        <f t="shared" si="12"/>
        <v>71</v>
      </c>
      <c r="G122" s="11">
        <f t="shared" si="13"/>
        <v>69</v>
      </c>
      <c r="H122" s="11">
        <f t="shared" si="14"/>
        <v>140</v>
      </c>
    </row>
    <row r="123" spans="1:8" x14ac:dyDescent="0.25">
      <c r="A123" t="str">
        <f t="shared" si="10"/>
        <v>City of Yonkers Ward 6 ED 16</v>
      </c>
      <c r="B123" s="11">
        <v>250616</v>
      </c>
      <c r="C123" s="11">
        <v>88</v>
      </c>
      <c r="D123" s="11">
        <v>3</v>
      </c>
      <c r="E123" s="11">
        <v>2</v>
      </c>
      <c r="F123" s="11">
        <f t="shared" si="12"/>
        <v>93</v>
      </c>
      <c r="G123" s="11">
        <f t="shared" si="13"/>
        <v>101</v>
      </c>
      <c r="H123" s="11">
        <f t="shared" si="14"/>
        <v>194</v>
      </c>
    </row>
    <row r="124" spans="1:8" x14ac:dyDescent="0.25">
      <c r="A124" t="str">
        <f t="shared" si="10"/>
        <v>City of Yonkers Ward 6 ED 17</v>
      </c>
      <c r="B124" s="11">
        <v>250617</v>
      </c>
      <c r="C124" s="11">
        <v>39</v>
      </c>
      <c r="D124" s="11">
        <v>2</v>
      </c>
      <c r="E124" s="11">
        <v>0</v>
      </c>
      <c r="F124" s="11">
        <f t="shared" si="12"/>
        <v>41</v>
      </c>
      <c r="G124" s="11">
        <f t="shared" si="13"/>
        <v>17</v>
      </c>
      <c r="H124" s="11">
        <f t="shared" si="14"/>
        <v>58</v>
      </c>
    </row>
    <row r="125" spans="1:8" x14ac:dyDescent="0.25">
      <c r="A125" t="str">
        <f t="shared" si="10"/>
        <v>City of Yonkers Ward 6 ED 18</v>
      </c>
      <c r="B125" s="11">
        <v>250618</v>
      </c>
      <c r="C125" s="11">
        <v>201</v>
      </c>
      <c r="D125" s="11">
        <v>9</v>
      </c>
      <c r="E125" s="11">
        <v>2</v>
      </c>
      <c r="F125" s="11">
        <f t="shared" si="12"/>
        <v>212</v>
      </c>
      <c r="G125" s="11">
        <f t="shared" si="13"/>
        <v>165</v>
      </c>
      <c r="H125" s="11">
        <f t="shared" si="14"/>
        <v>377</v>
      </c>
    </row>
    <row r="126" spans="1:8" x14ac:dyDescent="0.25">
      <c r="A126" t="str">
        <f t="shared" si="10"/>
        <v>City of Yonkers Ward 6 ED 20</v>
      </c>
      <c r="B126" s="11">
        <v>250620</v>
      </c>
      <c r="C126" s="11">
        <v>65</v>
      </c>
      <c r="D126" s="11">
        <v>5</v>
      </c>
      <c r="E126" s="11">
        <v>0</v>
      </c>
      <c r="F126" s="11">
        <f t="shared" si="12"/>
        <v>70</v>
      </c>
      <c r="G126" s="11">
        <f t="shared" si="13"/>
        <v>27</v>
      </c>
      <c r="H126" s="11">
        <f t="shared" si="14"/>
        <v>97</v>
      </c>
    </row>
    <row r="127" spans="1:8" x14ac:dyDescent="0.25">
      <c r="A127" t="str">
        <f t="shared" si="10"/>
        <v>City of Yonkers Ward 6 ED 21</v>
      </c>
      <c r="B127" s="11">
        <v>250621</v>
      </c>
      <c r="C127" s="11">
        <v>31</v>
      </c>
      <c r="D127" s="11">
        <v>1</v>
      </c>
      <c r="E127" s="11">
        <v>0</v>
      </c>
      <c r="F127" s="11">
        <f t="shared" si="12"/>
        <v>32</v>
      </c>
      <c r="G127" s="11">
        <f t="shared" si="13"/>
        <v>6</v>
      </c>
      <c r="H127" s="11">
        <f t="shared" si="14"/>
        <v>38</v>
      </c>
    </row>
    <row r="128" spans="1:8" x14ac:dyDescent="0.25">
      <c r="A128" t="str">
        <f t="shared" si="10"/>
        <v>City of Yonkers Ward 6 ED 22</v>
      </c>
      <c r="B128" s="11">
        <v>250622</v>
      </c>
      <c r="C128" s="11">
        <v>50</v>
      </c>
      <c r="D128" s="11">
        <v>2</v>
      </c>
      <c r="E128" s="11">
        <v>0</v>
      </c>
      <c r="F128" s="11">
        <f t="shared" si="12"/>
        <v>52</v>
      </c>
      <c r="G128" s="11">
        <f t="shared" si="13"/>
        <v>19</v>
      </c>
      <c r="H128" s="11">
        <f t="shared" si="14"/>
        <v>71</v>
      </c>
    </row>
    <row r="129" spans="1:8" x14ac:dyDescent="0.25">
      <c r="A129" t="str">
        <f t="shared" si="10"/>
        <v>City of Yonkers Ward 6 ED 24</v>
      </c>
      <c r="B129" s="11">
        <v>250624</v>
      </c>
      <c r="C129" s="11">
        <v>123</v>
      </c>
      <c r="D129" s="11">
        <v>2</v>
      </c>
      <c r="E129" s="11">
        <v>0</v>
      </c>
      <c r="F129" s="11">
        <f t="shared" si="12"/>
        <v>125</v>
      </c>
      <c r="G129" s="11">
        <f t="shared" si="13"/>
        <v>74</v>
      </c>
      <c r="H129" s="11">
        <f t="shared" si="14"/>
        <v>199</v>
      </c>
    </row>
    <row r="130" spans="1:8" x14ac:dyDescent="0.25">
      <c r="A130" t="str">
        <f t="shared" si="10"/>
        <v>City of Yonkers Ward 6 ED 28</v>
      </c>
      <c r="B130" s="11">
        <v>250628</v>
      </c>
      <c r="C130" s="11">
        <v>53</v>
      </c>
      <c r="D130" s="11">
        <v>1</v>
      </c>
      <c r="E130" s="11">
        <v>0</v>
      </c>
      <c r="F130" s="11">
        <f t="shared" si="12"/>
        <v>54</v>
      </c>
      <c r="G130" s="11">
        <f t="shared" si="13"/>
        <v>22</v>
      </c>
      <c r="H130" s="11">
        <f t="shared" si="14"/>
        <v>76</v>
      </c>
    </row>
    <row r="131" spans="1:8" x14ac:dyDescent="0.25">
      <c r="A131" t="str">
        <f t="shared" si="10"/>
        <v>City of Yonkers Ward 6 ED 32</v>
      </c>
      <c r="B131" s="11">
        <v>250632</v>
      </c>
      <c r="C131" s="11">
        <v>34</v>
      </c>
      <c r="D131" s="11">
        <v>1</v>
      </c>
      <c r="E131" s="11">
        <v>0</v>
      </c>
      <c r="F131" s="11">
        <f t="shared" si="12"/>
        <v>35</v>
      </c>
      <c r="G131" s="11">
        <f t="shared" si="13"/>
        <v>28</v>
      </c>
      <c r="H131" s="11">
        <f t="shared" si="14"/>
        <v>63</v>
      </c>
    </row>
    <row r="132" spans="1:8" ht="13.8" thickBot="1" x14ac:dyDescent="0.3">
      <c r="A132" s="18" t="str">
        <f t="shared" si="10"/>
        <v>City of Yonkers Ward 6 ED 33</v>
      </c>
      <c r="B132" s="19">
        <v>250633</v>
      </c>
      <c r="C132" s="19">
        <v>38</v>
      </c>
      <c r="D132" s="19">
        <v>7</v>
      </c>
      <c r="E132" s="19">
        <v>0</v>
      </c>
      <c r="F132" s="19">
        <f t="shared" si="12"/>
        <v>45</v>
      </c>
      <c r="G132" s="19">
        <f t="shared" si="13"/>
        <v>27</v>
      </c>
      <c r="H132" s="19">
        <f t="shared" si="14"/>
        <v>72</v>
      </c>
    </row>
    <row r="133" spans="1:8" x14ac:dyDescent="0.25">
      <c r="B133" s="11" t="s">
        <v>977</v>
      </c>
      <c r="C133" s="11">
        <f t="shared" ref="C133:H133" si="16">SUM(C111:C132)</f>
        <v>1809</v>
      </c>
      <c r="D133" s="11">
        <f t="shared" si="16"/>
        <v>89</v>
      </c>
      <c r="E133" s="11">
        <f t="shared" si="16"/>
        <v>9</v>
      </c>
      <c r="F133" s="11">
        <f t="shared" si="16"/>
        <v>1907</v>
      </c>
      <c r="G133" s="11">
        <f t="shared" si="16"/>
        <v>1327</v>
      </c>
      <c r="H133" s="11">
        <f t="shared" si="16"/>
        <v>3234</v>
      </c>
    </row>
    <row r="134" spans="1:8" x14ac:dyDescent="0.25">
      <c r="A134" t="str">
        <f t="shared" si="10"/>
        <v>City of Yonkers Ward 7 ED 1</v>
      </c>
      <c r="B134" s="11">
        <v>250701</v>
      </c>
      <c r="C134" s="11">
        <v>28</v>
      </c>
      <c r="D134" s="11">
        <v>1</v>
      </c>
      <c r="E134" s="11">
        <v>0</v>
      </c>
      <c r="F134" s="11">
        <f t="shared" si="12"/>
        <v>29</v>
      </c>
      <c r="G134" s="11">
        <f t="shared" si="13"/>
        <v>23</v>
      </c>
      <c r="H134" s="11">
        <f t="shared" si="14"/>
        <v>52</v>
      </c>
    </row>
    <row r="135" spans="1:8" x14ac:dyDescent="0.25">
      <c r="A135" t="str">
        <f t="shared" si="10"/>
        <v>City of Yonkers Ward 7 ED 2</v>
      </c>
      <c r="B135" s="11">
        <v>250702</v>
      </c>
      <c r="C135" s="11">
        <v>72</v>
      </c>
      <c r="D135" s="11">
        <v>2</v>
      </c>
      <c r="E135" s="11">
        <v>0</v>
      </c>
      <c r="F135" s="11">
        <f t="shared" si="12"/>
        <v>74</v>
      </c>
      <c r="G135" s="11">
        <f t="shared" si="13"/>
        <v>22</v>
      </c>
      <c r="H135" s="11">
        <f t="shared" si="14"/>
        <v>96</v>
      </c>
    </row>
    <row r="136" spans="1:8" x14ac:dyDescent="0.25">
      <c r="A136" t="str">
        <f t="shared" si="10"/>
        <v>City of Yonkers Ward 7 ED 3</v>
      </c>
      <c r="B136" s="11">
        <v>250703</v>
      </c>
      <c r="C136" s="11">
        <v>98</v>
      </c>
      <c r="D136" s="11">
        <v>1</v>
      </c>
      <c r="E136" s="11">
        <v>1</v>
      </c>
      <c r="F136" s="11">
        <f t="shared" si="12"/>
        <v>100</v>
      </c>
      <c r="G136" s="11">
        <f t="shared" si="13"/>
        <v>28</v>
      </c>
      <c r="H136" s="11">
        <f t="shared" si="14"/>
        <v>128</v>
      </c>
    </row>
    <row r="137" spans="1:8" x14ac:dyDescent="0.25">
      <c r="A137" t="str">
        <f t="shared" ref="A137:A203" si="17">VLOOKUP(B137,KEY,3,FALSE)</f>
        <v>City of Yonkers Ward 7 ED 4</v>
      </c>
      <c r="B137" s="11">
        <v>250704</v>
      </c>
      <c r="C137" s="11">
        <v>152</v>
      </c>
      <c r="D137" s="11">
        <v>13</v>
      </c>
      <c r="E137" s="11">
        <v>0</v>
      </c>
      <c r="F137" s="11">
        <f t="shared" si="12"/>
        <v>165</v>
      </c>
      <c r="G137" s="11">
        <f t="shared" si="13"/>
        <v>145</v>
      </c>
      <c r="H137" s="11">
        <f t="shared" si="14"/>
        <v>310</v>
      </c>
    </row>
    <row r="138" spans="1:8" x14ac:dyDescent="0.25">
      <c r="A138" t="str">
        <f t="shared" si="17"/>
        <v>City of Yonkers Ward 7 ED 5</v>
      </c>
      <c r="B138" s="11">
        <v>250705</v>
      </c>
      <c r="C138" s="11">
        <v>37</v>
      </c>
      <c r="D138" s="11">
        <v>1</v>
      </c>
      <c r="E138" s="11">
        <v>0</v>
      </c>
      <c r="F138" s="11">
        <f t="shared" si="12"/>
        <v>38</v>
      </c>
      <c r="G138" s="11">
        <f t="shared" si="13"/>
        <v>23</v>
      </c>
      <c r="H138" s="11">
        <f t="shared" si="14"/>
        <v>61</v>
      </c>
    </row>
    <row r="139" spans="1:8" x14ac:dyDescent="0.25">
      <c r="A139" t="str">
        <f t="shared" si="17"/>
        <v>City of Yonkers Ward 7 ED 6</v>
      </c>
      <c r="B139" s="11">
        <v>250706</v>
      </c>
      <c r="C139" s="11">
        <v>40</v>
      </c>
      <c r="D139" s="11">
        <v>0</v>
      </c>
      <c r="E139" s="11">
        <v>0</v>
      </c>
      <c r="F139" s="11">
        <f t="shared" si="12"/>
        <v>40</v>
      </c>
      <c r="G139" s="11">
        <f t="shared" si="13"/>
        <v>12</v>
      </c>
      <c r="H139" s="11">
        <f t="shared" si="14"/>
        <v>52</v>
      </c>
    </row>
    <row r="140" spans="1:8" x14ac:dyDescent="0.25">
      <c r="A140" t="str">
        <f t="shared" si="17"/>
        <v>City of Yonkers Ward 7 ED 7</v>
      </c>
      <c r="B140" s="11">
        <v>250707</v>
      </c>
      <c r="C140" s="11">
        <v>30</v>
      </c>
      <c r="D140" s="11">
        <v>0</v>
      </c>
      <c r="E140" s="11">
        <v>0</v>
      </c>
      <c r="F140" s="11">
        <f t="shared" si="12"/>
        <v>30</v>
      </c>
      <c r="G140" s="11">
        <f t="shared" si="13"/>
        <v>12</v>
      </c>
      <c r="H140" s="11">
        <f t="shared" si="14"/>
        <v>42</v>
      </c>
    </row>
    <row r="141" spans="1:8" x14ac:dyDescent="0.25">
      <c r="A141" t="str">
        <f t="shared" si="17"/>
        <v>City of Yonkers Ward 7 ED 8</v>
      </c>
      <c r="B141" s="11">
        <v>250708</v>
      </c>
      <c r="C141" s="11">
        <v>82</v>
      </c>
      <c r="D141" s="11">
        <v>1</v>
      </c>
      <c r="E141" s="11">
        <v>0</v>
      </c>
      <c r="F141" s="11">
        <f t="shared" si="12"/>
        <v>83</v>
      </c>
      <c r="G141" s="11">
        <f t="shared" si="13"/>
        <v>28</v>
      </c>
      <c r="H141" s="11">
        <f t="shared" si="14"/>
        <v>111</v>
      </c>
    </row>
    <row r="142" spans="1:8" x14ac:dyDescent="0.25">
      <c r="A142" t="str">
        <f t="shared" si="17"/>
        <v>City of Yonkers Ward 7 ED 9</v>
      </c>
      <c r="B142" s="11">
        <v>250709</v>
      </c>
      <c r="C142" s="11">
        <v>153</v>
      </c>
      <c r="D142" s="11">
        <v>2</v>
      </c>
      <c r="E142" s="11">
        <v>0</v>
      </c>
      <c r="F142" s="11">
        <f t="shared" si="12"/>
        <v>155</v>
      </c>
      <c r="G142" s="11">
        <f t="shared" si="13"/>
        <v>59</v>
      </c>
      <c r="H142" s="11">
        <f t="shared" si="14"/>
        <v>214</v>
      </c>
    </row>
    <row r="143" spans="1:8" x14ac:dyDescent="0.25">
      <c r="A143" t="str">
        <f t="shared" si="17"/>
        <v>City of Yonkers Ward 7 ED 11</v>
      </c>
      <c r="B143" s="11">
        <v>250711</v>
      </c>
      <c r="C143" s="11">
        <v>5</v>
      </c>
      <c r="D143" s="11">
        <v>1</v>
      </c>
      <c r="E143" s="11">
        <v>0</v>
      </c>
      <c r="F143" s="11">
        <f t="shared" si="12"/>
        <v>6</v>
      </c>
      <c r="G143" s="11">
        <f t="shared" si="13"/>
        <v>1</v>
      </c>
      <c r="H143" s="11">
        <f t="shared" si="14"/>
        <v>7</v>
      </c>
    </row>
    <row r="144" spans="1:8" x14ac:dyDescent="0.25">
      <c r="A144" t="str">
        <f t="shared" si="17"/>
        <v>City of Yonkers Ward 7 ED 13</v>
      </c>
      <c r="B144" s="11">
        <v>250713</v>
      </c>
      <c r="C144" s="11">
        <v>140</v>
      </c>
      <c r="D144" s="11">
        <v>5</v>
      </c>
      <c r="E144" s="11">
        <v>1</v>
      </c>
      <c r="F144" s="11">
        <f t="shared" si="12"/>
        <v>146</v>
      </c>
      <c r="G144" s="11">
        <f t="shared" si="13"/>
        <v>65</v>
      </c>
      <c r="H144" s="11">
        <f t="shared" si="14"/>
        <v>211</v>
      </c>
    </row>
    <row r="145" spans="1:8" x14ac:dyDescent="0.25">
      <c r="A145" t="str">
        <f t="shared" si="17"/>
        <v>City of Yonkers Ward 7 ED 14</v>
      </c>
      <c r="B145" s="11">
        <v>250714</v>
      </c>
      <c r="C145" s="11">
        <v>88</v>
      </c>
      <c r="D145" s="11">
        <v>5</v>
      </c>
      <c r="E145" s="11">
        <v>0</v>
      </c>
      <c r="F145" s="11">
        <f t="shared" si="12"/>
        <v>93</v>
      </c>
      <c r="G145" s="11">
        <f t="shared" si="13"/>
        <v>111</v>
      </c>
      <c r="H145" s="11">
        <f t="shared" si="14"/>
        <v>204</v>
      </c>
    </row>
    <row r="146" spans="1:8" x14ac:dyDescent="0.25">
      <c r="A146" t="str">
        <f t="shared" si="17"/>
        <v>City of Yonkers Ward 7 ED 15</v>
      </c>
      <c r="B146" s="11">
        <v>250715</v>
      </c>
      <c r="C146" s="11">
        <v>86</v>
      </c>
      <c r="D146" s="11">
        <v>5</v>
      </c>
      <c r="E146" s="11">
        <v>0</v>
      </c>
      <c r="F146" s="11">
        <f t="shared" si="12"/>
        <v>91</v>
      </c>
      <c r="G146" s="11">
        <f t="shared" si="13"/>
        <v>50</v>
      </c>
      <c r="H146" s="11">
        <f t="shared" si="14"/>
        <v>141</v>
      </c>
    </row>
    <row r="147" spans="1:8" x14ac:dyDescent="0.25">
      <c r="A147" t="str">
        <f t="shared" si="17"/>
        <v>City of Yonkers Ward 7 ED 16</v>
      </c>
      <c r="B147" s="11">
        <v>250716</v>
      </c>
      <c r="C147" s="11">
        <v>33</v>
      </c>
      <c r="D147" s="11">
        <v>1</v>
      </c>
      <c r="E147" s="11">
        <v>0</v>
      </c>
      <c r="F147" s="11">
        <f t="shared" si="12"/>
        <v>34</v>
      </c>
      <c r="G147" s="11">
        <f t="shared" si="13"/>
        <v>25</v>
      </c>
      <c r="H147" s="11">
        <f t="shared" si="14"/>
        <v>59</v>
      </c>
    </row>
    <row r="148" spans="1:8" x14ac:dyDescent="0.25">
      <c r="A148" t="str">
        <f t="shared" si="17"/>
        <v>City of Yonkers Ward 7 ED 17</v>
      </c>
      <c r="B148" s="11">
        <v>250717</v>
      </c>
      <c r="C148" s="11">
        <v>32</v>
      </c>
      <c r="D148" s="11">
        <v>0</v>
      </c>
      <c r="E148" s="11">
        <v>0</v>
      </c>
      <c r="F148" s="11">
        <f t="shared" si="12"/>
        <v>32</v>
      </c>
      <c r="G148" s="11">
        <f t="shared" si="13"/>
        <v>19</v>
      </c>
      <c r="H148" s="11">
        <f t="shared" si="14"/>
        <v>51</v>
      </c>
    </row>
    <row r="149" spans="1:8" x14ac:dyDescent="0.25">
      <c r="A149" t="str">
        <f t="shared" si="17"/>
        <v>City of Yonkers Ward 7 ED 19</v>
      </c>
      <c r="B149" s="11">
        <v>250719</v>
      </c>
      <c r="C149" s="11">
        <v>61</v>
      </c>
      <c r="D149" s="11">
        <v>6</v>
      </c>
      <c r="E149" s="11">
        <v>1</v>
      </c>
      <c r="F149" s="11">
        <f t="shared" si="12"/>
        <v>68</v>
      </c>
      <c r="G149" s="11">
        <f t="shared" si="13"/>
        <v>33</v>
      </c>
      <c r="H149" s="11">
        <f t="shared" si="14"/>
        <v>101</v>
      </c>
    </row>
    <row r="150" spans="1:8" x14ac:dyDescent="0.25">
      <c r="A150" t="str">
        <f t="shared" si="17"/>
        <v>City of Yonkers Ward 7 ED 20</v>
      </c>
      <c r="B150" s="11">
        <v>250720</v>
      </c>
      <c r="C150" s="11">
        <v>55</v>
      </c>
      <c r="D150" s="11">
        <v>1</v>
      </c>
      <c r="E150" s="11">
        <v>0</v>
      </c>
      <c r="F150" s="11">
        <f t="shared" si="12"/>
        <v>56</v>
      </c>
      <c r="G150" s="11">
        <f t="shared" si="13"/>
        <v>63</v>
      </c>
      <c r="H150" s="11">
        <f t="shared" si="14"/>
        <v>119</v>
      </c>
    </row>
    <row r="151" spans="1:8" x14ac:dyDescent="0.25">
      <c r="A151" t="str">
        <f t="shared" si="17"/>
        <v>City of Yonkers Ward 7 ED 21</v>
      </c>
      <c r="B151" s="11">
        <v>250721</v>
      </c>
      <c r="C151" s="11">
        <v>24</v>
      </c>
      <c r="D151" s="11">
        <v>2</v>
      </c>
      <c r="E151" s="11">
        <v>0</v>
      </c>
      <c r="F151" s="11">
        <f t="shared" si="12"/>
        <v>26</v>
      </c>
      <c r="G151" s="11">
        <f t="shared" si="13"/>
        <v>32</v>
      </c>
      <c r="H151" s="11">
        <f t="shared" si="14"/>
        <v>58</v>
      </c>
    </row>
    <row r="152" spans="1:8" x14ac:dyDescent="0.25">
      <c r="A152" t="str">
        <f t="shared" si="17"/>
        <v>City of Yonkers Ward 7 ED 23</v>
      </c>
      <c r="B152" s="11">
        <v>250723</v>
      </c>
      <c r="C152" s="11">
        <v>68</v>
      </c>
      <c r="D152" s="11">
        <v>0</v>
      </c>
      <c r="E152" s="11">
        <v>0</v>
      </c>
      <c r="F152" s="11">
        <f t="shared" si="12"/>
        <v>68</v>
      </c>
      <c r="G152" s="11">
        <f t="shared" si="13"/>
        <v>36</v>
      </c>
      <c r="H152" s="11">
        <f t="shared" si="14"/>
        <v>104</v>
      </c>
    </row>
    <row r="153" spans="1:8" x14ac:dyDescent="0.25">
      <c r="A153" t="str">
        <f t="shared" si="17"/>
        <v>City of Yonkers Ward 7 ED 24</v>
      </c>
      <c r="B153" s="11">
        <v>250724</v>
      </c>
      <c r="C153" s="11">
        <v>0</v>
      </c>
      <c r="D153" s="11">
        <v>0</v>
      </c>
      <c r="E153" s="11">
        <v>0</v>
      </c>
      <c r="F153" s="11">
        <f t="shared" si="12"/>
        <v>0</v>
      </c>
      <c r="G153" s="11">
        <f t="shared" si="13"/>
        <v>0</v>
      </c>
      <c r="H153" s="11">
        <f t="shared" si="14"/>
        <v>0</v>
      </c>
    </row>
    <row r="154" spans="1:8" x14ac:dyDescent="0.25">
      <c r="A154" t="str">
        <f t="shared" si="17"/>
        <v>City of Yonkers Ward 7 ED 25</v>
      </c>
      <c r="B154" s="11">
        <v>250725</v>
      </c>
      <c r="C154" s="11">
        <v>47</v>
      </c>
      <c r="D154" s="11">
        <v>0</v>
      </c>
      <c r="E154" s="11">
        <v>0</v>
      </c>
      <c r="F154" s="11">
        <f t="shared" si="12"/>
        <v>47</v>
      </c>
      <c r="G154" s="11">
        <f t="shared" si="13"/>
        <v>20</v>
      </c>
      <c r="H154" s="11">
        <f t="shared" si="14"/>
        <v>67</v>
      </c>
    </row>
    <row r="155" spans="1:8" x14ac:dyDescent="0.25">
      <c r="A155" t="str">
        <f t="shared" si="17"/>
        <v>City of Yonkers Ward 7 ED 26</v>
      </c>
      <c r="B155" s="11">
        <v>250726</v>
      </c>
      <c r="C155" s="11">
        <v>46</v>
      </c>
      <c r="D155" s="11">
        <v>1</v>
      </c>
      <c r="E155" s="11">
        <v>0</v>
      </c>
      <c r="F155" s="11">
        <f t="shared" si="12"/>
        <v>47</v>
      </c>
      <c r="G155" s="11">
        <f t="shared" si="13"/>
        <v>49</v>
      </c>
      <c r="H155" s="11">
        <f t="shared" si="14"/>
        <v>96</v>
      </c>
    </row>
    <row r="156" spans="1:8" x14ac:dyDescent="0.25">
      <c r="A156" t="str">
        <f t="shared" si="17"/>
        <v>City of Yonkers Ward 7 ED 29</v>
      </c>
      <c r="B156" s="11">
        <v>250729</v>
      </c>
      <c r="C156" s="11">
        <v>32</v>
      </c>
      <c r="D156" s="11">
        <v>0</v>
      </c>
      <c r="E156" s="11">
        <v>2</v>
      </c>
      <c r="F156" s="11">
        <f t="shared" si="12"/>
        <v>34</v>
      </c>
      <c r="G156" s="11">
        <f t="shared" si="13"/>
        <v>23</v>
      </c>
      <c r="H156" s="11">
        <f t="shared" si="14"/>
        <v>57</v>
      </c>
    </row>
    <row r="157" spans="1:8" x14ac:dyDescent="0.25">
      <c r="A157" t="str">
        <f t="shared" si="17"/>
        <v>City of Yonkers Ward 7 ED 30</v>
      </c>
      <c r="B157" s="11">
        <v>250730</v>
      </c>
      <c r="C157" s="11">
        <v>49</v>
      </c>
      <c r="D157" s="11">
        <v>0</v>
      </c>
      <c r="E157" s="11">
        <v>0</v>
      </c>
      <c r="F157" s="11">
        <f t="shared" ref="F157:F224" si="18">SUM(C157:E157)</f>
        <v>49</v>
      </c>
      <c r="G157" s="11">
        <f t="shared" ref="G157:G224" si="19">SUM(H157-F157)</f>
        <v>38</v>
      </c>
      <c r="H157" s="11">
        <f t="shared" ref="H157:H224" si="20">VLOOKUP(B157,KEY,2,FALSE)</f>
        <v>87</v>
      </c>
    </row>
    <row r="158" spans="1:8" ht="13.8" thickBot="1" x14ac:dyDescent="0.3">
      <c r="A158" s="18" t="str">
        <f t="shared" si="17"/>
        <v>City of Yonkers Ward 7 ED 31</v>
      </c>
      <c r="B158" s="19">
        <v>250731</v>
      </c>
      <c r="C158" s="19">
        <v>45</v>
      </c>
      <c r="D158" s="19">
        <v>2</v>
      </c>
      <c r="E158" s="19">
        <v>0</v>
      </c>
      <c r="F158" s="19">
        <f t="shared" si="18"/>
        <v>47</v>
      </c>
      <c r="G158" s="19">
        <f t="shared" si="19"/>
        <v>35</v>
      </c>
      <c r="H158" s="19">
        <f t="shared" si="20"/>
        <v>82</v>
      </c>
    </row>
    <row r="159" spans="1:8" x14ac:dyDescent="0.25">
      <c r="B159" s="11" t="s">
        <v>977</v>
      </c>
      <c r="C159" s="11">
        <f t="shared" ref="C159:H159" si="21">SUM(C134:C158)</f>
        <v>1503</v>
      </c>
      <c r="D159" s="11">
        <f t="shared" si="21"/>
        <v>50</v>
      </c>
      <c r="E159" s="11">
        <f t="shared" si="21"/>
        <v>5</v>
      </c>
      <c r="F159" s="11">
        <f t="shared" si="21"/>
        <v>1558</v>
      </c>
      <c r="G159" s="11">
        <f t="shared" si="21"/>
        <v>952</v>
      </c>
      <c r="H159" s="11">
        <f t="shared" si="21"/>
        <v>2510</v>
      </c>
    </row>
    <row r="160" spans="1:8" x14ac:dyDescent="0.25">
      <c r="A160" t="str">
        <f t="shared" si="17"/>
        <v>City of Yonkers Ward 8 ED 1</v>
      </c>
      <c r="B160" s="11">
        <v>250801</v>
      </c>
      <c r="C160" s="11">
        <v>57</v>
      </c>
      <c r="D160" s="11">
        <v>3</v>
      </c>
      <c r="E160" s="11">
        <v>2</v>
      </c>
      <c r="F160" s="11">
        <f t="shared" si="18"/>
        <v>62</v>
      </c>
      <c r="G160" s="11">
        <f t="shared" si="19"/>
        <v>31</v>
      </c>
      <c r="H160" s="11">
        <f t="shared" si="20"/>
        <v>93</v>
      </c>
    </row>
    <row r="161" spans="1:8" x14ac:dyDescent="0.25">
      <c r="A161" t="str">
        <f t="shared" si="17"/>
        <v>City of Yonkers Ward 8 ED 2</v>
      </c>
      <c r="B161" s="11">
        <v>250802</v>
      </c>
      <c r="C161" s="11">
        <v>101</v>
      </c>
      <c r="D161" s="11">
        <v>3</v>
      </c>
      <c r="E161" s="11">
        <v>0</v>
      </c>
      <c r="F161" s="11">
        <f t="shared" si="18"/>
        <v>104</v>
      </c>
      <c r="G161" s="11">
        <f t="shared" si="19"/>
        <v>41</v>
      </c>
      <c r="H161" s="11">
        <f t="shared" si="20"/>
        <v>145</v>
      </c>
    </row>
    <row r="162" spans="1:8" x14ac:dyDescent="0.25">
      <c r="A162" t="str">
        <f t="shared" si="17"/>
        <v>City of Yonkers Ward 8 ED 3</v>
      </c>
      <c r="B162" s="11">
        <v>250803</v>
      </c>
      <c r="C162" s="11">
        <v>93</v>
      </c>
      <c r="D162" s="11">
        <v>2</v>
      </c>
      <c r="E162" s="11">
        <v>0</v>
      </c>
      <c r="F162" s="11">
        <f t="shared" si="18"/>
        <v>95</v>
      </c>
      <c r="G162" s="11">
        <f t="shared" si="19"/>
        <v>35</v>
      </c>
      <c r="H162" s="11">
        <f t="shared" si="20"/>
        <v>130</v>
      </c>
    </row>
    <row r="163" spans="1:8" x14ac:dyDescent="0.25">
      <c r="A163" t="str">
        <f t="shared" si="17"/>
        <v>City of Yonkers Ward 8 ED 5</v>
      </c>
      <c r="B163" s="11">
        <v>250805</v>
      </c>
      <c r="C163" s="11">
        <v>134</v>
      </c>
      <c r="D163" s="11">
        <v>7</v>
      </c>
      <c r="E163" s="11">
        <v>0</v>
      </c>
      <c r="F163" s="11">
        <f t="shared" si="18"/>
        <v>141</v>
      </c>
      <c r="G163" s="11">
        <f t="shared" si="19"/>
        <v>60</v>
      </c>
      <c r="H163" s="11">
        <f t="shared" si="20"/>
        <v>201</v>
      </c>
    </row>
    <row r="164" spans="1:8" x14ac:dyDescent="0.25">
      <c r="A164" t="str">
        <f t="shared" si="17"/>
        <v>City of Yonkers Ward 8 ED 6</v>
      </c>
      <c r="B164" s="11">
        <v>250806</v>
      </c>
      <c r="C164" s="11">
        <v>167</v>
      </c>
      <c r="D164" s="11">
        <v>3</v>
      </c>
      <c r="E164" s="11">
        <v>0</v>
      </c>
      <c r="F164" s="11">
        <f t="shared" si="18"/>
        <v>170</v>
      </c>
      <c r="G164" s="11">
        <f t="shared" si="19"/>
        <v>79</v>
      </c>
      <c r="H164" s="11">
        <f t="shared" si="20"/>
        <v>249</v>
      </c>
    </row>
    <row r="165" spans="1:8" x14ac:dyDescent="0.25">
      <c r="A165" t="str">
        <f t="shared" si="17"/>
        <v>City of Yonkers Ward 8 ED 7</v>
      </c>
      <c r="B165" s="11">
        <v>250807</v>
      </c>
      <c r="C165" s="11">
        <v>163</v>
      </c>
      <c r="D165" s="11">
        <v>4</v>
      </c>
      <c r="E165" s="11">
        <v>0</v>
      </c>
      <c r="F165" s="11">
        <f t="shared" si="18"/>
        <v>167</v>
      </c>
      <c r="G165" s="11">
        <f t="shared" si="19"/>
        <v>72</v>
      </c>
      <c r="H165" s="11">
        <f t="shared" si="20"/>
        <v>239</v>
      </c>
    </row>
    <row r="166" spans="1:8" x14ac:dyDescent="0.25">
      <c r="A166" t="str">
        <f t="shared" si="17"/>
        <v>City of Yonkers Ward 8 ED 9</v>
      </c>
      <c r="B166" s="11">
        <v>250809</v>
      </c>
      <c r="C166" s="11">
        <v>64</v>
      </c>
      <c r="D166" s="11">
        <v>1</v>
      </c>
      <c r="E166" s="11">
        <v>1</v>
      </c>
      <c r="F166" s="11">
        <f t="shared" si="18"/>
        <v>66</v>
      </c>
      <c r="G166" s="11">
        <f t="shared" si="19"/>
        <v>34</v>
      </c>
      <c r="H166" s="11">
        <f t="shared" si="20"/>
        <v>100</v>
      </c>
    </row>
    <row r="167" spans="1:8" x14ac:dyDescent="0.25">
      <c r="A167" t="str">
        <f t="shared" si="17"/>
        <v>City of Yonkers Ward 8 ED 10</v>
      </c>
      <c r="B167" s="11">
        <v>250810</v>
      </c>
      <c r="C167" s="11">
        <v>26</v>
      </c>
      <c r="D167" s="11">
        <v>2</v>
      </c>
      <c r="E167" s="11">
        <v>0</v>
      </c>
      <c r="F167" s="11">
        <f t="shared" si="18"/>
        <v>28</v>
      </c>
      <c r="G167" s="11">
        <f t="shared" si="19"/>
        <v>12</v>
      </c>
      <c r="H167" s="11">
        <f t="shared" si="20"/>
        <v>40</v>
      </c>
    </row>
    <row r="168" spans="1:8" x14ac:dyDescent="0.25">
      <c r="A168" t="str">
        <f t="shared" si="17"/>
        <v>City of Yonkers Ward 8 ED 11</v>
      </c>
      <c r="B168" s="11">
        <v>250811</v>
      </c>
      <c r="C168" s="11">
        <v>12</v>
      </c>
      <c r="D168" s="11">
        <v>3</v>
      </c>
      <c r="E168" s="11">
        <v>0</v>
      </c>
      <c r="F168" s="11">
        <f t="shared" si="18"/>
        <v>15</v>
      </c>
      <c r="G168" s="11">
        <f t="shared" si="19"/>
        <v>10</v>
      </c>
      <c r="H168" s="11">
        <f t="shared" si="20"/>
        <v>25</v>
      </c>
    </row>
    <row r="169" spans="1:8" x14ac:dyDescent="0.25">
      <c r="A169" t="str">
        <f t="shared" si="17"/>
        <v>City of Yonkers Ward 8 ED 12</v>
      </c>
      <c r="B169" s="11">
        <v>250812</v>
      </c>
      <c r="C169" s="11">
        <v>63</v>
      </c>
      <c r="D169" s="11">
        <v>1</v>
      </c>
      <c r="E169" s="11">
        <v>0</v>
      </c>
      <c r="F169" s="11">
        <f t="shared" si="18"/>
        <v>64</v>
      </c>
      <c r="G169" s="11">
        <f t="shared" si="19"/>
        <v>42</v>
      </c>
      <c r="H169" s="11">
        <f t="shared" si="20"/>
        <v>106</v>
      </c>
    </row>
    <row r="170" spans="1:8" x14ac:dyDescent="0.25">
      <c r="A170" t="str">
        <f t="shared" si="17"/>
        <v>City of Yonkers Ward 8 ED 13</v>
      </c>
      <c r="B170" s="11">
        <v>250813</v>
      </c>
      <c r="C170" s="11">
        <v>56</v>
      </c>
      <c r="D170" s="11">
        <v>0</v>
      </c>
      <c r="E170" s="11">
        <v>0</v>
      </c>
      <c r="F170" s="11">
        <f t="shared" si="18"/>
        <v>56</v>
      </c>
      <c r="G170" s="11">
        <f t="shared" si="19"/>
        <v>40</v>
      </c>
      <c r="H170" s="11">
        <f t="shared" si="20"/>
        <v>96</v>
      </c>
    </row>
    <row r="171" spans="1:8" x14ac:dyDescent="0.25">
      <c r="A171" t="str">
        <f t="shared" si="17"/>
        <v>City of Yonkers Ward 8 ED 14</v>
      </c>
      <c r="B171" s="11">
        <v>250814</v>
      </c>
      <c r="C171" s="11">
        <v>24</v>
      </c>
      <c r="D171" s="11">
        <v>0</v>
      </c>
      <c r="E171" s="11">
        <v>0</v>
      </c>
      <c r="F171" s="11">
        <f t="shared" si="18"/>
        <v>24</v>
      </c>
      <c r="G171" s="11">
        <f t="shared" si="19"/>
        <v>6</v>
      </c>
      <c r="H171" s="11">
        <f t="shared" si="20"/>
        <v>30</v>
      </c>
    </row>
    <row r="172" spans="1:8" x14ac:dyDescent="0.25">
      <c r="A172" t="str">
        <f t="shared" si="17"/>
        <v>City of Yonkers Ward 8 ED 15</v>
      </c>
      <c r="B172" s="11">
        <v>250815</v>
      </c>
      <c r="C172" s="11">
        <v>84</v>
      </c>
      <c r="D172" s="11">
        <v>2</v>
      </c>
      <c r="E172" s="11">
        <v>0</v>
      </c>
      <c r="F172" s="11">
        <f t="shared" si="18"/>
        <v>86</v>
      </c>
      <c r="G172" s="11">
        <f t="shared" si="19"/>
        <v>21</v>
      </c>
      <c r="H172" s="11">
        <f t="shared" si="20"/>
        <v>107</v>
      </c>
    </row>
    <row r="173" spans="1:8" x14ac:dyDescent="0.25">
      <c r="A173" t="str">
        <f t="shared" si="17"/>
        <v>City of Yonkers Ward 8 ED 17</v>
      </c>
      <c r="B173" s="11">
        <v>250817</v>
      </c>
      <c r="C173" s="11">
        <v>47</v>
      </c>
      <c r="D173" s="11">
        <v>0</v>
      </c>
      <c r="E173" s="11">
        <v>0</v>
      </c>
      <c r="F173" s="11">
        <f t="shared" si="18"/>
        <v>47</v>
      </c>
      <c r="G173" s="11">
        <f t="shared" si="19"/>
        <v>28</v>
      </c>
      <c r="H173" s="11">
        <f t="shared" si="20"/>
        <v>75</v>
      </c>
    </row>
    <row r="174" spans="1:8" x14ac:dyDescent="0.25">
      <c r="A174" t="str">
        <f t="shared" si="17"/>
        <v>City of Yonkers Ward 8 ED 22</v>
      </c>
      <c r="B174" s="11">
        <v>250822</v>
      </c>
      <c r="C174" s="11">
        <v>15</v>
      </c>
      <c r="D174" s="11">
        <v>1</v>
      </c>
      <c r="E174" s="11">
        <v>0</v>
      </c>
      <c r="F174" s="11">
        <f t="shared" si="18"/>
        <v>16</v>
      </c>
      <c r="G174" s="11">
        <f t="shared" si="19"/>
        <v>13</v>
      </c>
      <c r="H174" s="11">
        <f t="shared" si="20"/>
        <v>29</v>
      </c>
    </row>
    <row r="175" spans="1:8" x14ac:dyDescent="0.25">
      <c r="A175" t="str">
        <f t="shared" si="17"/>
        <v>City of Yonkers Ward 8 ED 23</v>
      </c>
      <c r="B175" s="11">
        <v>250823</v>
      </c>
      <c r="C175" s="11">
        <v>26</v>
      </c>
      <c r="D175" s="11">
        <v>2</v>
      </c>
      <c r="E175" s="11">
        <v>0</v>
      </c>
      <c r="F175" s="11">
        <f t="shared" si="18"/>
        <v>28</v>
      </c>
      <c r="G175" s="11">
        <f t="shared" si="19"/>
        <v>19</v>
      </c>
      <c r="H175" s="11">
        <f t="shared" si="20"/>
        <v>47</v>
      </c>
    </row>
    <row r="176" spans="1:8" x14ac:dyDescent="0.25">
      <c r="A176" t="str">
        <f t="shared" si="17"/>
        <v>City of Yonkers Ward 8 ED 24</v>
      </c>
      <c r="B176" s="11">
        <v>250824</v>
      </c>
      <c r="C176" s="11">
        <v>12</v>
      </c>
      <c r="D176" s="11">
        <v>0</v>
      </c>
      <c r="E176" s="11">
        <v>0</v>
      </c>
      <c r="F176" s="11">
        <f t="shared" si="18"/>
        <v>12</v>
      </c>
      <c r="G176" s="11">
        <f t="shared" si="19"/>
        <v>9</v>
      </c>
      <c r="H176" s="11">
        <f t="shared" si="20"/>
        <v>21</v>
      </c>
    </row>
    <row r="177" spans="1:8" x14ac:dyDescent="0.25">
      <c r="A177" t="str">
        <f t="shared" si="17"/>
        <v>City of Yonkers Ward 8 ED 26</v>
      </c>
      <c r="B177" s="11">
        <v>250826</v>
      </c>
      <c r="C177" s="11">
        <v>64</v>
      </c>
      <c r="D177" s="11">
        <v>6</v>
      </c>
      <c r="E177" s="11">
        <v>0</v>
      </c>
      <c r="F177" s="11">
        <f t="shared" si="18"/>
        <v>70</v>
      </c>
      <c r="G177" s="11">
        <f t="shared" si="19"/>
        <v>37</v>
      </c>
      <c r="H177" s="11">
        <f t="shared" si="20"/>
        <v>107</v>
      </c>
    </row>
    <row r="178" spans="1:8" ht="13.8" thickBot="1" x14ac:dyDescent="0.3">
      <c r="A178" s="18" t="str">
        <f t="shared" si="17"/>
        <v>City of Yonkers Ward 8 ED 28</v>
      </c>
      <c r="B178" s="19">
        <v>250828</v>
      </c>
      <c r="C178" s="19">
        <v>59</v>
      </c>
      <c r="D178" s="19">
        <v>0</v>
      </c>
      <c r="E178" s="19">
        <v>0</v>
      </c>
      <c r="F178" s="19">
        <f t="shared" si="18"/>
        <v>59</v>
      </c>
      <c r="G178" s="19">
        <f t="shared" si="19"/>
        <v>12</v>
      </c>
      <c r="H178" s="19">
        <f t="shared" si="20"/>
        <v>71</v>
      </c>
    </row>
    <row r="179" spans="1:8" x14ac:dyDescent="0.25">
      <c r="B179" s="11" t="s">
        <v>977</v>
      </c>
      <c r="C179" s="11">
        <f t="shared" ref="C179:H179" si="22">SUM(C160:C178)</f>
        <v>1267</v>
      </c>
      <c r="D179" s="11">
        <f t="shared" si="22"/>
        <v>40</v>
      </c>
      <c r="E179" s="11">
        <f t="shared" si="22"/>
        <v>3</v>
      </c>
      <c r="F179" s="11">
        <f t="shared" si="22"/>
        <v>1310</v>
      </c>
      <c r="G179" s="11">
        <f t="shared" si="22"/>
        <v>601</v>
      </c>
      <c r="H179" s="11">
        <f t="shared" si="22"/>
        <v>1911</v>
      </c>
    </row>
    <row r="180" spans="1:8" x14ac:dyDescent="0.25">
      <c r="A180" t="str">
        <f t="shared" si="17"/>
        <v>City of Yonkers Ward 9 ED 1</v>
      </c>
      <c r="B180" s="11">
        <v>250901</v>
      </c>
      <c r="C180" s="11">
        <v>206</v>
      </c>
      <c r="D180" s="11">
        <v>17</v>
      </c>
      <c r="E180" s="11">
        <v>1</v>
      </c>
      <c r="F180" s="11">
        <f t="shared" si="18"/>
        <v>224</v>
      </c>
      <c r="G180" s="11">
        <f t="shared" si="19"/>
        <v>152</v>
      </c>
      <c r="H180" s="11">
        <f t="shared" si="20"/>
        <v>376</v>
      </c>
    </row>
    <row r="181" spans="1:8" x14ac:dyDescent="0.25">
      <c r="A181" t="str">
        <f t="shared" si="17"/>
        <v>City of Yonkers Ward 9 ED 2</v>
      </c>
      <c r="B181" s="11">
        <v>250902</v>
      </c>
      <c r="C181" s="11">
        <v>97</v>
      </c>
      <c r="D181" s="11">
        <v>6</v>
      </c>
      <c r="E181" s="11">
        <v>0</v>
      </c>
      <c r="F181" s="11">
        <f t="shared" si="18"/>
        <v>103</v>
      </c>
      <c r="G181" s="11">
        <f t="shared" si="19"/>
        <v>54</v>
      </c>
      <c r="H181" s="11">
        <f t="shared" si="20"/>
        <v>157</v>
      </c>
    </row>
    <row r="182" spans="1:8" x14ac:dyDescent="0.25">
      <c r="A182" t="str">
        <f t="shared" si="17"/>
        <v>City of Yonkers Ward 9 ED 3</v>
      </c>
      <c r="B182" s="11">
        <v>250903</v>
      </c>
      <c r="C182" s="11">
        <v>115</v>
      </c>
      <c r="D182" s="11">
        <v>10</v>
      </c>
      <c r="E182" s="11">
        <v>4</v>
      </c>
      <c r="F182" s="11">
        <f t="shared" si="18"/>
        <v>129</v>
      </c>
      <c r="G182" s="11">
        <f t="shared" si="19"/>
        <v>129</v>
      </c>
      <c r="H182" s="11">
        <f t="shared" si="20"/>
        <v>258</v>
      </c>
    </row>
    <row r="183" spans="1:8" x14ac:dyDescent="0.25">
      <c r="A183" t="str">
        <f t="shared" si="17"/>
        <v>City of Yonkers Ward 9 ED 4</v>
      </c>
      <c r="B183" s="11">
        <v>250904</v>
      </c>
      <c r="C183" s="11">
        <v>48</v>
      </c>
      <c r="D183" s="11">
        <v>9</v>
      </c>
      <c r="E183" s="11">
        <v>0</v>
      </c>
      <c r="F183" s="11">
        <f t="shared" si="18"/>
        <v>57</v>
      </c>
      <c r="G183" s="11">
        <f t="shared" si="19"/>
        <v>59</v>
      </c>
      <c r="H183" s="11">
        <f t="shared" si="20"/>
        <v>116</v>
      </c>
    </row>
    <row r="184" spans="1:8" x14ac:dyDescent="0.25">
      <c r="A184" t="str">
        <f t="shared" si="17"/>
        <v>City of Yonkers Ward 9 ED 5</v>
      </c>
      <c r="B184" s="11">
        <v>250905</v>
      </c>
      <c r="C184" s="11">
        <v>87</v>
      </c>
      <c r="D184" s="11">
        <v>3</v>
      </c>
      <c r="E184" s="11">
        <v>2</v>
      </c>
      <c r="F184" s="11">
        <f t="shared" si="18"/>
        <v>92</v>
      </c>
      <c r="G184" s="11">
        <f t="shared" si="19"/>
        <v>100</v>
      </c>
      <c r="H184" s="11">
        <f t="shared" si="20"/>
        <v>192</v>
      </c>
    </row>
    <row r="185" spans="1:8" x14ac:dyDescent="0.25">
      <c r="A185" t="str">
        <f t="shared" si="17"/>
        <v>City of Yonkers Ward 9 ED 6</v>
      </c>
      <c r="B185" s="11">
        <v>250906</v>
      </c>
      <c r="C185" s="11">
        <v>41</v>
      </c>
      <c r="D185" s="11">
        <v>4</v>
      </c>
      <c r="E185" s="11">
        <v>0</v>
      </c>
      <c r="F185" s="11">
        <f t="shared" si="18"/>
        <v>45</v>
      </c>
      <c r="G185" s="11">
        <f t="shared" si="19"/>
        <v>54</v>
      </c>
      <c r="H185" s="11">
        <f t="shared" si="20"/>
        <v>99</v>
      </c>
    </row>
    <row r="186" spans="1:8" x14ac:dyDescent="0.25">
      <c r="A186" t="str">
        <f t="shared" si="17"/>
        <v>City of Yonkers Ward 9 ED 7</v>
      </c>
      <c r="B186" s="11">
        <v>250907</v>
      </c>
      <c r="C186" s="11">
        <v>243</v>
      </c>
      <c r="D186" s="11">
        <v>7</v>
      </c>
      <c r="E186" s="11">
        <v>0</v>
      </c>
      <c r="F186" s="11">
        <f t="shared" si="18"/>
        <v>250</v>
      </c>
      <c r="G186" s="11">
        <f t="shared" si="19"/>
        <v>148</v>
      </c>
      <c r="H186" s="11">
        <f t="shared" si="20"/>
        <v>398</v>
      </c>
    </row>
    <row r="187" spans="1:8" x14ac:dyDescent="0.25">
      <c r="A187" t="str">
        <f t="shared" si="17"/>
        <v>City of Yonkers Ward 9 ED 8</v>
      </c>
      <c r="B187" s="11">
        <v>250908</v>
      </c>
      <c r="C187" s="11">
        <v>100</v>
      </c>
      <c r="D187" s="11">
        <v>9</v>
      </c>
      <c r="E187" s="11">
        <v>1</v>
      </c>
      <c r="F187" s="11">
        <f t="shared" si="18"/>
        <v>110</v>
      </c>
      <c r="G187" s="11">
        <f t="shared" si="19"/>
        <v>89</v>
      </c>
      <c r="H187" s="11">
        <f t="shared" si="20"/>
        <v>199</v>
      </c>
    </row>
    <row r="188" spans="1:8" x14ac:dyDescent="0.25">
      <c r="A188" t="str">
        <f t="shared" si="17"/>
        <v>City of Yonkers Ward 9 ED 9</v>
      </c>
      <c r="B188" s="11">
        <v>250909</v>
      </c>
      <c r="C188" s="11">
        <v>181</v>
      </c>
      <c r="D188" s="11">
        <v>8</v>
      </c>
      <c r="E188" s="11">
        <v>2</v>
      </c>
      <c r="F188" s="11">
        <f t="shared" si="18"/>
        <v>191</v>
      </c>
      <c r="G188" s="11">
        <f t="shared" si="19"/>
        <v>177</v>
      </c>
      <c r="H188" s="11">
        <f t="shared" si="20"/>
        <v>368</v>
      </c>
    </row>
    <row r="189" spans="1:8" x14ac:dyDescent="0.25">
      <c r="A189" t="str">
        <f t="shared" si="17"/>
        <v>City of Yonkers Ward 9 ED 10</v>
      </c>
      <c r="B189" s="11">
        <v>250910</v>
      </c>
      <c r="C189" s="11">
        <v>153</v>
      </c>
      <c r="D189" s="11">
        <v>12</v>
      </c>
      <c r="E189" s="11">
        <v>0</v>
      </c>
      <c r="F189" s="11">
        <f t="shared" si="18"/>
        <v>165</v>
      </c>
      <c r="G189" s="11">
        <f t="shared" si="19"/>
        <v>203</v>
      </c>
      <c r="H189" s="11">
        <f t="shared" si="20"/>
        <v>368</v>
      </c>
    </row>
    <row r="190" spans="1:8" x14ac:dyDescent="0.25">
      <c r="A190" t="str">
        <f t="shared" si="17"/>
        <v>City of Yonkers Ward 9 ED 11</v>
      </c>
      <c r="B190" s="11">
        <v>250911</v>
      </c>
      <c r="C190" s="11">
        <v>147</v>
      </c>
      <c r="D190" s="11">
        <v>17</v>
      </c>
      <c r="E190" s="11">
        <v>7</v>
      </c>
      <c r="F190" s="11">
        <f t="shared" si="18"/>
        <v>171</v>
      </c>
      <c r="G190" s="11">
        <f t="shared" si="19"/>
        <v>177</v>
      </c>
      <c r="H190" s="11">
        <f t="shared" si="20"/>
        <v>348</v>
      </c>
    </row>
    <row r="191" spans="1:8" x14ac:dyDescent="0.25">
      <c r="A191" t="str">
        <f t="shared" si="17"/>
        <v>City of Yonkers Ward 9 ED 12</v>
      </c>
      <c r="B191" s="11">
        <v>250912</v>
      </c>
      <c r="C191" s="11">
        <v>74</v>
      </c>
      <c r="D191" s="11">
        <v>7</v>
      </c>
      <c r="E191" s="11">
        <v>2</v>
      </c>
      <c r="F191" s="11">
        <f t="shared" si="18"/>
        <v>83</v>
      </c>
      <c r="G191" s="11">
        <f t="shared" si="19"/>
        <v>100</v>
      </c>
      <c r="H191" s="11">
        <f t="shared" si="20"/>
        <v>183</v>
      </c>
    </row>
    <row r="192" spans="1:8" x14ac:dyDescent="0.25">
      <c r="A192" t="str">
        <f t="shared" si="17"/>
        <v>City of Yonkers Ward 9 ED 13</v>
      </c>
      <c r="B192" s="11">
        <v>250913</v>
      </c>
      <c r="C192" s="11">
        <v>89</v>
      </c>
      <c r="D192" s="11">
        <v>3</v>
      </c>
      <c r="E192" s="11">
        <v>0</v>
      </c>
      <c r="F192" s="11">
        <f t="shared" si="18"/>
        <v>92</v>
      </c>
      <c r="G192" s="11">
        <f t="shared" si="19"/>
        <v>57</v>
      </c>
      <c r="H192" s="11">
        <f t="shared" si="20"/>
        <v>149</v>
      </c>
    </row>
    <row r="193" spans="1:8" x14ac:dyDescent="0.25">
      <c r="A193" t="str">
        <f t="shared" si="17"/>
        <v>City of Yonkers Ward 9 ED 15</v>
      </c>
      <c r="B193" s="11">
        <v>250915</v>
      </c>
      <c r="C193" s="11">
        <v>140</v>
      </c>
      <c r="D193" s="11">
        <v>21</v>
      </c>
      <c r="E193" s="11">
        <v>3</v>
      </c>
      <c r="F193" s="11">
        <f t="shared" si="18"/>
        <v>164</v>
      </c>
      <c r="G193" s="11">
        <f t="shared" si="19"/>
        <v>215</v>
      </c>
      <c r="H193" s="11">
        <f t="shared" si="20"/>
        <v>379</v>
      </c>
    </row>
    <row r="194" spans="1:8" x14ac:dyDescent="0.25">
      <c r="A194" t="str">
        <f t="shared" si="17"/>
        <v>City of Yonkers Ward 9 ED 16</v>
      </c>
      <c r="B194" s="11">
        <v>250916</v>
      </c>
      <c r="C194" s="11">
        <v>119</v>
      </c>
      <c r="D194" s="11">
        <v>8</v>
      </c>
      <c r="E194" s="11">
        <v>1</v>
      </c>
      <c r="F194" s="11">
        <f t="shared" si="18"/>
        <v>128</v>
      </c>
      <c r="G194" s="11">
        <f t="shared" si="19"/>
        <v>156</v>
      </c>
      <c r="H194" s="11">
        <f t="shared" si="20"/>
        <v>284</v>
      </c>
    </row>
    <row r="195" spans="1:8" ht="13.8" thickBot="1" x14ac:dyDescent="0.3">
      <c r="A195" s="18" t="str">
        <f t="shared" si="17"/>
        <v>City of Yonkers Ward 9 ED 17</v>
      </c>
      <c r="B195" s="19">
        <v>250917</v>
      </c>
      <c r="C195" s="19">
        <v>48</v>
      </c>
      <c r="D195" s="19">
        <v>2</v>
      </c>
      <c r="E195" s="19">
        <v>1</v>
      </c>
      <c r="F195" s="19">
        <f t="shared" si="18"/>
        <v>51</v>
      </c>
      <c r="G195" s="19">
        <f t="shared" si="19"/>
        <v>39</v>
      </c>
      <c r="H195" s="19">
        <f t="shared" si="20"/>
        <v>90</v>
      </c>
    </row>
    <row r="196" spans="1:8" x14ac:dyDescent="0.25">
      <c r="B196" s="11" t="s">
        <v>977</v>
      </c>
      <c r="C196" s="11">
        <f t="shared" ref="C196:H196" si="23">SUM(C180:C195)</f>
        <v>1888</v>
      </c>
      <c r="D196" s="11">
        <f t="shared" si="23"/>
        <v>143</v>
      </c>
      <c r="E196" s="11">
        <f t="shared" si="23"/>
        <v>24</v>
      </c>
      <c r="F196" s="11">
        <f t="shared" si="23"/>
        <v>2055</v>
      </c>
      <c r="G196" s="11">
        <f t="shared" si="23"/>
        <v>1909</v>
      </c>
      <c r="H196" s="11">
        <f t="shared" si="23"/>
        <v>3964</v>
      </c>
    </row>
    <row r="197" spans="1:8" x14ac:dyDescent="0.25">
      <c r="A197" t="str">
        <f t="shared" si="17"/>
        <v>City of Yonkers Ward 10 ED 1</v>
      </c>
      <c r="B197" s="11">
        <v>251001</v>
      </c>
      <c r="C197" s="11">
        <v>112</v>
      </c>
      <c r="D197" s="11">
        <v>7</v>
      </c>
      <c r="E197" s="11">
        <v>0</v>
      </c>
      <c r="F197" s="11">
        <f t="shared" si="18"/>
        <v>119</v>
      </c>
      <c r="G197" s="11">
        <f t="shared" si="19"/>
        <v>87</v>
      </c>
      <c r="H197" s="11">
        <f t="shared" si="20"/>
        <v>206</v>
      </c>
    </row>
    <row r="198" spans="1:8" x14ac:dyDescent="0.25">
      <c r="A198" t="str">
        <f t="shared" si="17"/>
        <v>City of Yonkers Ward 10 ED 2</v>
      </c>
      <c r="B198" s="11">
        <v>251002</v>
      </c>
      <c r="C198" s="11">
        <v>110</v>
      </c>
      <c r="D198" s="11">
        <v>3</v>
      </c>
      <c r="E198" s="11">
        <v>0</v>
      </c>
      <c r="F198" s="11">
        <f t="shared" si="18"/>
        <v>113</v>
      </c>
      <c r="G198" s="11">
        <f t="shared" si="19"/>
        <v>70</v>
      </c>
      <c r="H198" s="11">
        <f t="shared" si="20"/>
        <v>183</v>
      </c>
    </row>
    <row r="199" spans="1:8" x14ac:dyDescent="0.25">
      <c r="A199" t="str">
        <f t="shared" si="17"/>
        <v>City of Yonkers Ward 10 ED 3</v>
      </c>
      <c r="B199" s="11">
        <v>251003</v>
      </c>
      <c r="C199" s="11">
        <v>134</v>
      </c>
      <c r="D199" s="11">
        <v>8</v>
      </c>
      <c r="E199" s="11">
        <v>0</v>
      </c>
      <c r="F199" s="11">
        <f t="shared" si="18"/>
        <v>142</v>
      </c>
      <c r="G199" s="11">
        <f t="shared" si="19"/>
        <v>122</v>
      </c>
      <c r="H199" s="11">
        <f t="shared" si="20"/>
        <v>264</v>
      </c>
    </row>
    <row r="200" spans="1:8" x14ac:dyDescent="0.25">
      <c r="A200" t="str">
        <f t="shared" si="17"/>
        <v>City of Yonkers Ward 10 ED 4</v>
      </c>
      <c r="B200" s="11">
        <v>251004</v>
      </c>
      <c r="C200" s="11">
        <v>100</v>
      </c>
      <c r="D200" s="11">
        <v>5</v>
      </c>
      <c r="E200" s="11">
        <v>2</v>
      </c>
      <c r="F200" s="11">
        <f t="shared" si="18"/>
        <v>107</v>
      </c>
      <c r="G200" s="11">
        <f t="shared" si="19"/>
        <v>115</v>
      </c>
      <c r="H200" s="11">
        <f t="shared" si="20"/>
        <v>222</v>
      </c>
    </row>
    <row r="201" spans="1:8" x14ac:dyDescent="0.25">
      <c r="A201" t="str">
        <f t="shared" si="17"/>
        <v>City of Yonkers Ward 10 ED 5</v>
      </c>
      <c r="B201" s="11">
        <v>251005</v>
      </c>
      <c r="C201" s="11">
        <v>69</v>
      </c>
      <c r="D201" s="11">
        <v>3</v>
      </c>
      <c r="E201" s="11">
        <v>1</v>
      </c>
      <c r="F201" s="11">
        <f t="shared" si="18"/>
        <v>73</v>
      </c>
      <c r="G201" s="11">
        <f t="shared" si="19"/>
        <v>117</v>
      </c>
      <c r="H201" s="11">
        <f t="shared" si="20"/>
        <v>190</v>
      </c>
    </row>
    <row r="202" spans="1:8" x14ac:dyDescent="0.25">
      <c r="A202" t="str">
        <f t="shared" si="17"/>
        <v>City of Yonkers Ward 10 ED 6</v>
      </c>
      <c r="B202" s="11">
        <v>251006</v>
      </c>
      <c r="C202" s="11">
        <v>302</v>
      </c>
      <c r="D202" s="11">
        <v>4</v>
      </c>
      <c r="E202" s="11">
        <v>0</v>
      </c>
      <c r="F202" s="11">
        <f t="shared" si="18"/>
        <v>306</v>
      </c>
      <c r="G202" s="11">
        <f t="shared" si="19"/>
        <v>55</v>
      </c>
      <c r="H202" s="11">
        <f t="shared" si="20"/>
        <v>361</v>
      </c>
    </row>
    <row r="203" spans="1:8" x14ac:dyDescent="0.25">
      <c r="A203" t="str">
        <f t="shared" si="17"/>
        <v>City of Yonkers Ward 10 ED 7</v>
      </c>
      <c r="B203" s="11">
        <v>251007</v>
      </c>
      <c r="C203" s="11">
        <v>247</v>
      </c>
      <c r="D203" s="11">
        <v>13</v>
      </c>
      <c r="E203" s="11">
        <v>1</v>
      </c>
      <c r="F203" s="11">
        <f t="shared" si="18"/>
        <v>261</v>
      </c>
      <c r="G203" s="11">
        <f t="shared" si="19"/>
        <v>214</v>
      </c>
      <c r="H203" s="11">
        <f t="shared" si="20"/>
        <v>475</v>
      </c>
    </row>
    <row r="204" spans="1:8" x14ac:dyDescent="0.25">
      <c r="A204" t="str">
        <f t="shared" ref="A204:A257" si="24">VLOOKUP(B204,KEY,3,FALSE)</f>
        <v>City of Yonkers Ward 10 ED 8</v>
      </c>
      <c r="B204" s="11">
        <v>251008</v>
      </c>
      <c r="C204" s="11">
        <v>122</v>
      </c>
      <c r="D204" s="11">
        <v>7</v>
      </c>
      <c r="E204" s="11">
        <v>1</v>
      </c>
      <c r="F204" s="11">
        <f t="shared" si="18"/>
        <v>130</v>
      </c>
      <c r="G204" s="11">
        <f t="shared" si="19"/>
        <v>147</v>
      </c>
      <c r="H204" s="11">
        <f t="shared" si="20"/>
        <v>277</v>
      </c>
    </row>
    <row r="205" spans="1:8" x14ac:dyDescent="0.25">
      <c r="A205" t="str">
        <f t="shared" si="24"/>
        <v>City of Yonkers Ward 10 ED 9</v>
      </c>
      <c r="B205" s="11">
        <v>251009</v>
      </c>
      <c r="C205" s="11">
        <v>190</v>
      </c>
      <c r="D205" s="11">
        <v>12</v>
      </c>
      <c r="E205" s="11">
        <v>2</v>
      </c>
      <c r="F205" s="11">
        <f t="shared" si="18"/>
        <v>204</v>
      </c>
      <c r="G205" s="11">
        <f t="shared" si="19"/>
        <v>229</v>
      </c>
      <c r="H205" s="11">
        <f t="shared" si="20"/>
        <v>433</v>
      </c>
    </row>
    <row r="206" spans="1:8" x14ac:dyDescent="0.25">
      <c r="A206" t="str">
        <f t="shared" si="24"/>
        <v>City of Yonkers Ward 10 ED 11</v>
      </c>
      <c r="B206" s="11">
        <v>251011</v>
      </c>
      <c r="C206" s="11">
        <v>227</v>
      </c>
      <c r="D206" s="11">
        <v>9</v>
      </c>
      <c r="E206" s="11">
        <v>1</v>
      </c>
      <c r="F206" s="11">
        <f t="shared" si="18"/>
        <v>237</v>
      </c>
      <c r="G206" s="11">
        <f t="shared" si="19"/>
        <v>228</v>
      </c>
      <c r="H206" s="11">
        <f t="shared" si="20"/>
        <v>465</v>
      </c>
    </row>
    <row r="207" spans="1:8" x14ac:dyDescent="0.25">
      <c r="A207" t="str">
        <f t="shared" si="24"/>
        <v>City of Yonkers Ward 10 ED 12</v>
      </c>
      <c r="B207" s="11">
        <v>251012</v>
      </c>
      <c r="C207" s="11">
        <v>209</v>
      </c>
      <c r="D207" s="11">
        <v>7</v>
      </c>
      <c r="E207" s="11">
        <v>0</v>
      </c>
      <c r="F207" s="11">
        <f t="shared" si="18"/>
        <v>216</v>
      </c>
      <c r="G207" s="11">
        <f t="shared" si="19"/>
        <v>112</v>
      </c>
      <c r="H207" s="11">
        <f t="shared" si="20"/>
        <v>328</v>
      </c>
    </row>
    <row r="208" spans="1:8" x14ac:dyDescent="0.25">
      <c r="A208" t="str">
        <f t="shared" si="24"/>
        <v>City of Yonkers Ward 10 ED 13</v>
      </c>
      <c r="B208" s="11">
        <v>251013</v>
      </c>
      <c r="C208" s="11">
        <v>72</v>
      </c>
      <c r="D208" s="11">
        <v>2</v>
      </c>
      <c r="E208" s="11">
        <v>0</v>
      </c>
      <c r="F208" s="11">
        <f t="shared" si="18"/>
        <v>74</v>
      </c>
      <c r="G208" s="11">
        <f t="shared" si="19"/>
        <v>58</v>
      </c>
      <c r="H208" s="11">
        <f t="shared" si="20"/>
        <v>132</v>
      </c>
    </row>
    <row r="209" spans="1:8" x14ac:dyDescent="0.25">
      <c r="A209" t="str">
        <f t="shared" si="24"/>
        <v>City of Yonkers Ward 10 ED 14</v>
      </c>
      <c r="B209" s="11">
        <v>251014</v>
      </c>
      <c r="C209" s="11">
        <v>209</v>
      </c>
      <c r="D209" s="11">
        <v>14</v>
      </c>
      <c r="E209" s="11">
        <v>6</v>
      </c>
      <c r="F209" s="11">
        <f t="shared" si="18"/>
        <v>229</v>
      </c>
      <c r="G209" s="11">
        <f t="shared" si="19"/>
        <v>252</v>
      </c>
      <c r="H209" s="11">
        <f t="shared" si="20"/>
        <v>481</v>
      </c>
    </row>
    <row r="210" spans="1:8" x14ac:dyDescent="0.25">
      <c r="A210" t="str">
        <f t="shared" si="24"/>
        <v>City of Yonkers Ward 10 ED 15</v>
      </c>
      <c r="B210" s="11">
        <v>251015</v>
      </c>
      <c r="C210" s="11">
        <v>113</v>
      </c>
      <c r="D210" s="11">
        <v>3</v>
      </c>
      <c r="E210" s="11">
        <v>0</v>
      </c>
      <c r="F210" s="11">
        <f t="shared" si="18"/>
        <v>116</v>
      </c>
      <c r="G210" s="11">
        <f t="shared" si="19"/>
        <v>49</v>
      </c>
      <c r="H210" s="11">
        <f t="shared" si="20"/>
        <v>165</v>
      </c>
    </row>
    <row r="211" spans="1:8" x14ac:dyDescent="0.25">
      <c r="A211" t="str">
        <f t="shared" si="24"/>
        <v>City of Yonkers Ward 10 ED 16</v>
      </c>
      <c r="B211" s="11">
        <v>251016</v>
      </c>
      <c r="C211" s="11">
        <v>196</v>
      </c>
      <c r="D211" s="11">
        <v>9</v>
      </c>
      <c r="E211" s="11">
        <v>1</v>
      </c>
      <c r="F211" s="11">
        <f t="shared" si="18"/>
        <v>206</v>
      </c>
      <c r="G211" s="11">
        <f t="shared" si="19"/>
        <v>216</v>
      </c>
      <c r="H211" s="11">
        <f t="shared" si="20"/>
        <v>422</v>
      </c>
    </row>
    <row r="212" spans="1:8" x14ac:dyDescent="0.25">
      <c r="A212" t="str">
        <f t="shared" si="24"/>
        <v>City of Yonkers Ward 10 ED 17</v>
      </c>
      <c r="B212" s="11">
        <v>251017</v>
      </c>
      <c r="C212" s="11">
        <v>6</v>
      </c>
      <c r="D212" s="11">
        <v>2</v>
      </c>
      <c r="E212" s="11">
        <v>0</v>
      </c>
      <c r="F212" s="11">
        <f t="shared" si="18"/>
        <v>8</v>
      </c>
      <c r="G212" s="11">
        <f t="shared" si="19"/>
        <v>10</v>
      </c>
      <c r="H212" s="11">
        <f t="shared" si="20"/>
        <v>18</v>
      </c>
    </row>
    <row r="213" spans="1:8" x14ac:dyDescent="0.25">
      <c r="A213" t="str">
        <f t="shared" si="24"/>
        <v>City of Yonkers Ward 10 ED 18</v>
      </c>
      <c r="B213" s="11">
        <v>251018</v>
      </c>
      <c r="C213" s="11">
        <v>23</v>
      </c>
      <c r="D213" s="11">
        <v>0</v>
      </c>
      <c r="E213" s="11">
        <v>0</v>
      </c>
      <c r="F213" s="11">
        <f t="shared" si="18"/>
        <v>23</v>
      </c>
      <c r="G213" s="11">
        <f t="shared" si="19"/>
        <v>23</v>
      </c>
      <c r="H213" s="11">
        <f t="shared" si="20"/>
        <v>46</v>
      </c>
    </row>
    <row r="214" spans="1:8" x14ac:dyDescent="0.25">
      <c r="A214" t="str">
        <f t="shared" si="24"/>
        <v>City of Yonkers Ward 10 ED 20</v>
      </c>
      <c r="B214" s="11">
        <v>251020</v>
      </c>
      <c r="C214" s="11">
        <v>209</v>
      </c>
      <c r="D214" s="11">
        <v>3</v>
      </c>
      <c r="E214" s="11">
        <v>1</v>
      </c>
      <c r="F214" s="11">
        <f t="shared" si="18"/>
        <v>213</v>
      </c>
      <c r="G214" s="11">
        <f t="shared" si="19"/>
        <v>209</v>
      </c>
      <c r="H214" s="11">
        <f t="shared" si="20"/>
        <v>422</v>
      </c>
    </row>
    <row r="215" spans="1:8" x14ac:dyDescent="0.25">
      <c r="A215" t="str">
        <f t="shared" si="24"/>
        <v>City of Yonkers Ward 10 ED 21</v>
      </c>
      <c r="B215" s="11">
        <v>251021</v>
      </c>
      <c r="C215" s="11">
        <v>37</v>
      </c>
      <c r="D215" s="11">
        <v>3</v>
      </c>
      <c r="E215" s="11">
        <v>0</v>
      </c>
      <c r="F215" s="11">
        <f t="shared" si="18"/>
        <v>40</v>
      </c>
      <c r="G215" s="11">
        <f t="shared" si="19"/>
        <v>61</v>
      </c>
      <c r="H215" s="11">
        <f t="shared" si="20"/>
        <v>101</v>
      </c>
    </row>
    <row r="216" spans="1:8" ht="13.8" thickBot="1" x14ac:dyDescent="0.3">
      <c r="A216" s="18" t="str">
        <f t="shared" si="24"/>
        <v>City of Yonkers Ward 10 ED 25</v>
      </c>
      <c r="B216" s="19">
        <v>251025</v>
      </c>
      <c r="C216" s="19">
        <v>177</v>
      </c>
      <c r="D216" s="19">
        <v>9</v>
      </c>
      <c r="E216" s="19">
        <v>0</v>
      </c>
      <c r="F216" s="19">
        <f t="shared" si="18"/>
        <v>186</v>
      </c>
      <c r="G216" s="19">
        <f t="shared" si="19"/>
        <v>160</v>
      </c>
      <c r="H216" s="19">
        <f t="shared" si="20"/>
        <v>346</v>
      </c>
    </row>
    <row r="217" spans="1:8" x14ac:dyDescent="0.25">
      <c r="B217" s="11" t="s">
        <v>977</v>
      </c>
      <c r="C217" s="11">
        <f t="shared" ref="C217:H217" si="25">SUM(C197:C216)</f>
        <v>2864</v>
      </c>
      <c r="D217" s="11">
        <f t="shared" si="25"/>
        <v>123</v>
      </c>
      <c r="E217" s="11">
        <f t="shared" si="25"/>
        <v>16</v>
      </c>
      <c r="F217" s="11">
        <f t="shared" si="25"/>
        <v>3003</v>
      </c>
      <c r="G217" s="11">
        <f t="shared" si="25"/>
        <v>2534</v>
      </c>
      <c r="H217" s="11">
        <f t="shared" si="25"/>
        <v>5537</v>
      </c>
    </row>
    <row r="218" spans="1:8" x14ac:dyDescent="0.25">
      <c r="A218" t="str">
        <f t="shared" si="24"/>
        <v>City of Yonkers Ward 11 ED 1</v>
      </c>
      <c r="B218" s="11">
        <v>251101</v>
      </c>
      <c r="C218" s="11">
        <v>222</v>
      </c>
      <c r="D218" s="11">
        <v>16</v>
      </c>
      <c r="E218" s="11">
        <v>1</v>
      </c>
      <c r="F218" s="11">
        <f t="shared" si="18"/>
        <v>239</v>
      </c>
      <c r="G218" s="11">
        <f t="shared" si="19"/>
        <v>212</v>
      </c>
      <c r="H218" s="11">
        <f t="shared" si="20"/>
        <v>451</v>
      </c>
    </row>
    <row r="219" spans="1:8" x14ac:dyDescent="0.25">
      <c r="A219" t="str">
        <f t="shared" si="24"/>
        <v>City of Yonkers Ward 11 ED 2</v>
      </c>
      <c r="B219" s="11">
        <v>251102</v>
      </c>
      <c r="C219" s="11">
        <v>186</v>
      </c>
      <c r="D219" s="11">
        <v>14</v>
      </c>
      <c r="E219" s="11">
        <v>1</v>
      </c>
      <c r="F219" s="11">
        <f t="shared" si="18"/>
        <v>201</v>
      </c>
      <c r="G219" s="11">
        <f t="shared" si="19"/>
        <v>168</v>
      </c>
      <c r="H219" s="11">
        <f t="shared" si="20"/>
        <v>369</v>
      </c>
    </row>
    <row r="220" spans="1:8" x14ac:dyDescent="0.25">
      <c r="A220" t="str">
        <f t="shared" si="24"/>
        <v>City of Yonkers Ward 11 ED 3</v>
      </c>
      <c r="B220" s="11">
        <v>251103</v>
      </c>
      <c r="C220" s="11">
        <v>169</v>
      </c>
      <c r="D220" s="11">
        <v>6</v>
      </c>
      <c r="E220" s="11">
        <v>1</v>
      </c>
      <c r="F220" s="11">
        <f t="shared" si="18"/>
        <v>176</v>
      </c>
      <c r="G220" s="11">
        <f t="shared" si="19"/>
        <v>224</v>
      </c>
      <c r="H220" s="11">
        <f t="shared" si="20"/>
        <v>400</v>
      </c>
    </row>
    <row r="221" spans="1:8" x14ac:dyDescent="0.25">
      <c r="A221" t="str">
        <f t="shared" si="24"/>
        <v>City of Yonkers Ward 11 ED 4</v>
      </c>
      <c r="B221" s="11">
        <v>251104</v>
      </c>
      <c r="C221" s="11">
        <v>258</v>
      </c>
      <c r="D221" s="11">
        <v>10</v>
      </c>
      <c r="E221" s="11">
        <v>4</v>
      </c>
      <c r="F221" s="11">
        <f t="shared" si="18"/>
        <v>272</v>
      </c>
      <c r="G221" s="11">
        <f t="shared" si="19"/>
        <v>138</v>
      </c>
      <c r="H221" s="11">
        <f t="shared" si="20"/>
        <v>410</v>
      </c>
    </row>
    <row r="222" spans="1:8" x14ac:dyDescent="0.25">
      <c r="A222" t="str">
        <f t="shared" si="24"/>
        <v>City of Yonkers Ward 11 ED 5</v>
      </c>
      <c r="B222" s="11">
        <v>251105</v>
      </c>
      <c r="C222" s="11">
        <v>255</v>
      </c>
      <c r="D222" s="11">
        <v>5</v>
      </c>
      <c r="E222" s="11">
        <v>2</v>
      </c>
      <c r="F222" s="11">
        <f t="shared" si="18"/>
        <v>262</v>
      </c>
      <c r="G222" s="11">
        <f t="shared" si="19"/>
        <v>206</v>
      </c>
      <c r="H222" s="11">
        <f t="shared" si="20"/>
        <v>468</v>
      </c>
    </row>
    <row r="223" spans="1:8" x14ac:dyDescent="0.25">
      <c r="A223" t="str">
        <f t="shared" si="24"/>
        <v>City of Yonkers Ward 11 ED 6</v>
      </c>
      <c r="B223" s="11">
        <v>251106</v>
      </c>
      <c r="C223" s="11">
        <v>69</v>
      </c>
      <c r="D223" s="11">
        <v>4</v>
      </c>
      <c r="E223" s="11">
        <v>0</v>
      </c>
      <c r="F223" s="11">
        <f t="shared" si="18"/>
        <v>73</v>
      </c>
      <c r="G223" s="11">
        <f t="shared" si="19"/>
        <v>71</v>
      </c>
      <c r="H223" s="11">
        <f t="shared" si="20"/>
        <v>144</v>
      </c>
    </row>
    <row r="224" spans="1:8" x14ac:dyDescent="0.25">
      <c r="A224" t="str">
        <f t="shared" si="24"/>
        <v>City of Yonkers Ward 11 ED 7</v>
      </c>
      <c r="B224" s="11">
        <v>251107</v>
      </c>
      <c r="C224" s="11">
        <v>168</v>
      </c>
      <c r="D224" s="11">
        <v>14</v>
      </c>
      <c r="E224" s="11">
        <v>2</v>
      </c>
      <c r="F224" s="11">
        <f t="shared" si="18"/>
        <v>184</v>
      </c>
      <c r="G224" s="11">
        <f t="shared" si="19"/>
        <v>166</v>
      </c>
      <c r="H224" s="11">
        <f t="shared" si="20"/>
        <v>350</v>
      </c>
    </row>
    <row r="225" spans="1:8" x14ac:dyDescent="0.25">
      <c r="A225" t="str">
        <f t="shared" si="24"/>
        <v>City of Yonkers Ward 11 ED 8</v>
      </c>
      <c r="B225" s="11">
        <v>251108</v>
      </c>
      <c r="C225" s="11">
        <v>122</v>
      </c>
      <c r="D225" s="11">
        <v>12</v>
      </c>
      <c r="E225" s="11">
        <v>1</v>
      </c>
      <c r="F225" s="11">
        <f t="shared" ref="F225:F257" si="26">SUM(C225:E225)</f>
        <v>135</v>
      </c>
      <c r="G225" s="11">
        <f t="shared" ref="G225:G257" si="27">SUM(H225-F225)</f>
        <v>134</v>
      </c>
      <c r="H225" s="11">
        <f t="shared" ref="H225:H257" si="28">VLOOKUP(B225,KEY,2,FALSE)</f>
        <v>269</v>
      </c>
    </row>
    <row r="226" spans="1:8" x14ac:dyDescent="0.25">
      <c r="A226" t="str">
        <f t="shared" si="24"/>
        <v>City of Yonkers Ward 11 ED 9</v>
      </c>
      <c r="B226" s="11">
        <v>251109</v>
      </c>
      <c r="C226" s="11">
        <v>118</v>
      </c>
      <c r="D226" s="11">
        <v>8</v>
      </c>
      <c r="E226" s="11">
        <v>1</v>
      </c>
      <c r="F226" s="11">
        <f t="shared" si="26"/>
        <v>127</v>
      </c>
      <c r="G226" s="11">
        <f t="shared" si="27"/>
        <v>117</v>
      </c>
      <c r="H226" s="11">
        <f t="shared" si="28"/>
        <v>244</v>
      </c>
    </row>
    <row r="227" spans="1:8" x14ac:dyDescent="0.25">
      <c r="A227" t="str">
        <f t="shared" si="24"/>
        <v>City of Yonkers Ward 11 ED 10</v>
      </c>
      <c r="B227" s="11">
        <v>251110</v>
      </c>
      <c r="C227" s="11">
        <v>177</v>
      </c>
      <c r="D227" s="11">
        <v>11</v>
      </c>
      <c r="E227" s="11">
        <v>3</v>
      </c>
      <c r="F227" s="11">
        <f t="shared" si="26"/>
        <v>191</v>
      </c>
      <c r="G227" s="11">
        <f t="shared" si="27"/>
        <v>186</v>
      </c>
      <c r="H227" s="11">
        <f t="shared" si="28"/>
        <v>377</v>
      </c>
    </row>
    <row r="228" spans="1:8" x14ac:dyDescent="0.25">
      <c r="A228" t="str">
        <f t="shared" si="24"/>
        <v>City of Yonkers Ward 11 ED 11</v>
      </c>
      <c r="B228" s="11">
        <v>251111</v>
      </c>
      <c r="C228" s="11">
        <v>180</v>
      </c>
      <c r="D228" s="11">
        <v>8</v>
      </c>
      <c r="E228" s="11">
        <v>0</v>
      </c>
      <c r="F228" s="11">
        <f t="shared" si="26"/>
        <v>188</v>
      </c>
      <c r="G228" s="11">
        <f t="shared" si="27"/>
        <v>152</v>
      </c>
      <c r="H228" s="11">
        <f t="shared" si="28"/>
        <v>340</v>
      </c>
    </row>
    <row r="229" spans="1:8" x14ac:dyDescent="0.25">
      <c r="A229" t="str">
        <f t="shared" si="24"/>
        <v>City of Yonkers Ward 11 ED 12</v>
      </c>
      <c r="B229" s="11">
        <v>251112</v>
      </c>
      <c r="C229" s="11">
        <v>246</v>
      </c>
      <c r="D229" s="11">
        <v>5</v>
      </c>
      <c r="E229" s="11">
        <v>1</v>
      </c>
      <c r="F229" s="11">
        <f t="shared" si="26"/>
        <v>252</v>
      </c>
      <c r="G229" s="11">
        <f t="shared" si="27"/>
        <v>131</v>
      </c>
      <c r="H229" s="11">
        <f t="shared" si="28"/>
        <v>383</v>
      </c>
    </row>
    <row r="230" spans="1:8" x14ac:dyDescent="0.25">
      <c r="A230" t="str">
        <f t="shared" si="24"/>
        <v>City of Yonkers Ward 11 ED 13</v>
      </c>
      <c r="B230" s="11">
        <v>251113</v>
      </c>
      <c r="C230" s="11">
        <v>75</v>
      </c>
      <c r="D230" s="11">
        <v>3</v>
      </c>
      <c r="E230" s="11">
        <v>0</v>
      </c>
      <c r="F230" s="11">
        <f t="shared" si="26"/>
        <v>78</v>
      </c>
      <c r="G230" s="11">
        <f t="shared" si="27"/>
        <v>38</v>
      </c>
      <c r="H230" s="11">
        <f t="shared" si="28"/>
        <v>116</v>
      </c>
    </row>
    <row r="231" spans="1:8" x14ac:dyDescent="0.25">
      <c r="A231" t="str">
        <f t="shared" si="24"/>
        <v>City of Yonkers Ward 11 ED 14</v>
      </c>
      <c r="B231" s="11">
        <v>251114</v>
      </c>
      <c r="C231" s="11">
        <v>170</v>
      </c>
      <c r="D231" s="11">
        <v>3</v>
      </c>
      <c r="E231" s="11">
        <v>0</v>
      </c>
      <c r="F231" s="11">
        <f t="shared" si="26"/>
        <v>173</v>
      </c>
      <c r="G231" s="11">
        <f t="shared" si="27"/>
        <v>121</v>
      </c>
      <c r="H231" s="11">
        <f t="shared" si="28"/>
        <v>294</v>
      </c>
    </row>
    <row r="232" spans="1:8" x14ac:dyDescent="0.25">
      <c r="A232" t="str">
        <f t="shared" si="24"/>
        <v>City of Yonkers Ward 11 ED 16</v>
      </c>
      <c r="B232" s="11">
        <v>251116</v>
      </c>
      <c r="C232" s="11">
        <v>115</v>
      </c>
      <c r="D232" s="11">
        <v>4</v>
      </c>
      <c r="E232" s="11">
        <v>0</v>
      </c>
      <c r="F232" s="11">
        <f t="shared" si="26"/>
        <v>119</v>
      </c>
      <c r="G232" s="11">
        <f t="shared" si="27"/>
        <v>58</v>
      </c>
      <c r="H232" s="11">
        <f t="shared" si="28"/>
        <v>177</v>
      </c>
    </row>
    <row r="233" spans="1:8" x14ac:dyDescent="0.25">
      <c r="A233" t="str">
        <f t="shared" si="24"/>
        <v>City of Yonkers Ward 11 ED 17</v>
      </c>
      <c r="B233" s="11">
        <v>251117</v>
      </c>
      <c r="C233" s="11">
        <v>201</v>
      </c>
      <c r="D233" s="11">
        <v>10</v>
      </c>
      <c r="E233" s="11">
        <v>2</v>
      </c>
      <c r="F233" s="11">
        <f t="shared" si="26"/>
        <v>213</v>
      </c>
      <c r="G233" s="11">
        <f t="shared" si="27"/>
        <v>210</v>
      </c>
      <c r="H233" s="11">
        <f t="shared" si="28"/>
        <v>423</v>
      </c>
    </row>
    <row r="234" spans="1:8" x14ac:dyDescent="0.25">
      <c r="A234" t="str">
        <f t="shared" si="24"/>
        <v>City of Yonkers Ward 11 ED 18</v>
      </c>
      <c r="B234" s="11">
        <v>251118</v>
      </c>
      <c r="C234" s="11">
        <v>114</v>
      </c>
      <c r="D234" s="11">
        <v>6</v>
      </c>
      <c r="E234" s="11">
        <v>1</v>
      </c>
      <c r="F234" s="11">
        <f t="shared" si="26"/>
        <v>121</v>
      </c>
      <c r="G234" s="11">
        <f t="shared" si="27"/>
        <v>95</v>
      </c>
      <c r="H234" s="11">
        <f t="shared" si="28"/>
        <v>216</v>
      </c>
    </row>
    <row r="235" spans="1:8" x14ac:dyDescent="0.25">
      <c r="A235" t="str">
        <f t="shared" si="24"/>
        <v>City of Yonkers Ward 11 ED 19</v>
      </c>
      <c r="B235" s="11">
        <v>251119</v>
      </c>
      <c r="C235" s="11">
        <v>99</v>
      </c>
      <c r="D235" s="11">
        <v>5</v>
      </c>
      <c r="E235" s="11">
        <v>1</v>
      </c>
      <c r="F235" s="11">
        <f t="shared" si="26"/>
        <v>105</v>
      </c>
      <c r="G235" s="11">
        <f t="shared" si="27"/>
        <v>130</v>
      </c>
      <c r="H235" s="11">
        <f t="shared" si="28"/>
        <v>235</v>
      </c>
    </row>
    <row r="236" spans="1:8" x14ac:dyDescent="0.25">
      <c r="A236" t="str">
        <f t="shared" si="24"/>
        <v>City of Yonkers Ward 11 ED 20</v>
      </c>
      <c r="B236" s="11">
        <v>251120</v>
      </c>
      <c r="C236" s="11">
        <v>97</v>
      </c>
      <c r="D236" s="11">
        <v>3</v>
      </c>
      <c r="E236" s="11">
        <v>0</v>
      </c>
      <c r="F236" s="11">
        <f t="shared" si="26"/>
        <v>100</v>
      </c>
      <c r="G236" s="11">
        <f t="shared" si="27"/>
        <v>70</v>
      </c>
      <c r="H236" s="11">
        <f t="shared" si="28"/>
        <v>170</v>
      </c>
    </row>
    <row r="237" spans="1:8" ht="13.8" thickBot="1" x14ac:dyDescent="0.3">
      <c r="A237" s="18" t="str">
        <f t="shared" si="24"/>
        <v>City of Yonkers Ward 11 ED 21</v>
      </c>
      <c r="B237" s="19">
        <v>251121</v>
      </c>
      <c r="C237" s="19">
        <v>124</v>
      </c>
      <c r="D237" s="19">
        <v>2</v>
      </c>
      <c r="E237" s="19">
        <v>0</v>
      </c>
      <c r="F237" s="19">
        <f t="shared" si="26"/>
        <v>126</v>
      </c>
      <c r="G237" s="19">
        <f t="shared" si="27"/>
        <v>49</v>
      </c>
      <c r="H237" s="19">
        <f t="shared" si="28"/>
        <v>175</v>
      </c>
    </row>
    <row r="238" spans="1:8" x14ac:dyDescent="0.25">
      <c r="B238" s="11" t="s">
        <v>977</v>
      </c>
      <c r="C238" s="11">
        <f t="shared" ref="C238:H238" si="29">SUM(C218:C237)</f>
        <v>3165</v>
      </c>
      <c r="D238" s="11">
        <f t="shared" si="29"/>
        <v>149</v>
      </c>
      <c r="E238" s="11">
        <f t="shared" si="29"/>
        <v>21</v>
      </c>
      <c r="F238" s="11">
        <f t="shared" si="29"/>
        <v>3335</v>
      </c>
      <c r="G238" s="11">
        <f t="shared" si="29"/>
        <v>2676</v>
      </c>
      <c r="H238" s="11">
        <f t="shared" si="29"/>
        <v>6011</v>
      </c>
    </row>
    <row r="239" spans="1:8" x14ac:dyDescent="0.25">
      <c r="A239" t="str">
        <f t="shared" si="24"/>
        <v>City of Yonkers Ward 12 ED 1</v>
      </c>
      <c r="B239" s="11">
        <v>251201</v>
      </c>
      <c r="C239" s="11">
        <v>102</v>
      </c>
      <c r="D239" s="11">
        <v>10</v>
      </c>
      <c r="E239" s="11">
        <v>0</v>
      </c>
      <c r="F239" s="11">
        <f t="shared" si="26"/>
        <v>112</v>
      </c>
      <c r="G239" s="11">
        <f t="shared" si="27"/>
        <v>102</v>
      </c>
      <c r="H239" s="11">
        <f t="shared" si="28"/>
        <v>214</v>
      </c>
    </row>
    <row r="240" spans="1:8" x14ac:dyDescent="0.25">
      <c r="A240" t="str">
        <f t="shared" si="24"/>
        <v>City of Yonkers Ward 12 ED 2</v>
      </c>
      <c r="B240" s="11">
        <v>251202</v>
      </c>
      <c r="C240" s="11">
        <v>117</v>
      </c>
      <c r="D240" s="11">
        <v>6</v>
      </c>
      <c r="E240" s="11">
        <v>1</v>
      </c>
      <c r="F240" s="11">
        <f t="shared" si="26"/>
        <v>124</v>
      </c>
      <c r="G240" s="11">
        <f t="shared" si="27"/>
        <v>57</v>
      </c>
      <c r="H240" s="11">
        <f t="shared" si="28"/>
        <v>181</v>
      </c>
    </row>
    <row r="241" spans="1:8" x14ac:dyDescent="0.25">
      <c r="A241" t="str">
        <f t="shared" si="24"/>
        <v>City of Yonkers Ward 12 ED 3</v>
      </c>
      <c r="B241" s="11">
        <v>251203</v>
      </c>
      <c r="C241" s="11">
        <v>73</v>
      </c>
      <c r="D241" s="11">
        <v>5</v>
      </c>
      <c r="E241" s="11">
        <v>1</v>
      </c>
      <c r="F241" s="11">
        <f t="shared" si="26"/>
        <v>79</v>
      </c>
      <c r="G241" s="11">
        <f t="shared" si="27"/>
        <v>95</v>
      </c>
      <c r="H241" s="11">
        <f t="shared" si="28"/>
        <v>174</v>
      </c>
    </row>
    <row r="242" spans="1:8" x14ac:dyDescent="0.25">
      <c r="A242" t="str">
        <f t="shared" si="24"/>
        <v>City of Yonkers Ward 12 ED 4</v>
      </c>
      <c r="B242" s="11">
        <v>251204</v>
      </c>
      <c r="C242" s="11">
        <v>195</v>
      </c>
      <c r="D242" s="11">
        <v>11</v>
      </c>
      <c r="E242" s="11">
        <v>1</v>
      </c>
      <c r="F242" s="11">
        <f t="shared" si="26"/>
        <v>207</v>
      </c>
      <c r="G242" s="11">
        <f t="shared" si="27"/>
        <v>92</v>
      </c>
      <c r="H242" s="11">
        <f t="shared" si="28"/>
        <v>299</v>
      </c>
    </row>
    <row r="243" spans="1:8" x14ac:dyDescent="0.25">
      <c r="A243" t="str">
        <f t="shared" si="24"/>
        <v>City of Yonkers Ward 12 ED 5</v>
      </c>
      <c r="B243" s="11">
        <v>251205</v>
      </c>
      <c r="C243" s="11">
        <v>77</v>
      </c>
      <c r="D243" s="11">
        <v>5</v>
      </c>
      <c r="E243" s="11">
        <v>2</v>
      </c>
      <c r="F243" s="11">
        <f t="shared" si="26"/>
        <v>84</v>
      </c>
      <c r="G243" s="11">
        <f t="shared" si="27"/>
        <v>94</v>
      </c>
      <c r="H243" s="11">
        <f t="shared" si="28"/>
        <v>178</v>
      </c>
    </row>
    <row r="244" spans="1:8" x14ac:dyDescent="0.25">
      <c r="A244" t="str">
        <f t="shared" si="24"/>
        <v>City of Yonkers Ward 12 ED 6</v>
      </c>
      <c r="B244" s="11">
        <v>251206</v>
      </c>
      <c r="C244" s="11">
        <v>321</v>
      </c>
      <c r="D244" s="11">
        <v>11</v>
      </c>
      <c r="E244" s="11">
        <v>4</v>
      </c>
      <c r="F244" s="11">
        <f t="shared" si="26"/>
        <v>336</v>
      </c>
      <c r="G244" s="11">
        <f t="shared" si="27"/>
        <v>198</v>
      </c>
      <c r="H244" s="11">
        <f t="shared" si="28"/>
        <v>534</v>
      </c>
    </row>
    <row r="245" spans="1:8" x14ac:dyDescent="0.25">
      <c r="A245" t="str">
        <f t="shared" si="24"/>
        <v>City of Yonkers Ward 12 ED 7</v>
      </c>
      <c r="B245" s="11">
        <v>251207</v>
      </c>
      <c r="C245" s="11">
        <v>199</v>
      </c>
      <c r="D245" s="11">
        <v>11</v>
      </c>
      <c r="E245" s="11">
        <v>0</v>
      </c>
      <c r="F245" s="11">
        <f t="shared" si="26"/>
        <v>210</v>
      </c>
      <c r="G245" s="11">
        <f t="shared" si="27"/>
        <v>118</v>
      </c>
      <c r="H245" s="11">
        <f t="shared" si="28"/>
        <v>328</v>
      </c>
    </row>
    <row r="246" spans="1:8" x14ac:dyDescent="0.25">
      <c r="A246" t="str">
        <f t="shared" si="24"/>
        <v>City of Yonkers Ward 12 ED 8</v>
      </c>
      <c r="B246" s="11">
        <v>251208</v>
      </c>
      <c r="C246" s="11">
        <v>176</v>
      </c>
      <c r="D246" s="11">
        <v>8</v>
      </c>
      <c r="E246" s="11">
        <v>2</v>
      </c>
      <c r="F246" s="11">
        <f t="shared" si="26"/>
        <v>186</v>
      </c>
      <c r="G246" s="11">
        <f t="shared" si="27"/>
        <v>211</v>
      </c>
      <c r="H246" s="11">
        <f t="shared" si="28"/>
        <v>397</v>
      </c>
    </row>
    <row r="247" spans="1:8" x14ac:dyDescent="0.25">
      <c r="A247" t="str">
        <f t="shared" si="24"/>
        <v>City of Yonkers Ward 12 ED 9</v>
      </c>
      <c r="B247" s="11">
        <v>251209</v>
      </c>
      <c r="C247" s="11">
        <v>145</v>
      </c>
      <c r="D247" s="11">
        <v>2</v>
      </c>
      <c r="E247" s="11">
        <v>1</v>
      </c>
      <c r="F247" s="11">
        <f t="shared" si="26"/>
        <v>148</v>
      </c>
      <c r="G247" s="11">
        <f t="shared" si="27"/>
        <v>75</v>
      </c>
      <c r="H247" s="11">
        <f t="shared" si="28"/>
        <v>223</v>
      </c>
    </row>
    <row r="248" spans="1:8" x14ac:dyDescent="0.25">
      <c r="A248" t="str">
        <f t="shared" si="24"/>
        <v xml:space="preserve">City of Yonkers Ward 12 ED 10 </v>
      </c>
      <c r="B248" s="11">
        <v>251210</v>
      </c>
      <c r="C248" s="11">
        <v>121</v>
      </c>
      <c r="D248" s="11">
        <v>5</v>
      </c>
      <c r="E248" s="11">
        <v>2</v>
      </c>
      <c r="F248" s="11">
        <f t="shared" si="26"/>
        <v>128</v>
      </c>
      <c r="G248" s="11">
        <f t="shared" si="27"/>
        <v>58</v>
      </c>
      <c r="H248" s="11">
        <f t="shared" si="28"/>
        <v>186</v>
      </c>
    </row>
    <row r="249" spans="1:8" x14ac:dyDescent="0.25">
      <c r="A249" t="str">
        <f t="shared" si="24"/>
        <v>City of Yonkers Ward 12 ED 11</v>
      </c>
      <c r="B249" s="11">
        <v>251211</v>
      </c>
      <c r="C249" s="11">
        <v>82</v>
      </c>
      <c r="D249" s="11">
        <v>1</v>
      </c>
      <c r="E249" s="11">
        <v>1</v>
      </c>
      <c r="F249" s="11">
        <f t="shared" si="26"/>
        <v>84</v>
      </c>
      <c r="G249" s="11">
        <f t="shared" si="27"/>
        <v>67</v>
      </c>
      <c r="H249" s="11">
        <f t="shared" si="28"/>
        <v>151</v>
      </c>
    </row>
    <row r="250" spans="1:8" x14ac:dyDescent="0.25">
      <c r="A250" t="str">
        <f t="shared" si="24"/>
        <v>City of Yonkers Ward 12 ED 12</v>
      </c>
      <c r="B250" s="11">
        <v>251212</v>
      </c>
      <c r="C250" s="11">
        <v>48</v>
      </c>
      <c r="D250" s="11">
        <v>4</v>
      </c>
      <c r="E250" s="11">
        <v>1</v>
      </c>
      <c r="F250" s="11">
        <f t="shared" si="26"/>
        <v>53</v>
      </c>
      <c r="G250" s="11">
        <f t="shared" si="27"/>
        <v>105</v>
      </c>
      <c r="H250" s="11">
        <f t="shared" si="28"/>
        <v>158</v>
      </c>
    </row>
    <row r="251" spans="1:8" x14ac:dyDescent="0.25">
      <c r="A251" t="str">
        <f t="shared" si="24"/>
        <v>City of Yonkers Ward 12 ED 13</v>
      </c>
      <c r="B251" s="11">
        <v>251213</v>
      </c>
      <c r="C251" s="11">
        <v>304</v>
      </c>
      <c r="D251" s="11">
        <v>13</v>
      </c>
      <c r="E251" s="11">
        <v>3</v>
      </c>
      <c r="F251" s="11">
        <f t="shared" si="26"/>
        <v>320</v>
      </c>
      <c r="G251" s="11">
        <f t="shared" si="27"/>
        <v>167</v>
      </c>
      <c r="H251" s="11">
        <f t="shared" si="28"/>
        <v>487</v>
      </c>
    </row>
    <row r="252" spans="1:8" x14ac:dyDescent="0.25">
      <c r="A252" t="str">
        <f t="shared" si="24"/>
        <v>City of Yonkers Ward 12 ED 15</v>
      </c>
      <c r="B252" s="11">
        <v>251215</v>
      </c>
      <c r="C252" s="11">
        <v>23</v>
      </c>
      <c r="D252" s="11">
        <v>5</v>
      </c>
      <c r="E252" s="11">
        <v>0</v>
      </c>
      <c r="F252" s="11">
        <f t="shared" si="26"/>
        <v>28</v>
      </c>
      <c r="G252" s="11">
        <f t="shared" si="27"/>
        <v>31</v>
      </c>
      <c r="H252" s="11">
        <f t="shared" si="28"/>
        <v>59</v>
      </c>
    </row>
    <row r="253" spans="1:8" x14ac:dyDescent="0.25">
      <c r="A253" t="str">
        <f t="shared" si="24"/>
        <v>City of Yonkers Ward 12 ED 16</v>
      </c>
      <c r="B253" s="11">
        <v>251216</v>
      </c>
      <c r="C253" s="11">
        <v>158</v>
      </c>
      <c r="D253" s="11">
        <v>8</v>
      </c>
      <c r="E253" s="11">
        <v>2</v>
      </c>
      <c r="F253" s="11">
        <f t="shared" si="26"/>
        <v>168</v>
      </c>
      <c r="G253" s="11">
        <f t="shared" si="27"/>
        <v>142</v>
      </c>
      <c r="H253" s="11">
        <f t="shared" si="28"/>
        <v>310</v>
      </c>
    </row>
    <row r="254" spans="1:8" x14ac:dyDescent="0.25">
      <c r="A254" t="str">
        <f t="shared" si="24"/>
        <v>City of Yonkers Ward 12 ED 17</v>
      </c>
      <c r="B254" s="11">
        <v>251217</v>
      </c>
      <c r="C254" s="11">
        <v>28</v>
      </c>
      <c r="D254" s="11">
        <v>1</v>
      </c>
      <c r="E254" s="11">
        <v>0</v>
      </c>
      <c r="F254" s="11">
        <f t="shared" si="26"/>
        <v>29</v>
      </c>
      <c r="G254" s="11">
        <f t="shared" si="27"/>
        <v>39</v>
      </c>
      <c r="H254" s="11">
        <f t="shared" si="28"/>
        <v>68</v>
      </c>
    </row>
    <row r="255" spans="1:8" x14ac:dyDescent="0.25">
      <c r="A255" t="str">
        <f t="shared" si="24"/>
        <v>City of Yonkers Ward 12 ED 18</v>
      </c>
      <c r="B255" s="11">
        <v>251218</v>
      </c>
      <c r="C255" s="11">
        <v>201</v>
      </c>
      <c r="D255" s="11">
        <v>9</v>
      </c>
      <c r="E255" s="11">
        <v>0</v>
      </c>
      <c r="F255" s="11">
        <f t="shared" si="26"/>
        <v>210</v>
      </c>
      <c r="G255" s="11">
        <f t="shared" si="27"/>
        <v>94</v>
      </c>
      <c r="H255" s="11">
        <f t="shared" si="28"/>
        <v>304</v>
      </c>
    </row>
    <row r="256" spans="1:8" x14ac:dyDescent="0.25">
      <c r="A256" t="str">
        <f t="shared" si="24"/>
        <v>City of Yonkers Ward 12 ED 19</v>
      </c>
      <c r="B256" s="11">
        <v>251219</v>
      </c>
      <c r="C256" s="11">
        <v>63</v>
      </c>
      <c r="D256" s="11">
        <v>2</v>
      </c>
      <c r="E256" s="11">
        <v>0</v>
      </c>
      <c r="F256" s="11">
        <f t="shared" si="26"/>
        <v>65</v>
      </c>
      <c r="G256" s="11">
        <f t="shared" si="27"/>
        <v>46</v>
      </c>
      <c r="H256" s="11">
        <f t="shared" si="28"/>
        <v>111</v>
      </c>
    </row>
    <row r="257" spans="1:8" ht="13.8" thickBot="1" x14ac:dyDescent="0.3">
      <c r="A257" s="18" t="str">
        <f t="shared" si="24"/>
        <v>City of Yonkers Ward 12 ED 20</v>
      </c>
      <c r="B257" s="19">
        <v>251220</v>
      </c>
      <c r="C257" s="19">
        <v>23</v>
      </c>
      <c r="D257" s="19">
        <v>0</v>
      </c>
      <c r="E257" s="19">
        <v>0</v>
      </c>
      <c r="F257" s="19">
        <f t="shared" si="26"/>
        <v>23</v>
      </c>
      <c r="G257" s="19">
        <f t="shared" si="27"/>
        <v>9</v>
      </c>
      <c r="H257" s="19">
        <f t="shared" si="28"/>
        <v>32</v>
      </c>
    </row>
    <row r="258" spans="1:8" x14ac:dyDescent="0.25">
      <c r="B258" s="11" t="s">
        <v>977</v>
      </c>
      <c r="C258" s="11">
        <f t="shared" ref="C258:H258" si="30">SUM(C239:C257)</f>
        <v>2456</v>
      </c>
      <c r="D258" s="11">
        <f t="shared" si="30"/>
        <v>117</v>
      </c>
      <c r="E258" s="11">
        <f t="shared" si="30"/>
        <v>21</v>
      </c>
      <c r="F258" s="11">
        <f t="shared" si="30"/>
        <v>2594</v>
      </c>
      <c r="G258" s="11">
        <f t="shared" si="30"/>
        <v>1800</v>
      </c>
      <c r="H258" s="11">
        <f t="shared" si="30"/>
        <v>4394</v>
      </c>
    </row>
    <row r="260" spans="1:8" ht="13.8" x14ac:dyDescent="0.3">
      <c r="A260" s="15" t="s">
        <v>658</v>
      </c>
      <c r="B260" s="12"/>
    </row>
    <row r="261" spans="1:8" ht="13.8" x14ac:dyDescent="0.3">
      <c r="A261" s="15" t="s">
        <v>663</v>
      </c>
      <c r="B261" s="14" t="s">
        <v>659</v>
      </c>
      <c r="C261" s="11">
        <f t="shared" ref="C261:H261" si="31">SUM(C258,C238,C217,C196,C179,C159,C133,C110,C86,C67,C41,C18)</f>
        <v>26927</v>
      </c>
      <c r="D261" s="11">
        <f t="shared" si="31"/>
        <v>1209</v>
      </c>
      <c r="E261" s="11">
        <f t="shared" si="31"/>
        <v>168</v>
      </c>
      <c r="F261" s="11">
        <f t="shared" si="31"/>
        <v>28304</v>
      </c>
      <c r="G261" s="11">
        <f t="shared" si="31"/>
        <v>19448</v>
      </c>
      <c r="H261" s="11">
        <f t="shared" si="31"/>
        <v>47752</v>
      </c>
    </row>
  </sheetData>
  <pageMargins left="0" right="0" top="1.75" bottom="0.75" header="1.25" footer="0"/>
  <pageSetup orientation="landscape" horizontalDpi="300" verticalDpi="300" r:id="rId1"/>
  <headerFooter alignWithMargins="0">
    <oddHeader>&amp;L&amp;"Arial Black,Regular"2022 GENERAL&amp;C&amp;"Arial Black,Regular"&amp;16YONKERS - CITY COURT JUDGE&amp;R&amp;"Arial Black,Regular"&amp;P OF 630</oddHeader>
  </headerFooter>
  <rowBreaks count="11" manualBreakCount="11">
    <brk id="18" max="16383" man="1"/>
    <brk id="41" max="16383" man="1"/>
    <brk id="67" max="16383" man="1"/>
    <brk id="86" max="16383" man="1"/>
    <brk id="110" max="16383" man="1"/>
    <brk id="133" max="16383" man="1"/>
    <brk id="159" max="16383" man="1"/>
    <brk id="179" max="16383" man="1"/>
    <brk id="196" max="16383" man="1"/>
    <brk id="217" max="16383" man="1"/>
    <brk id="238"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C951"/>
  <sheetViews>
    <sheetView topLeftCell="A156" workbookViewId="0">
      <selection activeCell="B188" sqref="B188"/>
    </sheetView>
  </sheetViews>
  <sheetFormatPr defaultRowHeight="13.2" x14ac:dyDescent="0.25"/>
  <cols>
    <col min="3" max="3" width="28.109375" bestFit="1" customWidth="1"/>
  </cols>
  <sheetData>
    <row r="1" spans="1:3" x14ac:dyDescent="0.25">
      <c r="A1">
        <v>10001</v>
      </c>
      <c r="B1" s="11">
        <v>261</v>
      </c>
      <c r="C1" t="s">
        <v>687</v>
      </c>
    </row>
    <row r="2" spans="1:3" x14ac:dyDescent="0.25">
      <c r="A2">
        <v>10002</v>
      </c>
      <c r="B2" s="11">
        <v>350</v>
      </c>
      <c r="C2" t="s">
        <v>688</v>
      </c>
    </row>
    <row r="3" spans="1:3" x14ac:dyDescent="0.25">
      <c r="A3">
        <v>10003</v>
      </c>
      <c r="B3" s="11">
        <v>520</v>
      </c>
      <c r="C3" t="s">
        <v>689</v>
      </c>
    </row>
    <row r="4" spans="1:3" x14ac:dyDescent="0.25">
      <c r="A4">
        <v>10004</v>
      </c>
      <c r="B4" s="11">
        <v>459</v>
      </c>
      <c r="C4" t="s">
        <v>690</v>
      </c>
    </row>
    <row r="5" spans="1:3" x14ac:dyDescent="0.25">
      <c r="A5">
        <v>10005</v>
      </c>
      <c r="B5" s="11">
        <v>395</v>
      </c>
      <c r="C5" t="s">
        <v>691</v>
      </c>
    </row>
    <row r="6" spans="1:3" x14ac:dyDescent="0.25">
      <c r="A6">
        <v>10006</v>
      </c>
      <c r="B6" s="11">
        <v>366</v>
      </c>
      <c r="C6" t="s">
        <v>692</v>
      </c>
    </row>
    <row r="7" spans="1:3" x14ac:dyDescent="0.25">
      <c r="A7">
        <v>10007</v>
      </c>
      <c r="B7" s="11">
        <v>97</v>
      </c>
      <c r="C7" t="s">
        <v>693</v>
      </c>
    </row>
    <row r="8" spans="1:3" x14ac:dyDescent="0.25">
      <c r="A8">
        <v>10008</v>
      </c>
      <c r="B8" s="11">
        <v>622</v>
      </c>
      <c r="C8" t="s">
        <v>694</v>
      </c>
    </row>
    <row r="9" spans="1:3" x14ac:dyDescent="0.25">
      <c r="A9">
        <v>10009</v>
      </c>
      <c r="B9" s="11">
        <v>469</v>
      </c>
      <c r="C9" t="s">
        <v>695</v>
      </c>
    </row>
    <row r="10" spans="1:3" x14ac:dyDescent="0.25">
      <c r="A10">
        <v>10010</v>
      </c>
      <c r="B10" s="11">
        <v>560</v>
      </c>
      <c r="C10" t="s">
        <v>696</v>
      </c>
    </row>
    <row r="11" spans="1:3" x14ac:dyDescent="0.25">
      <c r="A11">
        <v>10011</v>
      </c>
      <c r="B11" s="11">
        <v>424</v>
      </c>
      <c r="C11" t="s">
        <v>697</v>
      </c>
    </row>
    <row r="12" spans="1:3" x14ac:dyDescent="0.25">
      <c r="A12">
        <v>10012</v>
      </c>
      <c r="B12" s="11">
        <v>451</v>
      </c>
      <c r="C12" t="s">
        <v>698</v>
      </c>
    </row>
    <row r="13" spans="1:3" x14ac:dyDescent="0.25">
      <c r="A13">
        <v>10013</v>
      </c>
      <c r="B13" s="11">
        <v>396</v>
      </c>
      <c r="C13" t="s">
        <v>699</v>
      </c>
    </row>
    <row r="14" spans="1:3" x14ac:dyDescent="0.25">
      <c r="A14">
        <v>10014</v>
      </c>
      <c r="B14" s="11">
        <v>526</v>
      </c>
      <c r="C14" t="s">
        <v>700</v>
      </c>
    </row>
    <row r="15" spans="1:3" x14ac:dyDescent="0.25">
      <c r="A15">
        <v>10015</v>
      </c>
      <c r="B15" s="11">
        <v>413</v>
      </c>
      <c r="C15" t="s">
        <v>701</v>
      </c>
    </row>
    <row r="16" spans="1:3" x14ac:dyDescent="0.25">
      <c r="A16">
        <v>10016</v>
      </c>
      <c r="B16" s="11">
        <v>509</v>
      </c>
      <c r="C16" t="s">
        <v>702</v>
      </c>
    </row>
    <row r="17" spans="1:3" x14ac:dyDescent="0.25">
      <c r="A17">
        <v>10017</v>
      </c>
      <c r="B17" s="11">
        <v>287</v>
      </c>
      <c r="C17" t="s">
        <v>703</v>
      </c>
    </row>
    <row r="18" spans="1:3" x14ac:dyDescent="0.25">
      <c r="A18">
        <v>10018</v>
      </c>
      <c r="B18" s="11">
        <v>211</v>
      </c>
      <c r="C18" t="s">
        <v>704</v>
      </c>
    </row>
    <row r="19" spans="1:3" x14ac:dyDescent="0.25">
      <c r="A19">
        <v>20001</v>
      </c>
      <c r="B19" s="11">
        <v>499</v>
      </c>
      <c r="C19" t="s">
        <v>705</v>
      </c>
    </row>
    <row r="20" spans="1:3" x14ac:dyDescent="0.25">
      <c r="A20">
        <v>20002</v>
      </c>
      <c r="B20" s="11">
        <v>344</v>
      </c>
      <c r="C20" t="s">
        <v>706</v>
      </c>
    </row>
    <row r="21" spans="1:3" x14ac:dyDescent="0.25">
      <c r="A21">
        <v>20003</v>
      </c>
      <c r="B21" s="11">
        <v>214</v>
      </c>
      <c r="C21" t="s">
        <v>707</v>
      </c>
    </row>
    <row r="22" spans="1:3" x14ac:dyDescent="0.25">
      <c r="A22">
        <v>20004</v>
      </c>
      <c r="B22" s="11">
        <v>482</v>
      </c>
      <c r="C22" t="s">
        <v>708</v>
      </c>
    </row>
    <row r="23" spans="1:3" x14ac:dyDescent="0.25">
      <c r="A23">
        <v>20005</v>
      </c>
      <c r="B23" s="11">
        <v>483</v>
      </c>
      <c r="C23" t="s">
        <v>709</v>
      </c>
    </row>
    <row r="24" spans="1:3" x14ac:dyDescent="0.25">
      <c r="A24">
        <v>20006</v>
      </c>
      <c r="B24" s="11">
        <v>536</v>
      </c>
      <c r="C24" t="s">
        <v>710</v>
      </c>
    </row>
    <row r="25" spans="1:3" x14ac:dyDescent="0.25">
      <c r="A25">
        <v>20007</v>
      </c>
      <c r="B25" s="11">
        <v>403</v>
      </c>
      <c r="C25" t="s">
        <v>711</v>
      </c>
    </row>
    <row r="26" spans="1:3" x14ac:dyDescent="0.25">
      <c r="A26">
        <v>20008</v>
      </c>
      <c r="B26" s="11">
        <v>439</v>
      </c>
      <c r="C26" t="s">
        <v>712</v>
      </c>
    </row>
    <row r="27" spans="1:3" x14ac:dyDescent="0.25">
      <c r="A27">
        <v>20009</v>
      </c>
      <c r="B27" s="11">
        <v>321</v>
      </c>
      <c r="C27" t="s">
        <v>713</v>
      </c>
    </row>
    <row r="28" spans="1:3" x14ac:dyDescent="0.25">
      <c r="A28">
        <v>20010</v>
      </c>
      <c r="B28" s="11">
        <v>627</v>
      </c>
      <c r="C28" t="s">
        <v>714</v>
      </c>
    </row>
    <row r="29" spans="1:3" x14ac:dyDescent="0.25">
      <c r="A29">
        <v>20011</v>
      </c>
      <c r="B29" s="11">
        <v>517</v>
      </c>
      <c r="C29" t="s">
        <v>715</v>
      </c>
    </row>
    <row r="30" spans="1:3" x14ac:dyDescent="0.25">
      <c r="A30">
        <v>20012</v>
      </c>
      <c r="B30" s="11">
        <v>434</v>
      </c>
      <c r="C30" t="s">
        <v>716</v>
      </c>
    </row>
    <row r="31" spans="1:3" x14ac:dyDescent="0.25">
      <c r="A31">
        <v>20013</v>
      </c>
      <c r="B31" s="11">
        <v>836</v>
      </c>
      <c r="C31" t="s">
        <v>717</v>
      </c>
    </row>
    <row r="32" spans="1:3" x14ac:dyDescent="0.25">
      <c r="A32">
        <v>20014</v>
      </c>
      <c r="B32" s="11">
        <v>495</v>
      </c>
      <c r="C32" t="s">
        <v>718</v>
      </c>
    </row>
    <row r="33" spans="1:3" x14ac:dyDescent="0.25">
      <c r="A33">
        <v>20015</v>
      </c>
      <c r="B33" s="11">
        <v>654</v>
      </c>
      <c r="C33" t="s">
        <v>719</v>
      </c>
    </row>
    <row r="34" spans="1:3" x14ac:dyDescent="0.25">
      <c r="A34">
        <v>20016</v>
      </c>
      <c r="B34" s="11">
        <v>322</v>
      </c>
      <c r="C34" t="s">
        <v>720</v>
      </c>
    </row>
    <row r="35" spans="1:3" x14ac:dyDescent="0.25">
      <c r="A35">
        <v>20017</v>
      </c>
      <c r="B35" s="11">
        <v>308</v>
      </c>
      <c r="C35" t="s">
        <v>721</v>
      </c>
    </row>
    <row r="36" spans="1:3" x14ac:dyDescent="0.25">
      <c r="A36">
        <v>20018</v>
      </c>
      <c r="B36" s="11">
        <v>377</v>
      </c>
      <c r="C36" t="s">
        <v>722</v>
      </c>
    </row>
    <row r="37" spans="1:3" x14ac:dyDescent="0.25">
      <c r="A37">
        <v>20019</v>
      </c>
      <c r="B37" s="11">
        <v>215</v>
      </c>
      <c r="C37" t="s">
        <v>723</v>
      </c>
    </row>
    <row r="38" spans="1:3" x14ac:dyDescent="0.25">
      <c r="A38">
        <v>20020</v>
      </c>
      <c r="B38" s="11">
        <v>444</v>
      </c>
      <c r="C38" t="s">
        <v>724</v>
      </c>
    </row>
    <row r="39" spans="1:3" x14ac:dyDescent="0.25">
      <c r="A39">
        <v>20021</v>
      </c>
      <c r="B39" s="11">
        <v>617</v>
      </c>
      <c r="C39" t="s">
        <v>725</v>
      </c>
    </row>
    <row r="40" spans="1:3" x14ac:dyDescent="0.25">
      <c r="A40">
        <v>20022</v>
      </c>
      <c r="B40" s="11">
        <v>883</v>
      </c>
      <c r="C40" t="s">
        <v>726</v>
      </c>
    </row>
    <row r="41" spans="1:3" x14ac:dyDescent="0.25">
      <c r="A41">
        <v>20023</v>
      </c>
      <c r="B41" s="11">
        <v>505</v>
      </c>
      <c r="C41" t="s">
        <v>727</v>
      </c>
    </row>
    <row r="42" spans="1:3" x14ac:dyDescent="0.25">
      <c r="A42">
        <v>20024</v>
      </c>
      <c r="B42" s="11">
        <v>568</v>
      </c>
      <c r="C42" t="s">
        <v>728</v>
      </c>
    </row>
    <row r="43" spans="1:3" x14ac:dyDescent="0.25">
      <c r="A43">
        <v>20025</v>
      </c>
      <c r="B43" s="11">
        <v>748</v>
      </c>
      <c r="C43" t="s">
        <v>729</v>
      </c>
    </row>
    <row r="44" spans="1:3" x14ac:dyDescent="0.25">
      <c r="A44">
        <v>20026</v>
      </c>
      <c r="B44" s="11">
        <v>442</v>
      </c>
      <c r="C44" t="s">
        <v>730</v>
      </c>
    </row>
    <row r="45" spans="1:3" x14ac:dyDescent="0.25">
      <c r="A45">
        <v>20027</v>
      </c>
      <c r="B45" s="11">
        <v>577</v>
      </c>
      <c r="C45" t="s">
        <v>731</v>
      </c>
    </row>
    <row r="46" spans="1:3" x14ac:dyDescent="0.25">
      <c r="A46">
        <v>20028</v>
      </c>
      <c r="B46" s="11">
        <v>715</v>
      </c>
      <c r="C46" t="s">
        <v>732</v>
      </c>
    </row>
    <row r="47" spans="1:3" x14ac:dyDescent="0.25">
      <c r="A47">
        <v>20029</v>
      </c>
      <c r="B47" s="11">
        <v>200</v>
      </c>
      <c r="C47" t="s">
        <v>733</v>
      </c>
    </row>
    <row r="48" spans="1:3" x14ac:dyDescent="0.25">
      <c r="A48">
        <v>20030</v>
      </c>
      <c r="B48" s="11">
        <v>416</v>
      </c>
      <c r="C48" t="s">
        <v>734</v>
      </c>
    </row>
    <row r="49" spans="1:3" x14ac:dyDescent="0.25">
      <c r="A49">
        <v>20031</v>
      </c>
      <c r="B49" s="11">
        <v>369</v>
      </c>
      <c r="C49" t="s">
        <v>735</v>
      </c>
    </row>
    <row r="50" spans="1:3" x14ac:dyDescent="0.25">
      <c r="A50">
        <v>20032</v>
      </c>
      <c r="B50" s="11">
        <v>317</v>
      </c>
      <c r="C50" t="s">
        <v>736</v>
      </c>
    </row>
    <row r="51" spans="1:3" x14ac:dyDescent="0.25">
      <c r="A51">
        <v>20033</v>
      </c>
      <c r="B51" s="11">
        <v>393</v>
      </c>
      <c r="C51" t="s">
        <v>737</v>
      </c>
    </row>
    <row r="52" spans="1:3" x14ac:dyDescent="0.25">
      <c r="A52">
        <v>20034</v>
      </c>
      <c r="B52" s="11">
        <v>616</v>
      </c>
      <c r="C52" t="s">
        <v>738</v>
      </c>
    </row>
    <row r="53" spans="1:3" x14ac:dyDescent="0.25">
      <c r="A53">
        <v>20035</v>
      </c>
      <c r="B53" s="11">
        <v>326</v>
      </c>
      <c r="C53" t="s">
        <v>739</v>
      </c>
    </row>
    <row r="54" spans="1:3" x14ac:dyDescent="0.25">
      <c r="A54">
        <v>20038</v>
      </c>
      <c r="B54" s="11">
        <v>589</v>
      </c>
      <c r="C54" t="s">
        <v>740</v>
      </c>
    </row>
    <row r="55" spans="1:3" x14ac:dyDescent="0.25">
      <c r="A55">
        <v>20039</v>
      </c>
      <c r="B55" s="11">
        <v>617</v>
      </c>
      <c r="C55" t="s">
        <v>741</v>
      </c>
    </row>
    <row r="56" spans="1:3" x14ac:dyDescent="0.25">
      <c r="A56">
        <v>30001</v>
      </c>
      <c r="B56" s="11">
        <v>585</v>
      </c>
      <c r="C56" t="s">
        <v>742</v>
      </c>
    </row>
    <row r="57" spans="1:3" x14ac:dyDescent="0.25">
      <c r="A57">
        <v>30002</v>
      </c>
      <c r="B57" s="11">
        <v>243</v>
      </c>
      <c r="C57" t="s">
        <v>743</v>
      </c>
    </row>
    <row r="58" spans="1:3" x14ac:dyDescent="0.25">
      <c r="A58">
        <v>30003</v>
      </c>
      <c r="B58" s="11">
        <v>436</v>
      </c>
      <c r="C58" t="s">
        <v>744</v>
      </c>
    </row>
    <row r="59" spans="1:3" x14ac:dyDescent="0.25">
      <c r="A59">
        <v>30004</v>
      </c>
      <c r="B59" s="11">
        <v>531</v>
      </c>
      <c r="C59" t="s">
        <v>745</v>
      </c>
    </row>
    <row r="60" spans="1:3" x14ac:dyDescent="0.25">
      <c r="A60">
        <v>30005</v>
      </c>
      <c r="B60" s="11">
        <v>440</v>
      </c>
      <c r="C60" t="s">
        <v>746</v>
      </c>
    </row>
    <row r="61" spans="1:3" x14ac:dyDescent="0.25">
      <c r="A61">
        <v>30006</v>
      </c>
      <c r="B61" s="11">
        <v>239</v>
      </c>
      <c r="C61" t="s">
        <v>747</v>
      </c>
    </row>
    <row r="62" spans="1:3" x14ac:dyDescent="0.25">
      <c r="A62">
        <v>30007</v>
      </c>
      <c r="B62" s="11">
        <v>278</v>
      </c>
      <c r="C62" t="s">
        <v>748</v>
      </c>
    </row>
    <row r="63" spans="1:3" x14ac:dyDescent="0.25">
      <c r="A63">
        <v>30008</v>
      </c>
      <c r="B63" s="11">
        <v>350</v>
      </c>
      <c r="C63" t="s">
        <v>749</v>
      </c>
    </row>
    <row r="64" spans="1:3" x14ac:dyDescent="0.25">
      <c r="A64">
        <v>30009</v>
      </c>
      <c r="B64" s="11">
        <v>282</v>
      </c>
      <c r="C64" t="s">
        <v>750</v>
      </c>
    </row>
    <row r="65" spans="1:3" x14ac:dyDescent="0.25">
      <c r="A65">
        <v>30010</v>
      </c>
      <c r="B65" s="11">
        <v>465</v>
      </c>
      <c r="C65" t="s">
        <v>751</v>
      </c>
    </row>
    <row r="66" spans="1:3" x14ac:dyDescent="0.25">
      <c r="A66">
        <v>30011</v>
      </c>
      <c r="B66" s="11">
        <v>198</v>
      </c>
      <c r="C66" t="s">
        <v>752</v>
      </c>
    </row>
    <row r="67" spans="1:3" x14ac:dyDescent="0.25">
      <c r="A67">
        <v>30012</v>
      </c>
      <c r="B67" s="11">
        <v>313</v>
      </c>
      <c r="C67" t="s">
        <v>753</v>
      </c>
    </row>
    <row r="68" spans="1:3" x14ac:dyDescent="0.25">
      <c r="A68">
        <v>30013</v>
      </c>
      <c r="B68" s="11">
        <v>629</v>
      </c>
      <c r="C68" t="s">
        <v>754</v>
      </c>
    </row>
    <row r="69" spans="1:3" x14ac:dyDescent="0.25">
      <c r="A69">
        <v>30014</v>
      </c>
      <c r="B69" s="11">
        <v>400</v>
      </c>
      <c r="C69" t="s">
        <v>755</v>
      </c>
    </row>
    <row r="70" spans="1:3" x14ac:dyDescent="0.25">
      <c r="A70">
        <v>30015</v>
      </c>
      <c r="B70" s="11">
        <v>545</v>
      </c>
      <c r="C70" t="s">
        <v>756</v>
      </c>
    </row>
    <row r="71" spans="1:3" x14ac:dyDescent="0.25">
      <c r="A71">
        <v>30016</v>
      </c>
      <c r="B71" s="11">
        <v>504</v>
      </c>
      <c r="C71" t="s">
        <v>757</v>
      </c>
    </row>
    <row r="72" spans="1:3" x14ac:dyDescent="0.25">
      <c r="A72">
        <v>30017</v>
      </c>
      <c r="B72" s="11">
        <v>439</v>
      </c>
      <c r="C72" t="s">
        <v>758</v>
      </c>
    </row>
    <row r="73" spans="1:3" x14ac:dyDescent="0.25">
      <c r="A73">
        <v>30018</v>
      </c>
      <c r="B73" s="11">
        <v>291</v>
      </c>
      <c r="C73" t="s">
        <v>759</v>
      </c>
    </row>
    <row r="74" spans="1:3" x14ac:dyDescent="0.25">
      <c r="A74">
        <v>30019</v>
      </c>
      <c r="B74" s="11">
        <v>349</v>
      </c>
      <c r="C74" t="s">
        <v>760</v>
      </c>
    </row>
    <row r="75" spans="1:3" x14ac:dyDescent="0.25">
      <c r="A75">
        <v>30020</v>
      </c>
      <c r="B75" s="11">
        <v>551</v>
      </c>
      <c r="C75" t="s">
        <v>761</v>
      </c>
    </row>
    <row r="76" spans="1:3" x14ac:dyDescent="0.25">
      <c r="A76">
        <v>30021</v>
      </c>
      <c r="B76" s="11">
        <v>311</v>
      </c>
      <c r="C76" t="s">
        <v>762</v>
      </c>
    </row>
    <row r="77" spans="1:3" x14ac:dyDescent="0.25">
      <c r="A77">
        <v>30022</v>
      </c>
      <c r="B77" s="11">
        <v>492</v>
      </c>
      <c r="C77" t="s">
        <v>763</v>
      </c>
    </row>
    <row r="78" spans="1:3" x14ac:dyDescent="0.25">
      <c r="A78">
        <v>30023</v>
      </c>
      <c r="B78" s="11">
        <v>550</v>
      </c>
      <c r="C78" t="s">
        <v>764</v>
      </c>
    </row>
    <row r="79" spans="1:3" x14ac:dyDescent="0.25">
      <c r="A79">
        <v>30024</v>
      </c>
      <c r="B79" s="11">
        <v>237</v>
      </c>
      <c r="C79" t="s">
        <v>765</v>
      </c>
    </row>
    <row r="80" spans="1:3" x14ac:dyDescent="0.25">
      <c r="A80">
        <v>30025</v>
      </c>
      <c r="B80" s="11">
        <v>461</v>
      </c>
      <c r="C80" t="s">
        <v>766</v>
      </c>
    </row>
    <row r="81" spans="1:3" x14ac:dyDescent="0.25">
      <c r="A81">
        <v>30026</v>
      </c>
      <c r="B81" s="11">
        <v>414</v>
      </c>
      <c r="C81" t="s">
        <v>767</v>
      </c>
    </row>
    <row r="82" spans="1:3" x14ac:dyDescent="0.25">
      <c r="A82">
        <v>30027</v>
      </c>
      <c r="B82" s="11">
        <v>376</v>
      </c>
      <c r="C82" t="s">
        <v>768</v>
      </c>
    </row>
    <row r="83" spans="1:3" x14ac:dyDescent="0.25">
      <c r="A83">
        <v>30028</v>
      </c>
      <c r="B83" s="11">
        <v>342</v>
      </c>
      <c r="C83" t="s">
        <v>769</v>
      </c>
    </row>
    <row r="84" spans="1:3" x14ac:dyDescent="0.25">
      <c r="A84">
        <v>30029</v>
      </c>
      <c r="B84" s="11">
        <v>533</v>
      </c>
      <c r="C84" t="s">
        <v>770</v>
      </c>
    </row>
    <row r="85" spans="1:3" x14ac:dyDescent="0.25">
      <c r="A85">
        <v>30030</v>
      </c>
      <c r="B85" s="11">
        <v>442</v>
      </c>
      <c r="C85" t="s">
        <v>771</v>
      </c>
    </row>
    <row r="86" spans="1:3" x14ac:dyDescent="0.25">
      <c r="A86">
        <v>30031</v>
      </c>
      <c r="B86" s="11">
        <v>297</v>
      </c>
      <c r="C86" t="s">
        <v>772</v>
      </c>
    </row>
    <row r="87" spans="1:3" x14ac:dyDescent="0.25">
      <c r="A87">
        <v>30032</v>
      </c>
      <c r="B87" s="11">
        <v>370</v>
      </c>
      <c r="C87" t="s">
        <v>773</v>
      </c>
    </row>
    <row r="88" spans="1:3" x14ac:dyDescent="0.25">
      <c r="A88">
        <v>30033</v>
      </c>
      <c r="B88" s="11">
        <v>333</v>
      </c>
      <c r="C88" t="s">
        <v>774</v>
      </c>
    </row>
    <row r="89" spans="1:3" x14ac:dyDescent="0.25">
      <c r="A89">
        <v>30034</v>
      </c>
      <c r="B89" s="11">
        <v>273</v>
      </c>
      <c r="C89" t="s">
        <v>775</v>
      </c>
    </row>
    <row r="90" spans="1:3" x14ac:dyDescent="0.25">
      <c r="A90">
        <v>30035</v>
      </c>
      <c r="B90" s="11">
        <v>259</v>
      </c>
      <c r="C90" t="s">
        <v>776</v>
      </c>
    </row>
    <row r="91" spans="1:3" x14ac:dyDescent="0.25">
      <c r="A91">
        <v>30036</v>
      </c>
      <c r="B91" s="11">
        <v>357</v>
      </c>
      <c r="C91" t="s">
        <v>777</v>
      </c>
    </row>
    <row r="92" spans="1:3" x14ac:dyDescent="0.25">
      <c r="A92">
        <v>30037</v>
      </c>
      <c r="B92" s="11">
        <v>309</v>
      </c>
      <c r="C92" t="s">
        <v>778</v>
      </c>
    </row>
    <row r="93" spans="1:3" x14ac:dyDescent="0.25">
      <c r="A93">
        <v>30038</v>
      </c>
      <c r="B93" s="11">
        <v>359</v>
      </c>
      <c r="C93" t="s">
        <v>779</v>
      </c>
    </row>
    <row r="94" spans="1:3" x14ac:dyDescent="0.25">
      <c r="A94">
        <v>30039</v>
      </c>
      <c r="B94" s="11">
        <v>348</v>
      </c>
      <c r="C94" t="s">
        <v>780</v>
      </c>
    </row>
    <row r="95" spans="1:3" x14ac:dyDescent="0.25">
      <c r="A95">
        <v>40001</v>
      </c>
      <c r="B95" s="11">
        <v>842</v>
      </c>
      <c r="C95" t="s">
        <v>781</v>
      </c>
    </row>
    <row r="96" spans="1:3" x14ac:dyDescent="0.25">
      <c r="A96">
        <v>40002</v>
      </c>
      <c r="B96" s="11">
        <v>283</v>
      </c>
      <c r="C96" t="s">
        <v>782</v>
      </c>
    </row>
    <row r="97" spans="1:3" x14ac:dyDescent="0.25">
      <c r="A97">
        <v>40003</v>
      </c>
      <c r="B97" s="11">
        <v>679</v>
      </c>
      <c r="C97" t="s">
        <v>783</v>
      </c>
    </row>
    <row r="98" spans="1:3" x14ac:dyDescent="0.25">
      <c r="A98">
        <v>40004</v>
      </c>
      <c r="B98" s="11">
        <v>111</v>
      </c>
      <c r="C98" t="s">
        <v>784</v>
      </c>
    </row>
    <row r="99" spans="1:3" x14ac:dyDescent="0.25">
      <c r="A99">
        <v>40005</v>
      </c>
      <c r="B99" s="11">
        <v>670</v>
      </c>
      <c r="C99" t="s">
        <v>785</v>
      </c>
    </row>
    <row r="100" spans="1:3" x14ac:dyDescent="0.25">
      <c r="A100">
        <v>40006</v>
      </c>
      <c r="B100" s="11">
        <v>259</v>
      </c>
      <c r="C100" t="s">
        <v>786</v>
      </c>
    </row>
    <row r="101" spans="1:3" x14ac:dyDescent="0.25">
      <c r="A101">
        <v>40007</v>
      </c>
      <c r="B101" s="11">
        <v>412</v>
      </c>
      <c r="C101" t="s">
        <v>787</v>
      </c>
    </row>
    <row r="102" spans="1:3" x14ac:dyDescent="0.25">
      <c r="A102">
        <v>40008</v>
      </c>
      <c r="B102" s="11">
        <v>551</v>
      </c>
      <c r="C102" t="s">
        <v>788</v>
      </c>
    </row>
    <row r="103" spans="1:3" x14ac:dyDescent="0.25">
      <c r="A103">
        <v>40009</v>
      </c>
      <c r="B103" s="11">
        <v>526</v>
      </c>
      <c r="C103" t="s">
        <v>789</v>
      </c>
    </row>
    <row r="104" spans="1:3" x14ac:dyDescent="0.25">
      <c r="A104">
        <v>40010</v>
      </c>
      <c r="B104" s="11">
        <v>656</v>
      </c>
      <c r="C104" t="s">
        <v>790</v>
      </c>
    </row>
    <row r="105" spans="1:3" x14ac:dyDescent="0.25">
      <c r="A105">
        <v>40011</v>
      </c>
      <c r="B105" s="11">
        <v>281</v>
      </c>
      <c r="C105" t="s">
        <v>791</v>
      </c>
    </row>
    <row r="106" spans="1:3" x14ac:dyDescent="0.25">
      <c r="A106">
        <v>40012</v>
      </c>
      <c r="B106" s="11">
        <v>445</v>
      </c>
      <c r="C106" t="s">
        <v>792</v>
      </c>
    </row>
    <row r="107" spans="1:3" x14ac:dyDescent="0.25">
      <c r="A107">
        <v>40013</v>
      </c>
      <c r="B107" s="11">
        <v>805</v>
      </c>
      <c r="C107" t="s">
        <v>793</v>
      </c>
    </row>
    <row r="108" spans="1:3" x14ac:dyDescent="0.25">
      <c r="A108">
        <v>40014</v>
      </c>
      <c r="B108" s="11">
        <v>433</v>
      </c>
      <c r="C108" t="s">
        <v>794</v>
      </c>
    </row>
    <row r="109" spans="1:3" x14ac:dyDescent="0.25">
      <c r="A109">
        <v>40015</v>
      </c>
      <c r="B109" s="11">
        <v>474</v>
      </c>
      <c r="C109" t="s">
        <v>795</v>
      </c>
    </row>
    <row r="110" spans="1:3" x14ac:dyDescent="0.25">
      <c r="A110">
        <v>40016</v>
      </c>
      <c r="B110" s="11">
        <v>539</v>
      </c>
      <c r="C110" t="s">
        <v>796</v>
      </c>
    </row>
    <row r="111" spans="1:3" x14ac:dyDescent="0.25">
      <c r="A111">
        <v>40017</v>
      </c>
      <c r="B111" s="11">
        <v>443</v>
      </c>
      <c r="C111" t="s">
        <v>797</v>
      </c>
    </row>
    <row r="112" spans="1:3" x14ac:dyDescent="0.25">
      <c r="A112">
        <v>40018</v>
      </c>
      <c r="B112" s="11">
        <v>581</v>
      </c>
      <c r="C112" t="s">
        <v>798</v>
      </c>
    </row>
    <row r="113" spans="1:3" x14ac:dyDescent="0.25">
      <c r="A113">
        <v>40019</v>
      </c>
      <c r="B113" s="11">
        <v>591</v>
      </c>
      <c r="C113" t="s">
        <v>799</v>
      </c>
    </row>
    <row r="114" spans="1:3" x14ac:dyDescent="0.25">
      <c r="A114">
        <v>40020</v>
      </c>
      <c r="B114" s="11">
        <v>462</v>
      </c>
      <c r="C114" t="s">
        <v>800</v>
      </c>
    </row>
    <row r="115" spans="1:3" x14ac:dyDescent="0.25">
      <c r="A115">
        <v>40021</v>
      </c>
      <c r="B115" s="11">
        <v>371</v>
      </c>
      <c r="C115" t="s">
        <v>801</v>
      </c>
    </row>
    <row r="116" spans="1:3" x14ac:dyDescent="0.25">
      <c r="A116">
        <v>40022</v>
      </c>
      <c r="B116" s="11">
        <v>334</v>
      </c>
      <c r="C116" t="s">
        <v>802</v>
      </c>
    </row>
    <row r="117" spans="1:3" x14ac:dyDescent="0.25">
      <c r="A117">
        <v>40023</v>
      </c>
      <c r="B117" s="11">
        <v>790</v>
      </c>
      <c r="C117" t="s">
        <v>803</v>
      </c>
    </row>
    <row r="118" spans="1:3" x14ac:dyDescent="0.25">
      <c r="A118">
        <v>40024</v>
      </c>
      <c r="B118" s="11">
        <v>647</v>
      </c>
      <c r="C118" t="s">
        <v>804</v>
      </c>
    </row>
    <row r="119" spans="1:3" x14ac:dyDescent="0.25">
      <c r="A119">
        <v>40025</v>
      </c>
      <c r="B119" s="11">
        <v>556</v>
      </c>
      <c r="C119" t="s">
        <v>805</v>
      </c>
    </row>
    <row r="120" spans="1:3" x14ac:dyDescent="0.25">
      <c r="A120">
        <v>40026</v>
      </c>
      <c r="B120" s="11">
        <v>584</v>
      </c>
      <c r="C120" t="s">
        <v>806</v>
      </c>
    </row>
    <row r="121" spans="1:3" x14ac:dyDescent="0.25">
      <c r="A121">
        <v>40027</v>
      </c>
      <c r="B121" s="11">
        <v>393</v>
      </c>
      <c r="C121" t="s">
        <v>807</v>
      </c>
    </row>
    <row r="122" spans="1:3" x14ac:dyDescent="0.25">
      <c r="A122">
        <v>40028</v>
      </c>
      <c r="B122" s="11">
        <v>213</v>
      </c>
      <c r="C122" t="s">
        <v>808</v>
      </c>
    </row>
    <row r="123" spans="1:3" x14ac:dyDescent="0.25">
      <c r="A123">
        <v>40029</v>
      </c>
      <c r="B123" s="11">
        <v>135</v>
      </c>
      <c r="C123" t="s">
        <v>809</v>
      </c>
    </row>
    <row r="124" spans="1:3" x14ac:dyDescent="0.25">
      <c r="A124">
        <v>40030</v>
      </c>
      <c r="B124" s="11">
        <v>654</v>
      </c>
      <c r="C124" t="s">
        <v>810</v>
      </c>
    </row>
    <row r="125" spans="1:3" x14ac:dyDescent="0.25">
      <c r="A125">
        <v>40031</v>
      </c>
      <c r="B125" s="11">
        <v>684</v>
      </c>
      <c r="C125" t="s">
        <v>811</v>
      </c>
    </row>
    <row r="126" spans="1:3" x14ac:dyDescent="0.25">
      <c r="A126">
        <v>40032</v>
      </c>
      <c r="B126" s="11">
        <v>359</v>
      </c>
      <c r="C126" t="s">
        <v>812</v>
      </c>
    </row>
    <row r="127" spans="1:3" x14ac:dyDescent="0.25">
      <c r="A127">
        <v>40033</v>
      </c>
      <c r="B127" s="11">
        <v>599</v>
      </c>
      <c r="C127" t="s">
        <v>813</v>
      </c>
    </row>
    <row r="128" spans="1:3" x14ac:dyDescent="0.25">
      <c r="A128">
        <v>40034</v>
      </c>
      <c r="B128" s="11">
        <v>631</v>
      </c>
      <c r="C128" t="s">
        <v>814</v>
      </c>
    </row>
    <row r="129" spans="1:3" x14ac:dyDescent="0.25">
      <c r="A129">
        <v>40035</v>
      </c>
      <c r="B129" s="11">
        <v>514</v>
      </c>
      <c r="C129" t="s">
        <v>815</v>
      </c>
    </row>
    <row r="130" spans="1:3" x14ac:dyDescent="0.25">
      <c r="A130">
        <v>40036</v>
      </c>
      <c r="B130" s="11">
        <v>365</v>
      </c>
      <c r="C130" t="s">
        <v>816</v>
      </c>
    </row>
    <row r="131" spans="1:3" x14ac:dyDescent="0.25">
      <c r="A131">
        <v>40037</v>
      </c>
      <c r="B131" s="11">
        <v>497</v>
      </c>
      <c r="C131" t="s">
        <v>817</v>
      </c>
    </row>
    <row r="132" spans="1:3" x14ac:dyDescent="0.25">
      <c r="A132">
        <v>40038</v>
      </c>
      <c r="B132" s="11">
        <v>222</v>
      </c>
      <c r="C132" t="s">
        <v>818</v>
      </c>
    </row>
    <row r="133" spans="1:3" x14ac:dyDescent="0.25">
      <c r="A133">
        <v>40039</v>
      </c>
      <c r="B133" s="11">
        <v>418</v>
      </c>
      <c r="C133" t="s">
        <v>819</v>
      </c>
    </row>
    <row r="134" spans="1:3" x14ac:dyDescent="0.25">
      <c r="A134">
        <v>40040</v>
      </c>
      <c r="B134" s="11">
        <v>440</v>
      </c>
      <c r="C134" t="s">
        <v>820</v>
      </c>
    </row>
    <row r="135" spans="1:3" x14ac:dyDescent="0.25">
      <c r="A135">
        <v>40041</v>
      </c>
      <c r="B135" s="11">
        <v>428</v>
      </c>
      <c r="C135" t="s">
        <v>821</v>
      </c>
    </row>
    <row r="136" spans="1:3" x14ac:dyDescent="0.25">
      <c r="A136">
        <v>40042</v>
      </c>
      <c r="B136" s="11">
        <v>429</v>
      </c>
      <c r="C136" t="s">
        <v>822</v>
      </c>
    </row>
    <row r="137" spans="1:3" x14ac:dyDescent="0.25">
      <c r="A137">
        <v>40043</v>
      </c>
      <c r="B137" s="11">
        <v>304</v>
      </c>
      <c r="C137" t="s">
        <v>823</v>
      </c>
    </row>
    <row r="138" spans="1:3" x14ac:dyDescent="0.25">
      <c r="A138">
        <v>40044</v>
      </c>
      <c r="B138" s="11">
        <v>452</v>
      </c>
      <c r="C138" t="s">
        <v>824</v>
      </c>
    </row>
    <row r="139" spans="1:3" x14ac:dyDescent="0.25">
      <c r="A139">
        <v>40045</v>
      </c>
      <c r="B139" s="11">
        <v>192</v>
      </c>
      <c r="C139" t="s">
        <v>825</v>
      </c>
    </row>
    <row r="140" spans="1:3" x14ac:dyDescent="0.25">
      <c r="A140">
        <v>40046</v>
      </c>
      <c r="B140" s="11">
        <v>408</v>
      </c>
      <c r="C140" t="s">
        <v>826</v>
      </c>
    </row>
    <row r="141" spans="1:3" x14ac:dyDescent="0.25">
      <c r="A141">
        <v>40047</v>
      </c>
      <c r="B141" s="11">
        <v>268</v>
      </c>
      <c r="C141" t="s">
        <v>827</v>
      </c>
    </row>
    <row r="142" spans="1:3" x14ac:dyDescent="0.25">
      <c r="A142">
        <v>40048</v>
      </c>
      <c r="B142" s="11">
        <v>587</v>
      </c>
      <c r="C142" t="s">
        <v>828</v>
      </c>
    </row>
    <row r="143" spans="1:3" x14ac:dyDescent="0.25">
      <c r="A143">
        <v>40049</v>
      </c>
      <c r="B143" s="11">
        <v>554</v>
      </c>
      <c r="C143" t="s">
        <v>829</v>
      </c>
    </row>
    <row r="144" spans="1:3" x14ac:dyDescent="0.25">
      <c r="A144">
        <v>40050</v>
      </c>
      <c r="B144" s="11">
        <v>673</v>
      </c>
      <c r="C144" t="s">
        <v>830</v>
      </c>
    </row>
    <row r="145" spans="1:3" x14ac:dyDescent="0.25">
      <c r="A145">
        <v>40051</v>
      </c>
      <c r="B145" s="11">
        <v>264</v>
      </c>
      <c r="C145" t="s">
        <v>831</v>
      </c>
    </row>
    <row r="146" spans="1:3" x14ac:dyDescent="0.25">
      <c r="A146">
        <v>40052</v>
      </c>
      <c r="B146" s="11">
        <v>572</v>
      </c>
      <c r="C146" t="s">
        <v>832</v>
      </c>
    </row>
    <row r="147" spans="1:3" x14ac:dyDescent="0.25">
      <c r="A147">
        <v>40053</v>
      </c>
      <c r="B147" s="11">
        <v>479</v>
      </c>
      <c r="C147" t="s">
        <v>833</v>
      </c>
    </row>
    <row r="148" spans="1:3" x14ac:dyDescent="0.25">
      <c r="A148">
        <v>40054</v>
      </c>
      <c r="B148" s="11">
        <v>310</v>
      </c>
      <c r="C148" t="s">
        <v>834</v>
      </c>
    </row>
    <row r="149" spans="1:3" x14ac:dyDescent="0.25">
      <c r="A149">
        <v>40055</v>
      </c>
      <c r="B149" s="11">
        <v>430</v>
      </c>
      <c r="C149" t="s">
        <v>835</v>
      </c>
    </row>
    <row r="150" spans="1:3" x14ac:dyDescent="0.25">
      <c r="A150">
        <v>40056</v>
      </c>
      <c r="B150" s="11">
        <v>430</v>
      </c>
      <c r="C150" t="s">
        <v>836</v>
      </c>
    </row>
    <row r="151" spans="1:3" x14ac:dyDescent="0.25">
      <c r="A151">
        <v>40057</v>
      </c>
      <c r="B151" s="11">
        <v>493</v>
      </c>
      <c r="C151" t="s">
        <v>837</v>
      </c>
    </row>
    <row r="152" spans="1:3" x14ac:dyDescent="0.25">
      <c r="A152">
        <v>40058</v>
      </c>
      <c r="B152" s="11">
        <v>586</v>
      </c>
      <c r="C152" t="s">
        <v>838</v>
      </c>
    </row>
    <row r="153" spans="1:3" x14ac:dyDescent="0.25">
      <c r="A153">
        <v>40059</v>
      </c>
      <c r="B153" s="11">
        <v>515</v>
      </c>
      <c r="C153" t="s">
        <v>839</v>
      </c>
    </row>
    <row r="154" spans="1:3" x14ac:dyDescent="0.25">
      <c r="A154">
        <v>40060</v>
      </c>
      <c r="B154" s="11">
        <v>479</v>
      </c>
      <c r="C154" t="s">
        <v>840</v>
      </c>
    </row>
    <row r="155" spans="1:3" x14ac:dyDescent="0.25">
      <c r="A155">
        <v>40061</v>
      </c>
      <c r="B155" s="11">
        <v>423</v>
      </c>
      <c r="C155" t="s">
        <v>841</v>
      </c>
    </row>
    <row r="156" spans="1:3" x14ac:dyDescent="0.25">
      <c r="A156">
        <v>40062</v>
      </c>
      <c r="B156" s="11">
        <v>476</v>
      </c>
      <c r="C156" t="s">
        <v>842</v>
      </c>
    </row>
    <row r="157" spans="1:3" x14ac:dyDescent="0.25">
      <c r="A157">
        <v>40063</v>
      </c>
      <c r="B157" s="11">
        <v>546</v>
      </c>
      <c r="C157" t="s">
        <v>843</v>
      </c>
    </row>
    <row r="158" spans="1:3" x14ac:dyDescent="0.25">
      <c r="A158">
        <v>40064</v>
      </c>
      <c r="B158" s="11">
        <v>470</v>
      </c>
      <c r="C158" t="s">
        <v>844</v>
      </c>
    </row>
    <row r="159" spans="1:3" x14ac:dyDescent="0.25">
      <c r="A159">
        <v>40065</v>
      </c>
      <c r="B159" s="11">
        <v>520</v>
      </c>
      <c r="C159" t="s">
        <v>845</v>
      </c>
    </row>
    <row r="160" spans="1:3" x14ac:dyDescent="0.25">
      <c r="A160">
        <v>40066</v>
      </c>
      <c r="B160" s="11">
        <v>312</v>
      </c>
      <c r="C160" t="s">
        <v>846</v>
      </c>
    </row>
    <row r="161" spans="1:3" x14ac:dyDescent="0.25">
      <c r="A161">
        <v>40067</v>
      </c>
      <c r="B161" s="11">
        <v>582</v>
      </c>
      <c r="C161" t="s">
        <v>847</v>
      </c>
    </row>
    <row r="162" spans="1:3" x14ac:dyDescent="0.25">
      <c r="A162">
        <v>40068</v>
      </c>
      <c r="B162" s="11">
        <v>366</v>
      </c>
      <c r="C162" t="s">
        <v>848</v>
      </c>
    </row>
    <row r="163" spans="1:3" x14ac:dyDescent="0.25">
      <c r="A163">
        <v>40069</v>
      </c>
      <c r="B163" s="11">
        <v>510</v>
      </c>
      <c r="C163" t="s">
        <v>849</v>
      </c>
    </row>
    <row r="164" spans="1:3" x14ac:dyDescent="0.25">
      <c r="A164">
        <v>40070</v>
      </c>
      <c r="B164" s="11">
        <v>442</v>
      </c>
      <c r="C164" t="s">
        <v>850</v>
      </c>
    </row>
    <row r="165" spans="1:3" x14ac:dyDescent="0.25">
      <c r="A165">
        <v>40071</v>
      </c>
      <c r="B165" s="11">
        <v>351</v>
      </c>
      <c r="C165" t="s">
        <v>851</v>
      </c>
    </row>
    <row r="166" spans="1:3" x14ac:dyDescent="0.25">
      <c r="A166">
        <v>40072</v>
      </c>
      <c r="B166" s="11">
        <v>386</v>
      </c>
      <c r="C166" t="s">
        <v>852</v>
      </c>
    </row>
    <row r="167" spans="1:3" x14ac:dyDescent="0.25">
      <c r="A167">
        <v>40073</v>
      </c>
      <c r="B167" s="11">
        <v>665</v>
      </c>
      <c r="C167" t="s">
        <v>853</v>
      </c>
    </row>
    <row r="168" spans="1:3" x14ac:dyDescent="0.25">
      <c r="A168">
        <v>40074</v>
      </c>
      <c r="B168" s="11">
        <v>550</v>
      </c>
      <c r="C168" t="s">
        <v>854</v>
      </c>
    </row>
    <row r="169" spans="1:3" x14ac:dyDescent="0.25">
      <c r="A169">
        <v>40075</v>
      </c>
      <c r="B169" s="11">
        <v>238</v>
      </c>
      <c r="C169" t="s">
        <v>855</v>
      </c>
    </row>
    <row r="170" spans="1:3" x14ac:dyDescent="0.25">
      <c r="A170">
        <v>40076</v>
      </c>
      <c r="B170" s="11">
        <v>368</v>
      </c>
      <c r="C170" t="s">
        <v>856</v>
      </c>
    </row>
    <row r="171" spans="1:3" x14ac:dyDescent="0.25">
      <c r="A171">
        <v>40077</v>
      </c>
      <c r="B171" s="11">
        <v>489</v>
      </c>
      <c r="C171" t="s">
        <v>857</v>
      </c>
    </row>
    <row r="172" spans="1:3" x14ac:dyDescent="0.25">
      <c r="A172">
        <v>40078</v>
      </c>
      <c r="B172" s="11">
        <v>454</v>
      </c>
      <c r="C172" t="s">
        <v>858</v>
      </c>
    </row>
    <row r="173" spans="1:3" x14ac:dyDescent="0.25">
      <c r="A173">
        <v>40079</v>
      </c>
      <c r="B173" s="11">
        <v>703</v>
      </c>
      <c r="C173" t="s">
        <v>859</v>
      </c>
    </row>
    <row r="174" spans="1:3" x14ac:dyDescent="0.25">
      <c r="A174">
        <v>40080</v>
      </c>
      <c r="B174" s="11">
        <v>226</v>
      </c>
      <c r="C174" t="s">
        <v>860</v>
      </c>
    </row>
    <row r="175" spans="1:3" x14ac:dyDescent="0.25">
      <c r="A175">
        <v>40081</v>
      </c>
      <c r="B175" s="11">
        <v>269</v>
      </c>
      <c r="C175" t="s">
        <v>861</v>
      </c>
    </row>
    <row r="176" spans="1:3" x14ac:dyDescent="0.25">
      <c r="A176">
        <v>50001</v>
      </c>
      <c r="B176" s="11">
        <v>499</v>
      </c>
      <c r="C176" t="s">
        <v>862</v>
      </c>
    </row>
    <row r="177" spans="1:3" x14ac:dyDescent="0.25">
      <c r="A177">
        <v>50002</v>
      </c>
      <c r="B177" s="11">
        <v>560</v>
      </c>
      <c r="C177" t="s">
        <v>863</v>
      </c>
    </row>
    <row r="178" spans="1:3" x14ac:dyDescent="0.25">
      <c r="A178">
        <v>50003</v>
      </c>
      <c r="B178" s="11">
        <v>633</v>
      </c>
      <c r="C178" t="s">
        <v>864</v>
      </c>
    </row>
    <row r="179" spans="1:3" x14ac:dyDescent="0.25">
      <c r="A179">
        <v>50004</v>
      </c>
      <c r="B179" s="11">
        <v>815</v>
      </c>
      <c r="C179" t="s">
        <v>865</v>
      </c>
    </row>
    <row r="180" spans="1:3" x14ac:dyDescent="0.25">
      <c r="A180">
        <v>50005</v>
      </c>
      <c r="B180" s="11">
        <v>266</v>
      </c>
      <c r="C180" t="s">
        <v>866</v>
      </c>
    </row>
    <row r="181" spans="1:3" x14ac:dyDescent="0.25">
      <c r="A181">
        <v>50006</v>
      </c>
      <c r="B181" s="11">
        <v>587</v>
      </c>
      <c r="C181" t="s">
        <v>867</v>
      </c>
    </row>
    <row r="182" spans="1:3" x14ac:dyDescent="0.25">
      <c r="A182">
        <v>50007</v>
      </c>
      <c r="B182" s="11">
        <v>400</v>
      </c>
      <c r="C182" t="s">
        <v>868</v>
      </c>
    </row>
    <row r="183" spans="1:3" x14ac:dyDescent="0.25">
      <c r="A183">
        <v>50008</v>
      </c>
      <c r="B183" s="11">
        <v>528</v>
      </c>
      <c r="C183" t="s">
        <v>869</v>
      </c>
    </row>
    <row r="184" spans="1:3" x14ac:dyDescent="0.25">
      <c r="A184">
        <v>50009</v>
      </c>
      <c r="B184" s="11">
        <v>539</v>
      </c>
      <c r="C184" t="s">
        <v>870</v>
      </c>
    </row>
    <row r="185" spans="1:3" x14ac:dyDescent="0.25">
      <c r="A185">
        <v>50010</v>
      </c>
      <c r="B185" s="11">
        <v>603</v>
      </c>
      <c r="C185" t="s">
        <v>871</v>
      </c>
    </row>
    <row r="186" spans="1:3" x14ac:dyDescent="0.25">
      <c r="A186">
        <v>50011</v>
      </c>
      <c r="B186" s="11">
        <v>567</v>
      </c>
      <c r="C186" t="s">
        <v>872</v>
      </c>
    </row>
    <row r="187" spans="1:3" x14ac:dyDescent="0.25">
      <c r="A187">
        <v>50012</v>
      </c>
      <c r="B187" s="11">
        <v>428</v>
      </c>
      <c r="C187" t="s">
        <v>873</v>
      </c>
    </row>
    <row r="188" spans="1:3" x14ac:dyDescent="0.25">
      <c r="A188">
        <v>50013</v>
      </c>
      <c r="B188" s="11">
        <v>758</v>
      </c>
      <c r="C188" t="s">
        <v>874</v>
      </c>
    </row>
    <row r="189" spans="1:3" x14ac:dyDescent="0.25">
      <c r="A189">
        <v>50014</v>
      </c>
      <c r="B189" s="11">
        <v>589</v>
      </c>
      <c r="C189" t="s">
        <v>875</v>
      </c>
    </row>
    <row r="190" spans="1:3" x14ac:dyDescent="0.25">
      <c r="A190">
        <v>50015</v>
      </c>
      <c r="B190" s="11">
        <v>343</v>
      </c>
      <c r="C190" t="s">
        <v>876</v>
      </c>
    </row>
    <row r="191" spans="1:3" x14ac:dyDescent="0.25">
      <c r="A191">
        <v>50016</v>
      </c>
      <c r="B191" s="11">
        <v>381</v>
      </c>
      <c r="C191" t="s">
        <v>877</v>
      </c>
    </row>
    <row r="192" spans="1:3" x14ac:dyDescent="0.25">
      <c r="A192">
        <v>50017</v>
      </c>
      <c r="B192" s="11">
        <v>298</v>
      </c>
      <c r="C192" t="s">
        <v>878</v>
      </c>
    </row>
    <row r="193" spans="1:3" x14ac:dyDescent="0.25">
      <c r="A193">
        <v>50018</v>
      </c>
      <c r="B193" s="11">
        <v>493</v>
      </c>
      <c r="C193" t="s">
        <v>879</v>
      </c>
    </row>
    <row r="194" spans="1:3" x14ac:dyDescent="0.25">
      <c r="A194">
        <v>50019</v>
      </c>
      <c r="B194" s="11">
        <v>296</v>
      </c>
      <c r="C194" t="s">
        <v>880</v>
      </c>
    </row>
    <row r="195" spans="1:3" x14ac:dyDescent="0.25">
      <c r="A195">
        <v>50020</v>
      </c>
      <c r="B195" s="11">
        <v>154</v>
      </c>
      <c r="C195" t="s">
        <v>971</v>
      </c>
    </row>
    <row r="196" spans="1:3" x14ac:dyDescent="0.25">
      <c r="A196">
        <v>60001</v>
      </c>
      <c r="B196" s="11">
        <v>458</v>
      </c>
      <c r="C196" t="s">
        <v>881</v>
      </c>
    </row>
    <row r="197" spans="1:3" x14ac:dyDescent="0.25">
      <c r="A197">
        <v>60002</v>
      </c>
      <c r="B197" s="11">
        <v>564</v>
      </c>
      <c r="C197" t="s">
        <v>882</v>
      </c>
    </row>
    <row r="198" spans="1:3" x14ac:dyDescent="0.25">
      <c r="A198">
        <v>60003</v>
      </c>
      <c r="B198" s="11">
        <v>458</v>
      </c>
      <c r="C198" t="s">
        <v>883</v>
      </c>
    </row>
    <row r="199" spans="1:3" x14ac:dyDescent="0.25">
      <c r="A199">
        <v>60004</v>
      </c>
      <c r="B199" s="11">
        <v>552</v>
      </c>
      <c r="C199" t="s">
        <v>884</v>
      </c>
    </row>
    <row r="200" spans="1:3" x14ac:dyDescent="0.25">
      <c r="A200">
        <v>60005</v>
      </c>
      <c r="B200" s="11">
        <v>467</v>
      </c>
      <c r="C200" t="s">
        <v>885</v>
      </c>
    </row>
    <row r="201" spans="1:3" x14ac:dyDescent="0.25">
      <c r="A201">
        <v>60006</v>
      </c>
      <c r="B201" s="11">
        <v>556</v>
      </c>
      <c r="C201" t="s">
        <v>886</v>
      </c>
    </row>
    <row r="202" spans="1:3" x14ac:dyDescent="0.25">
      <c r="A202">
        <v>60007</v>
      </c>
      <c r="B202" s="11">
        <v>482</v>
      </c>
      <c r="C202" t="s">
        <v>887</v>
      </c>
    </row>
    <row r="203" spans="1:3" x14ac:dyDescent="0.25">
      <c r="A203">
        <v>60008</v>
      </c>
      <c r="B203" s="11">
        <v>605</v>
      </c>
      <c r="C203" t="s">
        <v>888</v>
      </c>
    </row>
    <row r="204" spans="1:3" x14ac:dyDescent="0.25">
      <c r="A204">
        <v>60009</v>
      </c>
      <c r="B204" s="11">
        <v>595</v>
      </c>
      <c r="C204" t="s">
        <v>889</v>
      </c>
    </row>
    <row r="205" spans="1:3" x14ac:dyDescent="0.25">
      <c r="A205">
        <v>60010</v>
      </c>
      <c r="B205" s="11">
        <v>592</v>
      </c>
      <c r="C205" t="s">
        <v>890</v>
      </c>
    </row>
    <row r="206" spans="1:3" x14ac:dyDescent="0.25">
      <c r="A206">
        <v>60011</v>
      </c>
      <c r="B206" s="11">
        <v>497</v>
      </c>
      <c r="C206" t="s">
        <v>891</v>
      </c>
    </row>
    <row r="207" spans="1:3" x14ac:dyDescent="0.25">
      <c r="A207">
        <v>60012</v>
      </c>
      <c r="B207" s="11">
        <v>527</v>
      </c>
      <c r="C207" t="s">
        <v>892</v>
      </c>
    </row>
    <row r="208" spans="1:3" x14ac:dyDescent="0.25">
      <c r="A208">
        <v>70001</v>
      </c>
      <c r="B208" s="11">
        <v>302</v>
      </c>
      <c r="C208" t="s">
        <v>893</v>
      </c>
    </row>
    <row r="209" spans="1:3" x14ac:dyDescent="0.25">
      <c r="A209">
        <v>70002</v>
      </c>
      <c r="B209" s="11">
        <v>355</v>
      </c>
      <c r="C209" t="s">
        <v>894</v>
      </c>
    </row>
    <row r="210" spans="1:3" x14ac:dyDescent="0.25">
      <c r="A210">
        <v>70003</v>
      </c>
      <c r="B210" s="11">
        <v>612</v>
      </c>
      <c r="C210" t="s">
        <v>895</v>
      </c>
    </row>
    <row r="211" spans="1:3" x14ac:dyDescent="0.25">
      <c r="A211">
        <v>70004</v>
      </c>
      <c r="B211" s="11">
        <v>501</v>
      </c>
      <c r="C211" t="s">
        <v>896</v>
      </c>
    </row>
    <row r="212" spans="1:3" x14ac:dyDescent="0.25">
      <c r="A212">
        <v>70005</v>
      </c>
      <c r="B212" s="11">
        <v>282</v>
      </c>
      <c r="C212" t="s">
        <v>897</v>
      </c>
    </row>
    <row r="213" spans="1:3" x14ac:dyDescent="0.25">
      <c r="A213">
        <v>70006</v>
      </c>
      <c r="B213" s="11">
        <v>464</v>
      </c>
      <c r="C213" t="s">
        <v>898</v>
      </c>
    </row>
    <row r="214" spans="1:3" x14ac:dyDescent="0.25">
      <c r="A214">
        <v>70007</v>
      </c>
      <c r="B214" s="11">
        <v>276</v>
      </c>
      <c r="C214" t="s">
        <v>899</v>
      </c>
    </row>
    <row r="215" spans="1:3" x14ac:dyDescent="0.25">
      <c r="A215">
        <v>70008</v>
      </c>
      <c r="B215" s="11">
        <v>590</v>
      </c>
      <c r="C215" t="s">
        <v>900</v>
      </c>
    </row>
    <row r="216" spans="1:3" x14ac:dyDescent="0.25">
      <c r="A216">
        <v>70009</v>
      </c>
      <c r="B216" s="11">
        <v>379</v>
      </c>
      <c r="C216" t="s">
        <v>901</v>
      </c>
    </row>
    <row r="217" spans="1:3" x14ac:dyDescent="0.25">
      <c r="A217">
        <v>70010</v>
      </c>
      <c r="B217" s="11">
        <v>580</v>
      </c>
      <c r="C217" t="s">
        <v>902</v>
      </c>
    </row>
    <row r="218" spans="1:3" x14ac:dyDescent="0.25">
      <c r="A218">
        <v>70011</v>
      </c>
      <c r="B218" s="11">
        <v>459</v>
      </c>
      <c r="C218" t="s">
        <v>903</v>
      </c>
    </row>
    <row r="219" spans="1:3" x14ac:dyDescent="0.25">
      <c r="A219">
        <v>70012</v>
      </c>
      <c r="B219" s="11">
        <v>594</v>
      </c>
      <c r="C219" t="s">
        <v>904</v>
      </c>
    </row>
    <row r="220" spans="1:3" x14ac:dyDescent="0.25">
      <c r="A220">
        <v>70013</v>
      </c>
      <c r="B220" s="11">
        <v>538</v>
      </c>
      <c r="C220" t="s">
        <v>905</v>
      </c>
    </row>
    <row r="221" spans="1:3" x14ac:dyDescent="0.25">
      <c r="A221">
        <v>70014</v>
      </c>
      <c r="B221" s="11">
        <v>485</v>
      </c>
      <c r="C221" t="s">
        <v>906</v>
      </c>
    </row>
    <row r="222" spans="1:3" x14ac:dyDescent="0.25">
      <c r="A222">
        <v>70015</v>
      </c>
      <c r="B222" s="11">
        <v>539</v>
      </c>
      <c r="C222" t="s">
        <v>907</v>
      </c>
    </row>
    <row r="223" spans="1:3" x14ac:dyDescent="0.25">
      <c r="A223">
        <v>70016</v>
      </c>
      <c r="B223" s="11">
        <v>411</v>
      </c>
      <c r="C223" t="s">
        <v>908</v>
      </c>
    </row>
    <row r="224" spans="1:3" x14ac:dyDescent="0.25">
      <c r="A224">
        <v>70017</v>
      </c>
      <c r="B224" s="11">
        <v>470</v>
      </c>
      <c r="C224" t="s">
        <v>909</v>
      </c>
    </row>
    <row r="225" spans="1:3" x14ac:dyDescent="0.25">
      <c r="A225">
        <v>70018</v>
      </c>
      <c r="B225" s="11">
        <v>427</v>
      </c>
      <c r="C225" t="s">
        <v>910</v>
      </c>
    </row>
    <row r="226" spans="1:3" x14ac:dyDescent="0.25">
      <c r="A226">
        <v>70019</v>
      </c>
      <c r="B226" s="11">
        <v>481</v>
      </c>
      <c r="C226" t="s">
        <v>911</v>
      </c>
    </row>
    <row r="227" spans="1:3" x14ac:dyDescent="0.25">
      <c r="A227">
        <v>70020</v>
      </c>
      <c r="B227" s="11">
        <v>517</v>
      </c>
      <c r="C227" t="s">
        <v>912</v>
      </c>
    </row>
    <row r="228" spans="1:3" x14ac:dyDescent="0.25">
      <c r="A228">
        <v>70021</v>
      </c>
      <c r="B228" s="11">
        <v>436</v>
      </c>
      <c r="C228" t="s">
        <v>913</v>
      </c>
    </row>
    <row r="229" spans="1:3" x14ac:dyDescent="0.25">
      <c r="A229">
        <v>70022</v>
      </c>
      <c r="B229" s="11">
        <v>372</v>
      </c>
      <c r="C229" t="s">
        <v>914</v>
      </c>
    </row>
    <row r="230" spans="1:3" x14ac:dyDescent="0.25">
      <c r="A230">
        <v>70023</v>
      </c>
      <c r="B230" s="11">
        <v>557</v>
      </c>
      <c r="C230" t="s">
        <v>915</v>
      </c>
    </row>
    <row r="231" spans="1:3" x14ac:dyDescent="0.25">
      <c r="A231">
        <v>70024</v>
      </c>
      <c r="B231" s="11">
        <v>422</v>
      </c>
      <c r="C231" t="s">
        <v>916</v>
      </c>
    </row>
    <row r="232" spans="1:3" x14ac:dyDescent="0.25">
      <c r="A232">
        <v>70025</v>
      </c>
      <c r="B232" s="11">
        <v>206</v>
      </c>
      <c r="C232" t="s">
        <v>917</v>
      </c>
    </row>
    <row r="233" spans="1:3" x14ac:dyDescent="0.25">
      <c r="A233">
        <v>70026</v>
      </c>
      <c r="B233" s="11">
        <v>553</v>
      </c>
      <c r="C233" t="s">
        <v>918</v>
      </c>
    </row>
    <row r="234" spans="1:3" x14ac:dyDescent="0.25">
      <c r="A234">
        <v>70027</v>
      </c>
      <c r="B234" s="11">
        <v>330</v>
      </c>
      <c r="C234" t="s">
        <v>919</v>
      </c>
    </row>
    <row r="235" spans="1:3" x14ac:dyDescent="0.25">
      <c r="A235">
        <v>70028</v>
      </c>
      <c r="B235" s="11">
        <v>241</v>
      </c>
      <c r="C235" t="s">
        <v>920</v>
      </c>
    </row>
    <row r="236" spans="1:3" x14ac:dyDescent="0.25">
      <c r="A236">
        <v>80001</v>
      </c>
      <c r="B236" s="11">
        <v>414</v>
      </c>
      <c r="C236" t="s">
        <v>921</v>
      </c>
    </row>
    <row r="237" spans="1:3" x14ac:dyDescent="0.25">
      <c r="A237">
        <v>80002</v>
      </c>
      <c r="B237" s="11">
        <v>790</v>
      </c>
      <c r="C237" t="s">
        <v>922</v>
      </c>
    </row>
    <row r="238" spans="1:3" x14ac:dyDescent="0.25">
      <c r="A238">
        <v>80003</v>
      </c>
      <c r="B238" s="11">
        <v>461</v>
      </c>
      <c r="C238" t="s">
        <v>923</v>
      </c>
    </row>
    <row r="239" spans="1:3" x14ac:dyDescent="0.25">
      <c r="A239">
        <v>80004</v>
      </c>
      <c r="B239" s="11">
        <v>622</v>
      </c>
      <c r="C239" t="s">
        <v>924</v>
      </c>
    </row>
    <row r="240" spans="1:3" x14ac:dyDescent="0.25">
      <c r="A240">
        <v>80005</v>
      </c>
      <c r="B240" s="11">
        <v>314</v>
      </c>
      <c r="C240" t="s">
        <v>925</v>
      </c>
    </row>
    <row r="241" spans="1:3" x14ac:dyDescent="0.25">
      <c r="A241">
        <v>80006</v>
      </c>
      <c r="B241" s="11">
        <v>484</v>
      </c>
      <c r="C241" t="s">
        <v>926</v>
      </c>
    </row>
    <row r="242" spans="1:3" x14ac:dyDescent="0.25">
      <c r="A242">
        <v>80007</v>
      </c>
      <c r="B242" s="11">
        <v>259</v>
      </c>
      <c r="C242" t="s">
        <v>927</v>
      </c>
    </row>
    <row r="243" spans="1:3" x14ac:dyDescent="0.25">
      <c r="A243">
        <v>90001</v>
      </c>
      <c r="B243" s="11">
        <v>219</v>
      </c>
      <c r="C243" t="s">
        <v>928</v>
      </c>
    </row>
    <row r="244" spans="1:3" x14ac:dyDescent="0.25">
      <c r="A244">
        <v>90002</v>
      </c>
      <c r="B244" s="11">
        <v>272</v>
      </c>
      <c r="C244" t="s">
        <v>929</v>
      </c>
    </row>
    <row r="245" spans="1:3" x14ac:dyDescent="0.25">
      <c r="A245">
        <v>90003</v>
      </c>
      <c r="B245" s="11">
        <v>197</v>
      </c>
      <c r="C245" t="s">
        <v>930</v>
      </c>
    </row>
    <row r="246" spans="1:3" x14ac:dyDescent="0.25">
      <c r="A246">
        <v>90004</v>
      </c>
      <c r="B246" s="11">
        <v>181</v>
      </c>
      <c r="C246" t="s">
        <v>931</v>
      </c>
    </row>
    <row r="247" spans="1:3" x14ac:dyDescent="0.25">
      <c r="A247">
        <v>90005</v>
      </c>
      <c r="B247" s="11">
        <v>306</v>
      </c>
      <c r="C247" t="s">
        <v>932</v>
      </c>
    </row>
    <row r="248" spans="1:3" x14ac:dyDescent="0.25">
      <c r="A248">
        <v>90006</v>
      </c>
      <c r="B248" s="11">
        <v>504</v>
      </c>
      <c r="C248" t="s">
        <v>933</v>
      </c>
    </row>
    <row r="249" spans="1:3" x14ac:dyDescent="0.25">
      <c r="A249">
        <v>90007</v>
      </c>
      <c r="B249" s="11">
        <v>607</v>
      </c>
      <c r="C249" t="s">
        <v>934</v>
      </c>
    </row>
    <row r="250" spans="1:3" x14ac:dyDescent="0.25">
      <c r="A250">
        <v>90009</v>
      </c>
      <c r="B250" s="11">
        <v>424</v>
      </c>
      <c r="C250" t="s">
        <v>935</v>
      </c>
    </row>
    <row r="251" spans="1:3" x14ac:dyDescent="0.25">
      <c r="A251">
        <v>90010</v>
      </c>
      <c r="B251" s="11">
        <v>308</v>
      </c>
      <c r="C251" t="s">
        <v>936</v>
      </c>
    </row>
    <row r="252" spans="1:3" x14ac:dyDescent="0.25">
      <c r="A252">
        <v>90011</v>
      </c>
      <c r="B252" s="11">
        <v>438</v>
      </c>
      <c r="C252" t="s">
        <v>937</v>
      </c>
    </row>
    <row r="253" spans="1:3" x14ac:dyDescent="0.25">
      <c r="A253">
        <v>90012</v>
      </c>
      <c r="B253" s="11">
        <v>471</v>
      </c>
      <c r="C253" t="s">
        <v>938</v>
      </c>
    </row>
    <row r="254" spans="1:3" x14ac:dyDescent="0.25">
      <c r="A254">
        <v>90013</v>
      </c>
      <c r="B254" s="11">
        <v>711</v>
      </c>
      <c r="C254" t="s">
        <v>939</v>
      </c>
    </row>
    <row r="255" spans="1:3" x14ac:dyDescent="0.25">
      <c r="A255">
        <v>90014</v>
      </c>
      <c r="B255" s="11">
        <v>703</v>
      </c>
      <c r="C255" t="s">
        <v>940</v>
      </c>
    </row>
    <row r="256" spans="1:3" x14ac:dyDescent="0.25">
      <c r="A256">
        <v>90015</v>
      </c>
      <c r="B256" s="11">
        <v>635</v>
      </c>
      <c r="C256" t="s">
        <v>941</v>
      </c>
    </row>
    <row r="257" spans="1:3" x14ac:dyDescent="0.25">
      <c r="A257">
        <v>90016</v>
      </c>
      <c r="B257" s="11">
        <v>640</v>
      </c>
      <c r="C257" t="s">
        <v>942</v>
      </c>
    </row>
    <row r="258" spans="1:3" x14ac:dyDescent="0.25">
      <c r="A258">
        <v>90017</v>
      </c>
      <c r="B258" s="11">
        <v>407</v>
      </c>
      <c r="C258" t="s">
        <v>943</v>
      </c>
    </row>
    <row r="259" spans="1:3" x14ac:dyDescent="0.25">
      <c r="A259">
        <v>90018</v>
      </c>
      <c r="B259" s="11">
        <v>585</v>
      </c>
      <c r="C259" t="s">
        <v>944</v>
      </c>
    </row>
    <row r="260" spans="1:3" x14ac:dyDescent="0.25">
      <c r="A260">
        <v>90019</v>
      </c>
      <c r="B260" s="11">
        <v>536</v>
      </c>
      <c r="C260" t="s">
        <v>945</v>
      </c>
    </row>
    <row r="261" spans="1:3" x14ac:dyDescent="0.25">
      <c r="A261">
        <v>90020</v>
      </c>
      <c r="B261" s="11">
        <v>525</v>
      </c>
      <c r="C261" t="s">
        <v>946</v>
      </c>
    </row>
    <row r="262" spans="1:3" x14ac:dyDescent="0.25">
      <c r="A262">
        <v>90022</v>
      </c>
      <c r="B262" s="11">
        <v>452</v>
      </c>
      <c r="C262" t="s">
        <v>947</v>
      </c>
    </row>
    <row r="263" spans="1:3" x14ac:dyDescent="0.25">
      <c r="A263">
        <v>90023</v>
      </c>
      <c r="B263" s="11">
        <v>32</v>
      </c>
      <c r="C263" t="s">
        <v>948</v>
      </c>
    </row>
    <row r="264" spans="1:3" x14ac:dyDescent="0.25">
      <c r="A264">
        <v>90024</v>
      </c>
      <c r="B264" s="11">
        <v>430</v>
      </c>
      <c r="C264" t="s">
        <v>949</v>
      </c>
    </row>
    <row r="265" spans="1:3" x14ac:dyDescent="0.25">
      <c r="A265">
        <v>90025</v>
      </c>
      <c r="B265" s="11">
        <v>538</v>
      </c>
      <c r="C265" t="s">
        <v>950</v>
      </c>
    </row>
    <row r="266" spans="1:3" x14ac:dyDescent="0.25">
      <c r="A266">
        <v>90026</v>
      </c>
      <c r="B266" s="11">
        <v>407</v>
      </c>
      <c r="C266" t="s">
        <v>951</v>
      </c>
    </row>
    <row r="267" spans="1:3" x14ac:dyDescent="0.25">
      <c r="A267">
        <v>90027</v>
      </c>
      <c r="B267" s="11">
        <v>335</v>
      </c>
      <c r="C267" t="s">
        <v>952</v>
      </c>
    </row>
    <row r="268" spans="1:3" x14ac:dyDescent="0.25">
      <c r="A268">
        <v>90028</v>
      </c>
      <c r="B268" s="11">
        <v>441</v>
      </c>
      <c r="C268" t="s">
        <v>953</v>
      </c>
    </row>
    <row r="269" spans="1:3" x14ac:dyDescent="0.25">
      <c r="A269">
        <v>90029</v>
      </c>
      <c r="B269" s="11">
        <v>331</v>
      </c>
      <c r="C269" t="s">
        <v>954</v>
      </c>
    </row>
    <row r="270" spans="1:3" x14ac:dyDescent="0.25">
      <c r="A270">
        <v>90030</v>
      </c>
      <c r="B270" s="11">
        <v>656</v>
      </c>
      <c r="C270" t="s">
        <v>955</v>
      </c>
    </row>
    <row r="271" spans="1:3" x14ac:dyDescent="0.25">
      <c r="A271">
        <v>90031</v>
      </c>
      <c r="B271" s="11">
        <v>339</v>
      </c>
      <c r="C271" t="s">
        <v>956</v>
      </c>
    </row>
    <row r="272" spans="1:3" x14ac:dyDescent="0.25">
      <c r="A272">
        <v>90032</v>
      </c>
      <c r="B272" s="11">
        <v>663</v>
      </c>
      <c r="C272" t="s">
        <v>957</v>
      </c>
    </row>
    <row r="273" spans="1:3" x14ac:dyDescent="0.25">
      <c r="A273">
        <v>90033</v>
      </c>
      <c r="B273" s="11">
        <v>542</v>
      </c>
      <c r="C273" t="s">
        <v>958</v>
      </c>
    </row>
    <row r="274" spans="1:3" x14ac:dyDescent="0.25">
      <c r="A274">
        <v>90034</v>
      </c>
      <c r="B274" s="11">
        <v>291</v>
      </c>
      <c r="C274" t="s">
        <v>959</v>
      </c>
    </row>
    <row r="275" spans="1:3" x14ac:dyDescent="0.25">
      <c r="A275">
        <v>90035</v>
      </c>
      <c r="B275" s="11">
        <v>386</v>
      </c>
      <c r="C275" t="s">
        <v>960</v>
      </c>
    </row>
    <row r="276" spans="1:3" x14ac:dyDescent="0.25">
      <c r="A276">
        <v>90036</v>
      </c>
      <c r="B276" s="11">
        <v>288</v>
      </c>
      <c r="C276" t="s">
        <v>961</v>
      </c>
    </row>
    <row r="277" spans="1:3" x14ac:dyDescent="0.25">
      <c r="A277">
        <v>90037</v>
      </c>
      <c r="B277" s="11">
        <v>272</v>
      </c>
      <c r="C277" t="s">
        <v>962</v>
      </c>
    </row>
    <row r="278" spans="1:3" x14ac:dyDescent="0.25">
      <c r="A278">
        <v>90038</v>
      </c>
      <c r="B278" s="11">
        <v>505</v>
      </c>
      <c r="C278" t="s">
        <v>963</v>
      </c>
    </row>
    <row r="279" spans="1:3" x14ac:dyDescent="0.25">
      <c r="A279">
        <v>90039</v>
      </c>
      <c r="B279" s="11">
        <v>347</v>
      </c>
      <c r="C279" t="s">
        <v>964</v>
      </c>
    </row>
    <row r="280" spans="1:3" x14ac:dyDescent="0.25">
      <c r="A280">
        <v>90040</v>
      </c>
      <c r="B280" s="11">
        <v>384</v>
      </c>
      <c r="C280" t="s">
        <v>965</v>
      </c>
    </row>
    <row r="281" spans="1:3" x14ac:dyDescent="0.25">
      <c r="A281">
        <v>90041</v>
      </c>
      <c r="B281" s="11">
        <v>503</v>
      </c>
      <c r="C281" t="s">
        <v>966</v>
      </c>
    </row>
    <row r="282" spans="1:3" x14ac:dyDescent="0.25">
      <c r="A282">
        <v>90042</v>
      </c>
      <c r="B282" s="11">
        <v>335</v>
      </c>
      <c r="C282" t="s">
        <v>967</v>
      </c>
    </row>
    <row r="283" spans="1:3" x14ac:dyDescent="0.25">
      <c r="A283">
        <v>90043</v>
      </c>
      <c r="B283" s="11">
        <v>380</v>
      </c>
      <c r="C283" t="s">
        <v>968</v>
      </c>
    </row>
    <row r="284" spans="1:3" x14ac:dyDescent="0.25">
      <c r="A284">
        <v>90044</v>
      </c>
      <c r="B284" s="11">
        <v>296</v>
      </c>
      <c r="C284" t="s">
        <v>969</v>
      </c>
    </row>
    <row r="285" spans="1:3" x14ac:dyDescent="0.25">
      <c r="A285">
        <v>100001</v>
      </c>
      <c r="B285" s="11">
        <v>569</v>
      </c>
      <c r="C285" t="s">
        <v>970</v>
      </c>
    </row>
    <row r="286" spans="1:3" x14ac:dyDescent="0.25">
      <c r="A286">
        <v>100002</v>
      </c>
      <c r="B286" s="11">
        <v>539</v>
      </c>
      <c r="C286" t="s">
        <v>0</v>
      </c>
    </row>
    <row r="287" spans="1:3" x14ac:dyDescent="0.25">
      <c r="A287">
        <v>100003</v>
      </c>
      <c r="B287" s="11">
        <v>508</v>
      </c>
      <c r="C287" t="s">
        <v>1</v>
      </c>
    </row>
    <row r="288" spans="1:3" x14ac:dyDescent="0.25">
      <c r="A288">
        <v>100004</v>
      </c>
      <c r="B288" s="11">
        <v>436</v>
      </c>
      <c r="C288" t="s">
        <v>2</v>
      </c>
    </row>
    <row r="289" spans="1:3" x14ac:dyDescent="0.25">
      <c r="A289">
        <v>100005</v>
      </c>
      <c r="B289" s="11">
        <v>542</v>
      </c>
      <c r="C289" t="s">
        <v>3</v>
      </c>
    </row>
    <row r="290" spans="1:3" x14ac:dyDescent="0.25">
      <c r="A290">
        <v>100006</v>
      </c>
      <c r="B290" s="11">
        <v>562</v>
      </c>
      <c r="C290" t="s">
        <v>4</v>
      </c>
    </row>
    <row r="291" spans="1:3" x14ac:dyDescent="0.25">
      <c r="A291">
        <v>100007</v>
      </c>
      <c r="B291" s="11">
        <v>609</v>
      </c>
      <c r="C291" t="s">
        <v>5</v>
      </c>
    </row>
    <row r="292" spans="1:3" x14ac:dyDescent="0.25">
      <c r="A292">
        <v>100008</v>
      </c>
      <c r="B292" s="11">
        <v>491</v>
      </c>
      <c r="C292" t="s">
        <v>6</v>
      </c>
    </row>
    <row r="293" spans="1:3" x14ac:dyDescent="0.25">
      <c r="A293">
        <v>100009</v>
      </c>
      <c r="B293" s="11">
        <v>429</v>
      </c>
      <c r="C293" t="s">
        <v>7</v>
      </c>
    </row>
    <row r="294" spans="1:3" x14ac:dyDescent="0.25">
      <c r="A294">
        <v>100010</v>
      </c>
      <c r="B294" s="11">
        <v>582</v>
      </c>
      <c r="C294" t="s">
        <v>8</v>
      </c>
    </row>
    <row r="295" spans="1:3" x14ac:dyDescent="0.25">
      <c r="A295">
        <v>100011</v>
      </c>
      <c r="B295" s="11">
        <v>577</v>
      </c>
      <c r="C295" t="s">
        <v>9</v>
      </c>
    </row>
    <row r="296" spans="1:3" x14ac:dyDescent="0.25">
      <c r="A296">
        <v>100012</v>
      </c>
      <c r="B296" s="11">
        <v>445</v>
      </c>
      <c r="C296" t="s">
        <v>10</v>
      </c>
    </row>
    <row r="297" spans="1:3" x14ac:dyDescent="0.25">
      <c r="A297">
        <v>100013</v>
      </c>
      <c r="B297" s="11">
        <v>614</v>
      </c>
      <c r="C297" t="s">
        <v>11</v>
      </c>
    </row>
    <row r="298" spans="1:3" x14ac:dyDescent="0.25">
      <c r="A298">
        <v>100014</v>
      </c>
      <c r="B298" s="11">
        <v>585</v>
      </c>
      <c r="C298" t="s">
        <v>12</v>
      </c>
    </row>
    <row r="299" spans="1:3" x14ac:dyDescent="0.25">
      <c r="A299">
        <v>100015</v>
      </c>
      <c r="B299" s="11">
        <v>550</v>
      </c>
      <c r="C299" t="s">
        <v>13</v>
      </c>
    </row>
    <row r="300" spans="1:3" x14ac:dyDescent="0.25">
      <c r="A300">
        <v>100016</v>
      </c>
      <c r="B300" s="11">
        <v>544</v>
      </c>
      <c r="C300" t="s">
        <v>14</v>
      </c>
    </row>
    <row r="301" spans="1:3" x14ac:dyDescent="0.25">
      <c r="A301">
        <v>110001</v>
      </c>
      <c r="B301" s="11">
        <v>470</v>
      </c>
      <c r="C301" t="s">
        <v>15</v>
      </c>
    </row>
    <row r="302" spans="1:3" x14ac:dyDescent="0.25">
      <c r="A302">
        <v>110002</v>
      </c>
      <c r="B302" s="11">
        <v>537</v>
      </c>
      <c r="C302" t="s">
        <v>16</v>
      </c>
    </row>
    <row r="303" spans="1:3" x14ac:dyDescent="0.25">
      <c r="A303">
        <v>110003</v>
      </c>
      <c r="B303" s="11">
        <v>414</v>
      </c>
      <c r="C303" t="s">
        <v>17</v>
      </c>
    </row>
    <row r="304" spans="1:3" x14ac:dyDescent="0.25">
      <c r="A304">
        <v>110004</v>
      </c>
      <c r="B304" s="11">
        <v>641</v>
      </c>
      <c r="C304" t="s">
        <v>18</v>
      </c>
    </row>
    <row r="305" spans="1:3" x14ac:dyDescent="0.25">
      <c r="A305">
        <v>110005</v>
      </c>
      <c r="B305" s="11">
        <v>391</v>
      </c>
      <c r="C305" t="s">
        <v>19</v>
      </c>
    </row>
    <row r="306" spans="1:3" x14ac:dyDescent="0.25">
      <c r="A306">
        <v>110006</v>
      </c>
      <c r="B306" s="11">
        <v>681</v>
      </c>
      <c r="C306" t="s">
        <v>20</v>
      </c>
    </row>
    <row r="307" spans="1:3" x14ac:dyDescent="0.25">
      <c r="A307">
        <v>110007</v>
      </c>
      <c r="B307" s="11">
        <v>378</v>
      </c>
      <c r="C307" t="s">
        <v>21</v>
      </c>
    </row>
    <row r="308" spans="1:3" x14ac:dyDescent="0.25">
      <c r="A308">
        <v>110008</v>
      </c>
      <c r="B308" s="11">
        <v>627</v>
      </c>
      <c r="C308" t="s">
        <v>22</v>
      </c>
    </row>
    <row r="309" spans="1:3" x14ac:dyDescent="0.25">
      <c r="A309">
        <v>110009</v>
      </c>
      <c r="B309" s="11">
        <v>567</v>
      </c>
      <c r="C309" t="s">
        <v>23</v>
      </c>
    </row>
    <row r="310" spans="1:3" x14ac:dyDescent="0.25">
      <c r="A310">
        <v>110010</v>
      </c>
      <c r="B310" s="11">
        <v>449</v>
      </c>
      <c r="C310" t="s">
        <v>24</v>
      </c>
    </row>
    <row r="311" spans="1:3" x14ac:dyDescent="0.25">
      <c r="A311">
        <v>110011</v>
      </c>
      <c r="B311" s="11">
        <v>382</v>
      </c>
      <c r="C311" t="s">
        <v>25</v>
      </c>
    </row>
    <row r="312" spans="1:3" x14ac:dyDescent="0.25">
      <c r="A312">
        <v>120001</v>
      </c>
      <c r="B312" s="11">
        <v>272</v>
      </c>
      <c r="C312" t="s">
        <v>26</v>
      </c>
    </row>
    <row r="313" spans="1:3" x14ac:dyDescent="0.25">
      <c r="A313">
        <v>120002</v>
      </c>
      <c r="B313" s="11">
        <v>339</v>
      </c>
      <c r="C313" t="s">
        <v>27</v>
      </c>
    </row>
    <row r="314" spans="1:3" x14ac:dyDescent="0.25">
      <c r="A314">
        <v>120003</v>
      </c>
      <c r="B314" s="11">
        <v>192</v>
      </c>
      <c r="C314" t="s">
        <v>28</v>
      </c>
    </row>
    <row r="315" spans="1:3" x14ac:dyDescent="0.25">
      <c r="A315">
        <v>120004</v>
      </c>
      <c r="B315" s="11">
        <v>353</v>
      </c>
      <c r="C315" t="s">
        <v>29</v>
      </c>
    </row>
    <row r="316" spans="1:3" x14ac:dyDescent="0.25">
      <c r="A316">
        <v>120005</v>
      </c>
      <c r="B316" s="11">
        <v>189</v>
      </c>
      <c r="C316" t="s">
        <v>30</v>
      </c>
    </row>
    <row r="317" spans="1:3" x14ac:dyDescent="0.25">
      <c r="A317">
        <v>120006</v>
      </c>
      <c r="B317" s="11">
        <v>382</v>
      </c>
      <c r="C317" t="s">
        <v>31</v>
      </c>
    </row>
    <row r="318" spans="1:3" x14ac:dyDescent="0.25">
      <c r="A318">
        <v>120007</v>
      </c>
      <c r="B318" s="11">
        <v>459</v>
      </c>
      <c r="C318" t="s">
        <v>32</v>
      </c>
    </row>
    <row r="319" spans="1:3" x14ac:dyDescent="0.25">
      <c r="A319">
        <v>120008</v>
      </c>
      <c r="B319" s="11">
        <v>192</v>
      </c>
      <c r="C319" t="s">
        <v>33</v>
      </c>
    </row>
    <row r="320" spans="1:3" x14ac:dyDescent="0.25">
      <c r="A320">
        <v>130001</v>
      </c>
      <c r="B320" s="11">
        <v>263</v>
      </c>
      <c r="C320" t="s">
        <v>34</v>
      </c>
    </row>
    <row r="321" spans="1:3" x14ac:dyDescent="0.25">
      <c r="A321">
        <v>130002</v>
      </c>
      <c r="B321" s="11">
        <v>364</v>
      </c>
      <c r="C321" t="s">
        <v>35</v>
      </c>
    </row>
    <row r="322" spans="1:3" x14ac:dyDescent="0.25">
      <c r="A322">
        <v>130003</v>
      </c>
      <c r="B322" s="11">
        <v>379</v>
      </c>
      <c r="C322" t="s">
        <v>36</v>
      </c>
    </row>
    <row r="323" spans="1:3" x14ac:dyDescent="0.25">
      <c r="A323">
        <v>130004</v>
      </c>
      <c r="B323" s="11">
        <v>387</v>
      </c>
      <c r="C323" t="s">
        <v>37</v>
      </c>
    </row>
    <row r="324" spans="1:3" x14ac:dyDescent="0.25">
      <c r="A324">
        <v>130005</v>
      </c>
      <c r="B324" s="11">
        <v>337</v>
      </c>
      <c r="C324" t="s">
        <v>38</v>
      </c>
    </row>
    <row r="325" spans="1:3" x14ac:dyDescent="0.25">
      <c r="A325">
        <v>130006</v>
      </c>
      <c r="B325" s="11">
        <v>498</v>
      </c>
      <c r="C325" t="s">
        <v>39</v>
      </c>
    </row>
    <row r="326" spans="1:3" x14ac:dyDescent="0.25">
      <c r="A326">
        <v>130007</v>
      </c>
      <c r="B326" s="11">
        <v>317</v>
      </c>
      <c r="C326" t="s">
        <v>40</v>
      </c>
    </row>
    <row r="327" spans="1:3" x14ac:dyDescent="0.25">
      <c r="A327">
        <v>130008</v>
      </c>
      <c r="B327" s="11">
        <v>489</v>
      </c>
      <c r="C327" t="s">
        <v>41</v>
      </c>
    </row>
    <row r="328" spans="1:3" x14ac:dyDescent="0.25">
      <c r="A328">
        <v>130009</v>
      </c>
      <c r="B328" s="11">
        <v>355</v>
      </c>
      <c r="C328" t="s">
        <v>42</v>
      </c>
    </row>
    <row r="329" spans="1:3" x14ac:dyDescent="0.25">
      <c r="A329">
        <v>130010</v>
      </c>
      <c r="B329" s="11">
        <v>441</v>
      </c>
      <c r="C329" t="s">
        <v>43</v>
      </c>
    </row>
    <row r="330" spans="1:3" x14ac:dyDescent="0.25">
      <c r="A330">
        <v>130011</v>
      </c>
      <c r="B330" s="11">
        <v>297</v>
      </c>
      <c r="C330" t="s">
        <v>44</v>
      </c>
    </row>
    <row r="331" spans="1:3" x14ac:dyDescent="0.25">
      <c r="A331">
        <v>130012</v>
      </c>
      <c r="B331" s="11">
        <v>512</v>
      </c>
      <c r="C331" t="s">
        <v>45</v>
      </c>
    </row>
    <row r="332" spans="1:3" x14ac:dyDescent="0.25">
      <c r="A332">
        <v>130013</v>
      </c>
      <c r="B332" s="11">
        <v>383</v>
      </c>
      <c r="C332" t="s">
        <v>46</v>
      </c>
    </row>
    <row r="333" spans="1:3" x14ac:dyDescent="0.25">
      <c r="A333">
        <v>130014</v>
      </c>
      <c r="B333" s="11">
        <v>650</v>
      </c>
      <c r="C333" t="s">
        <v>47</v>
      </c>
    </row>
    <row r="334" spans="1:3" x14ac:dyDescent="0.25">
      <c r="A334">
        <v>130015</v>
      </c>
      <c r="B334" s="11">
        <v>726</v>
      </c>
      <c r="C334" t="s">
        <v>48</v>
      </c>
    </row>
    <row r="335" spans="1:3" x14ac:dyDescent="0.25">
      <c r="A335">
        <v>130016</v>
      </c>
      <c r="B335" s="11">
        <v>370</v>
      </c>
      <c r="C335" t="s">
        <v>49</v>
      </c>
    </row>
    <row r="336" spans="1:3" x14ac:dyDescent="0.25">
      <c r="A336">
        <v>130017</v>
      </c>
      <c r="B336" s="11">
        <v>578</v>
      </c>
      <c r="C336" t="s">
        <v>50</v>
      </c>
    </row>
    <row r="337" spans="1:3" x14ac:dyDescent="0.25">
      <c r="A337">
        <v>130018</v>
      </c>
      <c r="B337" s="11">
        <v>373</v>
      </c>
      <c r="C337" t="s">
        <v>51</v>
      </c>
    </row>
    <row r="338" spans="1:3" x14ac:dyDescent="0.25">
      <c r="A338">
        <v>130019</v>
      </c>
      <c r="B338" s="11">
        <v>766</v>
      </c>
      <c r="C338" t="s">
        <v>52</v>
      </c>
    </row>
    <row r="339" spans="1:3" x14ac:dyDescent="0.25">
      <c r="A339">
        <v>130020</v>
      </c>
      <c r="B339" s="11">
        <v>197</v>
      </c>
      <c r="C339" t="s">
        <v>53</v>
      </c>
    </row>
    <row r="340" spans="1:3" x14ac:dyDescent="0.25">
      <c r="A340">
        <v>130021</v>
      </c>
      <c r="B340" s="11">
        <v>457</v>
      </c>
      <c r="C340" t="s">
        <v>54</v>
      </c>
    </row>
    <row r="341" spans="1:3" x14ac:dyDescent="0.25">
      <c r="A341">
        <v>130022</v>
      </c>
      <c r="B341" s="11">
        <v>341</v>
      </c>
      <c r="C341" t="s">
        <v>55</v>
      </c>
    </row>
    <row r="342" spans="1:3" x14ac:dyDescent="0.25">
      <c r="A342">
        <v>130023</v>
      </c>
      <c r="B342" s="11">
        <v>335</v>
      </c>
      <c r="C342" t="s">
        <v>56</v>
      </c>
    </row>
    <row r="343" spans="1:3" x14ac:dyDescent="0.25">
      <c r="A343">
        <v>130024</v>
      </c>
      <c r="B343" s="11">
        <v>103</v>
      </c>
      <c r="C343" t="s">
        <v>57</v>
      </c>
    </row>
    <row r="344" spans="1:3" x14ac:dyDescent="0.25">
      <c r="A344">
        <v>130025</v>
      </c>
      <c r="B344" s="11">
        <v>130</v>
      </c>
      <c r="C344" t="s">
        <v>58</v>
      </c>
    </row>
    <row r="345" spans="1:3" x14ac:dyDescent="0.25">
      <c r="A345">
        <v>130026</v>
      </c>
      <c r="B345" s="11">
        <v>632</v>
      </c>
      <c r="C345" t="s">
        <v>59</v>
      </c>
    </row>
    <row r="346" spans="1:3" x14ac:dyDescent="0.25">
      <c r="A346">
        <v>130027</v>
      </c>
      <c r="B346" s="11">
        <v>540</v>
      </c>
      <c r="C346" t="s">
        <v>60</v>
      </c>
    </row>
    <row r="347" spans="1:3" x14ac:dyDescent="0.25">
      <c r="A347">
        <v>130028</v>
      </c>
      <c r="B347" s="11">
        <v>703</v>
      </c>
      <c r="C347" t="s">
        <v>61</v>
      </c>
    </row>
    <row r="348" spans="1:3" x14ac:dyDescent="0.25">
      <c r="A348">
        <v>130029</v>
      </c>
      <c r="B348" s="11">
        <v>421</v>
      </c>
      <c r="C348" t="s">
        <v>62</v>
      </c>
    </row>
    <row r="349" spans="1:3" x14ac:dyDescent="0.25">
      <c r="A349">
        <v>130030</v>
      </c>
      <c r="B349" s="11">
        <v>391</v>
      </c>
      <c r="C349" t="s">
        <v>63</v>
      </c>
    </row>
    <row r="350" spans="1:3" x14ac:dyDescent="0.25">
      <c r="A350">
        <v>140001</v>
      </c>
      <c r="B350" s="11">
        <v>758</v>
      </c>
      <c r="C350" t="s">
        <v>64</v>
      </c>
    </row>
    <row r="351" spans="1:3" x14ac:dyDescent="0.25">
      <c r="A351">
        <v>140002</v>
      </c>
      <c r="B351" s="11">
        <v>284</v>
      </c>
      <c r="C351" t="s">
        <v>65</v>
      </c>
    </row>
    <row r="352" spans="1:3" x14ac:dyDescent="0.25">
      <c r="A352">
        <v>140003</v>
      </c>
      <c r="B352" s="11">
        <v>567</v>
      </c>
      <c r="C352" t="s">
        <v>66</v>
      </c>
    </row>
    <row r="353" spans="1:3" x14ac:dyDescent="0.25">
      <c r="A353">
        <v>140004</v>
      </c>
      <c r="B353" s="11">
        <v>673</v>
      </c>
      <c r="C353" t="s">
        <v>67</v>
      </c>
    </row>
    <row r="354" spans="1:3" x14ac:dyDescent="0.25">
      <c r="A354">
        <v>140005</v>
      </c>
      <c r="B354" s="11">
        <v>555</v>
      </c>
      <c r="C354" t="s">
        <v>68</v>
      </c>
    </row>
    <row r="355" spans="1:3" x14ac:dyDescent="0.25">
      <c r="A355">
        <v>140006</v>
      </c>
      <c r="B355" s="11">
        <v>678</v>
      </c>
      <c r="C355" t="s">
        <v>69</v>
      </c>
    </row>
    <row r="356" spans="1:3" x14ac:dyDescent="0.25">
      <c r="A356">
        <v>140007</v>
      </c>
      <c r="B356" s="11">
        <v>487</v>
      </c>
      <c r="C356" t="s">
        <v>70</v>
      </c>
    </row>
    <row r="357" spans="1:3" x14ac:dyDescent="0.25">
      <c r="A357">
        <v>140008</v>
      </c>
      <c r="B357" s="11">
        <v>426</v>
      </c>
      <c r="C357" t="s">
        <v>71</v>
      </c>
    </row>
    <row r="358" spans="1:3" x14ac:dyDescent="0.25">
      <c r="A358">
        <v>140009</v>
      </c>
      <c r="B358" s="11">
        <v>711</v>
      </c>
      <c r="C358" t="s">
        <v>72</v>
      </c>
    </row>
    <row r="359" spans="1:3" x14ac:dyDescent="0.25">
      <c r="A359">
        <v>140010</v>
      </c>
      <c r="B359" s="11">
        <v>405</v>
      </c>
      <c r="C359" t="s">
        <v>73</v>
      </c>
    </row>
    <row r="360" spans="1:3" x14ac:dyDescent="0.25">
      <c r="A360">
        <v>150001</v>
      </c>
      <c r="B360" s="11">
        <v>735</v>
      </c>
      <c r="C360" t="s">
        <v>74</v>
      </c>
    </row>
    <row r="361" spans="1:3" x14ac:dyDescent="0.25">
      <c r="A361">
        <v>150002</v>
      </c>
      <c r="B361" s="11">
        <v>757</v>
      </c>
      <c r="C361" t="s">
        <v>75</v>
      </c>
    </row>
    <row r="362" spans="1:3" x14ac:dyDescent="0.25">
      <c r="A362">
        <v>150003</v>
      </c>
      <c r="B362" s="11">
        <v>586</v>
      </c>
      <c r="C362" t="s">
        <v>76</v>
      </c>
    </row>
    <row r="363" spans="1:3" x14ac:dyDescent="0.25">
      <c r="A363">
        <v>150004</v>
      </c>
      <c r="B363" s="11">
        <v>620</v>
      </c>
      <c r="C363" t="s">
        <v>77</v>
      </c>
    </row>
    <row r="364" spans="1:3" x14ac:dyDescent="0.25">
      <c r="A364">
        <v>160001</v>
      </c>
      <c r="B364" s="11">
        <v>420</v>
      </c>
      <c r="C364" t="s">
        <v>78</v>
      </c>
    </row>
    <row r="365" spans="1:3" x14ac:dyDescent="0.25">
      <c r="A365">
        <v>160002</v>
      </c>
      <c r="B365" s="11">
        <v>561</v>
      </c>
      <c r="C365" t="s">
        <v>79</v>
      </c>
    </row>
    <row r="366" spans="1:3" x14ac:dyDescent="0.25">
      <c r="A366">
        <v>160003</v>
      </c>
      <c r="B366" s="11">
        <v>515</v>
      </c>
      <c r="C366" t="s">
        <v>80</v>
      </c>
    </row>
    <row r="367" spans="1:3" x14ac:dyDescent="0.25">
      <c r="A367">
        <v>160004</v>
      </c>
      <c r="B367" s="11">
        <v>450</v>
      </c>
      <c r="C367" t="s">
        <v>81</v>
      </c>
    </row>
    <row r="368" spans="1:3" x14ac:dyDescent="0.25">
      <c r="A368">
        <v>160005</v>
      </c>
      <c r="B368" s="11">
        <v>302</v>
      </c>
      <c r="C368" t="s">
        <v>82</v>
      </c>
    </row>
    <row r="369" spans="1:3" x14ac:dyDescent="0.25">
      <c r="A369">
        <v>160006</v>
      </c>
      <c r="B369" s="11">
        <v>188</v>
      </c>
      <c r="C369" t="s">
        <v>83</v>
      </c>
    </row>
    <row r="370" spans="1:3" x14ac:dyDescent="0.25">
      <c r="A370">
        <v>160007</v>
      </c>
      <c r="B370" s="11">
        <v>52</v>
      </c>
      <c r="C370" t="s">
        <v>84</v>
      </c>
    </row>
    <row r="371" spans="1:3" x14ac:dyDescent="0.25">
      <c r="A371">
        <v>160008</v>
      </c>
      <c r="B371" s="11">
        <v>148</v>
      </c>
      <c r="C371" t="s">
        <v>85</v>
      </c>
    </row>
    <row r="372" spans="1:3" x14ac:dyDescent="0.25">
      <c r="A372">
        <v>160009</v>
      </c>
      <c r="B372" s="11">
        <v>260</v>
      </c>
      <c r="C372" t="s">
        <v>86</v>
      </c>
    </row>
    <row r="373" spans="1:3" x14ac:dyDescent="0.25">
      <c r="A373">
        <v>160010</v>
      </c>
      <c r="B373" s="11">
        <v>277</v>
      </c>
      <c r="C373" t="s">
        <v>87</v>
      </c>
    </row>
    <row r="374" spans="1:3" x14ac:dyDescent="0.25">
      <c r="A374">
        <v>160011</v>
      </c>
      <c r="B374" s="11">
        <v>405</v>
      </c>
      <c r="C374" t="s">
        <v>88</v>
      </c>
    </row>
    <row r="375" spans="1:3" x14ac:dyDescent="0.25">
      <c r="A375">
        <v>160012</v>
      </c>
      <c r="B375" s="11">
        <v>427</v>
      </c>
      <c r="C375" t="s">
        <v>89</v>
      </c>
    </row>
    <row r="376" spans="1:3" x14ac:dyDescent="0.25">
      <c r="A376">
        <v>160013</v>
      </c>
      <c r="B376" s="11">
        <v>493</v>
      </c>
      <c r="C376" t="s">
        <v>90</v>
      </c>
    </row>
    <row r="377" spans="1:3" x14ac:dyDescent="0.25">
      <c r="A377">
        <v>160014</v>
      </c>
      <c r="B377" s="11">
        <v>328</v>
      </c>
      <c r="C377" t="s">
        <v>91</v>
      </c>
    </row>
    <row r="378" spans="1:3" x14ac:dyDescent="0.25">
      <c r="A378">
        <v>160015</v>
      </c>
      <c r="B378" s="11">
        <v>162</v>
      </c>
      <c r="C378" t="s">
        <v>92</v>
      </c>
    </row>
    <row r="379" spans="1:3" x14ac:dyDescent="0.25">
      <c r="A379">
        <v>160016</v>
      </c>
      <c r="B379" s="11">
        <v>646</v>
      </c>
      <c r="C379" t="s">
        <v>93</v>
      </c>
    </row>
    <row r="380" spans="1:3" x14ac:dyDescent="0.25">
      <c r="A380">
        <v>160017</v>
      </c>
      <c r="B380" s="11">
        <v>324</v>
      </c>
      <c r="C380" t="s">
        <v>94</v>
      </c>
    </row>
    <row r="381" spans="1:3" x14ac:dyDescent="0.25">
      <c r="A381">
        <v>160018</v>
      </c>
      <c r="B381" s="11">
        <v>542</v>
      </c>
      <c r="C381" t="s">
        <v>95</v>
      </c>
    </row>
    <row r="382" spans="1:3" x14ac:dyDescent="0.25">
      <c r="A382">
        <v>160019</v>
      </c>
      <c r="B382" s="11">
        <v>487</v>
      </c>
      <c r="C382" t="s">
        <v>96</v>
      </c>
    </row>
    <row r="383" spans="1:3" x14ac:dyDescent="0.25">
      <c r="A383">
        <v>160020</v>
      </c>
      <c r="B383" s="11">
        <v>357</v>
      </c>
      <c r="C383" t="s">
        <v>97</v>
      </c>
    </row>
    <row r="384" spans="1:3" x14ac:dyDescent="0.25">
      <c r="A384">
        <v>160021</v>
      </c>
      <c r="B384" s="11">
        <v>463</v>
      </c>
      <c r="C384" t="s">
        <v>98</v>
      </c>
    </row>
    <row r="385" spans="1:3" x14ac:dyDescent="0.25">
      <c r="A385">
        <v>160022</v>
      </c>
      <c r="B385" s="11">
        <v>447</v>
      </c>
      <c r="C385" t="s">
        <v>99</v>
      </c>
    </row>
    <row r="386" spans="1:3" x14ac:dyDescent="0.25">
      <c r="A386">
        <v>160023</v>
      </c>
      <c r="B386" s="11">
        <v>517</v>
      </c>
      <c r="C386" t="s">
        <v>100</v>
      </c>
    </row>
    <row r="387" spans="1:3" x14ac:dyDescent="0.25">
      <c r="A387">
        <v>160024</v>
      </c>
      <c r="B387" s="11">
        <v>528</v>
      </c>
      <c r="C387" t="s">
        <v>101</v>
      </c>
    </row>
    <row r="388" spans="1:3" x14ac:dyDescent="0.25">
      <c r="A388">
        <v>160025</v>
      </c>
      <c r="B388" s="11">
        <v>580</v>
      </c>
      <c r="C388" t="s">
        <v>102</v>
      </c>
    </row>
    <row r="389" spans="1:3" x14ac:dyDescent="0.25">
      <c r="A389">
        <v>160026</v>
      </c>
      <c r="B389" s="11">
        <v>576</v>
      </c>
      <c r="C389" t="s">
        <v>103</v>
      </c>
    </row>
    <row r="390" spans="1:3" x14ac:dyDescent="0.25">
      <c r="A390">
        <v>160027</v>
      </c>
      <c r="B390" s="11">
        <v>587</v>
      </c>
      <c r="C390" t="s">
        <v>104</v>
      </c>
    </row>
    <row r="391" spans="1:3" x14ac:dyDescent="0.25">
      <c r="A391">
        <v>160028</v>
      </c>
      <c r="B391" s="11">
        <v>410</v>
      </c>
      <c r="C391" t="s">
        <v>105</v>
      </c>
    </row>
    <row r="392" spans="1:3" x14ac:dyDescent="0.25">
      <c r="A392">
        <v>160029</v>
      </c>
      <c r="B392" s="11">
        <v>580</v>
      </c>
      <c r="C392" t="s">
        <v>106</v>
      </c>
    </row>
    <row r="393" spans="1:3" x14ac:dyDescent="0.25">
      <c r="A393">
        <v>160030</v>
      </c>
      <c r="B393" s="11">
        <v>270</v>
      </c>
      <c r="C393" t="s">
        <v>107</v>
      </c>
    </row>
    <row r="394" spans="1:3" x14ac:dyDescent="0.25">
      <c r="A394">
        <v>160031</v>
      </c>
      <c r="B394" s="11">
        <v>599</v>
      </c>
      <c r="C394" t="s">
        <v>108</v>
      </c>
    </row>
    <row r="395" spans="1:3" x14ac:dyDescent="0.25">
      <c r="A395">
        <v>170001</v>
      </c>
      <c r="B395" s="11">
        <v>482</v>
      </c>
      <c r="C395" t="s">
        <v>109</v>
      </c>
    </row>
    <row r="396" spans="1:3" x14ac:dyDescent="0.25">
      <c r="A396">
        <v>170002</v>
      </c>
      <c r="B396" s="11">
        <v>549</v>
      </c>
      <c r="C396" t="s">
        <v>110</v>
      </c>
    </row>
    <row r="397" spans="1:3" x14ac:dyDescent="0.25">
      <c r="A397">
        <v>170003</v>
      </c>
      <c r="B397" s="11">
        <v>388</v>
      </c>
      <c r="C397" t="s">
        <v>111</v>
      </c>
    </row>
    <row r="398" spans="1:3" x14ac:dyDescent="0.25">
      <c r="A398">
        <v>170004</v>
      </c>
      <c r="B398" s="11">
        <v>305</v>
      </c>
      <c r="C398" t="s">
        <v>112</v>
      </c>
    </row>
    <row r="399" spans="1:3" x14ac:dyDescent="0.25">
      <c r="A399">
        <v>170005</v>
      </c>
      <c r="B399" s="11">
        <v>363</v>
      </c>
      <c r="C399" t="s">
        <v>113</v>
      </c>
    </row>
    <row r="400" spans="1:3" x14ac:dyDescent="0.25">
      <c r="A400">
        <v>170006</v>
      </c>
      <c r="B400" s="11">
        <v>349</v>
      </c>
      <c r="C400" t="s">
        <v>114</v>
      </c>
    </row>
    <row r="401" spans="1:3" x14ac:dyDescent="0.25">
      <c r="A401">
        <v>170007</v>
      </c>
      <c r="B401" s="11">
        <v>338</v>
      </c>
      <c r="C401" t="s">
        <v>115</v>
      </c>
    </row>
    <row r="402" spans="1:3" x14ac:dyDescent="0.25">
      <c r="A402">
        <v>170008</v>
      </c>
      <c r="B402" s="11">
        <v>382</v>
      </c>
      <c r="C402" t="s">
        <v>116</v>
      </c>
    </row>
    <row r="403" spans="1:3" x14ac:dyDescent="0.25">
      <c r="A403">
        <v>170009</v>
      </c>
      <c r="B403" s="11">
        <v>425</v>
      </c>
      <c r="C403" t="s">
        <v>117</v>
      </c>
    </row>
    <row r="404" spans="1:3" x14ac:dyDescent="0.25">
      <c r="A404">
        <v>170010</v>
      </c>
      <c r="B404" s="11">
        <v>491</v>
      </c>
      <c r="C404" t="s">
        <v>118</v>
      </c>
    </row>
    <row r="405" spans="1:3" x14ac:dyDescent="0.25">
      <c r="A405">
        <v>170011</v>
      </c>
      <c r="B405" s="11">
        <v>277</v>
      </c>
      <c r="C405" t="s">
        <v>119</v>
      </c>
    </row>
    <row r="406" spans="1:3" x14ac:dyDescent="0.25">
      <c r="A406">
        <v>170012</v>
      </c>
      <c r="B406" s="11">
        <v>466</v>
      </c>
      <c r="C406" t="s">
        <v>120</v>
      </c>
    </row>
    <row r="407" spans="1:3" x14ac:dyDescent="0.25">
      <c r="A407">
        <v>170013</v>
      </c>
      <c r="B407" s="11">
        <v>537</v>
      </c>
      <c r="C407" t="s">
        <v>121</v>
      </c>
    </row>
    <row r="408" spans="1:3" x14ac:dyDescent="0.25">
      <c r="A408">
        <v>170014</v>
      </c>
      <c r="B408" s="11">
        <v>533</v>
      </c>
      <c r="C408" t="s">
        <v>122</v>
      </c>
    </row>
    <row r="409" spans="1:3" x14ac:dyDescent="0.25">
      <c r="A409">
        <v>170015</v>
      </c>
      <c r="B409" s="11">
        <v>286</v>
      </c>
      <c r="C409" t="s">
        <v>123</v>
      </c>
    </row>
    <row r="410" spans="1:3" x14ac:dyDescent="0.25">
      <c r="A410">
        <v>170016</v>
      </c>
      <c r="B410" s="11">
        <v>384</v>
      </c>
      <c r="C410" t="s">
        <v>124</v>
      </c>
    </row>
    <row r="411" spans="1:3" x14ac:dyDescent="0.25">
      <c r="A411">
        <v>170017</v>
      </c>
      <c r="B411" s="11">
        <v>244</v>
      </c>
      <c r="C411" t="s">
        <v>125</v>
      </c>
    </row>
    <row r="412" spans="1:3" x14ac:dyDescent="0.25">
      <c r="A412">
        <v>170018</v>
      </c>
      <c r="B412" s="11">
        <v>573</v>
      </c>
      <c r="C412" t="s">
        <v>126</v>
      </c>
    </row>
    <row r="413" spans="1:3" x14ac:dyDescent="0.25">
      <c r="A413">
        <v>170019</v>
      </c>
      <c r="B413" s="11">
        <v>71</v>
      </c>
      <c r="C413" t="s">
        <v>972</v>
      </c>
    </row>
    <row r="414" spans="1:3" x14ac:dyDescent="0.25">
      <c r="A414">
        <v>180001</v>
      </c>
      <c r="B414" s="11">
        <v>544</v>
      </c>
      <c r="C414" t="s">
        <v>127</v>
      </c>
    </row>
    <row r="415" spans="1:3" x14ac:dyDescent="0.25">
      <c r="A415">
        <v>180002</v>
      </c>
      <c r="B415" s="11">
        <v>721</v>
      </c>
      <c r="C415" t="s">
        <v>128</v>
      </c>
    </row>
    <row r="416" spans="1:3" x14ac:dyDescent="0.25">
      <c r="A416">
        <v>180003</v>
      </c>
      <c r="B416" s="11">
        <v>586</v>
      </c>
      <c r="C416" t="s">
        <v>129</v>
      </c>
    </row>
    <row r="417" spans="1:3" x14ac:dyDescent="0.25">
      <c r="A417">
        <v>180004</v>
      </c>
      <c r="B417" s="11">
        <v>673</v>
      </c>
      <c r="C417" t="s">
        <v>130</v>
      </c>
    </row>
    <row r="418" spans="1:3" x14ac:dyDescent="0.25">
      <c r="A418">
        <v>180005</v>
      </c>
      <c r="B418" s="11">
        <v>752</v>
      </c>
      <c r="C418" t="s">
        <v>131</v>
      </c>
    </row>
    <row r="419" spans="1:3" x14ac:dyDescent="0.25">
      <c r="A419">
        <v>180006</v>
      </c>
      <c r="B419" s="11">
        <v>433</v>
      </c>
      <c r="C419" t="s">
        <v>132</v>
      </c>
    </row>
    <row r="420" spans="1:3" x14ac:dyDescent="0.25">
      <c r="A420">
        <v>180007</v>
      </c>
      <c r="B420" s="11">
        <v>557</v>
      </c>
      <c r="C420" t="s">
        <v>133</v>
      </c>
    </row>
    <row r="421" spans="1:3" x14ac:dyDescent="0.25">
      <c r="A421">
        <v>180008</v>
      </c>
      <c r="B421" s="11">
        <v>658</v>
      </c>
      <c r="C421" t="s">
        <v>134</v>
      </c>
    </row>
    <row r="422" spans="1:3" x14ac:dyDescent="0.25">
      <c r="A422">
        <v>180009</v>
      </c>
      <c r="B422" s="11">
        <v>605</v>
      </c>
      <c r="C422" t="s">
        <v>135</v>
      </c>
    </row>
    <row r="423" spans="1:3" x14ac:dyDescent="0.25">
      <c r="A423">
        <v>180010</v>
      </c>
      <c r="B423" s="11">
        <v>566</v>
      </c>
      <c r="C423" t="s">
        <v>136</v>
      </c>
    </row>
    <row r="424" spans="1:3" x14ac:dyDescent="0.25">
      <c r="A424">
        <v>180011</v>
      </c>
      <c r="B424" s="11">
        <v>538</v>
      </c>
      <c r="C424" t="s">
        <v>137</v>
      </c>
    </row>
    <row r="425" spans="1:3" x14ac:dyDescent="0.25">
      <c r="A425">
        <v>180012</v>
      </c>
      <c r="B425" s="11">
        <v>663</v>
      </c>
      <c r="C425" t="s">
        <v>138</v>
      </c>
    </row>
    <row r="426" spans="1:3" x14ac:dyDescent="0.25">
      <c r="A426">
        <v>180013</v>
      </c>
      <c r="B426" s="11">
        <v>654</v>
      </c>
      <c r="C426" t="s">
        <v>139</v>
      </c>
    </row>
    <row r="427" spans="1:3" x14ac:dyDescent="0.25">
      <c r="A427">
        <v>180014</v>
      </c>
      <c r="B427" s="11">
        <v>749</v>
      </c>
      <c r="C427" t="s">
        <v>140</v>
      </c>
    </row>
    <row r="428" spans="1:3" x14ac:dyDescent="0.25">
      <c r="A428">
        <v>180015</v>
      </c>
      <c r="B428" s="11">
        <v>619</v>
      </c>
      <c r="C428" t="s">
        <v>141</v>
      </c>
    </row>
    <row r="429" spans="1:3" x14ac:dyDescent="0.25">
      <c r="A429">
        <v>180016</v>
      </c>
      <c r="B429" s="11">
        <v>379</v>
      </c>
      <c r="C429" t="s">
        <v>142</v>
      </c>
    </row>
    <row r="430" spans="1:3" x14ac:dyDescent="0.25">
      <c r="A430">
        <v>180017</v>
      </c>
      <c r="B430" s="11">
        <v>594</v>
      </c>
      <c r="C430" t="s">
        <v>143</v>
      </c>
    </row>
    <row r="431" spans="1:3" x14ac:dyDescent="0.25">
      <c r="A431">
        <v>180018</v>
      </c>
      <c r="B431" s="11">
        <v>475</v>
      </c>
      <c r="C431" t="s">
        <v>144</v>
      </c>
    </row>
    <row r="432" spans="1:3" x14ac:dyDescent="0.25">
      <c r="A432">
        <v>190001</v>
      </c>
      <c r="B432" s="11">
        <v>506</v>
      </c>
      <c r="C432" t="s">
        <v>145</v>
      </c>
    </row>
    <row r="433" spans="1:3" x14ac:dyDescent="0.25">
      <c r="A433">
        <v>190002</v>
      </c>
      <c r="B433" s="11">
        <v>360</v>
      </c>
      <c r="C433" t="s">
        <v>146</v>
      </c>
    </row>
    <row r="434" spans="1:3" x14ac:dyDescent="0.25">
      <c r="A434">
        <v>190003</v>
      </c>
      <c r="B434" s="11">
        <v>456</v>
      </c>
      <c r="C434" t="s">
        <v>147</v>
      </c>
    </row>
    <row r="435" spans="1:3" x14ac:dyDescent="0.25">
      <c r="A435">
        <v>190004</v>
      </c>
      <c r="B435" s="11">
        <v>520</v>
      </c>
      <c r="C435" t="s">
        <v>148</v>
      </c>
    </row>
    <row r="436" spans="1:3" x14ac:dyDescent="0.25">
      <c r="A436">
        <v>190005</v>
      </c>
      <c r="B436" s="11">
        <v>499</v>
      </c>
      <c r="C436" t="s">
        <v>149</v>
      </c>
    </row>
    <row r="437" spans="1:3" x14ac:dyDescent="0.25">
      <c r="A437">
        <v>190006</v>
      </c>
      <c r="B437" s="11">
        <v>370</v>
      </c>
      <c r="C437" t="s">
        <v>150</v>
      </c>
    </row>
    <row r="438" spans="1:3" x14ac:dyDescent="0.25">
      <c r="A438">
        <v>190007</v>
      </c>
      <c r="B438" s="11">
        <v>395</v>
      </c>
      <c r="C438" t="s">
        <v>151</v>
      </c>
    </row>
    <row r="439" spans="1:3" x14ac:dyDescent="0.25">
      <c r="A439">
        <v>190008</v>
      </c>
      <c r="B439" s="11">
        <v>349</v>
      </c>
      <c r="C439" t="s">
        <v>152</v>
      </c>
    </row>
    <row r="440" spans="1:3" x14ac:dyDescent="0.25">
      <c r="A440">
        <v>190009</v>
      </c>
      <c r="B440" s="11">
        <v>645</v>
      </c>
      <c r="C440" t="s">
        <v>153</v>
      </c>
    </row>
    <row r="441" spans="1:3" x14ac:dyDescent="0.25">
      <c r="A441">
        <v>190010</v>
      </c>
      <c r="B441" s="11">
        <v>203</v>
      </c>
      <c r="C441" t="s">
        <v>154</v>
      </c>
    </row>
    <row r="442" spans="1:3" x14ac:dyDescent="0.25">
      <c r="A442">
        <v>190011</v>
      </c>
      <c r="B442" s="11">
        <v>513</v>
      </c>
      <c r="C442" t="s">
        <v>155</v>
      </c>
    </row>
    <row r="443" spans="1:3" x14ac:dyDescent="0.25">
      <c r="A443">
        <v>190012</v>
      </c>
      <c r="B443" s="11">
        <v>242</v>
      </c>
      <c r="C443" t="s">
        <v>156</v>
      </c>
    </row>
    <row r="444" spans="1:3" x14ac:dyDescent="0.25">
      <c r="A444">
        <v>190013</v>
      </c>
      <c r="B444" s="11">
        <v>481</v>
      </c>
      <c r="C444" t="s">
        <v>157</v>
      </c>
    </row>
    <row r="445" spans="1:3" x14ac:dyDescent="0.25">
      <c r="A445">
        <v>190014</v>
      </c>
      <c r="B445" s="11">
        <v>389</v>
      </c>
      <c r="C445" t="s">
        <v>158</v>
      </c>
    </row>
    <row r="446" spans="1:3" x14ac:dyDescent="0.25">
      <c r="A446">
        <v>190015</v>
      </c>
      <c r="B446" s="11">
        <v>386</v>
      </c>
      <c r="C446" t="s">
        <v>159</v>
      </c>
    </row>
    <row r="447" spans="1:3" x14ac:dyDescent="0.25">
      <c r="A447">
        <v>190016</v>
      </c>
      <c r="B447" s="11">
        <v>309</v>
      </c>
      <c r="C447" t="s">
        <v>160</v>
      </c>
    </row>
    <row r="448" spans="1:3" x14ac:dyDescent="0.25">
      <c r="A448">
        <v>190017</v>
      </c>
      <c r="B448" s="11">
        <v>462</v>
      </c>
      <c r="C448" t="s">
        <v>161</v>
      </c>
    </row>
    <row r="449" spans="1:3" x14ac:dyDescent="0.25">
      <c r="A449">
        <v>190018</v>
      </c>
      <c r="B449" s="11">
        <v>442</v>
      </c>
      <c r="C449" t="s">
        <v>162</v>
      </c>
    </row>
    <row r="450" spans="1:3" x14ac:dyDescent="0.25">
      <c r="A450">
        <v>190019</v>
      </c>
      <c r="B450" s="11">
        <v>670</v>
      </c>
      <c r="C450" t="s">
        <v>163</v>
      </c>
    </row>
    <row r="451" spans="1:3" x14ac:dyDescent="0.25">
      <c r="A451">
        <v>190020</v>
      </c>
      <c r="B451" s="11">
        <v>640</v>
      </c>
      <c r="C451" t="s">
        <v>164</v>
      </c>
    </row>
    <row r="452" spans="1:3" x14ac:dyDescent="0.25">
      <c r="A452">
        <v>190021</v>
      </c>
      <c r="B452" s="11">
        <v>493</v>
      </c>
      <c r="C452" t="s">
        <v>165</v>
      </c>
    </row>
    <row r="453" spans="1:3" x14ac:dyDescent="0.25">
      <c r="A453">
        <v>190022</v>
      </c>
      <c r="B453" s="11">
        <v>378</v>
      </c>
      <c r="C453" t="s">
        <v>166</v>
      </c>
    </row>
    <row r="454" spans="1:3" x14ac:dyDescent="0.25">
      <c r="A454">
        <v>190023</v>
      </c>
      <c r="B454" s="11">
        <v>416</v>
      </c>
      <c r="C454" t="s">
        <v>167</v>
      </c>
    </row>
    <row r="455" spans="1:3" x14ac:dyDescent="0.25">
      <c r="A455">
        <v>190024</v>
      </c>
      <c r="B455" s="11">
        <v>244</v>
      </c>
      <c r="C455" t="s">
        <v>168</v>
      </c>
    </row>
    <row r="456" spans="1:3" x14ac:dyDescent="0.25">
      <c r="A456">
        <v>190025</v>
      </c>
      <c r="B456" s="11">
        <v>174</v>
      </c>
      <c r="C456" t="s">
        <v>169</v>
      </c>
    </row>
    <row r="457" spans="1:3" x14ac:dyDescent="0.25">
      <c r="A457">
        <v>190026</v>
      </c>
      <c r="B457" s="11">
        <v>282</v>
      </c>
      <c r="C457" t="s">
        <v>170</v>
      </c>
    </row>
    <row r="458" spans="1:3" x14ac:dyDescent="0.25">
      <c r="A458">
        <v>190027</v>
      </c>
      <c r="B458" s="11">
        <v>562</v>
      </c>
      <c r="C458" t="s">
        <v>171</v>
      </c>
    </row>
    <row r="459" spans="1:3" x14ac:dyDescent="0.25">
      <c r="A459">
        <v>190028</v>
      </c>
      <c r="B459" s="11">
        <v>475</v>
      </c>
      <c r="C459" t="s">
        <v>172</v>
      </c>
    </row>
    <row r="460" spans="1:3" x14ac:dyDescent="0.25">
      <c r="A460">
        <v>190029</v>
      </c>
      <c r="B460" s="11">
        <v>254</v>
      </c>
      <c r="C460" t="s">
        <v>173</v>
      </c>
    </row>
    <row r="461" spans="1:3" x14ac:dyDescent="0.25">
      <c r="A461">
        <v>190030</v>
      </c>
      <c r="B461" s="11">
        <v>307</v>
      </c>
      <c r="C461" t="s">
        <v>174</v>
      </c>
    </row>
    <row r="462" spans="1:3" x14ac:dyDescent="0.25">
      <c r="A462">
        <v>190031</v>
      </c>
      <c r="B462" s="11">
        <v>555</v>
      </c>
      <c r="C462" t="s">
        <v>175</v>
      </c>
    </row>
    <row r="463" spans="1:3" x14ac:dyDescent="0.25">
      <c r="A463">
        <v>190032</v>
      </c>
      <c r="B463" s="11">
        <v>96</v>
      </c>
      <c r="C463" t="s">
        <v>176</v>
      </c>
    </row>
    <row r="464" spans="1:3" x14ac:dyDescent="0.25">
      <c r="A464">
        <v>190033</v>
      </c>
      <c r="B464" s="11">
        <v>519</v>
      </c>
      <c r="C464" t="s">
        <v>177</v>
      </c>
    </row>
    <row r="465" spans="1:3" x14ac:dyDescent="0.25">
      <c r="A465">
        <v>190034</v>
      </c>
      <c r="B465" s="11">
        <v>322</v>
      </c>
      <c r="C465" t="s">
        <v>178</v>
      </c>
    </row>
    <row r="466" spans="1:3" x14ac:dyDescent="0.25">
      <c r="A466">
        <v>190035</v>
      </c>
      <c r="B466" s="11">
        <v>264</v>
      </c>
      <c r="C466" t="s">
        <v>179</v>
      </c>
    </row>
    <row r="467" spans="1:3" x14ac:dyDescent="0.25">
      <c r="A467">
        <v>190036</v>
      </c>
      <c r="B467" s="11">
        <v>402</v>
      </c>
      <c r="C467" t="s">
        <v>180</v>
      </c>
    </row>
    <row r="468" spans="1:3" x14ac:dyDescent="0.25">
      <c r="A468">
        <v>190037</v>
      </c>
      <c r="B468" s="11">
        <v>237</v>
      </c>
      <c r="C468" t="s">
        <v>181</v>
      </c>
    </row>
    <row r="469" spans="1:3" x14ac:dyDescent="0.25">
      <c r="A469">
        <v>190038</v>
      </c>
      <c r="B469" s="11">
        <v>601</v>
      </c>
      <c r="C469" t="s">
        <v>182</v>
      </c>
    </row>
    <row r="470" spans="1:3" x14ac:dyDescent="0.25">
      <c r="A470">
        <v>190039</v>
      </c>
      <c r="B470" s="11">
        <v>351</v>
      </c>
      <c r="C470" t="s">
        <v>183</v>
      </c>
    </row>
    <row r="471" spans="1:3" x14ac:dyDescent="0.25">
      <c r="A471">
        <v>190040</v>
      </c>
      <c r="B471" s="11">
        <v>258</v>
      </c>
      <c r="C471" t="s">
        <v>184</v>
      </c>
    </row>
    <row r="472" spans="1:3" x14ac:dyDescent="0.25">
      <c r="A472">
        <v>190041</v>
      </c>
      <c r="B472" s="11">
        <v>151</v>
      </c>
      <c r="C472" t="s">
        <v>185</v>
      </c>
    </row>
    <row r="473" spans="1:3" x14ac:dyDescent="0.25">
      <c r="A473">
        <v>190042</v>
      </c>
      <c r="B473" s="11">
        <v>334</v>
      </c>
      <c r="C473" t="s">
        <v>186</v>
      </c>
    </row>
    <row r="474" spans="1:3" x14ac:dyDescent="0.25">
      <c r="A474">
        <v>190043</v>
      </c>
      <c r="B474" s="11">
        <v>314</v>
      </c>
      <c r="C474" t="s">
        <v>187</v>
      </c>
    </row>
    <row r="475" spans="1:3" x14ac:dyDescent="0.25">
      <c r="A475">
        <v>200001</v>
      </c>
      <c r="B475" s="11">
        <v>209</v>
      </c>
      <c r="C475" t="s">
        <v>188</v>
      </c>
    </row>
    <row r="476" spans="1:3" x14ac:dyDescent="0.25">
      <c r="A476">
        <v>200002</v>
      </c>
      <c r="B476" s="11">
        <v>361</v>
      </c>
      <c r="C476" t="s">
        <v>189</v>
      </c>
    </row>
    <row r="477" spans="1:3" x14ac:dyDescent="0.25">
      <c r="A477">
        <v>200003</v>
      </c>
      <c r="B477" s="11">
        <v>211</v>
      </c>
      <c r="C477" t="s">
        <v>190</v>
      </c>
    </row>
    <row r="478" spans="1:3" x14ac:dyDescent="0.25">
      <c r="A478">
        <v>200004</v>
      </c>
      <c r="B478" s="11">
        <v>222</v>
      </c>
      <c r="C478" t="s">
        <v>191</v>
      </c>
    </row>
    <row r="479" spans="1:3" x14ac:dyDescent="0.25">
      <c r="A479">
        <v>200005</v>
      </c>
      <c r="B479" s="11">
        <v>315</v>
      </c>
      <c r="C479" t="s">
        <v>192</v>
      </c>
    </row>
    <row r="480" spans="1:3" x14ac:dyDescent="0.25">
      <c r="A480">
        <v>200006</v>
      </c>
      <c r="B480" s="11">
        <v>305</v>
      </c>
      <c r="C480" t="s">
        <v>193</v>
      </c>
    </row>
    <row r="481" spans="1:3" x14ac:dyDescent="0.25">
      <c r="A481">
        <v>200007</v>
      </c>
      <c r="B481" s="11">
        <v>236</v>
      </c>
      <c r="C481" t="s">
        <v>194</v>
      </c>
    </row>
    <row r="482" spans="1:3" x14ac:dyDescent="0.25">
      <c r="A482">
        <v>200008</v>
      </c>
      <c r="B482" s="11">
        <v>409</v>
      </c>
      <c r="C482" t="s">
        <v>195</v>
      </c>
    </row>
    <row r="483" spans="1:3" x14ac:dyDescent="0.25">
      <c r="A483">
        <v>200009</v>
      </c>
      <c r="B483" s="11">
        <v>369</v>
      </c>
      <c r="C483" t="s">
        <v>196</v>
      </c>
    </row>
    <row r="484" spans="1:3" x14ac:dyDescent="0.25">
      <c r="A484">
        <v>200010</v>
      </c>
      <c r="B484" s="11">
        <v>263</v>
      </c>
      <c r="C484" t="s">
        <v>197</v>
      </c>
    </row>
    <row r="485" spans="1:3" x14ac:dyDescent="0.25">
      <c r="A485">
        <v>200011</v>
      </c>
      <c r="B485" s="11">
        <v>240</v>
      </c>
      <c r="C485" t="s">
        <v>198</v>
      </c>
    </row>
    <row r="486" spans="1:3" x14ac:dyDescent="0.25">
      <c r="A486">
        <v>200012</v>
      </c>
      <c r="B486" s="11">
        <v>243</v>
      </c>
      <c r="C486" t="s">
        <v>199</v>
      </c>
    </row>
    <row r="487" spans="1:3" x14ac:dyDescent="0.25">
      <c r="A487">
        <v>200013</v>
      </c>
      <c r="B487" s="11">
        <v>177</v>
      </c>
      <c r="C487" t="s">
        <v>200</v>
      </c>
    </row>
    <row r="488" spans="1:3" x14ac:dyDescent="0.25">
      <c r="A488">
        <v>200014</v>
      </c>
      <c r="B488" s="11">
        <v>170</v>
      </c>
      <c r="C488" t="s">
        <v>201</v>
      </c>
    </row>
    <row r="489" spans="1:3" x14ac:dyDescent="0.25">
      <c r="A489">
        <v>200015</v>
      </c>
      <c r="B489" s="11">
        <v>288</v>
      </c>
      <c r="C489" t="s">
        <v>202</v>
      </c>
    </row>
    <row r="490" spans="1:3" x14ac:dyDescent="0.25">
      <c r="A490">
        <v>200016</v>
      </c>
      <c r="B490" s="11">
        <v>205</v>
      </c>
      <c r="C490" t="s">
        <v>203</v>
      </c>
    </row>
    <row r="491" spans="1:3" x14ac:dyDescent="0.25">
      <c r="A491">
        <v>200017</v>
      </c>
      <c r="B491" s="11">
        <v>199</v>
      </c>
      <c r="C491" t="s">
        <v>204</v>
      </c>
    </row>
    <row r="492" spans="1:3" x14ac:dyDescent="0.25">
      <c r="A492">
        <v>200018</v>
      </c>
      <c r="B492" s="11">
        <v>189</v>
      </c>
      <c r="C492" t="s">
        <v>205</v>
      </c>
    </row>
    <row r="493" spans="1:3" x14ac:dyDescent="0.25">
      <c r="A493">
        <v>200019</v>
      </c>
      <c r="B493" s="11">
        <v>164</v>
      </c>
      <c r="C493" t="s">
        <v>206</v>
      </c>
    </row>
    <row r="494" spans="1:3" x14ac:dyDescent="0.25">
      <c r="A494">
        <v>200020</v>
      </c>
      <c r="B494" s="11">
        <v>442</v>
      </c>
      <c r="C494" t="s">
        <v>207</v>
      </c>
    </row>
    <row r="495" spans="1:3" x14ac:dyDescent="0.25">
      <c r="A495">
        <v>200021</v>
      </c>
      <c r="B495" s="11">
        <v>172</v>
      </c>
      <c r="C495" t="s">
        <v>208</v>
      </c>
    </row>
    <row r="496" spans="1:3" x14ac:dyDescent="0.25">
      <c r="A496">
        <v>200022</v>
      </c>
      <c r="B496" s="11">
        <v>115</v>
      </c>
      <c r="C496" t="s">
        <v>209</v>
      </c>
    </row>
    <row r="497" spans="1:3" x14ac:dyDescent="0.25">
      <c r="A497">
        <v>200023</v>
      </c>
      <c r="B497" s="11">
        <v>93</v>
      </c>
      <c r="C497" t="s">
        <v>210</v>
      </c>
    </row>
    <row r="498" spans="1:3" x14ac:dyDescent="0.25">
      <c r="A498">
        <v>200024</v>
      </c>
      <c r="B498" s="11">
        <v>278</v>
      </c>
      <c r="C498" t="s">
        <v>211</v>
      </c>
    </row>
    <row r="499" spans="1:3" x14ac:dyDescent="0.25">
      <c r="A499">
        <v>200025</v>
      </c>
      <c r="B499" s="11">
        <v>1</v>
      </c>
      <c r="C499" t="s">
        <v>212</v>
      </c>
    </row>
    <row r="500" spans="1:3" x14ac:dyDescent="0.25">
      <c r="A500">
        <v>200026</v>
      </c>
      <c r="B500" s="11">
        <v>165</v>
      </c>
      <c r="C500" t="s">
        <v>213</v>
      </c>
    </row>
    <row r="501" spans="1:3" x14ac:dyDescent="0.25">
      <c r="A501">
        <v>200027</v>
      </c>
      <c r="B501" s="11">
        <v>268</v>
      </c>
      <c r="C501" t="s">
        <v>214</v>
      </c>
    </row>
    <row r="502" spans="1:3" x14ac:dyDescent="0.25">
      <c r="A502">
        <v>200028</v>
      </c>
      <c r="B502" s="11">
        <v>240</v>
      </c>
      <c r="C502" t="s">
        <v>215</v>
      </c>
    </row>
    <row r="503" spans="1:3" x14ac:dyDescent="0.25">
      <c r="A503">
        <v>200029</v>
      </c>
      <c r="B503" s="11">
        <v>372</v>
      </c>
      <c r="C503" t="s">
        <v>216</v>
      </c>
    </row>
    <row r="504" spans="1:3" x14ac:dyDescent="0.25">
      <c r="A504">
        <v>200030</v>
      </c>
      <c r="B504" s="11">
        <v>130</v>
      </c>
      <c r="C504" t="s">
        <v>217</v>
      </c>
    </row>
    <row r="505" spans="1:3" x14ac:dyDescent="0.25">
      <c r="A505">
        <v>200031</v>
      </c>
      <c r="B505" s="11">
        <v>111</v>
      </c>
      <c r="C505" t="s">
        <v>218</v>
      </c>
    </row>
    <row r="506" spans="1:3" x14ac:dyDescent="0.25">
      <c r="A506">
        <v>200032</v>
      </c>
      <c r="B506" s="11">
        <v>374</v>
      </c>
      <c r="C506" t="s">
        <v>219</v>
      </c>
    </row>
    <row r="507" spans="1:3" x14ac:dyDescent="0.25">
      <c r="A507">
        <v>200033</v>
      </c>
      <c r="B507" s="11">
        <v>281</v>
      </c>
      <c r="C507" t="s">
        <v>220</v>
      </c>
    </row>
    <row r="508" spans="1:3" x14ac:dyDescent="0.25">
      <c r="A508">
        <v>200034</v>
      </c>
      <c r="B508" s="11">
        <v>224</v>
      </c>
      <c r="C508" t="s">
        <v>221</v>
      </c>
    </row>
    <row r="509" spans="1:3" x14ac:dyDescent="0.25">
      <c r="A509">
        <v>200035</v>
      </c>
      <c r="B509" s="11">
        <v>200</v>
      </c>
      <c r="C509" t="s">
        <v>222</v>
      </c>
    </row>
    <row r="510" spans="1:3" x14ac:dyDescent="0.25">
      <c r="A510">
        <v>200036</v>
      </c>
      <c r="B510" s="11">
        <v>232</v>
      </c>
      <c r="C510" t="s">
        <v>223</v>
      </c>
    </row>
    <row r="511" spans="1:3" x14ac:dyDescent="0.25">
      <c r="A511">
        <v>200037</v>
      </c>
      <c r="B511" s="11">
        <v>236</v>
      </c>
      <c r="C511" t="s">
        <v>224</v>
      </c>
    </row>
    <row r="512" spans="1:3" x14ac:dyDescent="0.25">
      <c r="A512">
        <v>200038</v>
      </c>
      <c r="B512" s="11">
        <v>270</v>
      </c>
      <c r="C512" t="s">
        <v>225</v>
      </c>
    </row>
    <row r="513" spans="1:3" x14ac:dyDescent="0.25">
      <c r="A513">
        <v>200039</v>
      </c>
      <c r="B513" s="11">
        <v>429</v>
      </c>
      <c r="C513" t="s">
        <v>226</v>
      </c>
    </row>
    <row r="514" spans="1:3" x14ac:dyDescent="0.25">
      <c r="A514">
        <v>200040</v>
      </c>
      <c r="B514" s="11">
        <v>287</v>
      </c>
      <c r="C514" t="s">
        <v>227</v>
      </c>
    </row>
    <row r="515" spans="1:3" x14ac:dyDescent="0.25">
      <c r="A515">
        <v>200041</v>
      </c>
      <c r="B515" s="11">
        <v>309</v>
      </c>
      <c r="C515" t="s">
        <v>228</v>
      </c>
    </row>
    <row r="516" spans="1:3" x14ac:dyDescent="0.25">
      <c r="A516">
        <v>200042</v>
      </c>
      <c r="B516" s="11">
        <v>296</v>
      </c>
      <c r="C516" t="s">
        <v>229</v>
      </c>
    </row>
    <row r="517" spans="1:3" x14ac:dyDescent="0.25">
      <c r="A517">
        <v>200043</v>
      </c>
      <c r="B517" s="11">
        <v>434</v>
      </c>
      <c r="C517" t="s">
        <v>230</v>
      </c>
    </row>
    <row r="518" spans="1:3" x14ac:dyDescent="0.25">
      <c r="A518">
        <v>200044</v>
      </c>
      <c r="B518" s="11">
        <v>26</v>
      </c>
      <c r="C518" t="s">
        <v>231</v>
      </c>
    </row>
    <row r="519" spans="1:3" x14ac:dyDescent="0.25">
      <c r="A519">
        <v>200045</v>
      </c>
      <c r="B519" s="11">
        <v>426</v>
      </c>
      <c r="C519" t="s">
        <v>232</v>
      </c>
    </row>
    <row r="520" spans="1:3" x14ac:dyDescent="0.25">
      <c r="A520">
        <v>200046</v>
      </c>
      <c r="B520" s="11">
        <v>316</v>
      </c>
      <c r="C520" t="s">
        <v>233</v>
      </c>
    </row>
    <row r="521" spans="1:3" x14ac:dyDescent="0.25">
      <c r="A521">
        <v>200047</v>
      </c>
      <c r="B521" s="11">
        <v>484</v>
      </c>
      <c r="C521" t="s">
        <v>234</v>
      </c>
    </row>
    <row r="522" spans="1:3" x14ac:dyDescent="0.25">
      <c r="A522">
        <v>200048</v>
      </c>
      <c r="B522" s="11">
        <v>372</v>
      </c>
      <c r="C522" t="s">
        <v>235</v>
      </c>
    </row>
    <row r="523" spans="1:3" x14ac:dyDescent="0.25">
      <c r="A523">
        <v>200049</v>
      </c>
      <c r="B523" s="11">
        <v>248</v>
      </c>
      <c r="C523" t="s">
        <v>236</v>
      </c>
    </row>
    <row r="524" spans="1:3" x14ac:dyDescent="0.25">
      <c r="A524">
        <v>200050</v>
      </c>
      <c r="B524" s="11">
        <v>183</v>
      </c>
      <c r="C524" t="s">
        <v>237</v>
      </c>
    </row>
    <row r="525" spans="1:3" x14ac:dyDescent="0.25">
      <c r="A525">
        <v>200051</v>
      </c>
      <c r="B525" s="11">
        <v>100</v>
      </c>
      <c r="C525" t="s">
        <v>238</v>
      </c>
    </row>
    <row r="526" spans="1:3" x14ac:dyDescent="0.25">
      <c r="A526">
        <v>200052</v>
      </c>
      <c r="B526" s="11">
        <v>120</v>
      </c>
      <c r="C526" t="s">
        <v>239</v>
      </c>
    </row>
    <row r="527" spans="1:3" x14ac:dyDescent="0.25">
      <c r="A527">
        <v>200053</v>
      </c>
      <c r="B527" s="11">
        <v>249</v>
      </c>
      <c r="C527" t="s">
        <v>240</v>
      </c>
    </row>
    <row r="528" spans="1:3" x14ac:dyDescent="0.25">
      <c r="A528">
        <v>200054</v>
      </c>
      <c r="B528" s="11">
        <v>149</v>
      </c>
      <c r="C528" t="s">
        <v>241</v>
      </c>
    </row>
    <row r="529" spans="1:3" x14ac:dyDescent="0.25">
      <c r="A529">
        <v>200055</v>
      </c>
      <c r="B529" s="11">
        <v>131</v>
      </c>
      <c r="C529" t="s">
        <v>242</v>
      </c>
    </row>
    <row r="530" spans="1:3" x14ac:dyDescent="0.25">
      <c r="A530">
        <v>200056</v>
      </c>
      <c r="B530" s="11">
        <v>186</v>
      </c>
      <c r="C530" t="s">
        <v>243</v>
      </c>
    </row>
    <row r="531" spans="1:3" x14ac:dyDescent="0.25">
      <c r="A531">
        <v>200057</v>
      </c>
      <c r="B531" s="11">
        <v>22</v>
      </c>
      <c r="C531" t="s">
        <v>244</v>
      </c>
    </row>
    <row r="532" spans="1:3" x14ac:dyDescent="0.25">
      <c r="A532">
        <v>200058</v>
      </c>
      <c r="B532" s="11">
        <v>30</v>
      </c>
      <c r="C532" t="s">
        <v>245</v>
      </c>
    </row>
    <row r="533" spans="1:3" x14ac:dyDescent="0.25">
      <c r="A533">
        <v>200059</v>
      </c>
      <c r="B533" s="11">
        <v>11</v>
      </c>
      <c r="C533" t="s">
        <v>246</v>
      </c>
    </row>
    <row r="534" spans="1:3" x14ac:dyDescent="0.25">
      <c r="A534">
        <v>200060</v>
      </c>
      <c r="B534" s="11">
        <v>22</v>
      </c>
      <c r="C534" t="s">
        <v>247</v>
      </c>
    </row>
    <row r="535" spans="1:3" x14ac:dyDescent="0.25">
      <c r="A535">
        <v>200061</v>
      </c>
      <c r="B535" s="11">
        <v>233</v>
      </c>
      <c r="C535" t="s">
        <v>248</v>
      </c>
    </row>
    <row r="536" spans="1:3" x14ac:dyDescent="0.25">
      <c r="A536">
        <v>200062</v>
      </c>
      <c r="B536" s="11">
        <v>97</v>
      </c>
      <c r="C536" t="s">
        <v>249</v>
      </c>
    </row>
    <row r="537" spans="1:3" x14ac:dyDescent="0.25">
      <c r="A537">
        <v>200064</v>
      </c>
      <c r="B537" s="11">
        <v>318</v>
      </c>
      <c r="C537" t="s">
        <v>250</v>
      </c>
    </row>
    <row r="538" spans="1:3" x14ac:dyDescent="0.25">
      <c r="A538">
        <v>200065</v>
      </c>
      <c r="B538" s="11">
        <v>195</v>
      </c>
      <c r="C538" t="s">
        <v>251</v>
      </c>
    </row>
    <row r="539" spans="1:3" x14ac:dyDescent="0.25">
      <c r="A539">
        <v>200066</v>
      </c>
      <c r="B539" s="11">
        <v>27</v>
      </c>
      <c r="C539" t="s">
        <v>252</v>
      </c>
    </row>
    <row r="540" spans="1:3" x14ac:dyDescent="0.25">
      <c r="A540">
        <v>200067</v>
      </c>
      <c r="B540" s="11">
        <v>133</v>
      </c>
      <c r="C540" t="s">
        <v>253</v>
      </c>
    </row>
    <row r="541" spans="1:3" x14ac:dyDescent="0.25">
      <c r="A541">
        <v>200068</v>
      </c>
      <c r="B541" s="11">
        <v>233</v>
      </c>
      <c r="C541" t="s">
        <v>254</v>
      </c>
    </row>
    <row r="542" spans="1:3" x14ac:dyDescent="0.25">
      <c r="A542">
        <v>200069</v>
      </c>
      <c r="B542" s="11">
        <v>206</v>
      </c>
      <c r="C542" t="s">
        <v>255</v>
      </c>
    </row>
    <row r="543" spans="1:3" x14ac:dyDescent="0.25">
      <c r="A543">
        <v>200070</v>
      </c>
      <c r="B543" s="11">
        <v>19</v>
      </c>
      <c r="C543" t="s">
        <v>256</v>
      </c>
    </row>
    <row r="544" spans="1:3" x14ac:dyDescent="0.25">
      <c r="A544">
        <v>200071</v>
      </c>
      <c r="B544" s="11">
        <v>0</v>
      </c>
      <c r="C544" t="s">
        <v>257</v>
      </c>
    </row>
    <row r="545" spans="1:3" x14ac:dyDescent="0.25">
      <c r="A545">
        <v>200072</v>
      </c>
      <c r="B545" s="11">
        <v>3</v>
      </c>
      <c r="C545" t="s">
        <v>258</v>
      </c>
    </row>
    <row r="546" spans="1:3" x14ac:dyDescent="0.25">
      <c r="A546">
        <v>200073</v>
      </c>
      <c r="B546" s="11">
        <v>97</v>
      </c>
      <c r="C546" t="s">
        <v>259</v>
      </c>
    </row>
    <row r="547" spans="1:3" x14ac:dyDescent="0.25">
      <c r="A547">
        <v>200074</v>
      </c>
      <c r="B547" s="11">
        <v>11</v>
      </c>
      <c r="C547" t="s">
        <v>260</v>
      </c>
    </row>
    <row r="548" spans="1:3" x14ac:dyDescent="0.25">
      <c r="A548">
        <v>200076</v>
      </c>
      <c r="B548" s="11">
        <v>202</v>
      </c>
      <c r="C548" t="s">
        <v>261</v>
      </c>
    </row>
    <row r="549" spans="1:3" x14ac:dyDescent="0.25">
      <c r="A549">
        <v>210001</v>
      </c>
      <c r="B549" s="11">
        <v>572</v>
      </c>
      <c r="C549" t="s">
        <v>262</v>
      </c>
    </row>
    <row r="550" spans="1:3" x14ac:dyDescent="0.25">
      <c r="A550">
        <v>210002</v>
      </c>
      <c r="B550" s="11">
        <v>252</v>
      </c>
      <c r="C550" t="s">
        <v>263</v>
      </c>
    </row>
    <row r="551" spans="1:3" x14ac:dyDescent="0.25">
      <c r="A551">
        <v>210003</v>
      </c>
      <c r="B551" s="11">
        <v>342</v>
      </c>
      <c r="C551" t="s">
        <v>264</v>
      </c>
    </row>
    <row r="552" spans="1:3" x14ac:dyDescent="0.25">
      <c r="A552">
        <v>210004</v>
      </c>
      <c r="B552" s="11">
        <v>456</v>
      </c>
      <c r="C552" t="s">
        <v>265</v>
      </c>
    </row>
    <row r="553" spans="1:3" x14ac:dyDescent="0.25">
      <c r="A553">
        <v>210005</v>
      </c>
      <c r="B553" s="11">
        <v>231</v>
      </c>
      <c r="C553" t="s">
        <v>266</v>
      </c>
    </row>
    <row r="554" spans="1:3" x14ac:dyDescent="0.25">
      <c r="A554">
        <v>210006</v>
      </c>
      <c r="B554" s="11">
        <v>304</v>
      </c>
      <c r="C554" t="s">
        <v>267</v>
      </c>
    </row>
    <row r="555" spans="1:3" x14ac:dyDescent="0.25">
      <c r="A555">
        <v>210007</v>
      </c>
      <c r="B555" s="11">
        <v>339</v>
      </c>
      <c r="C555" t="s">
        <v>268</v>
      </c>
    </row>
    <row r="556" spans="1:3" x14ac:dyDescent="0.25">
      <c r="A556">
        <v>210008</v>
      </c>
      <c r="B556" s="11">
        <v>105</v>
      </c>
      <c r="C556" t="s">
        <v>269</v>
      </c>
    </row>
    <row r="557" spans="1:3" x14ac:dyDescent="0.25">
      <c r="A557">
        <v>210009</v>
      </c>
      <c r="B557" s="11">
        <v>407</v>
      </c>
      <c r="C557" t="s">
        <v>270</v>
      </c>
    </row>
    <row r="558" spans="1:3" x14ac:dyDescent="0.25">
      <c r="A558">
        <v>210010</v>
      </c>
      <c r="B558" s="11">
        <v>205</v>
      </c>
      <c r="C558" t="s">
        <v>271</v>
      </c>
    </row>
    <row r="559" spans="1:3" x14ac:dyDescent="0.25">
      <c r="A559">
        <v>210011</v>
      </c>
      <c r="B559" s="11">
        <v>654</v>
      </c>
      <c r="C559" t="s">
        <v>272</v>
      </c>
    </row>
    <row r="560" spans="1:3" x14ac:dyDescent="0.25">
      <c r="A560">
        <v>210012</v>
      </c>
      <c r="B560" s="11">
        <v>41</v>
      </c>
      <c r="C560" t="s">
        <v>273</v>
      </c>
    </row>
    <row r="561" spans="1:3" x14ac:dyDescent="0.25">
      <c r="A561">
        <v>210013</v>
      </c>
      <c r="B561" s="11">
        <v>434</v>
      </c>
      <c r="C561" t="s">
        <v>274</v>
      </c>
    </row>
    <row r="562" spans="1:3" x14ac:dyDescent="0.25">
      <c r="A562">
        <v>210014</v>
      </c>
      <c r="B562" s="11">
        <v>54</v>
      </c>
      <c r="C562" t="s">
        <v>275</v>
      </c>
    </row>
    <row r="563" spans="1:3" x14ac:dyDescent="0.25">
      <c r="A563">
        <v>210015</v>
      </c>
      <c r="B563" s="11">
        <v>340</v>
      </c>
      <c r="C563" t="s">
        <v>276</v>
      </c>
    </row>
    <row r="564" spans="1:3" x14ac:dyDescent="0.25">
      <c r="A564">
        <v>210016</v>
      </c>
      <c r="B564" s="11">
        <v>230</v>
      </c>
      <c r="C564" t="s">
        <v>277</v>
      </c>
    </row>
    <row r="565" spans="1:3" x14ac:dyDescent="0.25">
      <c r="A565">
        <v>210018</v>
      </c>
      <c r="B565" s="11">
        <v>441</v>
      </c>
      <c r="C565" t="s">
        <v>278</v>
      </c>
    </row>
    <row r="566" spans="1:3" x14ac:dyDescent="0.25">
      <c r="A566">
        <v>210019</v>
      </c>
      <c r="B566" s="11">
        <v>517</v>
      </c>
      <c r="C566" t="s">
        <v>279</v>
      </c>
    </row>
    <row r="567" spans="1:3" x14ac:dyDescent="0.25">
      <c r="A567">
        <v>210021</v>
      </c>
      <c r="B567" s="11">
        <v>95</v>
      </c>
      <c r="C567" t="s">
        <v>280</v>
      </c>
    </row>
    <row r="568" spans="1:3" x14ac:dyDescent="0.25">
      <c r="A568">
        <v>210022</v>
      </c>
      <c r="B568" s="11">
        <v>265</v>
      </c>
      <c r="C568" t="s">
        <v>281</v>
      </c>
    </row>
    <row r="569" spans="1:3" x14ac:dyDescent="0.25">
      <c r="A569">
        <v>210023</v>
      </c>
      <c r="B569" s="11">
        <v>312</v>
      </c>
      <c r="C569" t="s">
        <v>282</v>
      </c>
    </row>
    <row r="570" spans="1:3" x14ac:dyDescent="0.25">
      <c r="A570">
        <v>210024</v>
      </c>
      <c r="B570" s="11">
        <v>506</v>
      </c>
      <c r="C570" t="s">
        <v>283</v>
      </c>
    </row>
    <row r="571" spans="1:3" x14ac:dyDescent="0.25">
      <c r="A571">
        <v>210025</v>
      </c>
      <c r="B571" s="11">
        <v>571</v>
      </c>
      <c r="C571" t="s">
        <v>284</v>
      </c>
    </row>
    <row r="572" spans="1:3" x14ac:dyDescent="0.25">
      <c r="A572">
        <v>210026</v>
      </c>
      <c r="B572" s="11">
        <v>311</v>
      </c>
      <c r="C572" t="s">
        <v>285</v>
      </c>
    </row>
    <row r="573" spans="1:3" x14ac:dyDescent="0.25">
      <c r="A573">
        <v>210027</v>
      </c>
      <c r="B573" s="11">
        <v>149</v>
      </c>
      <c r="C573" t="s">
        <v>286</v>
      </c>
    </row>
    <row r="574" spans="1:3" x14ac:dyDescent="0.25">
      <c r="A574">
        <v>210028</v>
      </c>
      <c r="B574" s="11">
        <v>279</v>
      </c>
      <c r="C574" t="s">
        <v>287</v>
      </c>
    </row>
    <row r="575" spans="1:3" x14ac:dyDescent="0.25">
      <c r="A575">
        <v>210029</v>
      </c>
      <c r="B575" s="11">
        <v>510</v>
      </c>
      <c r="C575" t="s">
        <v>288</v>
      </c>
    </row>
    <row r="576" spans="1:3" x14ac:dyDescent="0.25">
      <c r="A576">
        <v>210030</v>
      </c>
      <c r="B576" s="11">
        <v>488</v>
      </c>
      <c r="C576" t="s">
        <v>289</v>
      </c>
    </row>
    <row r="577" spans="1:3" x14ac:dyDescent="0.25">
      <c r="A577">
        <v>210031</v>
      </c>
      <c r="B577" s="11">
        <v>543</v>
      </c>
      <c r="C577" t="s">
        <v>290</v>
      </c>
    </row>
    <row r="578" spans="1:3" x14ac:dyDescent="0.25">
      <c r="A578">
        <v>210032</v>
      </c>
      <c r="B578" s="11">
        <v>410</v>
      </c>
      <c r="C578" t="s">
        <v>291</v>
      </c>
    </row>
    <row r="579" spans="1:3" x14ac:dyDescent="0.25">
      <c r="A579">
        <v>210033</v>
      </c>
      <c r="B579" s="11">
        <v>500</v>
      </c>
      <c r="C579" t="s">
        <v>292</v>
      </c>
    </row>
    <row r="580" spans="1:3" x14ac:dyDescent="0.25">
      <c r="A580">
        <v>210034</v>
      </c>
      <c r="B580" s="11">
        <v>229</v>
      </c>
      <c r="C580" t="s">
        <v>293</v>
      </c>
    </row>
    <row r="581" spans="1:3" x14ac:dyDescent="0.25">
      <c r="A581">
        <v>210035</v>
      </c>
      <c r="B581" s="11">
        <v>546</v>
      </c>
      <c r="C581" t="s">
        <v>294</v>
      </c>
    </row>
    <row r="582" spans="1:3" x14ac:dyDescent="0.25">
      <c r="A582">
        <v>210036</v>
      </c>
      <c r="B582" s="11">
        <v>321</v>
      </c>
      <c r="C582" t="s">
        <v>295</v>
      </c>
    </row>
    <row r="583" spans="1:3" x14ac:dyDescent="0.25">
      <c r="A583">
        <v>210037</v>
      </c>
      <c r="B583" s="11">
        <v>473</v>
      </c>
      <c r="C583" t="s">
        <v>296</v>
      </c>
    </row>
    <row r="584" spans="1:3" x14ac:dyDescent="0.25">
      <c r="A584">
        <v>210038</v>
      </c>
      <c r="B584" s="11">
        <v>575</v>
      </c>
      <c r="C584" t="s">
        <v>297</v>
      </c>
    </row>
    <row r="585" spans="1:3" x14ac:dyDescent="0.25">
      <c r="A585">
        <v>210039</v>
      </c>
      <c r="B585" s="11">
        <v>348</v>
      </c>
      <c r="C585" t="s">
        <v>298</v>
      </c>
    </row>
    <row r="586" spans="1:3" x14ac:dyDescent="0.25">
      <c r="A586">
        <v>210040</v>
      </c>
      <c r="B586" s="11">
        <v>379</v>
      </c>
      <c r="C586" t="s">
        <v>299</v>
      </c>
    </row>
    <row r="587" spans="1:3" x14ac:dyDescent="0.25">
      <c r="A587">
        <v>210041</v>
      </c>
      <c r="B587" s="11">
        <v>482</v>
      </c>
      <c r="C587" t="s">
        <v>300</v>
      </c>
    </row>
    <row r="588" spans="1:3" x14ac:dyDescent="0.25">
      <c r="A588">
        <v>210042</v>
      </c>
      <c r="B588" s="11">
        <v>434</v>
      </c>
      <c r="C588" t="s">
        <v>301</v>
      </c>
    </row>
    <row r="589" spans="1:3" x14ac:dyDescent="0.25">
      <c r="A589">
        <v>210043</v>
      </c>
      <c r="B589" s="11">
        <v>364</v>
      </c>
      <c r="C589" t="s">
        <v>302</v>
      </c>
    </row>
    <row r="590" spans="1:3" x14ac:dyDescent="0.25">
      <c r="A590">
        <v>210044</v>
      </c>
      <c r="B590" s="11">
        <v>661</v>
      </c>
      <c r="C590" t="s">
        <v>303</v>
      </c>
    </row>
    <row r="591" spans="1:3" x14ac:dyDescent="0.25">
      <c r="A591">
        <v>210045</v>
      </c>
      <c r="B591" s="11">
        <v>94</v>
      </c>
      <c r="C591" t="s">
        <v>304</v>
      </c>
    </row>
    <row r="592" spans="1:3" x14ac:dyDescent="0.25">
      <c r="A592">
        <v>210046</v>
      </c>
      <c r="B592" s="11">
        <v>413</v>
      </c>
      <c r="C592" t="s">
        <v>305</v>
      </c>
    </row>
    <row r="593" spans="1:3" x14ac:dyDescent="0.25">
      <c r="A593">
        <v>210047</v>
      </c>
      <c r="B593" s="11">
        <v>519</v>
      </c>
      <c r="C593" t="s">
        <v>306</v>
      </c>
    </row>
    <row r="594" spans="1:3" x14ac:dyDescent="0.25">
      <c r="A594">
        <v>210048</v>
      </c>
      <c r="B594" s="11">
        <v>433</v>
      </c>
      <c r="C594" t="s">
        <v>307</v>
      </c>
    </row>
    <row r="595" spans="1:3" x14ac:dyDescent="0.25">
      <c r="A595">
        <v>210049</v>
      </c>
      <c r="B595" s="11">
        <v>198</v>
      </c>
      <c r="C595" t="s">
        <v>308</v>
      </c>
    </row>
    <row r="596" spans="1:3" x14ac:dyDescent="0.25">
      <c r="A596">
        <v>210050</v>
      </c>
      <c r="B596" s="11">
        <v>208</v>
      </c>
      <c r="C596" t="s">
        <v>309</v>
      </c>
    </row>
    <row r="597" spans="1:3" x14ac:dyDescent="0.25">
      <c r="A597">
        <v>210051</v>
      </c>
      <c r="B597" s="11">
        <v>78</v>
      </c>
      <c r="C597" t="s">
        <v>310</v>
      </c>
    </row>
    <row r="598" spans="1:3" x14ac:dyDescent="0.25">
      <c r="A598">
        <v>210052</v>
      </c>
      <c r="B598" s="11">
        <v>243</v>
      </c>
      <c r="C598" t="s">
        <v>311</v>
      </c>
    </row>
    <row r="599" spans="1:3" x14ac:dyDescent="0.25">
      <c r="A599">
        <v>210053</v>
      </c>
      <c r="B599" s="11">
        <v>205</v>
      </c>
      <c r="C599" t="s">
        <v>312</v>
      </c>
    </row>
    <row r="600" spans="1:3" x14ac:dyDescent="0.25">
      <c r="A600">
        <v>210054</v>
      </c>
      <c r="B600" s="11">
        <v>157</v>
      </c>
      <c r="C600" t="s">
        <v>313</v>
      </c>
    </row>
    <row r="601" spans="1:3" x14ac:dyDescent="0.25">
      <c r="A601">
        <v>210055</v>
      </c>
      <c r="B601" s="11">
        <v>5</v>
      </c>
      <c r="C601" t="s">
        <v>314</v>
      </c>
    </row>
    <row r="602" spans="1:3" x14ac:dyDescent="0.25">
      <c r="A602">
        <v>210056</v>
      </c>
      <c r="B602" s="11">
        <v>63</v>
      </c>
      <c r="C602" t="s">
        <v>315</v>
      </c>
    </row>
    <row r="603" spans="1:3" x14ac:dyDescent="0.25">
      <c r="A603">
        <v>210057</v>
      </c>
      <c r="B603" s="11">
        <v>318</v>
      </c>
      <c r="C603" t="s">
        <v>316</v>
      </c>
    </row>
    <row r="604" spans="1:3" x14ac:dyDescent="0.25">
      <c r="A604">
        <v>210058</v>
      </c>
      <c r="B604" s="11">
        <v>235</v>
      </c>
      <c r="C604" t="s">
        <v>317</v>
      </c>
    </row>
    <row r="605" spans="1:3" x14ac:dyDescent="0.25">
      <c r="A605">
        <v>210059</v>
      </c>
      <c r="B605" s="11">
        <v>331</v>
      </c>
      <c r="C605" t="s">
        <v>318</v>
      </c>
    </row>
    <row r="606" spans="1:3" x14ac:dyDescent="0.25">
      <c r="A606">
        <v>210060</v>
      </c>
      <c r="B606" s="11">
        <v>178</v>
      </c>
      <c r="C606" t="s">
        <v>319</v>
      </c>
    </row>
    <row r="607" spans="1:3" x14ac:dyDescent="0.25">
      <c r="A607">
        <v>210061</v>
      </c>
      <c r="B607" s="11">
        <v>182</v>
      </c>
      <c r="C607" t="s">
        <v>320</v>
      </c>
    </row>
    <row r="608" spans="1:3" x14ac:dyDescent="0.25">
      <c r="A608">
        <v>210063</v>
      </c>
      <c r="B608" s="11">
        <v>312</v>
      </c>
      <c r="C608" t="s">
        <v>321</v>
      </c>
    </row>
    <row r="609" spans="1:3" x14ac:dyDescent="0.25">
      <c r="A609">
        <v>210064</v>
      </c>
      <c r="B609" s="11">
        <v>185</v>
      </c>
      <c r="C609" t="s">
        <v>322</v>
      </c>
    </row>
    <row r="610" spans="1:3" x14ac:dyDescent="0.25">
      <c r="A610">
        <v>210065</v>
      </c>
      <c r="B610" s="11">
        <v>196</v>
      </c>
      <c r="C610" t="s">
        <v>323</v>
      </c>
    </row>
    <row r="611" spans="1:3" x14ac:dyDescent="0.25">
      <c r="A611">
        <v>210066</v>
      </c>
      <c r="B611" s="11">
        <v>73</v>
      </c>
      <c r="C611" t="s">
        <v>324</v>
      </c>
    </row>
    <row r="612" spans="1:3" x14ac:dyDescent="0.25">
      <c r="A612">
        <v>210067</v>
      </c>
      <c r="B612" s="11">
        <v>351</v>
      </c>
      <c r="C612" t="s">
        <v>325</v>
      </c>
    </row>
    <row r="613" spans="1:3" x14ac:dyDescent="0.25">
      <c r="A613">
        <v>210068</v>
      </c>
      <c r="B613" s="11">
        <v>231</v>
      </c>
      <c r="C613" t="s">
        <v>326</v>
      </c>
    </row>
    <row r="614" spans="1:3" x14ac:dyDescent="0.25">
      <c r="A614">
        <v>210069</v>
      </c>
      <c r="B614" s="11">
        <v>454</v>
      </c>
      <c r="C614" t="s">
        <v>327</v>
      </c>
    </row>
    <row r="615" spans="1:3" x14ac:dyDescent="0.25">
      <c r="A615">
        <v>210070</v>
      </c>
      <c r="B615" s="11">
        <v>10</v>
      </c>
      <c r="C615" t="s">
        <v>328</v>
      </c>
    </row>
    <row r="616" spans="1:3" x14ac:dyDescent="0.25">
      <c r="A616">
        <v>210071</v>
      </c>
      <c r="B616" s="11">
        <v>265</v>
      </c>
      <c r="C616" t="s">
        <v>329</v>
      </c>
    </row>
    <row r="617" spans="1:3" x14ac:dyDescent="0.25">
      <c r="A617">
        <v>210072</v>
      </c>
      <c r="B617" s="11">
        <v>124</v>
      </c>
      <c r="C617" t="s">
        <v>330</v>
      </c>
    </row>
    <row r="618" spans="1:3" x14ac:dyDescent="0.25">
      <c r="A618">
        <v>210073</v>
      </c>
      <c r="B618" s="11">
        <v>440</v>
      </c>
      <c r="C618" t="s">
        <v>331</v>
      </c>
    </row>
    <row r="619" spans="1:3" x14ac:dyDescent="0.25">
      <c r="A619">
        <v>210074</v>
      </c>
      <c r="B619" s="11">
        <v>544</v>
      </c>
      <c r="C619" t="s">
        <v>332</v>
      </c>
    </row>
    <row r="620" spans="1:3" x14ac:dyDescent="0.25">
      <c r="A620">
        <v>210075</v>
      </c>
      <c r="B620" s="11">
        <v>38</v>
      </c>
      <c r="C620" t="s">
        <v>333</v>
      </c>
    </row>
    <row r="621" spans="1:3" x14ac:dyDescent="0.25">
      <c r="A621">
        <v>210076</v>
      </c>
      <c r="B621" s="11">
        <v>0</v>
      </c>
      <c r="C621" t="s">
        <v>334</v>
      </c>
    </row>
    <row r="622" spans="1:3" x14ac:dyDescent="0.25">
      <c r="A622">
        <v>210077</v>
      </c>
      <c r="B622" s="11">
        <v>0</v>
      </c>
      <c r="C622" t="s">
        <v>335</v>
      </c>
    </row>
    <row r="623" spans="1:3" x14ac:dyDescent="0.25">
      <c r="A623">
        <v>210078</v>
      </c>
      <c r="B623" s="11">
        <v>190</v>
      </c>
      <c r="C623" t="s">
        <v>336</v>
      </c>
    </row>
    <row r="624" spans="1:3" x14ac:dyDescent="0.25">
      <c r="A624">
        <v>210079</v>
      </c>
      <c r="B624" s="11">
        <v>0</v>
      </c>
      <c r="C624" t="s">
        <v>337</v>
      </c>
    </row>
    <row r="625" spans="1:3" x14ac:dyDescent="0.25">
      <c r="A625">
        <v>220001</v>
      </c>
      <c r="B625" s="11">
        <v>310</v>
      </c>
      <c r="C625" t="s">
        <v>338</v>
      </c>
    </row>
    <row r="626" spans="1:3" x14ac:dyDescent="0.25">
      <c r="A626">
        <v>220002</v>
      </c>
      <c r="B626" s="11">
        <v>257</v>
      </c>
      <c r="C626" t="s">
        <v>339</v>
      </c>
    </row>
    <row r="627" spans="1:3" x14ac:dyDescent="0.25">
      <c r="A627">
        <v>220003</v>
      </c>
      <c r="B627" s="11">
        <v>167</v>
      </c>
      <c r="C627" t="s">
        <v>340</v>
      </c>
    </row>
    <row r="628" spans="1:3" x14ac:dyDescent="0.25">
      <c r="A628">
        <v>220004</v>
      </c>
      <c r="B628" s="11">
        <v>307</v>
      </c>
      <c r="C628" t="s">
        <v>341</v>
      </c>
    </row>
    <row r="629" spans="1:3" x14ac:dyDescent="0.25">
      <c r="A629">
        <v>220005</v>
      </c>
      <c r="B629" s="11">
        <v>317</v>
      </c>
      <c r="C629" t="s">
        <v>342</v>
      </c>
    </row>
    <row r="630" spans="1:3" x14ac:dyDescent="0.25">
      <c r="A630">
        <v>220006</v>
      </c>
      <c r="B630" s="11">
        <v>100</v>
      </c>
      <c r="C630" t="s">
        <v>343</v>
      </c>
    </row>
    <row r="631" spans="1:3" x14ac:dyDescent="0.25">
      <c r="A631">
        <v>220007</v>
      </c>
      <c r="B631" s="11">
        <v>253</v>
      </c>
      <c r="C631" t="s">
        <v>344</v>
      </c>
    </row>
    <row r="632" spans="1:3" x14ac:dyDescent="0.25">
      <c r="A632">
        <v>220008</v>
      </c>
      <c r="B632" s="11">
        <v>257</v>
      </c>
      <c r="C632" t="s">
        <v>345</v>
      </c>
    </row>
    <row r="633" spans="1:3" x14ac:dyDescent="0.25">
      <c r="A633">
        <v>220009</v>
      </c>
      <c r="B633" s="11">
        <v>330</v>
      </c>
      <c r="C633" t="s">
        <v>346</v>
      </c>
    </row>
    <row r="634" spans="1:3" x14ac:dyDescent="0.25">
      <c r="A634">
        <v>220010</v>
      </c>
      <c r="B634" s="11">
        <v>395</v>
      </c>
      <c r="C634" t="s">
        <v>347</v>
      </c>
    </row>
    <row r="635" spans="1:3" x14ac:dyDescent="0.25">
      <c r="A635">
        <v>220011</v>
      </c>
      <c r="B635" s="11">
        <v>434</v>
      </c>
      <c r="C635" t="s">
        <v>348</v>
      </c>
    </row>
    <row r="636" spans="1:3" x14ac:dyDescent="0.25">
      <c r="A636">
        <v>220013</v>
      </c>
      <c r="B636" s="11">
        <v>397</v>
      </c>
      <c r="C636" t="s">
        <v>349</v>
      </c>
    </row>
    <row r="637" spans="1:3" x14ac:dyDescent="0.25">
      <c r="A637">
        <v>220014</v>
      </c>
      <c r="B637" s="11">
        <v>152</v>
      </c>
      <c r="C637" t="s">
        <v>350</v>
      </c>
    </row>
    <row r="638" spans="1:3" x14ac:dyDescent="0.25">
      <c r="A638">
        <v>220015</v>
      </c>
      <c r="B638" s="11">
        <v>235</v>
      </c>
      <c r="C638" t="s">
        <v>351</v>
      </c>
    </row>
    <row r="639" spans="1:3" x14ac:dyDescent="0.25">
      <c r="A639">
        <v>220016</v>
      </c>
      <c r="B639" s="11">
        <v>479</v>
      </c>
      <c r="C639" t="s">
        <v>352</v>
      </c>
    </row>
    <row r="640" spans="1:3" x14ac:dyDescent="0.25">
      <c r="A640">
        <v>220017</v>
      </c>
      <c r="B640" s="11">
        <v>302</v>
      </c>
      <c r="C640" t="s">
        <v>353</v>
      </c>
    </row>
    <row r="641" spans="1:3" x14ac:dyDescent="0.25">
      <c r="A641">
        <v>220018</v>
      </c>
      <c r="B641" s="11">
        <v>147</v>
      </c>
      <c r="C641" t="s">
        <v>354</v>
      </c>
    </row>
    <row r="642" spans="1:3" x14ac:dyDescent="0.25">
      <c r="A642">
        <v>220019</v>
      </c>
      <c r="B642" s="11">
        <v>580</v>
      </c>
      <c r="C642" t="s">
        <v>355</v>
      </c>
    </row>
    <row r="643" spans="1:3" x14ac:dyDescent="0.25">
      <c r="A643">
        <v>220020</v>
      </c>
      <c r="B643" s="11">
        <v>115</v>
      </c>
      <c r="C643" t="s">
        <v>356</v>
      </c>
    </row>
    <row r="644" spans="1:3" x14ac:dyDescent="0.25">
      <c r="A644">
        <v>220021</v>
      </c>
      <c r="B644" s="11">
        <v>315</v>
      </c>
      <c r="C644" t="s">
        <v>357</v>
      </c>
    </row>
    <row r="645" spans="1:3" x14ac:dyDescent="0.25">
      <c r="A645">
        <v>220022</v>
      </c>
      <c r="B645" s="11">
        <v>242</v>
      </c>
      <c r="C645" t="s">
        <v>358</v>
      </c>
    </row>
    <row r="646" spans="1:3" x14ac:dyDescent="0.25">
      <c r="A646">
        <v>220023</v>
      </c>
      <c r="B646" s="11">
        <v>280</v>
      </c>
      <c r="C646" t="s">
        <v>359</v>
      </c>
    </row>
    <row r="647" spans="1:3" x14ac:dyDescent="0.25">
      <c r="A647">
        <v>230001</v>
      </c>
      <c r="B647" s="11">
        <v>597</v>
      </c>
      <c r="C647" t="s">
        <v>360</v>
      </c>
    </row>
    <row r="648" spans="1:3" x14ac:dyDescent="0.25">
      <c r="A648">
        <v>230002</v>
      </c>
      <c r="B648" s="11">
        <v>431</v>
      </c>
      <c r="C648" t="s">
        <v>361</v>
      </c>
    </row>
    <row r="649" spans="1:3" x14ac:dyDescent="0.25">
      <c r="A649">
        <v>230003</v>
      </c>
      <c r="B649" s="11">
        <v>371</v>
      </c>
      <c r="C649" t="s">
        <v>362</v>
      </c>
    </row>
    <row r="650" spans="1:3" x14ac:dyDescent="0.25">
      <c r="A650">
        <v>230004</v>
      </c>
      <c r="B650" s="11">
        <v>424</v>
      </c>
      <c r="C650" t="s">
        <v>363</v>
      </c>
    </row>
    <row r="651" spans="1:3" x14ac:dyDescent="0.25">
      <c r="A651">
        <v>230005</v>
      </c>
      <c r="B651" s="11">
        <v>406</v>
      </c>
      <c r="C651" t="s">
        <v>364</v>
      </c>
    </row>
    <row r="652" spans="1:3" x14ac:dyDescent="0.25">
      <c r="A652">
        <v>230006</v>
      </c>
      <c r="B652" s="11">
        <v>450</v>
      </c>
      <c r="C652" t="s">
        <v>365</v>
      </c>
    </row>
    <row r="653" spans="1:3" x14ac:dyDescent="0.25">
      <c r="A653">
        <v>230007</v>
      </c>
      <c r="B653" s="11">
        <v>547</v>
      </c>
      <c r="C653" t="s">
        <v>366</v>
      </c>
    </row>
    <row r="654" spans="1:3" x14ac:dyDescent="0.25">
      <c r="A654">
        <v>230008</v>
      </c>
      <c r="B654" s="11">
        <v>575</v>
      </c>
      <c r="C654" t="s">
        <v>367</v>
      </c>
    </row>
    <row r="655" spans="1:3" x14ac:dyDescent="0.25">
      <c r="A655">
        <v>230009</v>
      </c>
      <c r="B655" s="11">
        <v>727</v>
      </c>
      <c r="C655" t="s">
        <v>368</v>
      </c>
    </row>
    <row r="656" spans="1:3" x14ac:dyDescent="0.25">
      <c r="A656">
        <v>230010</v>
      </c>
      <c r="B656" s="11">
        <v>464</v>
      </c>
      <c r="C656" t="s">
        <v>369</v>
      </c>
    </row>
    <row r="657" spans="1:3" x14ac:dyDescent="0.25">
      <c r="A657">
        <v>230011</v>
      </c>
      <c r="B657" s="11">
        <v>435</v>
      </c>
      <c r="C657" t="s">
        <v>370</v>
      </c>
    </row>
    <row r="658" spans="1:3" x14ac:dyDescent="0.25">
      <c r="A658">
        <v>230012</v>
      </c>
      <c r="B658" s="11">
        <v>408</v>
      </c>
      <c r="C658" t="s">
        <v>371</v>
      </c>
    </row>
    <row r="659" spans="1:3" x14ac:dyDescent="0.25">
      <c r="A659">
        <v>230013</v>
      </c>
      <c r="B659" s="11">
        <v>521</v>
      </c>
      <c r="C659" t="s">
        <v>372</v>
      </c>
    </row>
    <row r="660" spans="1:3" x14ac:dyDescent="0.25">
      <c r="A660">
        <v>230014</v>
      </c>
      <c r="B660" s="11">
        <v>435</v>
      </c>
      <c r="C660" t="s">
        <v>373</v>
      </c>
    </row>
    <row r="661" spans="1:3" x14ac:dyDescent="0.25">
      <c r="A661">
        <v>240001</v>
      </c>
      <c r="B661" s="11">
        <v>732</v>
      </c>
      <c r="C661" t="s">
        <v>374</v>
      </c>
    </row>
    <row r="662" spans="1:3" x14ac:dyDescent="0.25">
      <c r="A662">
        <v>240002</v>
      </c>
      <c r="B662" s="11">
        <v>805</v>
      </c>
      <c r="C662" t="s">
        <v>375</v>
      </c>
    </row>
    <row r="663" spans="1:3" x14ac:dyDescent="0.25">
      <c r="A663">
        <v>240003</v>
      </c>
      <c r="B663" s="11">
        <v>370</v>
      </c>
      <c r="C663" t="s">
        <v>376</v>
      </c>
    </row>
    <row r="664" spans="1:3" x14ac:dyDescent="0.25">
      <c r="A664">
        <v>240004</v>
      </c>
      <c r="B664" s="11">
        <v>629</v>
      </c>
      <c r="C664" t="s">
        <v>377</v>
      </c>
    </row>
    <row r="665" spans="1:3" x14ac:dyDescent="0.25">
      <c r="A665">
        <v>240005</v>
      </c>
      <c r="B665" s="11">
        <v>596</v>
      </c>
      <c r="C665" t="s">
        <v>378</v>
      </c>
    </row>
    <row r="666" spans="1:3" x14ac:dyDescent="0.25">
      <c r="A666">
        <v>240006</v>
      </c>
      <c r="B666" s="11">
        <v>463</v>
      </c>
      <c r="C666" t="s">
        <v>379</v>
      </c>
    </row>
    <row r="667" spans="1:3" x14ac:dyDescent="0.25">
      <c r="A667">
        <v>240007</v>
      </c>
      <c r="B667" s="11">
        <v>231</v>
      </c>
      <c r="C667" t="s">
        <v>380</v>
      </c>
    </row>
    <row r="668" spans="1:3" x14ac:dyDescent="0.25">
      <c r="A668">
        <v>240008</v>
      </c>
      <c r="B668" s="11">
        <v>78</v>
      </c>
      <c r="C668" t="s">
        <v>381</v>
      </c>
    </row>
    <row r="669" spans="1:3" x14ac:dyDescent="0.25">
      <c r="A669">
        <v>240009</v>
      </c>
      <c r="B669" s="11">
        <v>395</v>
      </c>
      <c r="C669" t="s">
        <v>382</v>
      </c>
    </row>
    <row r="670" spans="1:3" x14ac:dyDescent="0.25">
      <c r="A670">
        <v>240010</v>
      </c>
      <c r="B670" s="11">
        <v>748</v>
      </c>
      <c r="C670" t="s">
        <v>383</v>
      </c>
    </row>
    <row r="671" spans="1:3" x14ac:dyDescent="0.25">
      <c r="A671">
        <v>240011</v>
      </c>
      <c r="B671" s="11">
        <v>293</v>
      </c>
      <c r="C671" t="s">
        <v>384</v>
      </c>
    </row>
    <row r="672" spans="1:3" x14ac:dyDescent="0.25">
      <c r="A672">
        <v>240012</v>
      </c>
      <c r="B672" s="11">
        <v>600</v>
      </c>
      <c r="C672" t="s">
        <v>385</v>
      </c>
    </row>
    <row r="673" spans="1:3" x14ac:dyDescent="0.25">
      <c r="A673">
        <v>240013</v>
      </c>
      <c r="B673" s="11">
        <v>548</v>
      </c>
      <c r="C673" t="s">
        <v>386</v>
      </c>
    </row>
    <row r="674" spans="1:3" x14ac:dyDescent="0.25">
      <c r="A674">
        <v>240014</v>
      </c>
      <c r="B674" s="11">
        <v>515</v>
      </c>
      <c r="C674" t="s">
        <v>387</v>
      </c>
    </row>
    <row r="675" spans="1:3" x14ac:dyDescent="0.25">
      <c r="A675">
        <v>240015</v>
      </c>
      <c r="B675" s="11">
        <v>520</v>
      </c>
      <c r="C675" t="s">
        <v>388</v>
      </c>
    </row>
    <row r="676" spans="1:3" x14ac:dyDescent="0.25">
      <c r="A676">
        <v>240016</v>
      </c>
      <c r="B676" s="11">
        <v>506</v>
      </c>
      <c r="C676" t="s">
        <v>389</v>
      </c>
    </row>
    <row r="677" spans="1:3" x14ac:dyDescent="0.25">
      <c r="A677">
        <v>240017</v>
      </c>
      <c r="B677" s="11">
        <v>223</v>
      </c>
      <c r="C677" t="s">
        <v>390</v>
      </c>
    </row>
    <row r="678" spans="1:3" x14ac:dyDescent="0.25">
      <c r="A678">
        <v>240018</v>
      </c>
      <c r="B678" s="11">
        <v>523</v>
      </c>
      <c r="C678" t="s">
        <v>391</v>
      </c>
    </row>
    <row r="679" spans="1:3" x14ac:dyDescent="0.25">
      <c r="A679">
        <v>240019</v>
      </c>
      <c r="B679" s="11">
        <v>604</v>
      </c>
      <c r="C679" t="s">
        <v>392</v>
      </c>
    </row>
    <row r="680" spans="1:3" x14ac:dyDescent="0.25">
      <c r="A680">
        <v>240020</v>
      </c>
      <c r="B680" s="11">
        <v>622</v>
      </c>
      <c r="C680" t="s">
        <v>393</v>
      </c>
    </row>
    <row r="681" spans="1:3" x14ac:dyDescent="0.25">
      <c r="A681">
        <v>240021</v>
      </c>
      <c r="B681" s="11">
        <v>353</v>
      </c>
      <c r="C681" t="s">
        <v>394</v>
      </c>
    </row>
    <row r="682" spans="1:3" x14ac:dyDescent="0.25">
      <c r="A682">
        <v>240022</v>
      </c>
      <c r="B682" s="11">
        <v>200</v>
      </c>
      <c r="C682" t="s">
        <v>395</v>
      </c>
    </row>
    <row r="683" spans="1:3" x14ac:dyDescent="0.25">
      <c r="A683">
        <v>240023</v>
      </c>
      <c r="B683" s="11">
        <v>362</v>
      </c>
      <c r="C683" t="s">
        <v>396</v>
      </c>
    </row>
    <row r="684" spans="1:3" x14ac:dyDescent="0.25">
      <c r="A684">
        <v>240024</v>
      </c>
      <c r="B684" s="11">
        <v>633</v>
      </c>
      <c r="C684" t="s">
        <v>397</v>
      </c>
    </row>
    <row r="685" spans="1:3" x14ac:dyDescent="0.25">
      <c r="A685">
        <v>240025</v>
      </c>
      <c r="B685" s="11">
        <v>562</v>
      </c>
      <c r="C685" t="s">
        <v>398</v>
      </c>
    </row>
    <row r="686" spans="1:3" x14ac:dyDescent="0.25">
      <c r="A686">
        <v>240026</v>
      </c>
      <c r="B686" s="11">
        <v>292</v>
      </c>
      <c r="C686" t="s">
        <v>399</v>
      </c>
    </row>
    <row r="687" spans="1:3" x14ac:dyDescent="0.25">
      <c r="A687">
        <v>240027</v>
      </c>
      <c r="B687" s="11">
        <v>572</v>
      </c>
      <c r="C687" t="s">
        <v>400</v>
      </c>
    </row>
    <row r="688" spans="1:3" x14ac:dyDescent="0.25">
      <c r="A688">
        <v>240028</v>
      </c>
      <c r="B688" s="11">
        <v>335</v>
      </c>
      <c r="C688" t="s">
        <v>401</v>
      </c>
    </row>
    <row r="689" spans="1:3" x14ac:dyDescent="0.25">
      <c r="A689">
        <v>240029</v>
      </c>
      <c r="B689" s="11">
        <v>495</v>
      </c>
      <c r="C689" t="s">
        <v>402</v>
      </c>
    </row>
    <row r="690" spans="1:3" x14ac:dyDescent="0.25">
      <c r="A690">
        <v>240030</v>
      </c>
      <c r="B690" s="11">
        <v>609</v>
      </c>
      <c r="C690" t="s">
        <v>403</v>
      </c>
    </row>
    <row r="691" spans="1:3" x14ac:dyDescent="0.25">
      <c r="A691">
        <v>240031</v>
      </c>
      <c r="B691" s="11">
        <v>120</v>
      </c>
      <c r="C691" t="s">
        <v>404</v>
      </c>
    </row>
    <row r="692" spans="1:3" x14ac:dyDescent="0.25">
      <c r="A692">
        <v>240032</v>
      </c>
      <c r="B692" s="11">
        <v>101</v>
      </c>
      <c r="C692" t="s">
        <v>405</v>
      </c>
    </row>
    <row r="693" spans="1:3" x14ac:dyDescent="0.25">
      <c r="A693">
        <v>240033</v>
      </c>
      <c r="B693" s="11">
        <v>359</v>
      </c>
      <c r="C693" t="s">
        <v>406</v>
      </c>
    </row>
    <row r="694" spans="1:3" x14ac:dyDescent="0.25">
      <c r="A694">
        <v>240034</v>
      </c>
      <c r="B694" s="11">
        <v>675</v>
      </c>
      <c r="C694" t="s">
        <v>407</v>
      </c>
    </row>
    <row r="695" spans="1:3" x14ac:dyDescent="0.25">
      <c r="A695">
        <v>240035</v>
      </c>
      <c r="B695" s="11">
        <v>184</v>
      </c>
      <c r="C695" t="s">
        <v>408</v>
      </c>
    </row>
    <row r="696" spans="1:3" x14ac:dyDescent="0.25">
      <c r="A696">
        <v>240036</v>
      </c>
      <c r="B696" s="11">
        <v>457</v>
      </c>
      <c r="C696" t="s">
        <v>409</v>
      </c>
    </row>
    <row r="697" spans="1:3" x14ac:dyDescent="0.25">
      <c r="A697">
        <v>240037</v>
      </c>
      <c r="B697" s="11">
        <v>275</v>
      </c>
      <c r="C697" t="s">
        <v>410</v>
      </c>
    </row>
    <row r="698" spans="1:3" x14ac:dyDescent="0.25">
      <c r="A698">
        <v>240038</v>
      </c>
      <c r="B698" s="11">
        <v>247</v>
      </c>
      <c r="C698" t="s">
        <v>411</v>
      </c>
    </row>
    <row r="699" spans="1:3" x14ac:dyDescent="0.25">
      <c r="A699">
        <v>240039</v>
      </c>
      <c r="B699" s="11">
        <v>388</v>
      </c>
      <c r="C699" t="s">
        <v>412</v>
      </c>
    </row>
    <row r="700" spans="1:3" x14ac:dyDescent="0.25">
      <c r="A700">
        <v>240040</v>
      </c>
      <c r="B700" s="11">
        <v>207</v>
      </c>
      <c r="C700" t="s">
        <v>413</v>
      </c>
    </row>
    <row r="701" spans="1:3" x14ac:dyDescent="0.25">
      <c r="A701">
        <v>240041</v>
      </c>
      <c r="B701" s="11">
        <v>507</v>
      </c>
      <c r="C701" t="s">
        <v>414</v>
      </c>
    </row>
    <row r="702" spans="1:3" x14ac:dyDescent="0.25">
      <c r="A702">
        <v>240042</v>
      </c>
      <c r="B702" s="11">
        <v>716</v>
      </c>
      <c r="C702" t="s">
        <v>415</v>
      </c>
    </row>
    <row r="703" spans="1:3" x14ac:dyDescent="0.25">
      <c r="A703">
        <v>240043</v>
      </c>
      <c r="B703" s="11">
        <v>243</v>
      </c>
      <c r="C703" t="s">
        <v>416</v>
      </c>
    </row>
    <row r="704" spans="1:3" x14ac:dyDescent="0.25">
      <c r="A704">
        <v>240044</v>
      </c>
      <c r="B704" s="11">
        <v>1</v>
      </c>
      <c r="C704" t="s">
        <v>973</v>
      </c>
    </row>
    <row r="705" spans="1:3" x14ac:dyDescent="0.25">
      <c r="A705">
        <v>240045</v>
      </c>
      <c r="B705" s="11">
        <v>119</v>
      </c>
      <c r="C705" t="s">
        <v>974</v>
      </c>
    </row>
    <row r="706" spans="1:3" x14ac:dyDescent="0.25">
      <c r="A706">
        <v>240046</v>
      </c>
      <c r="B706" s="11">
        <v>108</v>
      </c>
      <c r="C706" t="s">
        <v>975</v>
      </c>
    </row>
    <row r="707" spans="1:3" x14ac:dyDescent="0.25">
      <c r="A707">
        <v>240047</v>
      </c>
      <c r="B707" s="11">
        <v>32</v>
      </c>
      <c r="C707" t="s">
        <v>1017</v>
      </c>
    </row>
    <row r="708" spans="1:3" x14ac:dyDescent="0.25">
      <c r="A708">
        <v>250101</v>
      </c>
      <c r="B708" s="11">
        <v>384</v>
      </c>
      <c r="C708" t="s">
        <v>417</v>
      </c>
    </row>
    <row r="709" spans="1:3" x14ac:dyDescent="0.25">
      <c r="A709">
        <v>250102</v>
      </c>
      <c r="B709" s="11">
        <v>111</v>
      </c>
      <c r="C709" t="s">
        <v>418</v>
      </c>
    </row>
    <row r="710" spans="1:3" x14ac:dyDescent="0.25">
      <c r="A710">
        <v>250103</v>
      </c>
      <c r="B710" s="11">
        <v>24</v>
      </c>
      <c r="C710" t="s">
        <v>419</v>
      </c>
    </row>
    <row r="711" spans="1:3" x14ac:dyDescent="0.25">
      <c r="A711">
        <v>250104</v>
      </c>
      <c r="B711" s="11">
        <v>24</v>
      </c>
      <c r="C711" t="s">
        <v>420</v>
      </c>
    </row>
    <row r="712" spans="1:3" x14ac:dyDescent="0.25">
      <c r="A712">
        <v>250105</v>
      </c>
      <c r="B712" s="11">
        <v>240</v>
      </c>
      <c r="C712" t="s">
        <v>421</v>
      </c>
    </row>
    <row r="713" spans="1:3" x14ac:dyDescent="0.25">
      <c r="A713">
        <v>250106</v>
      </c>
      <c r="B713" s="11">
        <v>126</v>
      </c>
      <c r="C713" t="s">
        <v>422</v>
      </c>
    </row>
    <row r="714" spans="1:3" x14ac:dyDescent="0.25">
      <c r="A714">
        <v>250107</v>
      </c>
      <c r="B714" s="11">
        <v>209</v>
      </c>
      <c r="C714" t="s">
        <v>423</v>
      </c>
    </row>
    <row r="715" spans="1:3" x14ac:dyDescent="0.25">
      <c r="A715">
        <v>250108</v>
      </c>
      <c r="B715" s="11">
        <v>245</v>
      </c>
      <c r="C715" t="s">
        <v>424</v>
      </c>
    </row>
    <row r="716" spans="1:3" x14ac:dyDescent="0.25">
      <c r="A716">
        <v>250109</v>
      </c>
      <c r="B716" s="11">
        <v>99</v>
      </c>
      <c r="C716" t="s">
        <v>425</v>
      </c>
    </row>
    <row r="717" spans="1:3" x14ac:dyDescent="0.25">
      <c r="A717">
        <v>250110</v>
      </c>
      <c r="B717" s="11">
        <v>169</v>
      </c>
      <c r="C717" t="s">
        <v>426</v>
      </c>
    </row>
    <row r="718" spans="1:3" x14ac:dyDescent="0.25">
      <c r="A718">
        <v>250111</v>
      </c>
      <c r="B718" s="11">
        <v>292</v>
      </c>
      <c r="C718" t="s">
        <v>427</v>
      </c>
    </row>
    <row r="719" spans="1:3" x14ac:dyDescent="0.25">
      <c r="A719">
        <v>250112</v>
      </c>
      <c r="B719" s="11">
        <v>186</v>
      </c>
      <c r="C719" t="s">
        <v>428</v>
      </c>
    </row>
    <row r="720" spans="1:3" x14ac:dyDescent="0.25">
      <c r="A720">
        <v>250118</v>
      </c>
      <c r="B720" s="11">
        <v>195</v>
      </c>
      <c r="C720" t="s">
        <v>429</v>
      </c>
    </row>
    <row r="721" spans="1:3" x14ac:dyDescent="0.25">
      <c r="A721">
        <v>250122</v>
      </c>
      <c r="B721" s="11">
        <v>148</v>
      </c>
      <c r="C721" t="s">
        <v>430</v>
      </c>
    </row>
    <row r="722" spans="1:3" x14ac:dyDescent="0.25">
      <c r="A722">
        <v>250126</v>
      </c>
      <c r="B722" s="11">
        <v>99</v>
      </c>
      <c r="C722" t="s">
        <v>431</v>
      </c>
    </row>
    <row r="723" spans="1:3" x14ac:dyDescent="0.25">
      <c r="A723">
        <v>250201</v>
      </c>
      <c r="B723" s="11">
        <v>286</v>
      </c>
      <c r="C723" t="s">
        <v>432</v>
      </c>
    </row>
    <row r="724" spans="1:3" x14ac:dyDescent="0.25">
      <c r="A724">
        <v>250202</v>
      </c>
      <c r="B724" s="11">
        <v>333</v>
      </c>
      <c r="C724" t="s">
        <v>433</v>
      </c>
    </row>
    <row r="725" spans="1:3" x14ac:dyDescent="0.25">
      <c r="A725">
        <v>250203</v>
      </c>
      <c r="B725" s="11">
        <v>428</v>
      </c>
      <c r="C725" t="s">
        <v>434</v>
      </c>
    </row>
    <row r="726" spans="1:3" x14ac:dyDescent="0.25">
      <c r="A726">
        <v>250204</v>
      </c>
      <c r="B726" s="11">
        <v>175</v>
      </c>
      <c r="C726" t="s">
        <v>435</v>
      </c>
    </row>
    <row r="727" spans="1:3" x14ac:dyDescent="0.25">
      <c r="A727">
        <v>250205</v>
      </c>
      <c r="B727" s="11">
        <v>346</v>
      </c>
      <c r="C727" t="s">
        <v>436</v>
      </c>
    </row>
    <row r="728" spans="1:3" x14ac:dyDescent="0.25">
      <c r="A728">
        <v>250206</v>
      </c>
      <c r="B728" s="11">
        <v>209</v>
      </c>
      <c r="C728" t="s">
        <v>437</v>
      </c>
    </row>
    <row r="729" spans="1:3" x14ac:dyDescent="0.25">
      <c r="A729">
        <v>250207</v>
      </c>
      <c r="B729" s="11">
        <v>208</v>
      </c>
      <c r="C729" t="s">
        <v>438</v>
      </c>
    </row>
    <row r="730" spans="1:3" x14ac:dyDescent="0.25">
      <c r="A730">
        <v>250208</v>
      </c>
      <c r="B730" s="11">
        <v>92</v>
      </c>
      <c r="C730" t="s">
        <v>439</v>
      </c>
    </row>
    <row r="731" spans="1:3" x14ac:dyDescent="0.25">
      <c r="A731">
        <v>250209</v>
      </c>
      <c r="B731" s="11">
        <v>292</v>
      </c>
      <c r="C731" t="s">
        <v>440</v>
      </c>
    </row>
    <row r="732" spans="1:3" x14ac:dyDescent="0.25">
      <c r="A732">
        <v>250210</v>
      </c>
      <c r="B732" s="11">
        <v>127</v>
      </c>
      <c r="C732" t="s">
        <v>441</v>
      </c>
    </row>
    <row r="733" spans="1:3" x14ac:dyDescent="0.25">
      <c r="A733">
        <v>250211</v>
      </c>
      <c r="B733" s="11">
        <v>503</v>
      </c>
      <c r="C733" t="s">
        <v>442</v>
      </c>
    </row>
    <row r="734" spans="1:3" x14ac:dyDescent="0.25">
      <c r="A734">
        <v>250212</v>
      </c>
      <c r="B734" s="11">
        <v>405</v>
      </c>
      <c r="C734" t="s">
        <v>443</v>
      </c>
    </row>
    <row r="735" spans="1:3" x14ac:dyDescent="0.25">
      <c r="A735">
        <v>250213</v>
      </c>
      <c r="B735" s="11">
        <v>204</v>
      </c>
      <c r="C735" t="s">
        <v>444</v>
      </c>
    </row>
    <row r="736" spans="1:3" x14ac:dyDescent="0.25">
      <c r="A736">
        <v>250214</v>
      </c>
      <c r="B736" s="11">
        <v>94</v>
      </c>
      <c r="C736" t="s">
        <v>445</v>
      </c>
    </row>
    <row r="737" spans="1:3" x14ac:dyDescent="0.25">
      <c r="A737">
        <v>250216</v>
      </c>
      <c r="B737" s="11">
        <v>191</v>
      </c>
      <c r="C737" t="s">
        <v>446</v>
      </c>
    </row>
    <row r="738" spans="1:3" x14ac:dyDescent="0.25">
      <c r="A738">
        <v>250218</v>
      </c>
      <c r="B738" s="11">
        <v>129</v>
      </c>
      <c r="C738" t="s">
        <v>447</v>
      </c>
    </row>
    <row r="739" spans="1:3" x14ac:dyDescent="0.25">
      <c r="A739">
        <v>250220</v>
      </c>
      <c r="B739" s="11">
        <v>129</v>
      </c>
      <c r="C739" t="s">
        <v>448</v>
      </c>
    </row>
    <row r="740" spans="1:3" x14ac:dyDescent="0.25">
      <c r="A740">
        <v>250222</v>
      </c>
      <c r="B740" s="11">
        <v>0</v>
      </c>
      <c r="C740" s="21" t="s">
        <v>449</v>
      </c>
    </row>
    <row r="741" spans="1:3" x14ac:dyDescent="0.25">
      <c r="A741">
        <v>250223</v>
      </c>
      <c r="B741" s="11">
        <v>0</v>
      </c>
      <c r="C741" s="21" t="s">
        <v>450</v>
      </c>
    </row>
    <row r="742" spans="1:3" x14ac:dyDescent="0.25">
      <c r="A742">
        <v>250224</v>
      </c>
      <c r="B742" s="11">
        <v>149</v>
      </c>
      <c r="C742" s="21" t="s">
        <v>451</v>
      </c>
    </row>
    <row r="743" spans="1:3" x14ac:dyDescent="0.25">
      <c r="A743">
        <v>250226</v>
      </c>
      <c r="B743" s="11">
        <v>109</v>
      </c>
      <c r="C743" s="21" t="s">
        <v>452</v>
      </c>
    </row>
    <row r="744" spans="1:3" x14ac:dyDescent="0.25">
      <c r="A744">
        <v>250229</v>
      </c>
      <c r="B744" s="11">
        <v>0</v>
      </c>
      <c r="C744" s="21" t="s">
        <v>453</v>
      </c>
    </row>
    <row r="745" spans="1:3" x14ac:dyDescent="0.25">
      <c r="A745">
        <v>250301</v>
      </c>
      <c r="B745" s="11">
        <v>31</v>
      </c>
      <c r="C745" t="s">
        <v>454</v>
      </c>
    </row>
    <row r="746" spans="1:3" x14ac:dyDescent="0.25">
      <c r="A746">
        <v>250302</v>
      </c>
      <c r="B746" s="11">
        <v>108</v>
      </c>
      <c r="C746" t="s">
        <v>455</v>
      </c>
    </row>
    <row r="747" spans="1:3" x14ac:dyDescent="0.25">
      <c r="A747">
        <v>250303</v>
      </c>
      <c r="B747" s="11">
        <v>217</v>
      </c>
      <c r="C747" t="s">
        <v>456</v>
      </c>
    </row>
    <row r="748" spans="1:3" x14ac:dyDescent="0.25">
      <c r="A748">
        <v>250304</v>
      </c>
      <c r="B748" s="11">
        <v>163</v>
      </c>
      <c r="C748" t="s">
        <v>457</v>
      </c>
    </row>
    <row r="749" spans="1:3" x14ac:dyDescent="0.25">
      <c r="A749">
        <v>250305</v>
      </c>
      <c r="B749" s="11">
        <v>20</v>
      </c>
      <c r="C749" t="s">
        <v>458</v>
      </c>
    </row>
    <row r="750" spans="1:3" x14ac:dyDescent="0.25">
      <c r="A750">
        <v>250306</v>
      </c>
      <c r="B750" s="11">
        <v>80</v>
      </c>
      <c r="C750" t="s">
        <v>459</v>
      </c>
    </row>
    <row r="751" spans="1:3" x14ac:dyDescent="0.25">
      <c r="A751">
        <v>250307</v>
      </c>
      <c r="B751" s="11">
        <v>330</v>
      </c>
      <c r="C751" t="s">
        <v>460</v>
      </c>
    </row>
    <row r="752" spans="1:3" x14ac:dyDescent="0.25">
      <c r="A752">
        <v>250308</v>
      </c>
      <c r="B752" s="11">
        <v>155</v>
      </c>
      <c r="C752" t="s">
        <v>461</v>
      </c>
    </row>
    <row r="753" spans="1:3" x14ac:dyDescent="0.25">
      <c r="A753">
        <v>250310</v>
      </c>
      <c r="B753" s="11">
        <v>302</v>
      </c>
      <c r="C753" t="s">
        <v>462</v>
      </c>
    </row>
    <row r="754" spans="1:3" x14ac:dyDescent="0.25">
      <c r="A754">
        <v>250311</v>
      </c>
      <c r="B754" s="11">
        <v>166</v>
      </c>
      <c r="C754" t="s">
        <v>463</v>
      </c>
    </row>
    <row r="755" spans="1:3" x14ac:dyDescent="0.25">
      <c r="A755">
        <v>250312</v>
      </c>
      <c r="B755" s="11">
        <v>455</v>
      </c>
      <c r="C755" t="s">
        <v>464</v>
      </c>
    </row>
    <row r="756" spans="1:3" x14ac:dyDescent="0.25">
      <c r="A756">
        <v>250313</v>
      </c>
      <c r="B756" s="11">
        <v>105</v>
      </c>
      <c r="C756" t="s">
        <v>465</v>
      </c>
    </row>
    <row r="757" spans="1:3" x14ac:dyDescent="0.25">
      <c r="A757">
        <v>250315</v>
      </c>
      <c r="B757" s="11">
        <v>601</v>
      </c>
      <c r="C757" t="s">
        <v>466</v>
      </c>
    </row>
    <row r="758" spans="1:3" x14ac:dyDescent="0.25">
      <c r="A758">
        <v>250316</v>
      </c>
      <c r="B758" s="11">
        <v>263</v>
      </c>
      <c r="C758" t="s">
        <v>467</v>
      </c>
    </row>
    <row r="759" spans="1:3" x14ac:dyDescent="0.25">
      <c r="A759">
        <v>250317</v>
      </c>
      <c r="B759" s="11">
        <v>143</v>
      </c>
      <c r="C759" t="s">
        <v>468</v>
      </c>
    </row>
    <row r="760" spans="1:3" x14ac:dyDescent="0.25">
      <c r="A760">
        <v>250319</v>
      </c>
      <c r="B760" s="11">
        <v>147</v>
      </c>
      <c r="C760" t="s">
        <v>469</v>
      </c>
    </row>
    <row r="761" spans="1:3" x14ac:dyDescent="0.25">
      <c r="A761">
        <v>250320</v>
      </c>
      <c r="B761" s="11">
        <v>223</v>
      </c>
      <c r="C761" t="s">
        <v>470</v>
      </c>
    </row>
    <row r="762" spans="1:3" x14ac:dyDescent="0.25">
      <c r="A762">
        <v>250321</v>
      </c>
      <c r="B762" s="11">
        <v>262</v>
      </c>
      <c r="C762" t="s">
        <v>983</v>
      </c>
    </row>
    <row r="763" spans="1:3" x14ac:dyDescent="0.25">
      <c r="A763">
        <v>250323</v>
      </c>
      <c r="B763" s="11">
        <v>66</v>
      </c>
      <c r="C763" t="s">
        <v>471</v>
      </c>
    </row>
    <row r="764" spans="1:3" x14ac:dyDescent="0.25">
      <c r="A764">
        <v>250324</v>
      </c>
      <c r="B764" s="11">
        <v>76</v>
      </c>
      <c r="C764" t="s">
        <v>472</v>
      </c>
    </row>
    <row r="765" spans="1:3" x14ac:dyDescent="0.25">
      <c r="A765">
        <v>250325</v>
      </c>
      <c r="B765" s="11">
        <v>381</v>
      </c>
      <c r="C765" t="s">
        <v>473</v>
      </c>
    </row>
    <row r="766" spans="1:3" x14ac:dyDescent="0.25">
      <c r="A766">
        <v>250326</v>
      </c>
      <c r="B766" s="11">
        <v>112</v>
      </c>
      <c r="C766" t="s">
        <v>474</v>
      </c>
    </row>
    <row r="767" spans="1:3" x14ac:dyDescent="0.25">
      <c r="A767">
        <v>250327</v>
      </c>
      <c r="B767" s="11">
        <v>14</v>
      </c>
      <c r="C767" t="s">
        <v>475</v>
      </c>
    </row>
    <row r="768" spans="1:3" x14ac:dyDescent="0.25">
      <c r="A768">
        <v>250328</v>
      </c>
      <c r="B768" s="11">
        <v>282</v>
      </c>
      <c r="C768" t="s">
        <v>476</v>
      </c>
    </row>
    <row r="769" spans="1:3" x14ac:dyDescent="0.25">
      <c r="A769">
        <v>250329</v>
      </c>
      <c r="B769" s="11">
        <v>24</v>
      </c>
      <c r="C769" t="s">
        <v>976</v>
      </c>
    </row>
    <row r="770" spans="1:3" x14ac:dyDescent="0.25">
      <c r="A770">
        <v>250401</v>
      </c>
      <c r="B770" s="11">
        <v>287</v>
      </c>
      <c r="C770" t="s">
        <v>477</v>
      </c>
    </row>
    <row r="771" spans="1:3" x14ac:dyDescent="0.25">
      <c r="A771">
        <v>250402</v>
      </c>
      <c r="B771" s="11">
        <v>200</v>
      </c>
      <c r="C771" t="s">
        <v>478</v>
      </c>
    </row>
    <row r="772" spans="1:3" x14ac:dyDescent="0.25">
      <c r="A772">
        <v>250403</v>
      </c>
      <c r="B772" s="11">
        <v>404</v>
      </c>
      <c r="C772" t="s">
        <v>479</v>
      </c>
    </row>
    <row r="773" spans="1:3" x14ac:dyDescent="0.25">
      <c r="A773">
        <v>250404</v>
      </c>
      <c r="B773" s="11">
        <v>109</v>
      </c>
      <c r="C773" t="s">
        <v>480</v>
      </c>
    </row>
    <row r="774" spans="1:3" x14ac:dyDescent="0.25">
      <c r="A774">
        <v>250405</v>
      </c>
      <c r="B774" s="11">
        <v>260</v>
      </c>
      <c r="C774" t="s">
        <v>481</v>
      </c>
    </row>
    <row r="775" spans="1:3" x14ac:dyDescent="0.25">
      <c r="A775">
        <v>250406</v>
      </c>
      <c r="B775" s="11">
        <v>243</v>
      </c>
      <c r="C775" t="s">
        <v>482</v>
      </c>
    </row>
    <row r="776" spans="1:3" x14ac:dyDescent="0.25">
      <c r="A776">
        <v>250407</v>
      </c>
      <c r="B776" s="11">
        <v>185</v>
      </c>
      <c r="C776" t="s">
        <v>483</v>
      </c>
    </row>
    <row r="777" spans="1:3" x14ac:dyDescent="0.25">
      <c r="A777">
        <v>250408</v>
      </c>
      <c r="B777" s="11">
        <v>280</v>
      </c>
      <c r="C777" t="s">
        <v>484</v>
      </c>
    </row>
    <row r="778" spans="1:3" x14ac:dyDescent="0.25">
      <c r="A778">
        <v>250409</v>
      </c>
      <c r="B778" s="11">
        <v>108</v>
      </c>
      <c r="C778" t="s">
        <v>485</v>
      </c>
    </row>
    <row r="779" spans="1:3" x14ac:dyDescent="0.25">
      <c r="A779">
        <v>250410</v>
      </c>
      <c r="B779" s="11">
        <v>118</v>
      </c>
      <c r="C779" t="s">
        <v>486</v>
      </c>
    </row>
    <row r="780" spans="1:3" x14ac:dyDescent="0.25">
      <c r="A780">
        <v>250411</v>
      </c>
      <c r="B780" s="11">
        <v>152</v>
      </c>
      <c r="C780" t="s">
        <v>487</v>
      </c>
    </row>
    <row r="781" spans="1:3" x14ac:dyDescent="0.25">
      <c r="A781">
        <v>250412</v>
      </c>
      <c r="B781" s="11">
        <v>44</v>
      </c>
      <c r="C781" t="s">
        <v>488</v>
      </c>
    </row>
    <row r="782" spans="1:3" x14ac:dyDescent="0.25">
      <c r="A782">
        <v>250415</v>
      </c>
      <c r="B782" s="11">
        <v>183</v>
      </c>
      <c r="C782" t="s">
        <v>489</v>
      </c>
    </row>
    <row r="783" spans="1:3" x14ac:dyDescent="0.25">
      <c r="A783">
        <v>250416</v>
      </c>
      <c r="B783" s="11">
        <v>106</v>
      </c>
      <c r="C783" t="s">
        <v>490</v>
      </c>
    </row>
    <row r="784" spans="1:3" x14ac:dyDescent="0.25">
      <c r="A784">
        <v>250417</v>
      </c>
      <c r="B784" s="11">
        <v>75</v>
      </c>
      <c r="C784" t="s">
        <v>491</v>
      </c>
    </row>
    <row r="785" spans="1:3" x14ac:dyDescent="0.25">
      <c r="A785">
        <v>250418</v>
      </c>
      <c r="B785" s="11">
        <v>103</v>
      </c>
      <c r="C785" t="s">
        <v>492</v>
      </c>
    </row>
    <row r="786" spans="1:3" x14ac:dyDescent="0.25">
      <c r="A786">
        <v>250419</v>
      </c>
      <c r="B786" s="11">
        <v>91</v>
      </c>
      <c r="C786" t="s">
        <v>493</v>
      </c>
    </row>
    <row r="787" spans="1:3" x14ac:dyDescent="0.25">
      <c r="A787">
        <v>250421</v>
      </c>
      <c r="B787" s="11">
        <v>36</v>
      </c>
      <c r="C787" t="s">
        <v>494</v>
      </c>
    </row>
    <row r="788" spans="1:3" x14ac:dyDescent="0.25">
      <c r="A788">
        <v>250501</v>
      </c>
      <c r="B788" s="11">
        <v>274</v>
      </c>
      <c r="C788" t="s">
        <v>495</v>
      </c>
    </row>
    <row r="789" spans="1:3" x14ac:dyDescent="0.25">
      <c r="A789">
        <v>250502</v>
      </c>
      <c r="B789" s="11">
        <v>107</v>
      </c>
      <c r="C789" t="s">
        <v>496</v>
      </c>
    </row>
    <row r="790" spans="1:3" x14ac:dyDescent="0.25">
      <c r="A790">
        <v>250503</v>
      </c>
      <c r="B790" s="11">
        <v>213</v>
      </c>
      <c r="C790" t="s">
        <v>497</v>
      </c>
    </row>
    <row r="791" spans="1:3" x14ac:dyDescent="0.25">
      <c r="A791">
        <v>250504</v>
      </c>
      <c r="B791" s="11">
        <v>333</v>
      </c>
      <c r="C791" t="s">
        <v>498</v>
      </c>
    </row>
    <row r="792" spans="1:3" x14ac:dyDescent="0.25">
      <c r="A792">
        <v>250505</v>
      </c>
      <c r="B792" s="11">
        <v>227</v>
      </c>
      <c r="C792" t="s">
        <v>499</v>
      </c>
    </row>
    <row r="793" spans="1:3" x14ac:dyDescent="0.25">
      <c r="A793">
        <v>250506</v>
      </c>
      <c r="B793" s="11">
        <v>350</v>
      </c>
      <c r="C793" t="s">
        <v>500</v>
      </c>
    </row>
    <row r="794" spans="1:3" x14ac:dyDescent="0.25">
      <c r="A794">
        <v>250507</v>
      </c>
      <c r="B794" s="11">
        <v>230</v>
      </c>
      <c r="C794" t="s">
        <v>501</v>
      </c>
    </row>
    <row r="795" spans="1:3" x14ac:dyDescent="0.25">
      <c r="A795">
        <v>250508</v>
      </c>
      <c r="B795" s="11">
        <v>394</v>
      </c>
      <c r="C795" t="s">
        <v>502</v>
      </c>
    </row>
    <row r="796" spans="1:3" x14ac:dyDescent="0.25">
      <c r="A796">
        <v>250509</v>
      </c>
      <c r="B796" s="11">
        <v>234</v>
      </c>
      <c r="C796" t="s">
        <v>503</v>
      </c>
    </row>
    <row r="797" spans="1:3" x14ac:dyDescent="0.25">
      <c r="A797">
        <v>250510</v>
      </c>
      <c r="B797" s="11">
        <v>176</v>
      </c>
      <c r="C797" t="s">
        <v>504</v>
      </c>
    </row>
    <row r="798" spans="1:3" x14ac:dyDescent="0.25">
      <c r="A798">
        <v>250511</v>
      </c>
      <c r="B798" s="11">
        <v>97</v>
      </c>
      <c r="C798" t="s">
        <v>505</v>
      </c>
    </row>
    <row r="799" spans="1:3" x14ac:dyDescent="0.25">
      <c r="A799">
        <v>250512</v>
      </c>
      <c r="B799" s="11">
        <v>337</v>
      </c>
      <c r="C799" t="s">
        <v>506</v>
      </c>
    </row>
    <row r="800" spans="1:3" x14ac:dyDescent="0.25">
      <c r="A800">
        <v>250513</v>
      </c>
      <c r="B800" s="11">
        <v>121</v>
      </c>
      <c r="C800" t="s">
        <v>507</v>
      </c>
    </row>
    <row r="801" spans="1:3" x14ac:dyDescent="0.25">
      <c r="A801">
        <v>250514</v>
      </c>
      <c r="B801" s="11">
        <v>294</v>
      </c>
      <c r="C801" t="s">
        <v>508</v>
      </c>
    </row>
    <row r="802" spans="1:3" x14ac:dyDescent="0.25">
      <c r="A802">
        <v>250515</v>
      </c>
      <c r="B802" s="11">
        <v>207</v>
      </c>
      <c r="C802" t="s">
        <v>509</v>
      </c>
    </row>
    <row r="803" spans="1:3" x14ac:dyDescent="0.25">
      <c r="A803">
        <v>250516</v>
      </c>
      <c r="B803" s="11">
        <v>231</v>
      </c>
      <c r="C803" t="s">
        <v>510</v>
      </c>
    </row>
    <row r="804" spans="1:3" x14ac:dyDescent="0.25">
      <c r="A804">
        <v>250517</v>
      </c>
      <c r="B804" s="11">
        <v>318</v>
      </c>
      <c r="C804" t="s">
        <v>511</v>
      </c>
    </row>
    <row r="805" spans="1:3" x14ac:dyDescent="0.25">
      <c r="A805">
        <v>250518</v>
      </c>
      <c r="B805" s="11">
        <v>347</v>
      </c>
      <c r="C805" t="s">
        <v>512</v>
      </c>
    </row>
    <row r="806" spans="1:3" x14ac:dyDescent="0.25">
      <c r="A806">
        <v>250519</v>
      </c>
      <c r="B806" s="11">
        <v>166</v>
      </c>
      <c r="C806" t="s">
        <v>513</v>
      </c>
    </row>
    <row r="807" spans="1:3" x14ac:dyDescent="0.25">
      <c r="A807">
        <v>250520</v>
      </c>
      <c r="B807" s="11">
        <v>334</v>
      </c>
      <c r="C807" t="s">
        <v>514</v>
      </c>
    </row>
    <row r="808" spans="1:3" x14ac:dyDescent="0.25">
      <c r="A808">
        <v>250522</v>
      </c>
      <c r="B808" s="11">
        <v>190</v>
      </c>
      <c r="C808" t="s">
        <v>515</v>
      </c>
    </row>
    <row r="809" spans="1:3" x14ac:dyDescent="0.25">
      <c r="A809">
        <v>250523</v>
      </c>
      <c r="B809" s="11">
        <v>140</v>
      </c>
      <c r="C809" t="s">
        <v>516</v>
      </c>
    </row>
    <row r="810" spans="1:3" x14ac:dyDescent="0.25">
      <c r="A810">
        <v>250524</v>
      </c>
      <c r="B810" s="11">
        <v>201</v>
      </c>
      <c r="C810" t="s">
        <v>517</v>
      </c>
    </row>
    <row r="811" spans="1:3" x14ac:dyDescent="0.25">
      <c r="A811">
        <v>250601</v>
      </c>
      <c r="B811" s="11">
        <v>105</v>
      </c>
      <c r="C811" t="s">
        <v>518</v>
      </c>
    </row>
    <row r="812" spans="1:3" x14ac:dyDescent="0.25">
      <c r="A812">
        <v>250602</v>
      </c>
      <c r="B812" s="11">
        <v>52</v>
      </c>
      <c r="C812" t="s">
        <v>519</v>
      </c>
    </row>
    <row r="813" spans="1:3" x14ac:dyDescent="0.25">
      <c r="A813">
        <v>250603</v>
      </c>
      <c r="B813" s="11">
        <v>94</v>
      </c>
      <c r="C813" t="s">
        <v>520</v>
      </c>
    </row>
    <row r="814" spans="1:3" x14ac:dyDescent="0.25">
      <c r="A814">
        <v>250604</v>
      </c>
      <c r="B814" s="11">
        <v>79</v>
      </c>
      <c r="C814" t="s">
        <v>521</v>
      </c>
    </row>
    <row r="815" spans="1:3" x14ac:dyDescent="0.25">
      <c r="A815">
        <v>250606</v>
      </c>
      <c r="B815" s="11">
        <v>321</v>
      </c>
      <c r="C815" t="s">
        <v>522</v>
      </c>
    </row>
    <row r="816" spans="1:3" x14ac:dyDescent="0.25">
      <c r="A816">
        <v>250607</v>
      </c>
      <c r="B816" s="11">
        <v>166</v>
      </c>
      <c r="C816" t="s">
        <v>523</v>
      </c>
    </row>
    <row r="817" spans="1:3" x14ac:dyDescent="0.25">
      <c r="A817">
        <v>250608</v>
      </c>
      <c r="B817" s="11">
        <v>115</v>
      </c>
      <c r="C817" t="s">
        <v>524</v>
      </c>
    </row>
    <row r="818" spans="1:3" x14ac:dyDescent="0.25">
      <c r="A818">
        <v>250610</v>
      </c>
      <c r="B818" s="11">
        <v>517</v>
      </c>
      <c r="C818" t="s">
        <v>525</v>
      </c>
    </row>
    <row r="819" spans="1:3" x14ac:dyDescent="0.25">
      <c r="A819">
        <v>250611</v>
      </c>
      <c r="B819" s="11">
        <v>165</v>
      </c>
      <c r="C819" t="s">
        <v>526</v>
      </c>
    </row>
    <row r="820" spans="1:3" x14ac:dyDescent="0.25">
      <c r="A820">
        <v>250612</v>
      </c>
      <c r="B820" s="11">
        <v>152</v>
      </c>
      <c r="C820" t="s">
        <v>527</v>
      </c>
    </row>
    <row r="821" spans="1:3" x14ac:dyDescent="0.25">
      <c r="A821">
        <v>250613</v>
      </c>
      <c r="B821" s="11">
        <v>83</v>
      </c>
      <c r="C821" t="s">
        <v>528</v>
      </c>
    </row>
    <row r="822" spans="1:3" x14ac:dyDescent="0.25">
      <c r="A822">
        <v>250614</v>
      </c>
      <c r="B822" s="11">
        <v>140</v>
      </c>
      <c r="C822" t="s">
        <v>529</v>
      </c>
    </row>
    <row r="823" spans="1:3" x14ac:dyDescent="0.25">
      <c r="A823">
        <v>250616</v>
      </c>
      <c r="B823" s="11">
        <v>194</v>
      </c>
      <c r="C823" t="s">
        <v>530</v>
      </c>
    </row>
    <row r="824" spans="1:3" x14ac:dyDescent="0.25">
      <c r="A824">
        <v>250617</v>
      </c>
      <c r="B824" s="11">
        <v>58</v>
      </c>
      <c r="C824" t="s">
        <v>531</v>
      </c>
    </row>
    <row r="825" spans="1:3" x14ac:dyDescent="0.25">
      <c r="A825">
        <v>250618</v>
      </c>
      <c r="B825" s="11">
        <v>377</v>
      </c>
      <c r="C825" t="s">
        <v>532</v>
      </c>
    </row>
    <row r="826" spans="1:3" x14ac:dyDescent="0.25">
      <c r="A826">
        <v>250620</v>
      </c>
      <c r="B826" s="11">
        <v>97</v>
      </c>
      <c r="C826" t="s">
        <v>533</v>
      </c>
    </row>
    <row r="827" spans="1:3" x14ac:dyDescent="0.25">
      <c r="A827">
        <v>250621</v>
      </c>
      <c r="B827" s="11">
        <v>38</v>
      </c>
      <c r="C827" t="s">
        <v>534</v>
      </c>
    </row>
    <row r="828" spans="1:3" x14ac:dyDescent="0.25">
      <c r="A828">
        <v>250622</v>
      </c>
      <c r="B828" s="11">
        <v>71</v>
      </c>
      <c r="C828" t="s">
        <v>535</v>
      </c>
    </row>
    <row r="829" spans="1:3" x14ac:dyDescent="0.25">
      <c r="A829">
        <v>250624</v>
      </c>
      <c r="B829" s="11">
        <v>199</v>
      </c>
      <c r="C829" t="s">
        <v>536</v>
      </c>
    </row>
    <row r="830" spans="1:3" x14ac:dyDescent="0.25">
      <c r="A830">
        <v>250628</v>
      </c>
      <c r="B830" s="11">
        <v>76</v>
      </c>
      <c r="C830" t="s">
        <v>537</v>
      </c>
    </row>
    <row r="831" spans="1:3" x14ac:dyDescent="0.25">
      <c r="A831">
        <v>250632</v>
      </c>
      <c r="B831" s="11">
        <v>63</v>
      </c>
      <c r="C831" t="s">
        <v>538</v>
      </c>
    </row>
    <row r="832" spans="1:3" x14ac:dyDescent="0.25">
      <c r="A832">
        <v>250633</v>
      </c>
      <c r="B832" s="11">
        <v>72</v>
      </c>
      <c r="C832" t="s">
        <v>539</v>
      </c>
    </row>
    <row r="833" spans="1:3" x14ac:dyDescent="0.25">
      <c r="A833">
        <v>250701</v>
      </c>
      <c r="B833" s="11">
        <v>52</v>
      </c>
      <c r="C833" t="s">
        <v>540</v>
      </c>
    </row>
    <row r="834" spans="1:3" x14ac:dyDescent="0.25">
      <c r="A834">
        <v>250702</v>
      </c>
      <c r="B834" s="11">
        <v>96</v>
      </c>
      <c r="C834" t="s">
        <v>541</v>
      </c>
    </row>
    <row r="835" spans="1:3" x14ac:dyDescent="0.25">
      <c r="A835">
        <v>250703</v>
      </c>
      <c r="B835" s="11">
        <v>128</v>
      </c>
      <c r="C835" t="s">
        <v>542</v>
      </c>
    </row>
    <row r="836" spans="1:3" x14ac:dyDescent="0.25">
      <c r="A836">
        <v>250704</v>
      </c>
      <c r="B836" s="11">
        <v>310</v>
      </c>
      <c r="C836" t="s">
        <v>543</v>
      </c>
    </row>
    <row r="837" spans="1:3" x14ac:dyDescent="0.25">
      <c r="A837">
        <v>250705</v>
      </c>
      <c r="B837" s="11">
        <v>61</v>
      </c>
      <c r="C837" t="s">
        <v>544</v>
      </c>
    </row>
    <row r="838" spans="1:3" x14ac:dyDescent="0.25">
      <c r="A838">
        <v>250706</v>
      </c>
      <c r="B838" s="11">
        <v>52</v>
      </c>
      <c r="C838" t="s">
        <v>545</v>
      </c>
    </row>
    <row r="839" spans="1:3" x14ac:dyDescent="0.25">
      <c r="A839">
        <v>250707</v>
      </c>
      <c r="B839" s="11">
        <v>42</v>
      </c>
      <c r="C839" t="s">
        <v>546</v>
      </c>
    </row>
    <row r="840" spans="1:3" x14ac:dyDescent="0.25">
      <c r="A840">
        <v>250708</v>
      </c>
      <c r="B840" s="11">
        <v>111</v>
      </c>
      <c r="C840" t="s">
        <v>547</v>
      </c>
    </row>
    <row r="841" spans="1:3" x14ac:dyDescent="0.25">
      <c r="A841">
        <v>250709</v>
      </c>
      <c r="B841" s="11">
        <v>214</v>
      </c>
      <c r="C841" t="s">
        <v>548</v>
      </c>
    </row>
    <row r="842" spans="1:3" x14ac:dyDescent="0.25">
      <c r="A842">
        <v>250711</v>
      </c>
      <c r="B842" s="11">
        <v>7</v>
      </c>
      <c r="C842" t="s">
        <v>549</v>
      </c>
    </row>
    <row r="843" spans="1:3" x14ac:dyDescent="0.25">
      <c r="A843">
        <v>250713</v>
      </c>
      <c r="B843" s="11">
        <v>211</v>
      </c>
      <c r="C843" t="s">
        <v>550</v>
      </c>
    </row>
    <row r="844" spans="1:3" x14ac:dyDescent="0.25">
      <c r="A844">
        <v>250714</v>
      </c>
      <c r="B844" s="11">
        <v>204</v>
      </c>
      <c r="C844" t="s">
        <v>551</v>
      </c>
    </row>
    <row r="845" spans="1:3" x14ac:dyDescent="0.25">
      <c r="A845">
        <v>250715</v>
      </c>
      <c r="B845" s="11">
        <v>141</v>
      </c>
      <c r="C845" t="s">
        <v>552</v>
      </c>
    </row>
    <row r="846" spans="1:3" x14ac:dyDescent="0.25">
      <c r="A846">
        <v>250716</v>
      </c>
      <c r="B846" s="11">
        <v>59</v>
      </c>
      <c r="C846" t="s">
        <v>553</v>
      </c>
    </row>
    <row r="847" spans="1:3" x14ac:dyDescent="0.25">
      <c r="A847">
        <v>250717</v>
      </c>
      <c r="B847" s="11">
        <v>51</v>
      </c>
      <c r="C847" t="s">
        <v>554</v>
      </c>
    </row>
    <row r="848" spans="1:3" x14ac:dyDescent="0.25">
      <c r="A848">
        <v>250719</v>
      </c>
      <c r="B848" s="11">
        <v>101</v>
      </c>
      <c r="C848" t="s">
        <v>555</v>
      </c>
    </row>
    <row r="849" spans="1:3" x14ac:dyDescent="0.25">
      <c r="A849">
        <v>250720</v>
      </c>
      <c r="B849" s="11">
        <v>119</v>
      </c>
      <c r="C849" t="s">
        <v>556</v>
      </c>
    </row>
    <row r="850" spans="1:3" x14ac:dyDescent="0.25">
      <c r="A850">
        <v>250721</v>
      </c>
      <c r="B850" s="11">
        <v>58</v>
      </c>
      <c r="C850" t="s">
        <v>557</v>
      </c>
    </row>
    <row r="851" spans="1:3" x14ac:dyDescent="0.25">
      <c r="A851">
        <v>250723</v>
      </c>
      <c r="B851" s="11">
        <v>104</v>
      </c>
      <c r="C851" t="s">
        <v>558</v>
      </c>
    </row>
    <row r="852" spans="1:3" x14ac:dyDescent="0.25">
      <c r="A852">
        <v>250724</v>
      </c>
      <c r="B852" s="11">
        <v>0</v>
      </c>
      <c r="C852" t="s">
        <v>559</v>
      </c>
    </row>
    <row r="853" spans="1:3" x14ac:dyDescent="0.25">
      <c r="A853">
        <v>250725</v>
      </c>
      <c r="B853" s="11">
        <v>67</v>
      </c>
      <c r="C853" t="s">
        <v>560</v>
      </c>
    </row>
    <row r="854" spans="1:3" x14ac:dyDescent="0.25">
      <c r="A854">
        <v>250726</v>
      </c>
      <c r="B854" s="11">
        <v>96</v>
      </c>
      <c r="C854" t="s">
        <v>561</v>
      </c>
    </row>
    <row r="855" spans="1:3" x14ac:dyDescent="0.25">
      <c r="A855">
        <v>250729</v>
      </c>
      <c r="B855" s="11">
        <v>57</v>
      </c>
      <c r="C855" t="s">
        <v>562</v>
      </c>
    </row>
    <row r="856" spans="1:3" x14ac:dyDescent="0.25">
      <c r="A856">
        <v>250730</v>
      </c>
      <c r="B856" s="11">
        <v>87</v>
      </c>
      <c r="C856" t="s">
        <v>563</v>
      </c>
    </row>
    <row r="857" spans="1:3" x14ac:dyDescent="0.25">
      <c r="A857">
        <v>250731</v>
      </c>
      <c r="B857" s="11">
        <v>82</v>
      </c>
      <c r="C857" t="s">
        <v>564</v>
      </c>
    </row>
    <row r="858" spans="1:3" x14ac:dyDescent="0.25">
      <c r="A858">
        <v>250801</v>
      </c>
      <c r="B858" s="11">
        <v>93</v>
      </c>
      <c r="C858" t="s">
        <v>565</v>
      </c>
    </row>
    <row r="859" spans="1:3" x14ac:dyDescent="0.25">
      <c r="A859">
        <v>250802</v>
      </c>
      <c r="B859" s="11">
        <v>145</v>
      </c>
      <c r="C859" t="s">
        <v>566</v>
      </c>
    </row>
    <row r="860" spans="1:3" x14ac:dyDescent="0.25">
      <c r="A860">
        <v>250803</v>
      </c>
      <c r="B860" s="11">
        <v>130</v>
      </c>
      <c r="C860" t="s">
        <v>567</v>
      </c>
    </row>
    <row r="861" spans="1:3" x14ac:dyDescent="0.25">
      <c r="A861">
        <v>250805</v>
      </c>
      <c r="B861" s="11">
        <v>201</v>
      </c>
      <c r="C861" t="s">
        <v>568</v>
      </c>
    </row>
    <row r="862" spans="1:3" x14ac:dyDescent="0.25">
      <c r="A862">
        <v>250806</v>
      </c>
      <c r="B862" s="11">
        <v>249</v>
      </c>
      <c r="C862" t="s">
        <v>569</v>
      </c>
    </row>
    <row r="863" spans="1:3" x14ac:dyDescent="0.25">
      <c r="A863">
        <v>250807</v>
      </c>
      <c r="B863" s="11">
        <v>239</v>
      </c>
      <c r="C863" t="s">
        <v>570</v>
      </c>
    </row>
    <row r="864" spans="1:3" x14ac:dyDescent="0.25">
      <c r="A864">
        <v>250809</v>
      </c>
      <c r="B864" s="11">
        <v>100</v>
      </c>
      <c r="C864" t="s">
        <v>571</v>
      </c>
    </row>
    <row r="865" spans="1:3" x14ac:dyDescent="0.25">
      <c r="A865">
        <v>250810</v>
      </c>
      <c r="B865" s="11">
        <v>40</v>
      </c>
      <c r="C865" t="s">
        <v>572</v>
      </c>
    </row>
    <row r="866" spans="1:3" x14ac:dyDescent="0.25">
      <c r="A866">
        <v>250811</v>
      </c>
      <c r="B866" s="11">
        <v>25</v>
      </c>
      <c r="C866" t="s">
        <v>573</v>
      </c>
    </row>
    <row r="867" spans="1:3" x14ac:dyDescent="0.25">
      <c r="A867">
        <v>250812</v>
      </c>
      <c r="B867" s="11">
        <v>106</v>
      </c>
      <c r="C867" t="s">
        <v>574</v>
      </c>
    </row>
    <row r="868" spans="1:3" x14ac:dyDescent="0.25">
      <c r="A868">
        <v>250813</v>
      </c>
      <c r="B868" s="11">
        <v>96</v>
      </c>
      <c r="C868" t="s">
        <v>575</v>
      </c>
    </row>
    <row r="869" spans="1:3" x14ac:dyDescent="0.25">
      <c r="A869">
        <v>250814</v>
      </c>
      <c r="B869" s="11">
        <v>30</v>
      </c>
      <c r="C869" t="s">
        <v>576</v>
      </c>
    </row>
    <row r="870" spans="1:3" x14ac:dyDescent="0.25">
      <c r="A870">
        <v>250815</v>
      </c>
      <c r="B870" s="11">
        <v>107</v>
      </c>
      <c r="C870" t="s">
        <v>577</v>
      </c>
    </row>
    <row r="871" spans="1:3" x14ac:dyDescent="0.25">
      <c r="A871">
        <v>250817</v>
      </c>
      <c r="B871" s="11">
        <v>75</v>
      </c>
      <c r="C871" t="s">
        <v>578</v>
      </c>
    </row>
    <row r="872" spans="1:3" x14ac:dyDescent="0.25">
      <c r="A872">
        <v>250822</v>
      </c>
      <c r="B872" s="11">
        <v>29</v>
      </c>
      <c r="C872" t="s">
        <v>579</v>
      </c>
    </row>
    <row r="873" spans="1:3" x14ac:dyDescent="0.25">
      <c r="A873">
        <v>250823</v>
      </c>
      <c r="B873" s="11">
        <v>47</v>
      </c>
      <c r="C873" t="s">
        <v>580</v>
      </c>
    </row>
    <row r="874" spans="1:3" x14ac:dyDescent="0.25">
      <c r="A874">
        <v>250824</v>
      </c>
      <c r="B874" s="11">
        <v>21</v>
      </c>
      <c r="C874" t="s">
        <v>581</v>
      </c>
    </row>
    <row r="875" spans="1:3" x14ac:dyDescent="0.25">
      <c r="A875">
        <v>250826</v>
      </c>
      <c r="B875" s="11">
        <v>107</v>
      </c>
      <c r="C875" t="s">
        <v>582</v>
      </c>
    </row>
    <row r="876" spans="1:3" x14ac:dyDescent="0.25">
      <c r="A876">
        <v>250828</v>
      </c>
      <c r="B876" s="11">
        <v>71</v>
      </c>
      <c r="C876" t="s">
        <v>583</v>
      </c>
    </row>
    <row r="877" spans="1:3" x14ac:dyDescent="0.25">
      <c r="A877">
        <v>250901</v>
      </c>
      <c r="B877" s="11">
        <v>376</v>
      </c>
      <c r="C877" t="s">
        <v>584</v>
      </c>
    </row>
    <row r="878" spans="1:3" x14ac:dyDescent="0.25">
      <c r="A878">
        <v>250902</v>
      </c>
      <c r="B878" s="11">
        <v>157</v>
      </c>
      <c r="C878" t="s">
        <v>585</v>
      </c>
    </row>
    <row r="879" spans="1:3" x14ac:dyDescent="0.25">
      <c r="A879">
        <v>250903</v>
      </c>
      <c r="B879" s="11">
        <v>258</v>
      </c>
      <c r="C879" t="s">
        <v>586</v>
      </c>
    </row>
    <row r="880" spans="1:3" x14ac:dyDescent="0.25">
      <c r="A880">
        <v>250904</v>
      </c>
      <c r="B880" s="11">
        <v>116</v>
      </c>
      <c r="C880" t="s">
        <v>587</v>
      </c>
    </row>
    <row r="881" spans="1:3" x14ac:dyDescent="0.25">
      <c r="A881">
        <v>250905</v>
      </c>
      <c r="B881" s="11">
        <v>192</v>
      </c>
      <c r="C881" t="s">
        <v>588</v>
      </c>
    </row>
    <row r="882" spans="1:3" x14ac:dyDescent="0.25">
      <c r="A882">
        <v>250906</v>
      </c>
      <c r="B882" s="11">
        <v>99</v>
      </c>
      <c r="C882" t="s">
        <v>589</v>
      </c>
    </row>
    <row r="883" spans="1:3" x14ac:dyDescent="0.25">
      <c r="A883">
        <v>250907</v>
      </c>
      <c r="B883" s="11">
        <v>398</v>
      </c>
      <c r="C883" t="s">
        <v>590</v>
      </c>
    </row>
    <row r="884" spans="1:3" x14ac:dyDescent="0.25">
      <c r="A884">
        <v>250908</v>
      </c>
      <c r="B884" s="11">
        <v>199</v>
      </c>
      <c r="C884" t="s">
        <v>591</v>
      </c>
    </row>
    <row r="885" spans="1:3" x14ac:dyDescent="0.25">
      <c r="A885">
        <v>250909</v>
      </c>
      <c r="B885" s="11">
        <v>368</v>
      </c>
      <c r="C885" t="s">
        <v>592</v>
      </c>
    </row>
    <row r="886" spans="1:3" x14ac:dyDescent="0.25">
      <c r="A886">
        <v>250910</v>
      </c>
      <c r="B886" s="11">
        <v>368</v>
      </c>
      <c r="C886" t="s">
        <v>593</v>
      </c>
    </row>
    <row r="887" spans="1:3" x14ac:dyDescent="0.25">
      <c r="A887">
        <v>250911</v>
      </c>
      <c r="B887" s="11">
        <v>348</v>
      </c>
      <c r="C887" t="s">
        <v>594</v>
      </c>
    </row>
    <row r="888" spans="1:3" x14ac:dyDescent="0.25">
      <c r="A888">
        <v>250912</v>
      </c>
      <c r="B888" s="11">
        <v>183</v>
      </c>
      <c r="C888" t="s">
        <v>595</v>
      </c>
    </row>
    <row r="889" spans="1:3" x14ac:dyDescent="0.25">
      <c r="A889">
        <v>250913</v>
      </c>
      <c r="B889" s="11">
        <v>149</v>
      </c>
      <c r="C889" t="s">
        <v>596</v>
      </c>
    </row>
    <row r="890" spans="1:3" x14ac:dyDescent="0.25">
      <c r="A890">
        <v>250915</v>
      </c>
      <c r="B890" s="11">
        <v>379</v>
      </c>
      <c r="C890" t="s">
        <v>597</v>
      </c>
    </row>
    <row r="891" spans="1:3" x14ac:dyDescent="0.25">
      <c r="A891">
        <v>250916</v>
      </c>
      <c r="B891" s="11">
        <v>284</v>
      </c>
      <c r="C891" t="s">
        <v>598</v>
      </c>
    </row>
    <row r="892" spans="1:3" x14ac:dyDescent="0.25">
      <c r="A892">
        <v>250917</v>
      </c>
      <c r="B892" s="11">
        <v>90</v>
      </c>
      <c r="C892" t="s">
        <v>599</v>
      </c>
    </row>
    <row r="893" spans="1:3" x14ac:dyDescent="0.25">
      <c r="A893">
        <v>251001</v>
      </c>
      <c r="B893" s="11">
        <v>206</v>
      </c>
      <c r="C893" t="s">
        <v>600</v>
      </c>
    </row>
    <row r="894" spans="1:3" x14ac:dyDescent="0.25">
      <c r="A894">
        <v>251002</v>
      </c>
      <c r="B894" s="11">
        <v>183</v>
      </c>
      <c r="C894" t="s">
        <v>601</v>
      </c>
    </row>
    <row r="895" spans="1:3" x14ac:dyDescent="0.25">
      <c r="A895">
        <v>251003</v>
      </c>
      <c r="B895" s="11">
        <v>264</v>
      </c>
      <c r="C895" t="s">
        <v>602</v>
      </c>
    </row>
    <row r="896" spans="1:3" x14ac:dyDescent="0.25">
      <c r="A896">
        <v>251004</v>
      </c>
      <c r="B896" s="11">
        <v>222</v>
      </c>
      <c r="C896" t="s">
        <v>603</v>
      </c>
    </row>
    <row r="897" spans="1:3" x14ac:dyDescent="0.25">
      <c r="A897">
        <v>251005</v>
      </c>
      <c r="B897" s="11">
        <v>190</v>
      </c>
      <c r="C897" t="s">
        <v>604</v>
      </c>
    </row>
    <row r="898" spans="1:3" x14ac:dyDescent="0.25">
      <c r="A898">
        <v>251006</v>
      </c>
      <c r="B898" s="11">
        <v>361</v>
      </c>
      <c r="C898" t="s">
        <v>605</v>
      </c>
    </row>
    <row r="899" spans="1:3" x14ac:dyDescent="0.25">
      <c r="A899">
        <v>251007</v>
      </c>
      <c r="B899" s="11">
        <v>475</v>
      </c>
      <c r="C899" t="s">
        <v>606</v>
      </c>
    </row>
    <row r="900" spans="1:3" x14ac:dyDescent="0.25">
      <c r="A900">
        <v>251008</v>
      </c>
      <c r="B900" s="11">
        <v>277</v>
      </c>
      <c r="C900" t="s">
        <v>607</v>
      </c>
    </row>
    <row r="901" spans="1:3" x14ac:dyDescent="0.25">
      <c r="A901">
        <v>251009</v>
      </c>
      <c r="B901" s="11">
        <v>433</v>
      </c>
      <c r="C901" t="s">
        <v>608</v>
      </c>
    </row>
    <row r="902" spans="1:3" x14ac:dyDescent="0.25">
      <c r="A902">
        <v>251011</v>
      </c>
      <c r="B902" s="11">
        <v>465</v>
      </c>
      <c r="C902" t="s">
        <v>609</v>
      </c>
    </row>
    <row r="903" spans="1:3" x14ac:dyDescent="0.25">
      <c r="A903">
        <v>251012</v>
      </c>
      <c r="B903" s="11">
        <v>328</v>
      </c>
      <c r="C903" t="s">
        <v>610</v>
      </c>
    </row>
    <row r="904" spans="1:3" x14ac:dyDescent="0.25">
      <c r="A904">
        <v>251013</v>
      </c>
      <c r="B904" s="11">
        <v>132</v>
      </c>
      <c r="C904" t="s">
        <v>611</v>
      </c>
    </row>
    <row r="905" spans="1:3" x14ac:dyDescent="0.25">
      <c r="A905">
        <v>251014</v>
      </c>
      <c r="B905" s="11">
        <v>481</v>
      </c>
      <c r="C905" t="s">
        <v>612</v>
      </c>
    </row>
    <row r="906" spans="1:3" x14ac:dyDescent="0.25">
      <c r="A906">
        <v>251015</v>
      </c>
      <c r="B906" s="11">
        <v>165</v>
      </c>
      <c r="C906" t="s">
        <v>613</v>
      </c>
    </row>
    <row r="907" spans="1:3" x14ac:dyDescent="0.25">
      <c r="A907">
        <v>251016</v>
      </c>
      <c r="B907" s="11">
        <v>422</v>
      </c>
      <c r="C907" t="s">
        <v>614</v>
      </c>
    </row>
    <row r="908" spans="1:3" x14ac:dyDescent="0.25">
      <c r="A908">
        <v>251017</v>
      </c>
      <c r="B908" s="11">
        <v>18</v>
      </c>
      <c r="C908" t="s">
        <v>615</v>
      </c>
    </row>
    <row r="909" spans="1:3" x14ac:dyDescent="0.25">
      <c r="A909">
        <v>251018</v>
      </c>
      <c r="B909" s="11">
        <v>46</v>
      </c>
      <c r="C909" t="s">
        <v>616</v>
      </c>
    </row>
    <row r="910" spans="1:3" x14ac:dyDescent="0.25">
      <c r="A910">
        <v>251020</v>
      </c>
      <c r="B910" s="11">
        <v>422</v>
      </c>
      <c r="C910" t="s">
        <v>617</v>
      </c>
    </row>
    <row r="911" spans="1:3" x14ac:dyDescent="0.25">
      <c r="A911">
        <v>251021</v>
      </c>
      <c r="B911" s="11">
        <v>101</v>
      </c>
      <c r="C911" t="s">
        <v>618</v>
      </c>
    </row>
    <row r="912" spans="1:3" x14ac:dyDescent="0.25">
      <c r="A912">
        <v>251025</v>
      </c>
      <c r="B912" s="11">
        <v>346</v>
      </c>
      <c r="C912" t="s">
        <v>619</v>
      </c>
    </row>
    <row r="913" spans="1:3" x14ac:dyDescent="0.25">
      <c r="A913">
        <v>251101</v>
      </c>
      <c r="B913" s="11">
        <v>451</v>
      </c>
      <c r="C913" t="s">
        <v>620</v>
      </c>
    </row>
    <row r="914" spans="1:3" x14ac:dyDescent="0.25">
      <c r="A914">
        <v>251102</v>
      </c>
      <c r="B914" s="11">
        <v>369</v>
      </c>
      <c r="C914" t="s">
        <v>621</v>
      </c>
    </row>
    <row r="915" spans="1:3" x14ac:dyDescent="0.25">
      <c r="A915">
        <v>251103</v>
      </c>
      <c r="B915" s="11">
        <v>400</v>
      </c>
      <c r="C915" t="s">
        <v>622</v>
      </c>
    </row>
    <row r="916" spans="1:3" x14ac:dyDescent="0.25">
      <c r="A916">
        <v>251104</v>
      </c>
      <c r="B916" s="11">
        <v>410</v>
      </c>
      <c r="C916" t="s">
        <v>623</v>
      </c>
    </row>
    <row r="917" spans="1:3" x14ac:dyDescent="0.25">
      <c r="A917">
        <v>251105</v>
      </c>
      <c r="B917" s="11">
        <v>468</v>
      </c>
      <c r="C917" t="s">
        <v>624</v>
      </c>
    </row>
    <row r="918" spans="1:3" x14ac:dyDescent="0.25">
      <c r="A918">
        <v>251106</v>
      </c>
      <c r="B918" s="11">
        <v>144</v>
      </c>
      <c r="C918" t="s">
        <v>625</v>
      </c>
    </row>
    <row r="919" spans="1:3" x14ac:dyDescent="0.25">
      <c r="A919">
        <v>251107</v>
      </c>
      <c r="B919" s="11">
        <v>350</v>
      </c>
      <c r="C919" t="s">
        <v>626</v>
      </c>
    </row>
    <row r="920" spans="1:3" x14ac:dyDescent="0.25">
      <c r="A920">
        <v>251108</v>
      </c>
      <c r="B920" s="11">
        <v>269</v>
      </c>
      <c r="C920" t="s">
        <v>627</v>
      </c>
    </row>
    <row r="921" spans="1:3" x14ac:dyDescent="0.25">
      <c r="A921">
        <v>251109</v>
      </c>
      <c r="B921" s="11">
        <v>244</v>
      </c>
      <c r="C921" t="s">
        <v>628</v>
      </c>
    </row>
    <row r="922" spans="1:3" x14ac:dyDescent="0.25">
      <c r="A922">
        <v>251110</v>
      </c>
      <c r="B922" s="11">
        <v>377</v>
      </c>
      <c r="C922" t="s">
        <v>629</v>
      </c>
    </row>
    <row r="923" spans="1:3" x14ac:dyDescent="0.25">
      <c r="A923">
        <v>251111</v>
      </c>
      <c r="B923" s="11">
        <v>340</v>
      </c>
      <c r="C923" t="s">
        <v>630</v>
      </c>
    </row>
    <row r="924" spans="1:3" x14ac:dyDescent="0.25">
      <c r="A924">
        <v>251112</v>
      </c>
      <c r="B924" s="11">
        <v>383</v>
      </c>
      <c r="C924" t="s">
        <v>631</v>
      </c>
    </row>
    <row r="925" spans="1:3" x14ac:dyDescent="0.25">
      <c r="A925">
        <v>251113</v>
      </c>
      <c r="B925" s="11">
        <v>116</v>
      </c>
      <c r="C925" t="s">
        <v>632</v>
      </c>
    </row>
    <row r="926" spans="1:3" x14ac:dyDescent="0.25">
      <c r="A926">
        <v>251114</v>
      </c>
      <c r="B926" s="11">
        <v>294</v>
      </c>
      <c r="C926" t="s">
        <v>633</v>
      </c>
    </row>
    <row r="927" spans="1:3" x14ac:dyDescent="0.25">
      <c r="A927">
        <v>251116</v>
      </c>
      <c r="B927" s="11">
        <v>177</v>
      </c>
      <c r="C927" t="s">
        <v>634</v>
      </c>
    </row>
    <row r="928" spans="1:3" x14ac:dyDescent="0.25">
      <c r="A928">
        <v>251117</v>
      </c>
      <c r="B928" s="11">
        <v>423</v>
      </c>
      <c r="C928" t="s">
        <v>635</v>
      </c>
    </row>
    <row r="929" spans="1:3" x14ac:dyDescent="0.25">
      <c r="A929">
        <v>251118</v>
      </c>
      <c r="B929" s="11">
        <v>216</v>
      </c>
      <c r="C929" t="s">
        <v>636</v>
      </c>
    </row>
    <row r="930" spans="1:3" x14ac:dyDescent="0.25">
      <c r="A930">
        <v>251119</v>
      </c>
      <c r="B930" s="11">
        <v>235</v>
      </c>
      <c r="C930" t="s">
        <v>637</v>
      </c>
    </row>
    <row r="931" spans="1:3" x14ac:dyDescent="0.25">
      <c r="A931">
        <v>251120</v>
      </c>
      <c r="B931" s="11">
        <v>170</v>
      </c>
      <c r="C931" t="s">
        <v>638</v>
      </c>
    </row>
    <row r="932" spans="1:3" x14ac:dyDescent="0.25">
      <c r="A932">
        <v>251121</v>
      </c>
      <c r="B932" s="11">
        <v>175</v>
      </c>
      <c r="C932" t="s">
        <v>639</v>
      </c>
    </row>
    <row r="933" spans="1:3" x14ac:dyDescent="0.25">
      <c r="A933">
        <v>251201</v>
      </c>
      <c r="B933" s="11">
        <v>214</v>
      </c>
      <c r="C933" t="s">
        <v>640</v>
      </c>
    </row>
    <row r="934" spans="1:3" x14ac:dyDescent="0.25">
      <c r="A934">
        <v>251202</v>
      </c>
      <c r="B934" s="11">
        <v>181</v>
      </c>
      <c r="C934" t="s">
        <v>641</v>
      </c>
    </row>
    <row r="935" spans="1:3" x14ac:dyDescent="0.25">
      <c r="A935">
        <v>251203</v>
      </c>
      <c r="B935" s="11">
        <v>174</v>
      </c>
      <c r="C935" t="s">
        <v>642</v>
      </c>
    </row>
    <row r="936" spans="1:3" x14ac:dyDescent="0.25">
      <c r="A936">
        <v>251204</v>
      </c>
      <c r="B936" s="11">
        <v>299</v>
      </c>
      <c r="C936" t="s">
        <v>643</v>
      </c>
    </row>
    <row r="937" spans="1:3" x14ac:dyDescent="0.25">
      <c r="A937">
        <v>251205</v>
      </c>
      <c r="B937" s="11">
        <v>178</v>
      </c>
      <c r="C937" t="s">
        <v>644</v>
      </c>
    </row>
    <row r="938" spans="1:3" x14ac:dyDescent="0.25">
      <c r="A938">
        <v>251206</v>
      </c>
      <c r="B938" s="11">
        <v>534</v>
      </c>
      <c r="C938" t="s">
        <v>645</v>
      </c>
    </row>
    <row r="939" spans="1:3" x14ac:dyDescent="0.25">
      <c r="A939">
        <v>251207</v>
      </c>
      <c r="B939" s="11">
        <v>328</v>
      </c>
      <c r="C939" t="s">
        <v>646</v>
      </c>
    </row>
    <row r="940" spans="1:3" x14ac:dyDescent="0.25">
      <c r="A940">
        <v>251208</v>
      </c>
      <c r="B940" s="11">
        <v>397</v>
      </c>
      <c r="C940" t="s">
        <v>647</v>
      </c>
    </row>
    <row r="941" spans="1:3" x14ac:dyDescent="0.25">
      <c r="A941">
        <v>251209</v>
      </c>
      <c r="B941" s="11">
        <v>223</v>
      </c>
      <c r="C941" t="s">
        <v>648</v>
      </c>
    </row>
    <row r="942" spans="1:3" x14ac:dyDescent="0.25">
      <c r="A942">
        <v>251210</v>
      </c>
      <c r="B942" s="11">
        <v>186</v>
      </c>
      <c r="C942" t="s">
        <v>649</v>
      </c>
    </row>
    <row r="943" spans="1:3" x14ac:dyDescent="0.25">
      <c r="A943">
        <v>251211</v>
      </c>
      <c r="B943" s="11">
        <v>151</v>
      </c>
      <c r="C943" t="s">
        <v>650</v>
      </c>
    </row>
    <row r="944" spans="1:3" x14ac:dyDescent="0.25">
      <c r="A944">
        <v>251212</v>
      </c>
      <c r="B944" s="11">
        <v>158</v>
      </c>
      <c r="C944" t="s">
        <v>651</v>
      </c>
    </row>
    <row r="945" spans="1:3" x14ac:dyDescent="0.25">
      <c r="A945">
        <v>251213</v>
      </c>
      <c r="B945" s="11">
        <v>487</v>
      </c>
      <c r="C945" t="s">
        <v>652</v>
      </c>
    </row>
    <row r="946" spans="1:3" x14ac:dyDescent="0.25">
      <c r="A946">
        <v>251215</v>
      </c>
      <c r="B946" s="11">
        <v>59</v>
      </c>
      <c r="C946" t="s">
        <v>653</v>
      </c>
    </row>
    <row r="947" spans="1:3" x14ac:dyDescent="0.25">
      <c r="A947">
        <v>251216</v>
      </c>
      <c r="B947" s="11">
        <v>310</v>
      </c>
      <c r="C947" t="s">
        <v>654</v>
      </c>
    </row>
    <row r="948" spans="1:3" x14ac:dyDescent="0.25">
      <c r="A948">
        <v>251217</v>
      </c>
      <c r="B948" s="11">
        <v>68</v>
      </c>
      <c r="C948" t="s">
        <v>655</v>
      </c>
    </row>
    <row r="949" spans="1:3" x14ac:dyDescent="0.25">
      <c r="A949">
        <v>251218</v>
      </c>
      <c r="B949" s="11">
        <v>304</v>
      </c>
      <c r="C949" t="s">
        <v>656</v>
      </c>
    </row>
    <row r="950" spans="1:3" x14ac:dyDescent="0.25">
      <c r="A950">
        <v>251219</v>
      </c>
      <c r="B950" s="11">
        <v>111</v>
      </c>
      <c r="C950" t="s">
        <v>657</v>
      </c>
    </row>
    <row r="951" spans="1:3" x14ac:dyDescent="0.25">
      <c r="A951">
        <v>251220</v>
      </c>
      <c r="B951" s="11">
        <v>32</v>
      </c>
      <c r="C951" t="s">
        <v>1018</v>
      </c>
    </row>
  </sheetData>
  <customSheetViews>
    <customSheetView guid="{21F6F7E7-9A75-4345-9750-5E0B3659CEC9}" showRuler="0" topLeftCell="A433">
      <selection activeCell="B480" sqref="B480"/>
      <pageMargins left="0.75" right="0.75" top="1" bottom="1" header="0.5" footer="0.5"/>
      <headerFooter alignWithMargins="0"/>
    </customSheetView>
    <customSheetView guid="{953A518F-01B4-4B4A-96C2-DE2B3F25C938}" showRuler="0" topLeftCell="A265">
      <selection activeCell="B281" sqref="B281"/>
      <pageMargins left="0.75" right="0.75" top="1" bottom="1" header="0.5" footer="0.5"/>
      <headerFooter alignWithMargins="0"/>
    </customSheetView>
    <customSheetView guid="{ECF63988-E563-49ED-820F-97C798C1C961}" showRuler="0" topLeftCell="A458">
      <selection activeCell="B459" sqref="B459"/>
      <pageMargins left="0.75" right="0.75" top="1" bottom="1" header="0.5" footer="0.5"/>
      <headerFooter alignWithMargins="0"/>
    </customSheetView>
    <customSheetView guid="{4E2DE85C-C13E-4014-8E0F-42F2EAA57FE2}" showPageBreaks="1" showRuler="0" topLeftCell="A433">
      <selection activeCell="B480" sqref="B480"/>
      <pageMargins left="0.75" right="0.75" top="1" bottom="1" header="0.5" footer="0.5"/>
      <pageSetup orientation="portrait" r:id="rId1"/>
      <headerFooter alignWithMargins="0"/>
    </customSheetView>
  </customSheetViews>
  <phoneticPr fontId="3" type="noConversion"/>
  <pageMargins left="0.75" right="0.75" top="1" bottom="1" header="0.5" footer="0.5"/>
  <pageSetup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123</vt:i4>
      </vt:variant>
    </vt:vector>
  </HeadingPairs>
  <TitlesOfParts>
    <vt:vector size="190" baseType="lpstr">
      <vt:lpstr>INDEX</vt:lpstr>
      <vt:lpstr>NYS PROP-1 DESC</vt:lpstr>
      <vt:lpstr>NYS PROP-1</vt:lpstr>
      <vt:lpstr>GOVL</vt:lpstr>
      <vt:lpstr>CMPT</vt:lpstr>
      <vt:lpstr>AG</vt:lpstr>
      <vt:lpstr>US</vt:lpstr>
      <vt:lpstr>SU</vt:lpstr>
      <vt:lpstr>CD-16</vt:lpstr>
      <vt:lpstr>CD-17</vt:lpstr>
      <vt:lpstr>SD-34</vt:lpstr>
      <vt:lpstr>SD-35</vt:lpstr>
      <vt:lpstr>SD-36</vt:lpstr>
      <vt:lpstr>SD-37</vt:lpstr>
      <vt:lpstr>SD-40</vt:lpstr>
      <vt:lpstr>AD-88</vt:lpstr>
      <vt:lpstr>AD-89</vt:lpstr>
      <vt:lpstr>AD-90</vt:lpstr>
      <vt:lpstr>AD-91</vt:lpstr>
      <vt:lpstr>AD-92</vt:lpstr>
      <vt:lpstr>AD-93</vt:lpstr>
      <vt:lpstr>AD-94</vt:lpstr>
      <vt:lpstr>AD-95</vt:lpstr>
      <vt:lpstr>COCTJD</vt:lpstr>
      <vt:lpstr>CN-01U</vt:lpstr>
      <vt:lpstr>CN-02U</vt:lpstr>
      <vt:lpstr>TJ-02C</vt:lpstr>
      <vt:lpstr>TR-02C</vt:lpstr>
      <vt:lpstr>PP-03V-PROP-DESC</vt:lpstr>
      <vt:lpstr>PP-03V-PROP</vt:lpstr>
      <vt:lpstr>PP-04H-PROP-DESC</vt:lpstr>
      <vt:lpstr>PP-04H-PROP</vt:lpstr>
      <vt:lpstr>TJ-04</vt:lpstr>
      <vt:lpstr>TJ-04A</vt:lpstr>
      <vt:lpstr>TR-04A</vt:lpstr>
      <vt:lpstr>TR-04D</vt:lpstr>
      <vt:lpstr>TR-04I</vt:lpstr>
      <vt:lpstr>TR-04T</vt:lpstr>
      <vt:lpstr>PP-07-PROP-DESC</vt:lpstr>
      <vt:lpstr>PP-07-PROP</vt:lpstr>
      <vt:lpstr>PP-07A-PROP-DESC</vt:lpstr>
      <vt:lpstr>PP-07A-PROP</vt:lpstr>
      <vt:lpstr>PP-07B-PROP-DESC</vt:lpstr>
      <vt:lpstr>PP-07B-PROP</vt:lpstr>
      <vt:lpstr>MY-07L</vt:lpstr>
      <vt:lpstr>TR-07L</vt:lpstr>
      <vt:lpstr>TR-07V</vt:lpstr>
      <vt:lpstr>TC-07U</vt:lpstr>
      <vt:lpstr>TJ-07V</vt:lpstr>
      <vt:lpstr>PP-08-PROP-DESC</vt:lpstr>
      <vt:lpstr>PP-08-PROP</vt:lpstr>
      <vt:lpstr>PP-08A-PROP-DESC</vt:lpstr>
      <vt:lpstr>PP-08A-PROP</vt:lpstr>
      <vt:lpstr>TR-08V</vt:lpstr>
      <vt:lpstr>LB-08</vt:lpstr>
      <vt:lpstr>TJ-09</vt:lpstr>
      <vt:lpstr>CN-10U</vt:lpstr>
      <vt:lpstr>MY-13V</vt:lpstr>
      <vt:lpstr>CN-13U</vt:lpstr>
      <vt:lpstr>TR-13V</vt:lpstr>
      <vt:lpstr>TR-14V</vt:lpstr>
      <vt:lpstr>PP-22-PROP-DESC</vt:lpstr>
      <vt:lpstr>PP-22-PROP</vt:lpstr>
      <vt:lpstr>CN-22U</vt:lpstr>
      <vt:lpstr>CN-23U</vt:lpstr>
      <vt:lpstr>CJ-25</vt:lpstr>
      <vt:lpstr>KEY</vt:lpstr>
      <vt:lpstr>KEY</vt:lpstr>
      <vt:lpstr>'AD-88'!Print_Area</vt:lpstr>
      <vt:lpstr>'AD-89'!Print_Area</vt:lpstr>
      <vt:lpstr>'AD-90'!Print_Area</vt:lpstr>
      <vt:lpstr>'AD-91'!Print_Area</vt:lpstr>
      <vt:lpstr>'AD-92'!Print_Area</vt:lpstr>
      <vt:lpstr>'AD-93'!Print_Area</vt:lpstr>
      <vt:lpstr>'AD-94'!Print_Area</vt:lpstr>
      <vt:lpstr>'AD-95'!Print_Area</vt:lpstr>
      <vt:lpstr>AG!Print_Area</vt:lpstr>
      <vt:lpstr>'CD-16'!Print_Area</vt:lpstr>
      <vt:lpstr>'CD-17'!Print_Area</vt:lpstr>
      <vt:lpstr>'CJ-25'!Print_Area</vt:lpstr>
      <vt:lpstr>CMPT!Print_Area</vt:lpstr>
      <vt:lpstr>'CN-01U'!Print_Area</vt:lpstr>
      <vt:lpstr>'CN-02U'!Print_Area</vt:lpstr>
      <vt:lpstr>'CN-10U'!Print_Area</vt:lpstr>
      <vt:lpstr>'CN-13U'!Print_Area</vt:lpstr>
      <vt:lpstr>'CN-22U'!Print_Area</vt:lpstr>
      <vt:lpstr>'CN-23U'!Print_Area</vt:lpstr>
      <vt:lpstr>COCTJD!Print_Area</vt:lpstr>
      <vt:lpstr>GOVL!Print_Area</vt:lpstr>
      <vt:lpstr>INDEX!Print_Area</vt:lpstr>
      <vt:lpstr>'LB-08'!Print_Area</vt:lpstr>
      <vt:lpstr>'MY-07L'!Print_Area</vt:lpstr>
      <vt:lpstr>'MY-13V'!Print_Area</vt:lpstr>
      <vt:lpstr>'NYS PROP-1'!Print_Area</vt:lpstr>
      <vt:lpstr>'NYS PROP-1 DESC'!Print_Area</vt:lpstr>
      <vt:lpstr>'PP-03V-PROP'!Print_Area</vt:lpstr>
      <vt:lpstr>'PP-03V-PROP-DESC'!Print_Area</vt:lpstr>
      <vt:lpstr>'PP-04H-PROP'!Print_Area</vt:lpstr>
      <vt:lpstr>'PP-04H-PROP-DESC'!Print_Area</vt:lpstr>
      <vt:lpstr>'PP-07A-PROP'!Print_Area</vt:lpstr>
      <vt:lpstr>'PP-07A-PROP-DESC'!Print_Area</vt:lpstr>
      <vt:lpstr>'PP-07B-PROP'!Print_Area</vt:lpstr>
      <vt:lpstr>'PP-07B-PROP-DESC'!Print_Area</vt:lpstr>
      <vt:lpstr>'PP-07-PROP'!Print_Area</vt:lpstr>
      <vt:lpstr>'PP-07-PROP-DESC'!Print_Area</vt:lpstr>
      <vt:lpstr>'PP-08A-PROP'!Print_Area</vt:lpstr>
      <vt:lpstr>'PP-08A-PROP-DESC'!Print_Area</vt:lpstr>
      <vt:lpstr>'PP-08-PROP'!Print_Area</vt:lpstr>
      <vt:lpstr>'PP-08-PROP-DESC'!Print_Area</vt:lpstr>
      <vt:lpstr>'PP-22-PROP'!Print_Area</vt:lpstr>
      <vt:lpstr>'PP-22-PROP-DESC'!Print_Area</vt:lpstr>
      <vt:lpstr>'SD-34'!Print_Area</vt:lpstr>
      <vt:lpstr>'SD-35'!Print_Area</vt:lpstr>
      <vt:lpstr>'SD-36'!Print_Area</vt:lpstr>
      <vt:lpstr>'SD-37'!Print_Area</vt:lpstr>
      <vt:lpstr>'SD-40'!Print_Area</vt:lpstr>
      <vt:lpstr>SU!Print_Area</vt:lpstr>
      <vt:lpstr>'TC-07U'!Print_Area</vt:lpstr>
      <vt:lpstr>'TJ-02C'!Print_Area</vt:lpstr>
      <vt:lpstr>'TJ-04'!Print_Area</vt:lpstr>
      <vt:lpstr>'TJ-04A'!Print_Area</vt:lpstr>
      <vt:lpstr>'TJ-07V'!Print_Area</vt:lpstr>
      <vt:lpstr>'TJ-09'!Print_Area</vt:lpstr>
      <vt:lpstr>'TR-02C'!Print_Area</vt:lpstr>
      <vt:lpstr>'TR-04A'!Print_Area</vt:lpstr>
      <vt:lpstr>'TR-04D'!Print_Area</vt:lpstr>
      <vt:lpstr>'TR-04I'!Print_Area</vt:lpstr>
      <vt:lpstr>'TR-04T'!Print_Area</vt:lpstr>
      <vt:lpstr>'TR-07L'!Print_Area</vt:lpstr>
      <vt:lpstr>'TR-07V'!Print_Area</vt:lpstr>
      <vt:lpstr>'TR-08V'!Print_Area</vt:lpstr>
      <vt:lpstr>'TR-13V'!Print_Area</vt:lpstr>
      <vt:lpstr>'TR-14V'!Print_Area</vt:lpstr>
      <vt:lpstr>US!Print_Area</vt:lpstr>
      <vt:lpstr>'AD-88'!Print_Titles</vt:lpstr>
      <vt:lpstr>'AD-89'!Print_Titles</vt:lpstr>
      <vt:lpstr>'AD-90'!Print_Titles</vt:lpstr>
      <vt:lpstr>'AD-91'!Print_Titles</vt:lpstr>
      <vt:lpstr>'AD-92'!Print_Titles</vt:lpstr>
      <vt:lpstr>'AD-93'!Print_Titles</vt:lpstr>
      <vt:lpstr>'AD-94'!Print_Titles</vt:lpstr>
      <vt:lpstr>'AD-95'!Print_Titles</vt:lpstr>
      <vt:lpstr>AG!Print_Titles</vt:lpstr>
      <vt:lpstr>'CD-16'!Print_Titles</vt:lpstr>
      <vt:lpstr>'CD-17'!Print_Titles</vt:lpstr>
      <vt:lpstr>'CJ-25'!Print_Titles</vt:lpstr>
      <vt:lpstr>CMPT!Print_Titles</vt:lpstr>
      <vt:lpstr>'CN-01U'!Print_Titles</vt:lpstr>
      <vt:lpstr>'CN-02U'!Print_Titles</vt:lpstr>
      <vt:lpstr>'CN-10U'!Print_Titles</vt:lpstr>
      <vt:lpstr>'CN-13U'!Print_Titles</vt:lpstr>
      <vt:lpstr>'CN-22U'!Print_Titles</vt:lpstr>
      <vt:lpstr>'CN-23U'!Print_Titles</vt:lpstr>
      <vt:lpstr>COCTJD!Print_Titles</vt:lpstr>
      <vt:lpstr>GOVL!Print_Titles</vt:lpstr>
      <vt:lpstr>INDEX!Print_Titles</vt:lpstr>
      <vt:lpstr>'LB-08'!Print_Titles</vt:lpstr>
      <vt:lpstr>'MY-07L'!Print_Titles</vt:lpstr>
      <vt:lpstr>'MY-13V'!Print_Titles</vt:lpstr>
      <vt:lpstr>'NYS PROP-1'!Print_Titles</vt:lpstr>
      <vt:lpstr>'PP-03V-PROP'!Print_Titles</vt:lpstr>
      <vt:lpstr>'PP-04H-PROP'!Print_Titles</vt:lpstr>
      <vt:lpstr>'PP-07A-PROP'!Print_Titles</vt:lpstr>
      <vt:lpstr>'PP-07B-PROP'!Print_Titles</vt:lpstr>
      <vt:lpstr>'PP-07-PROP'!Print_Titles</vt:lpstr>
      <vt:lpstr>'PP-08A-PROP'!Print_Titles</vt:lpstr>
      <vt:lpstr>'PP-08-PROP'!Print_Titles</vt:lpstr>
      <vt:lpstr>'PP-22-PROP'!Print_Titles</vt:lpstr>
      <vt:lpstr>'SD-34'!Print_Titles</vt:lpstr>
      <vt:lpstr>'SD-35'!Print_Titles</vt:lpstr>
      <vt:lpstr>'SD-36'!Print_Titles</vt:lpstr>
      <vt:lpstr>'SD-37'!Print_Titles</vt:lpstr>
      <vt:lpstr>'SD-40'!Print_Titles</vt:lpstr>
      <vt:lpstr>SU!Print_Titles</vt:lpstr>
      <vt:lpstr>'TC-07U'!Print_Titles</vt:lpstr>
      <vt:lpstr>'TJ-02C'!Print_Titles</vt:lpstr>
      <vt:lpstr>'TJ-04'!Print_Titles</vt:lpstr>
      <vt:lpstr>'TJ-04A'!Print_Titles</vt:lpstr>
      <vt:lpstr>'TJ-09'!Print_Titles</vt:lpstr>
      <vt:lpstr>'TR-02C'!Print_Titles</vt:lpstr>
      <vt:lpstr>'TR-04A'!Print_Titles</vt:lpstr>
      <vt:lpstr>'TR-04D'!Print_Titles</vt:lpstr>
      <vt:lpstr>'TR-04I'!Print_Titles</vt:lpstr>
      <vt:lpstr>'TR-04T'!Print_Titles</vt:lpstr>
      <vt:lpstr>'TR-07L'!Print_Titles</vt:lpstr>
      <vt:lpstr>'TR-07V'!Print_Titles</vt:lpstr>
      <vt:lpstr>'TR-08V'!Print_Titles</vt:lpstr>
      <vt:lpstr>'TR-13V'!Print_Titles</vt:lpstr>
      <vt:lpstr>'TR-14V'!Print_Titles</vt:lpstr>
      <vt:lpstr>US!Print_Titles</vt:lpstr>
    </vt:vector>
  </TitlesOfParts>
  <Company>Westchester County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palm</dc:creator>
  <cp:lastModifiedBy>Palmiere, Peter</cp:lastModifiedBy>
  <cp:lastPrinted>2022-12-09T20:23:04Z</cp:lastPrinted>
  <dcterms:created xsi:type="dcterms:W3CDTF">2008-01-31T20:09:28Z</dcterms:created>
  <dcterms:modified xsi:type="dcterms:W3CDTF">2022-12-09T20:23:37Z</dcterms:modified>
</cp:coreProperties>
</file>